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34BE73D6-752D-40F0-B7E3-E03A9B77C274}" xr6:coauthVersionLast="47" xr6:coauthVersionMax="47" xr10:uidLastSave="{00000000-0000-0000-0000-000000000000}"/>
  <bookViews>
    <workbookView xWindow="-120" yWindow="-120" windowWidth="29040" windowHeight="15720" xr2:uid="{92209E7E-649E-491A-BBE5-073E17632BC9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1" i="1" l="1"/>
  <c r="G131" i="1"/>
  <c r="H130" i="1"/>
  <c r="G130" i="1"/>
  <c r="E130" i="1"/>
  <c r="D130" i="1"/>
  <c r="H129" i="1"/>
  <c r="G129" i="1"/>
  <c r="E128" i="1"/>
  <c r="G128" i="1" s="1"/>
  <c r="D128" i="1"/>
  <c r="H128" i="1" s="1"/>
  <c r="H127" i="1"/>
  <c r="G127" i="1"/>
  <c r="H126" i="1"/>
  <c r="G126" i="1"/>
  <c r="E126" i="1"/>
  <c r="E125" i="1"/>
  <c r="H125" i="1" s="1"/>
  <c r="H124" i="1"/>
  <c r="G124" i="1"/>
  <c r="H123" i="1"/>
  <c r="G123" i="1"/>
  <c r="E123" i="1"/>
  <c r="D123" i="1"/>
  <c r="H122" i="1"/>
  <c r="G122" i="1"/>
  <c r="H121" i="1"/>
  <c r="G121" i="1"/>
  <c r="H120" i="1"/>
  <c r="G120" i="1"/>
  <c r="H119" i="1"/>
  <c r="G119" i="1"/>
  <c r="H118" i="1"/>
  <c r="G118" i="1"/>
  <c r="E118" i="1"/>
  <c r="D118" i="1"/>
  <c r="H117" i="1"/>
  <c r="G117" i="1"/>
  <c r="E117" i="1"/>
  <c r="E116" i="1"/>
  <c r="G116" i="1" s="1"/>
  <c r="H114" i="1"/>
  <c r="G114" i="1"/>
  <c r="G113" i="1"/>
  <c r="H113" i="1" s="1"/>
  <c r="E113" i="1"/>
  <c r="E112" i="1"/>
  <c r="G112" i="1" s="1"/>
  <c r="H110" i="1"/>
  <c r="H109" i="1" s="1"/>
  <c r="G109" i="1"/>
  <c r="F109" i="1"/>
  <c r="E109" i="1"/>
  <c r="D109" i="1"/>
  <c r="H108" i="1"/>
  <c r="H107" i="1"/>
  <c r="G107" i="1"/>
  <c r="F107" i="1"/>
  <c r="E107" i="1"/>
  <c r="D107" i="1"/>
  <c r="H106" i="1"/>
  <c r="H105" i="1" s="1"/>
  <c r="G105" i="1"/>
  <c r="F105" i="1"/>
  <c r="F102" i="1" s="1"/>
  <c r="F101" i="1" s="1"/>
  <c r="E105" i="1"/>
  <c r="D105" i="1"/>
  <c r="H104" i="1"/>
  <c r="H103" i="1"/>
  <c r="G103" i="1"/>
  <c r="G102" i="1" s="1"/>
  <c r="G101" i="1" s="1"/>
  <c r="F103" i="1"/>
  <c r="E103" i="1"/>
  <c r="D103" i="1"/>
  <c r="D102" i="1" s="1"/>
  <c r="E102" i="1"/>
  <c r="E101" i="1" s="1"/>
  <c r="K101" i="1"/>
  <c r="J101" i="1"/>
  <c r="J92" i="1" s="1"/>
  <c r="J91" i="1" s="1"/>
  <c r="I101" i="1"/>
  <c r="I92" i="1" s="1"/>
  <c r="I91" i="1" s="1"/>
  <c r="H100" i="1"/>
  <c r="H99" i="1"/>
  <c r="G99" i="1"/>
  <c r="F99" i="1"/>
  <c r="E99" i="1"/>
  <c r="D99" i="1"/>
  <c r="H98" i="1"/>
  <c r="H97" i="1" s="1"/>
  <c r="H94" i="1" s="1"/>
  <c r="H93" i="1" s="1"/>
  <c r="G97" i="1"/>
  <c r="F97" i="1"/>
  <c r="E97" i="1"/>
  <c r="E94" i="1" s="1"/>
  <c r="E93" i="1" s="1"/>
  <c r="D97" i="1"/>
  <c r="H96" i="1"/>
  <c r="H95" i="1"/>
  <c r="G95" i="1"/>
  <c r="G94" i="1" s="1"/>
  <c r="G93" i="1" s="1"/>
  <c r="F95" i="1"/>
  <c r="F94" i="1" s="1"/>
  <c r="F93" i="1" s="1"/>
  <c r="F92" i="1" s="1"/>
  <c r="F91" i="1" s="1"/>
  <c r="E95" i="1"/>
  <c r="D95" i="1"/>
  <c r="D94" i="1"/>
  <c r="K93" i="1"/>
  <c r="J93" i="1"/>
  <c r="I93" i="1"/>
  <c r="D93" i="1"/>
  <c r="K92" i="1"/>
  <c r="K91" i="1"/>
  <c r="F89" i="1"/>
  <c r="D89" i="1"/>
  <c r="H88" i="1"/>
  <c r="H84" i="1"/>
  <c r="H83" i="1" s="1"/>
  <c r="E83" i="1"/>
  <c r="D83" i="1"/>
  <c r="H82" i="1"/>
  <c r="E82" i="1"/>
  <c r="H81" i="1"/>
  <c r="E80" i="1"/>
  <c r="H80" i="1" s="1"/>
  <c r="H79" i="1"/>
  <c r="H78" i="1" s="1"/>
  <c r="E78" i="1"/>
  <c r="E77" i="1" s="1"/>
  <c r="D78" i="1"/>
  <c r="H75" i="1"/>
  <c r="H74" i="1"/>
  <c r="E74" i="1"/>
  <c r="E73" i="1"/>
  <c r="H73" i="1" s="1"/>
  <c r="H71" i="1"/>
  <c r="E71" i="1"/>
  <c r="E70" i="1"/>
  <c r="H70" i="1" s="1"/>
  <c r="H69" i="1"/>
  <c r="E69" i="1"/>
  <c r="D52" i="1"/>
  <c r="F42" i="1"/>
  <c r="F41" i="1"/>
  <c r="F40" i="1"/>
  <c r="E40" i="1"/>
  <c r="E39" i="1"/>
  <c r="E38" i="1" s="1"/>
  <c r="F37" i="1"/>
  <c r="F36" i="1"/>
  <c r="F35" i="1"/>
  <c r="E35" i="1"/>
  <c r="E34" i="1"/>
  <c r="E27" i="1" s="1"/>
  <c r="F33" i="1"/>
  <c r="F32" i="1"/>
  <c r="F31" i="1"/>
  <c r="D29" i="1"/>
  <c r="F28" i="1"/>
  <c r="G23" i="1"/>
  <c r="F23" i="1"/>
  <c r="F21" i="1"/>
  <c r="F20" i="1"/>
  <c r="F19" i="1"/>
  <c r="E18" i="1"/>
  <c r="F18" i="1" s="1"/>
  <c r="F16" i="1"/>
  <c r="F15" i="1"/>
  <c r="F14" i="1"/>
  <c r="F13" i="1"/>
  <c r="E13" i="1"/>
  <c r="F11" i="1"/>
  <c r="F10" i="1"/>
  <c r="F9" i="1"/>
  <c r="G92" i="1" l="1"/>
  <c r="G91" i="1" s="1"/>
  <c r="E92" i="1"/>
  <c r="E91" i="1" s="1"/>
  <c r="G89" i="1"/>
  <c r="H112" i="1"/>
  <c r="E29" i="1"/>
  <c r="F27" i="1"/>
  <c r="F29" i="1" s="1"/>
  <c r="H92" i="1"/>
  <c r="E52" i="1"/>
  <c r="F38" i="1"/>
  <c r="H77" i="1"/>
  <c r="E67" i="1"/>
  <c r="H67" i="1" s="1"/>
  <c r="H102" i="1"/>
  <c r="H101" i="1" s="1"/>
  <c r="D101" i="1"/>
  <c r="D92" i="1" s="1"/>
  <c r="E12" i="1"/>
  <c r="F39" i="1"/>
  <c r="G125" i="1"/>
  <c r="H116" i="1"/>
  <c r="F34" i="1"/>
  <c r="E87" i="1" l="1"/>
  <c r="H91" i="1"/>
  <c r="F12" i="1"/>
  <c r="E7" i="1"/>
  <c r="F7" i="1" s="1"/>
  <c r="F52" i="1"/>
  <c r="H87" i="1" l="1"/>
  <c r="H89" i="1" s="1"/>
  <c r="E89" i="1"/>
</calcChain>
</file>

<file path=xl/sharedStrings.xml><?xml version="1.0" encoding="utf-8"?>
<sst xmlns="http://schemas.openxmlformats.org/spreadsheetml/2006/main" count="186" uniqueCount="112">
  <si>
    <t>U.A.T ORAȘ TÂRGU CĂRBUNEȘTI</t>
  </si>
  <si>
    <t xml:space="preserve">    Anexa nr. 2 la Proiectul de hotărâre  nr. ..... din .....07.2026                                       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</si>
  <si>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</si>
  <si>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</si>
  <si>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</si>
  <si>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2026</t>
  </si>
  <si>
    <t>mii lei</t>
  </si>
  <si>
    <t>Nr. Crt</t>
  </si>
  <si>
    <t>Denumire indicator</t>
  </si>
  <si>
    <t>Cod indicator</t>
  </si>
  <si>
    <t>Buget rectificat prin H.C.L. nr. 52 din 25.06.2026</t>
  </si>
  <si>
    <t>Influențe trim III</t>
  </si>
  <si>
    <t>Buget rectificat prin H.C.L. nr. ..... din ...07.2026</t>
  </si>
  <si>
    <t xml:space="preserve">VENITURI </t>
  </si>
  <si>
    <t>I.</t>
  </si>
  <si>
    <t xml:space="preserve">ÎNVĂȚĂMÂNT </t>
  </si>
  <si>
    <t>Școala Gimnazială „George Uscătescu”</t>
  </si>
  <si>
    <t>Liceul Teoretic „Tudor Arghezi”</t>
  </si>
  <si>
    <t>II</t>
  </si>
  <si>
    <t>SĂNĂTATE - Spitalul de Urgență Târgu Cărbunești</t>
  </si>
  <si>
    <t>Venituri din prestări de servicii și alte activități</t>
  </si>
  <si>
    <t>33.10.</t>
  </si>
  <si>
    <t xml:space="preserve">Venituri din prestări de servicii </t>
  </si>
  <si>
    <t>33.10.08.</t>
  </si>
  <si>
    <t>Vărsăminte din secțiunea de funcționare pentru finanțarea secțiunii de dezvoltare</t>
  </si>
  <si>
    <t>37.10.03</t>
  </si>
  <si>
    <t xml:space="preserve">Vărsăminte din secțiunea de funcționare </t>
  </si>
  <si>
    <t>37.10.04</t>
  </si>
  <si>
    <t>Subvenții de la bugetul de stat</t>
  </si>
  <si>
    <t>42.10.</t>
  </si>
  <si>
    <t>Alocări de sume din PNRR aferente asistenței financiare nerambursabile</t>
  </si>
  <si>
    <t>42.10.88.</t>
  </si>
  <si>
    <t>Fonduri europene nerambursabile</t>
  </si>
  <si>
    <t>42.10.88.01</t>
  </si>
  <si>
    <t>Sume aferente TVA</t>
  </si>
  <si>
    <t>42.10.88.03</t>
  </si>
  <si>
    <t>III</t>
  </si>
  <si>
    <t>SPORT-Clubul Sportiv „Gilortul” Târgu Cărbunești</t>
  </si>
  <si>
    <t>IV</t>
  </si>
  <si>
    <t>Administrația Pieții</t>
  </si>
  <si>
    <t>CHELTUIELI</t>
  </si>
  <si>
    <t>Buget initial- HCL nr. 42 din 07.05.2026</t>
  </si>
  <si>
    <t>CHELTUIELI DIN VENITURI PROPRII ȘI SUBVENȚII</t>
  </si>
  <si>
    <t>Excedent an 2025</t>
  </si>
  <si>
    <t>TOTAL CHELTUIELI</t>
  </si>
  <si>
    <t>ÎNVĂȚĂMÂNT</t>
  </si>
  <si>
    <t>65.10</t>
  </si>
  <si>
    <t>Internate și cantine pentru elevi-Școala Gimnazială George Uscătescu”</t>
  </si>
  <si>
    <t>Internate și cantine pentru elevi-Liceul Teoretic „Tudor Arghezi”</t>
  </si>
  <si>
    <t>II.</t>
  </si>
  <si>
    <t>Proiecte cu finațare din sumele reprezentând asistență financiară nerambursabilă aferentă PNRR</t>
  </si>
  <si>
    <t>Titlul 60:</t>
  </si>
  <si>
    <t>60.01</t>
  </si>
  <si>
    <t>CULTURĂ, RECREERE, RELIGIE - Clubul Sportiv „Gilortul” Târgu Cărbunești</t>
  </si>
  <si>
    <t xml:space="preserve">Servicii și dezoltare publică-Administrașia Pieții </t>
  </si>
  <si>
    <t>Cheltuieli de personal</t>
  </si>
  <si>
    <t>Titlul 10:</t>
  </si>
  <si>
    <t>Cheltuieli salariale în bani</t>
  </si>
  <si>
    <t>Salarii de bază</t>
  </si>
  <si>
    <t>Indemnizație de hrană</t>
  </si>
  <si>
    <t xml:space="preserve">PRIMAR, </t>
  </si>
  <si>
    <t>ȘEF SERVICIU,</t>
  </si>
  <si>
    <t>BIRĂU DĂNUȚ</t>
  </si>
  <si>
    <t>BORCAN ALIN PAUL</t>
  </si>
  <si>
    <t xml:space="preserve">                                                                       Anexa nr. 2 la H.C.L nr. 52 din 25.06.2026</t>
  </si>
  <si>
    <t xml:space="preserve">Influențe trim II </t>
  </si>
  <si>
    <t xml:space="preserve">Influențe trim III </t>
  </si>
  <si>
    <t>Influențe trim IV</t>
  </si>
  <si>
    <t>Estimări 2027</t>
  </si>
  <si>
    <t>Estimări 2028</t>
  </si>
  <si>
    <t>Estimări 2029</t>
  </si>
  <si>
    <t>Venituri din prestări servicii și activități</t>
  </si>
  <si>
    <t>33.10</t>
  </si>
  <si>
    <t>Transferuri voluntare altele decât subvențiile</t>
  </si>
  <si>
    <t>37.10</t>
  </si>
  <si>
    <t>Subvenții de la ate administrații</t>
  </si>
  <si>
    <t>43.10</t>
  </si>
  <si>
    <t>ÎNVĂȚĂMÂNT - Școala Gimnazială „George Uscătescu”</t>
  </si>
  <si>
    <t>Transferuri voluntare, altele decât subvențiile</t>
  </si>
  <si>
    <t>37.10.</t>
  </si>
  <si>
    <t>Donații și sponsorizări</t>
  </si>
  <si>
    <t>37.10.01</t>
  </si>
  <si>
    <t>Subvenții de la alte administrații</t>
  </si>
  <si>
    <t>Subvenții de la bugetele locale pentru finanțarea cheltuielilor curente din domeniul sănătății</t>
  </si>
  <si>
    <t>Venituri din prestări servicii și alte activătăți</t>
  </si>
  <si>
    <t>Alte venituri din prestări servicii și alte activătăți</t>
  </si>
  <si>
    <t>33.10.50</t>
  </si>
  <si>
    <t>Școala Gimnazială nr. 1 „George Uscătescu”</t>
  </si>
  <si>
    <t>Învățământ preșcolar</t>
  </si>
  <si>
    <t>Bunuri și servicii</t>
  </si>
  <si>
    <t>Titlul 20:</t>
  </si>
  <si>
    <t xml:space="preserve">Bunuri și servicii </t>
  </si>
  <si>
    <t>Alte bunuri și servicii pentru întreținere și funcționare</t>
  </si>
  <si>
    <t>Hrană</t>
  </si>
  <si>
    <t>Hrană pentru oameni</t>
  </si>
  <si>
    <t>Bunuri de natura obiectelor de inventar</t>
  </si>
  <si>
    <t>Alte obiecte de inventar</t>
  </si>
  <si>
    <t>Internate și cantine pentru elevi</t>
  </si>
  <si>
    <t>Alte cheltuieli cu bunuri și servicii</t>
  </si>
  <si>
    <t>Reparații curente</t>
  </si>
  <si>
    <t>Spor condiții deosebite</t>
  </si>
  <si>
    <t>Alte sporuri</t>
  </si>
  <si>
    <t>Contribuții</t>
  </si>
  <si>
    <t>Contribuția asiguratorie de muncă 2,25%</t>
  </si>
  <si>
    <t>Încălzit, iluminat și forță motrică</t>
  </si>
  <si>
    <t xml:space="preserve">Hrană </t>
  </si>
  <si>
    <t>Alte venituri</t>
  </si>
  <si>
    <t xml:space="preserve">   PREȘEDINTE DE ȘEDINȚĂ, </t>
  </si>
  <si>
    <t xml:space="preserve">     CONTRASEMNEAZĂ,</t>
  </si>
  <si>
    <t>PÎRVAN COSMIN-MARIAN</t>
  </si>
  <si>
    <t xml:space="preserve">      SECRETAR GENERAL,</t>
  </si>
  <si>
    <t>Jr. VLĂDUȚ GRIGORE 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</si>
</sst>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9"/>
      <color indexed="8"/>
      <name val="Times New Roman"/>
      <family val="1"/>
    </font>
    <font>
      <b/>
      <i/>
      <sz val="8"/>
      <color indexed="8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1"/>
      <name val="Times New Roman"/>
      <family val="1"/>
    </font>
    <font>
      <sz val="10.55"/>
      <color theme="1"/>
      <name val="Times New Roman"/>
      <family val="1"/>
    </font>
    <font>
      <sz val="11"/>
      <name val="Times New Roman"/>
      <family val="1"/>
    </font>
    <font>
      <b/>
      <sz val="10.55"/>
      <color indexed="8"/>
      <name val="Times New Roman"/>
      <family val="1"/>
    </font>
    <font>
      <sz val="10.55"/>
      <color theme="1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  <font>
      <sz val="10.55"/>
      <name val="Times New Roman"/>
      <family val="1"/>
      <charset val="238"/>
    </font>
    <font>
      <sz val="10.55"/>
      <color indexed="8"/>
      <name val="Times New Roman"/>
      <family val="1"/>
      <charset val="238"/>
    </font>
    <font>
      <b/>
      <i/>
      <sz val="10.55"/>
      <color indexed="8"/>
      <name val="Times New Roman"/>
      <family val="1"/>
    </font>
    <font>
      <b/>
      <i/>
      <sz val="10.55"/>
      <color indexed="8"/>
      <name val="Times New Roman"/>
      <family val="1"/>
      <charset val="238"/>
    </font>
    <font>
      <b/>
      <i/>
      <sz val="10.55"/>
      <name val="Times New Roman"/>
      <family val="1"/>
    </font>
    <font>
      <b/>
      <i/>
      <sz val="10.55"/>
      <color theme="1"/>
      <name val="Times New Roman"/>
      <family val="1"/>
    </font>
    <font>
      <sz val="10.55"/>
      <name val="Times New Roman"/>
      <family val="1"/>
    </font>
    <font>
      <sz val="10.55"/>
      <color indexed="8"/>
      <name val="Times New Roman"/>
      <family val="1"/>
    </font>
    <font>
      <b/>
      <sz val="10.55"/>
      <color theme="1"/>
      <name val="Times New Roman"/>
      <family val="1"/>
      <charset val="238"/>
    </font>
    <font>
      <b/>
      <sz val="10.55"/>
      <name val="Times New Roman"/>
      <family val="1"/>
      <charset val="238"/>
    </font>
    <font>
      <b/>
      <sz val="10.55"/>
      <color indexed="8"/>
      <name val="Times New Roman"/>
      <family val="1"/>
      <charset val="238"/>
    </font>
    <font>
      <sz val="10.55"/>
      <color theme="1"/>
      <name val="Times New Roman"/>
      <family val="1"/>
      <charset val="238"/>
    </font>
    <font>
      <i/>
      <sz val="10.55"/>
      <color theme="1"/>
      <name val="Aptos Narrow"/>
      <family val="2"/>
      <charset val="238"/>
      <scheme val="minor"/>
    </font>
    <font>
      <b/>
      <i/>
      <sz val="10.55"/>
      <color theme="1"/>
      <name val="Times New Roman"/>
      <family val="1"/>
      <charset val="238"/>
    </font>
    <font>
      <b/>
      <i/>
      <sz val="10.55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4" fontId="14" fillId="0" borderId="1" xfId="0" applyNumberFormat="1" applyFont="1" applyBorder="1" applyAlignment="1">
      <alignment horizontal="center" wrapText="1"/>
    </xf>
    <xf numFmtId="4" fontId="12" fillId="0" borderId="0" xfId="0" applyNumberFormat="1" applyFont="1" applyAlignment="1">
      <alignment horizontal="center" wrapText="1"/>
    </xf>
    <xf numFmtId="4" fontId="10" fillId="0" borderId="0" xfId="0" applyNumberFormat="1" applyFont="1"/>
    <xf numFmtId="0" fontId="12" fillId="0" borderId="1" xfId="0" applyFont="1" applyBorder="1" applyAlignment="1">
      <alignment vertical="center" wrapText="1"/>
    </xf>
    <xf numFmtId="0" fontId="15" fillId="0" borderId="0" xfId="0" applyFont="1"/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 wrapText="1"/>
    </xf>
    <xf numFmtId="0" fontId="19" fillId="3" borderId="3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20" fillId="0" borderId="1" xfId="0" applyFont="1" applyBorder="1" applyAlignment="1">
      <alignment vertical="center" wrapText="1"/>
    </xf>
    <xf numFmtId="4" fontId="17" fillId="0" borderId="0" xfId="0" applyNumberFormat="1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/>
    </xf>
    <xf numFmtId="0" fontId="29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4" fontId="33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center" vertical="center" wrapText="1"/>
    </xf>
    <xf numFmtId="4" fontId="17" fillId="0" borderId="0" xfId="0" applyNumberFormat="1" applyFont="1"/>
    <xf numFmtId="4" fontId="33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4" fontId="36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" fontId="38" fillId="0" borderId="1" xfId="0" applyNumberFormat="1" applyFont="1" applyBorder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36" fillId="0" borderId="1" xfId="0" applyFont="1" applyBorder="1" applyAlignment="1">
      <alignment vertical="center" wrapText="1"/>
    </xf>
    <xf numFmtId="4" fontId="26" fillId="0" borderId="0" xfId="0" applyNumberFormat="1" applyFont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27" fillId="0" borderId="0" xfId="0" applyFont="1"/>
    <xf numFmtId="4" fontId="0" fillId="0" borderId="0" xfId="0" applyNumberFormat="1"/>
    <xf numFmtId="0" fontId="10" fillId="0" borderId="1" xfId="0" applyFont="1" applyBorder="1" applyAlignment="1">
      <alignment horizontal="center" wrapText="1"/>
    </xf>
    <xf numFmtId="4" fontId="10" fillId="0" borderId="1" xfId="0" applyNumberFormat="1" applyFont="1" applyBorder="1"/>
    <xf numFmtId="0" fontId="15" fillId="0" borderId="1" xfId="0" applyFont="1" applyBorder="1"/>
    <xf numFmtId="0" fontId="12" fillId="0" borderId="1" xfId="0" applyFont="1" applyBorder="1"/>
    <xf numFmtId="4" fontId="10" fillId="0" borderId="1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horizontal="center"/>
    </xf>
    <xf numFmtId="0" fontId="39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/>
    </xf>
    <xf numFmtId="4" fontId="42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/>
    <xf numFmtId="0" fontId="36" fillId="0" borderId="1" xfId="0" applyFont="1" applyBorder="1" applyAlignment="1">
      <alignment horizontal="center" vertical="center" wrapText="1"/>
    </xf>
    <xf numFmtId="0" fontId="1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9861-5735-43C5-B885-0637782F0DEA}">
  <dimension ref="A1:K135"/>
  <sheetViews>
    <sheetView tabSelected="1" view="pageBreakPreview" zoomScale="98" zoomScaleSheetLayoutView="98" workbookViewId="0">
      <selection activeCell="A46" sqref="A46:F47"/>
    </sheetView>
  </sheetViews>
  <sheetFormatPr defaultRowHeight="15" x14ac:dyDescent="0.25"/>
  <cols>
    <col min="1" max="1" width="4.28515625" customWidth="1"/>
    <col min="2" max="2" width="43.7109375" customWidth="1"/>
    <col min="3" max="3" width="16.5703125" customWidth="1"/>
    <col min="4" max="4" width="16.28515625" customWidth="1"/>
    <col min="5" max="5" width="11.42578125" customWidth="1"/>
    <col min="6" max="6" width="16.42578125" customWidth="1"/>
    <col min="7" max="7" width="13.140625" customWidth="1"/>
    <col min="8" max="8" width="17.85546875" customWidth="1"/>
    <col min="9" max="11" width="12.140625" customWidth="1"/>
    <col min="12" max="12" width="8.5703125" customWidth="1"/>
    <col min="13" max="13" width="13.85546875" customWidth="1"/>
    <col min="14" max="14" width="8.85546875" customWidth="1"/>
    <col min="15" max="15" width="8.7109375" customWidth="1"/>
    <col min="16" max="16" width="12.85546875" customWidth="1"/>
    <col min="17" max="17" width="9.140625" customWidth="1"/>
    <col min="18" max="18" width="13.140625" customWidth="1"/>
    <col min="19" max="19" width="11.28515625" customWidth="1"/>
    <col min="20" max="20" width="12.85546875" customWidth="1"/>
  </cols>
  <sheetData>
    <row r="1" spans="1:11" ht="15.75" x14ac:dyDescent="0.25">
      <c r="A1" s="1" t="s">
        <v>0</v>
      </c>
      <c r="B1" s="1"/>
      <c r="C1" s="2" t="s">
        <v>1</v>
      </c>
      <c r="D1" s="2"/>
      <c r="E1" s="3"/>
      <c r="F1" s="3"/>
      <c r="G1" s="3"/>
      <c r="H1" s="3"/>
    </row>
    <row r="2" spans="1:11" ht="15.75" x14ac:dyDescent="0.25">
      <c r="A2" s="1" t="s">
        <v>2</v>
      </c>
      <c r="B2" s="1"/>
      <c r="C2" s="4" t="s">
        <v>3</v>
      </c>
      <c r="D2" s="3"/>
      <c r="E2" s="3"/>
      <c r="F2" s="3"/>
      <c r="G2" s="3"/>
      <c r="H2" s="3"/>
    </row>
    <row r="3" spans="1:11" ht="15.75" x14ac:dyDescent="0.25">
      <c r="A3" s="1" t="s">
        <v>4</v>
      </c>
      <c r="B3" s="1"/>
      <c r="C3" s="3"/>
      <c r="D3" s="3" t="s">
        <v>3</v>
      </c>
      <c r="E3" s="3"/>
      <c r="F3" s="3"/>
      <c r="G3" s="3"/>
      <c r="H3" s="3"/>
    </row>
    <row r="4" spans="1:11" ht="28.5" customHeight="1" x14ac:dyDescent="0.25">
      <c r="A4" s="5" t="s">
        <v>5</v>
      </c>
      <c r="B4" s="5"/>
      <c r="C4" s="5"/>
      <c r="D4" s="5"/>
      <c r="E4" s="5"/>
      <c r="F4" s="5"/>
      <c r="G4" s="6"/>
      <c r="H4" s="6"/>
      <c r="I4" s="6"/>
      <c r="J4" s="6"/>
      <c r="K4" s="6"/>
    </row>
    <row r="5" spans="1:11" ht="15.75" x14ac:dyDescent="0.25">
      <c r="A5" s="1"/>
      <c r="B5" s="7"/>
      <c r="C5" s="1"/>
      <c r="D5" s="1"/>
      <c r="E5" s="1"/>
      <c r="F5" s="1" t="s">
        <v>6</v>
      </c>
      <c r="G5" s="1"/>
    </row>
    <row r="6" spans="1:11" ht="36" x14ac:dyDescent="0.25">
      <c r="A6" s="8" t="s">
        <v>7</v>
      </c>
      <c r="B6" s="8" t="s">
        <v>8</v>
      </c>
      <c r="C6" s="8" t="s">
        <v>9</v>
      </c>
      <c r="D6" s="9" t="s">
        <v>10</v>
      </c>
      <c r="E6" s="10" t="s">
        <v>11</v>
      </c>
      <c r="F6" s="9" t="s">
        <v>12</v>
      </c>
      <c r="G6" s="11"/>
      <c r="I6" s="12"/>
      <c r="J6" s="12"/>
      <c r="K6" s="12"/>
    </row>
    <row r="7" spans="1:11" x14ac:dyDescent="0.25">
      <c r="A7" s="13"/>
      <c r="B7" s="13" t="s">
        <v>13</v>
      </c>
      <c r="C7" s="14">
        <v>110</v>
      </c>
      <c r="D7" s="15">
        <v>104221</v>
      </c>
      <c r="E7" s="16">
        <f>E12</f>
        <v>28</v>
      </c>
      <c r="F7" s="17">
        <f>SUM(D7:E7)</f>
        <v>104249</v>
      </c>
      <c r="G7" s="18"/>
      <c r="I7" s="19"/>
      <c r="J7" s="19"/>
      <c r="K7" s="19"/>
    </row>
    <row r="8" spans="1:11" x14ac:dyDescent="0.25">
      <c r="A8" s="13"/>
      <c r="B8" s="20"/>
      <c r="C8" s="14"/>
      <c r="D8" s="15"/>
      <c r="E8" s="16"/>
      <c r="F8" s="17"/>
      <c r="G8" s="18"/>
      <c r="I8" s="21"/>
      <c r="J8" s="21"/>
      <c r="K8" s="21"/>
    </row>
    <row r="9" spans="1:11" x14ac:dyDescent="0.25">
      <c r="A9" s="13" t="s">
        <v>14</v>
      </c>
      <c r="B9" s="13" t="s">
        <v>15</v>
      </c>
      <c r="C9" s="22"/>
      <c r="D9" s="23">
        <v>324.66000000000003</v>
      </c>
      <c r="E9" s="24"/>
      <c r="F9" s="23">
        <f>SUM(D9:E9)</f>
        <v>324.66000000000003</v>
      </c>
      <c r="G9" s="25"/>
      <c r="I9" s="21"/>
      <c r="J9" s="21"/>
      <c r="K9" s="21"/>
    </row>
    <row r="10" spans="1:11" x14ac:dyDescent="0.25">
      <c r="A10" s="26"/>
      <c r="B10" s="27" t="s">
        <v>16</v>
      </c>
      <c r="C10" s="28"/>
      <c r="D10" s="29">
        <v>176.5</v>
      </c>
      <c r="E10" s="29"/>
      <c r="F10" s="29">
        <f>SUM(D10:E10)</f>
        <v>176.5</v>
      </c>
      <c r="G10" s="30"/>
      <c r="I10" s="21"/>
      <c r="J10" s="21"/>
      <c r="K10" s="21"/>
    </row>
    <row r="11" spans="1:11" x14ac:dyDescent="0.25">
      <c r="A11" s="26"/>
      <c r="B11" s="27" t="s">
        <v>17</v>
      </c>
      <c r="C11" s="28"/>
      <c r="D11" s="29">
        <v>148.16</v>
      </c>
      <c r="E11" s="29"/>
      <c r="F11" s="29">
        <f>SUM(D11:E11)</f>
        <v>148.16</v>
      </c>
      <c r="G11" s="30"/>
      <c r="I11" s="21"/>
      <c r="J11" s="21"/>
      <c r="K11" s="21"/>
    </row>
    <row r="12" spans="1:11" ht="24" customHeight="1" x14ac:dyDescent="0.25">
      <c r="A12" s="13" t="s">
        <v>18</v>
      </c>
      <c r="B12" s="13" t="s">
        <v>19</v>
      </c>
      <c r="C12" s="24"/>
      <c r="D12" s="24">
        <v>103294.34</v>
      </c>
      <c r="E12" s="23">
        <f>E13+E18</f>
        <v>28</v>
      </c>
      <c r="F12" s="23">
        <f>D12+E12</f>
        <v>103322.34</v>
      </c>
      <c r="G12" s="31"/>
      <c r="I12" s="21"/>
      <c r="J12" s="21"/>
      <c r="K12" s="21"/>
    </row>
    <row r="13" spans="1:11" ht="24" customHeight="1" x14ac:dyDescent="0.25">
      <c r="A13" s="32"/>
      <c r="B13" s="32" t="s">
        <v>20</v>
      </c>
      <c r="C13" s="33" t="s">
        <v>21</v>
      </c>
      <c r="D13" s="33">
        <v>51101.8</v>
      </c>
      <c r="E13" s="29">
        <f>E14+E15+E16</f>
        <v>16.7</v>
      </c>
      <c r="F13" s="29">
        <f>D13+E13</f>
        <v>51118.5</v>
      </c>
      <c r="G13" s="31"/>
      <c r="I13" s="21"/>
      <c r="J13" s="21"/>
      <c r="K13" s="21"/>
    </row>
    <row r="14" spans="1:11" ht="22.5" customHeight="1" x14ac:dyDescent="0.25">
      <c r="A14" s="26"/>
      <c r="B14" s="26" t="s">
        <v>22</v>
      </c>
      <c r="C14" s="34" t="s">
        <v>23</v>
      </c>
      <c r="D14" s="34">
        <v>740</v>
      </c>
      <c r="E14" s="35">
        <v>16.7</v>
      </c>
      <c r="F14" s="35">
        <f>D14+E14</f>
        <v>756.7</v>
      </c>
      <c r="G14" s="31"/>
      <c r="I14" s="21"/>
      <c r="J14" s="21"/>
      <c r="K14" s="21"/>
    </row>
    <row r="15" spans="1:11" ht="30.75" customHeight="1" x14ac:dyDescent="0.25">
      <c r="A15" s="26"/>
      <c r="B15" s="36" t="s">
        <v>24</v>
      </c>
      <c r="C15" s="34" t="s">
        <v>25</v>
      </c>
      <c r="D15" s="34">
        <v>0</v>
      </c>
      <c r="E15" s="35">
        <v>-16.7</v>
      </c>
      <c r="F15" s="35">
        <f t="shared" ref="F15:F16" si="0">D15+E15</f>
        <v>-16.7</v>
      </c>
      <c r="G15" s="31"/>
      <c r="I15" s="21"/>
      <c r="J15" s="21"/>
      <c r="K15" s="21"/>
    </row>
    <row r="16" spans="1:11" ht="17.25" customHeight="1" x14ac:dyDescent="0.25">
      <c r="A16" s="26"/>
      <c r="B16" s="37" t="s">
        <v>26</v>
      </c>
      <c r="C16" s="34" t="s">
        <v>27</v>
      </c>
      <c r="D16" s="34">
        <v>0</v>
      </c>
      <c r="E16" s="35">
        <v>16.7</v>
      </c>
      <c r="F16" s="35">
        <f t="shared" si="0"/>
        <v>16.7</v>
      </c>
      <c r="G16" s="31"/>
      <c r="I16" s="21"/>
      <c r="J16" s="21"/>
      <c r="K16" s="21"/>
    </row>
    <row r="17" spans="1:11" ht="17.25" customHeight="1" x14ac:dyDescent="0.25">
      <c r="A17" s="26"/>
      <c r="B17" s="32" t="s">
        <v>28</v>
      </c>
      <c r="C17" s="33" t="s">
        <v>29</v>
      </c>
      <c r="D17" s="33">
        <v>1469.85</v>
      </c>
      <c r="E17" s="29"/>
      <c r="F17" s="29"/>
      <c r="G17" s="31"/>
      <c r="I17" s="21"/>
      <c r="J17" s="21"/>
      <c r="K17" s="21"/>
    </row>
    <row r="18" spans="1:11" ht="24.75" customHeight="1" x14ac:dyDescent="0.25">
      <c r="A18" s="32"/>
      <c r="B18" s="32" t="s">
        <v>30</v>
      </c>
      <c r="C18" s="33" t="s">
        <v>31</v>
      </c>
      <c r="D18" s="33">
        <v>1458.55</v>
      </c>
      <c r="E18" s="29">
        <f>E19+E20</f>
        <v>11.3</v>
      </c>
      <c r="F18" s="29">
        <f>D18+E18</f>
        <v>1469.85</v>
      </c>
      <c r="G18" s="31"/>
      <c r="I18" s="21"/>
      <c r="J18" s="21"/>
      <c r="K18" s="21"/>
    </row>
    <row r="19" spans="1:11" ht="17.25" customHeight="1" x14ac:dyDescent="0.25">
      <c r="A19" s="13"/>
      <c r="B19" s="26" t="s">
        <v>32</v>
      </c>
      <c r="C19" s="34" t="s">
        <v>33</v>
      </c>
      <c r="D19" s="34">
        <v>1205.5</v>
      </c>
      <c r="E19" s="35">
        <v>28</v>
      </c>
      <c r="F19" s="35">
        <f t="shared" ref="F19:F20" si="1">D19+E19</f>
        <v>1233.5</v>
      </c>
      <c r="G19" s="31"/>
      <c r="I19" s="21"/>
      <c r="J19" s="21"/>
      <c r="K19" s="21"/>
    </row>
    <row r="20" spans="1:11" x14ac:dyDescent="0.25">
      <c r="A20" s="26"/>
      <c r="B20" s="38" t="s">
        <v>34</v>
      </c>
      <c r="C20" s="34" t="s">
        <v>35</v>
      </c>
      <c r="D20" s="35">
        <v>253.05</v>
      </c>
      <c r="E20" s="34">
        <v>-16.7</v>
      </c>
      <c r="F20" s="35">
        <f t="shared" si="1"/>
        <v>236.35000000000002</v>
      </c>
      <c r="G20" s="39"/>
      <c r="I20" s="21"/>
      <c r="J20" s="21"/>
      <c r="K20" s="21"/>
    </row>
    <row r="21" spans="1:11" x14ac:dyDescent="0.25">
      <c r="A21" s="13" t="s">
        <v>36</v>
      </c>
      <c r="B21" s="13" t="s">
        <v>37</v>
      </c>
      <c r="C21" s="24"/>
      <c r="D21" s="23">
        <v>420</v>
      </c>
      <c r="E21" s="24"/>
      <c r="F21" s="23">
        <f>D21+E21</f>
        <v>420</v>
      </c>
      <c r="G21" s="25"/>
      <c r="I21" s="40"/>
      <c r="J21" s="40"/>
      <c r="K21" s="40"/>
    </row>
    <row r="22" spans="1:11" x14ac:dyDescent="0.25">
      <c r="A22" s="41"/>
      <c r="B22" s="27"/>
      <c r="C22" s="28"/>
      <c r="D22" s="29"/>
      <c r="E22" s="29"/>
      <c r="F22" s="29"/>
      <c r="G22" s="42"/>
      <c r="I22" s="40"/>
      <c r="J22" s="40"/>
      <c r="K22" s="40"/>
    </row>
    <row r="23" spans="1:11" x14ac:dyDescent="0.25">
      <c r="A23" s="13" t="s">
        <v>38</v>
      </c>
      <c r="B23" s="20" t="s">
        <v>39</v>
      </c>
      <c r="C23" s="22"/>
      <c r="D23" s="23">
        <v>182</v>
      </c>
      <c r="E23" s="23"/>
      <c r="F23" s="23">
        <f>D23</f>
        <v>182</v>
      </c>
      <c r="G23" s="42">
        <f>D23+D21+D12+D9</f>
        <v>104221</v>
      </c>
      <c r="I23" s="40"/>
      <c r="J23" s="40"/>
      <c r="K23" s="40"/>
    </row>
    <row r="24" spans="1:11" x14ac:dyDescent="0.25">
      <c r="A24" s="26"/>
      <c r="B24" s="38"/>
      <c r="C24" s="43"/>
      <c r="D24" s="35"/>
      <c r="E24" s="34"/>
      <c r="F24" s="35"/>
      <c r="G24" s="39"/>
      <c r="I24" s="21"/>
      <c r="J24" s="21"/>
      <c r="K24" s="21"/>
    </row>
    <row r="25" spans="1:11" x14ac:dyDescent="0.25">
      <c r="A25" s="44"/>
      <c r="B25" s="45"/>
      <c r="C25" s="46"/>
      <c r="D25" s="47"/>
      <c r="E25" s="18"/>
      <c r="F25" s="18"/>
      <c r="G25" s="18"/>
      <c r="H25" s="48"/>
    </row>
    <row r="26" spans="1:11" ht="36" x14ac:dyDescent="0.25">
      <c r="A26" s="49"/>
      <c r="B26" s="50" t="s">
        <v>40</v>
      </c>
      <c r="C26" s="51" t="s">
        <v>9</v>
      </c>
      <c r="D26" s="52" t="s">
        <v>41</v>
      </c>
      <c r="E26" s="10" t="s">
        <v>11</v>
      </c>
      <c r="F26" s="9" t="s">
        <v>12</v>
      </c>
      <c r="G26" s="11"/>
      <c r="H26" s="53"/>
      <c r="I26" s="12"/>
      <c r="J26" s="12"/>
      <c r="K26" s="12"/>
    </row>
    <row r="27" spans="1:11" ht="27" x14ac:dyDescent="0.25">
      <c r="A27" s="49"/>
      <c r="B27" s="50" t="s">
        <v>42</v>
      </c>
      <c r="C27" s="54">
        <v>5010</v>
      </c>
      <c r="D27" s="23">
        <v>104391.63</v>
      </c>
      <c r="E27" s="23">
        <f>E34</f>
        <v>28</v>
      </c>
      <c r="F27" s="23">
        <f>SUM(D27:E27)</f>
        <v>104419.63</v>
      </c>
      <c r="G27" s="31"/>
      <c r="I27" s="55"/>
      <c r="J27" s="55"/>
      <c r="K27" s="55"/>
    </row>
    <row r="28" spans="1:11" x14ac:dyDescent="0.25">
      <c r="A28" s="49"/>
      <c r="B28" s="50" t="s">
        <v>43</v>
      </c>
      <c r="C28" s="54">
        <v>9910</v>
      </c>
      <c r="D28" s="23">
        <v>-170.63</v>
      </c>
      <c r="E28" s="23"/>
      <c r="F28" s="23">
        <f>SUM(D28:E28)</f>
        <v>-170.63</v>
      </c>
      <c r="G28" s="31"/>
      <c r="I28" s="21"/>
      <c r="J28" s="21"/>
      <c r="K28" s="21"/>
    </row>
    <row r="29" spans="1:11" x14ac:dyDescent="0.25">
      <c r="A29" s="49"/>
      <c r="B29" s="50" t="s">
        <v>44</v>
      </c>
      <c r="C29" s="54"/>
      <c r="D29" s="23">
        <f>D27+D28</f>
        <v>104221</v>
      </c>
      <c r="E29" s="23">
        <f>E27</f>
        <v>28</v>
      </c>
      <c r="F29" s="23">
        <f>SUM(F27:F28)</f>
        <v>104249</v>
      </c>
      <c r="G29" s="31"/>
      <c r="I29" s="21"/>
      <c r="J29" s="21"/>
      <c r="K29" s="21"/>
    </row>
    <row r="30" spans="1:11" x14ac:dyDescent="0.25">
      <c r="A30" s="49"/>
      <c r="B30" s="56"/>
      <c r="C30" s="57"/>
      <c r="D30" s="35"/>
      <c r="E30" s="35"/>
      <c r="F30" s="35"/>
      <c r="G30" s="58"/>
      <c r="I30" s="21"/>
      <c r="J30" s="21"/>
      <c r="K30" s="21"/>
    </row>
    <row r="31" spans="1:11" x14ac:dyDescent="0.25">
      <c r="A31" s="50" t="s">
        <v>14</v>
      </c>
      <c r="B31" s="50" t="s">
        <v>45</v>
      </c>
      <c r="C31" s="59" t="s">
        <v>46</v>
      </c>
      <c r="D31" s="60">
        <v>426.81</v>
      </c>
      <c r="E31" s="61"/>
      <c r="F31" s="60">
        <f>D31+E31</f>
        <v>426.81</v>
      </c>
      <c r="G31" s="62"/>
      <c r="I31" s="63"/>
      <c r="J31" s="63"/>
      <c r="K31" s="63"/>
    </row>
    <row r="32" spans="1:11" ht="25.5" x14ac:dyDescent="0.25">
      <c r="A32" s="64"/>
      <c r="B32" s="65" t="s">
        <v>47</v>
      </c>
      <c r="C32" s="66">
        <v>65101103</v>
      </c>
      <c r="D32" s="67">
        <v>206.81</v>
      </c>
      <c r="E32" s="67"/>
      <c r="F32" s="67">
        <f>D32+E32</f>
        <v>206.81</v>
      </c>
      <c r="G32" s="68"/>
      <c r="I32" s="69"/>
      <c r="J32" s="69"/>
      <c r="K32" s="69"/>
    </row>
    <row r="33" spans="1:11" ht="25.5" x14ac:dyDescent="0.25">
      <c r="A33" s="64"/>
      <c r="B33" s="65" t="s">
        <v>48</v>
      </c>
      <c r="C33" s="66">
        <v>65101103</v>
      </c>
      <c r="D33" s="67">
        <v>220</v>
      </c>
      <c r="E33" s="67"/>
      <c r="F33" s="67">
        <f>D33+E33</f>
        <v>220</v>
      </c>
      <c r="G33" s="70"/>
      <c r="I33" s="71"/>
      <c r="J33" s="71"/>
      <c r="K33" s="71"/>
    </row>
    <row r="34" spans="1:11" ht="27.75" customHeight="1" x14ac:dyDescent="0.25">
      <c r="A34" s="50" t="s">
        <v>49</v>
      </c>
      <c r="B34" s="50" t="s">
        <v>19</v>
      </c>
      <c r="C34" s="59">
        <v>66100601</v>
      </c>
      <c r="D34" s="60">
        <v>103294.34</v>
      </c>
      <c r="E34" s="61">
        <f>E35</f>
        <v>28</v>
      </c>
      <c r="F34" s="72">
        <f>D34+E34</f>
        <v>103322.34</v>
      </c>
      <c r="G34" s="62"/>
      <c r="I34" s="21"/>
      <c r="J34" s="21"/>
      <c r="K34" s="21"/>
    </row>
    <row r="35" spans="1:11" ht="27.75" customHeight="1" x14ac:dyDescent="0.25">
      <c r="A35" s="50"/>
      <c r="B35" s="32" t="s">
        <v>50</v>
      </c>
      <c r="C35" s="73" t="s">
        <v>51</v>
      </c>
      <c r="D35" s="72">
        <v>1458.55</v>
      </c>
      <c r="E35" s="74">
        <f>E36</f>
        <v>28</v>
      </c>
      <c r="F35" s="72">
        <f>SUM(D35:E35)</f>
        <v>1486.55</v>
      </c>
      <c r="G35" s="62"/>
      <c r="I35" s="21"/>
      <c r="J35" s="21"/>
      <c r="K35" s="21"/>
    </row>
    <row r="36" spans="1:11" ht="18.75" customHeight="1" x14ac:dyDescent="0.25">
      <c r="A36" s="50"/>
      <c r="B36" s="56" t="s">
        <v>32</v>
      </c>
      <c r="C36" s="75" t="s">
        <v>52</v>
      </c>
      <c r="D36" s="76">
        <v>1205.5</v>
      </c>
      <c r="E36" s="76">
        <v>28</v>
      </c>
      <c r="F36" s="76">
        <f>D36+E36</f>
        <v>1233.5</v>
      </c>
      <c r="G36" s="62"/>
      <c r="I36" s="21"/>
      <c r="J36" s="21"/>
      <c r="K36" s="21"/>
    </row>
    <row r="37" spans="1:11" ht="27" x14ac:dyDescent="0.25">
      <c r="A37" s="50" t="s">
        <v>36</v>
      </c>
      <c r="B37" s="50" t="s">
        <v>53</v>
      </c>
      <c r="C37" s="59">
        <v>67100501</v>
      </c>
      <c r="D37" s="60">
        <v>420</v>
      </c>
      <c r="E37" s="61"/>
      <c r="F37" s="60">
        <f t="shared" ref="F37" si="2">D37+E37</f>
        <v>420</v>
      </c>
      <c r="G37" s="62"/>
      <c r="I37" s="40"/>
      <c r="J37" s="40"/>
      <c r="K37" s="40"/>
    </row>
    <row r="38" spans="1:11" ht="27" x14ac:dyDescent="0.25">
      <c r="A38" s="50" t="s">
        <v>38</v>
      </c>
      <c r="B38" s="50" t="s">
        <v>54</v>
      </c>
      <c r="C38" s="59">
        <v>701004</v>
      </c>
      <c r="D38" s="60">
        <v>250.48</v>
      </c>
      <c r="E38" s="61">
        <f>E39</f>
        <v>0</v>
      </c>
      <c r="F38" s="60">
        <f>SUM(D38:E38)</f>
        <v>250.48</v>
      </c>
      <c r="G38" s="77"/>
      <c r="I38" s="78"/>
      <c r="J38" s="21"/>
      <c r="K38" s="21"/>
    </row>
    <row r="39" spans="1:11" x14ac:dyDescent="0.25">
      <c r="A39" s="79"/>
      <c r="B39" s="79" t="s">
        <v>55</v>
      </c>
      <c r="C39" s="73" t="s">
        <v>56</v>
      </c>
      <c r="D39" s="72">
        <v>118</v>
      </c>
      <c r="E39" s="74">
        <f>E40+E43</f>
        <v>0</v>
      </c>
      <c r="F39" s="72">
        <f t="shared" ref="F39:F42" si="3">SUM(D39:E39)</f>
        <v>118</v>
      </c>
      <c r="G39" s="80"/>
      <c r="I39" s="21"/>
      <c r="J39" s="21"/>
      <c r="K39" s="21"/>
    </row>
    <row r="40" spans="1:11" x14ac:dyDescent="0.25">
      <c r="A40" s="79"/>
      <c r="B40" s="79" t="s">
        <v>57</v>
      </c>
      <c r="C40" s="73">
        <v>1001</v>
      </c>
      <c r="D40" s="72">
        <v>114</v>
      </c>
      <c r="E40" s="74">
        <f>E41+E42</f>
        <v>0</v>
      </c>
      <c r="F40" s="72">
        <f t="shared" si="3"/>
        <v>114</v>
      </c>
      <c r="G40" s="80"/>
      <c r="I40" s="21"/>
      <c r="J40" s="21"/>
      <c r="K40" s="21"/>
    </row>
    <row r="41" spans="1:11" x14ac:dyDescent="0.25">
      <c r="A41" s="56"/>
      <c r="B41" s="56" t="s">
        <v>58</v>
      </c>
      <c r="C41" s="75">
        <v>100101</v>
      </c>
      <c r="D41" s="76">
        <v>105.5</v>
      </c>
      <c r="E41" s="81">
        <v>0.4</v>
      </c>
      <c r="F41" s="76">
        <f t="shared" si="3"/>
        <v>105.9</v>
      </c>
      <c r="G41" s="80"/>
      <c r="I41" s="21"/>
      <c r="J41" s="21"/>
      <c r="K41" s="21"/>
    </row>
    <row r="42" spans="1:11" x14ac:dyDescent="0.25">
      <c r="A42" s="56"/>
      <c r="B42" s="56" t="s">
        <v>59</v>
      </c>
      <c r="C42" s="75">
        <v>100117</v>
      </c>
      <c r="D42" s="76">
        <v>8.5</v>
      </c>
      <c r="E42" s="81">
        <v>-0.4</v>
      </c>
      <c r="F42" s="76">
        <f t="shared" si="3"/>
        <v>8.1</v>
      </c>
      <c r="G42" s="80"/>
      <c r="I42" s="21"/>
      <c r="J42" s="21"/>
      <c r="K42" s="21"/>
    </row>
    <row r="43" spans="1:11" x14ac:dyDescent="0.25">
      <c r="A43" s="79"/>
      <c r="B43" s="79"/>
      <c r="C43" s="73"/>
      <c r="D43" s="72"/>
      <c r="E43" s="74"/>
      <c r="F43" s="72"/>
      <c r="G43" s="80"/>
      <c r="I43" s="21"/>
      <c r="J43" s="21"/>
      <c r="K43" s="21"/>
    </row>
    <row r="44" spans="1:11" x14ac:dyDescent="0.25">
      <c r="A44" s="56"/>
      <c r="B44" s="56"/>
      <c r="C44" s="75"/>
      <c r="D44" s="76"/>
      <c r="E44" s="81"/>
      <c r="F44" s="76"/>
      <c r="G44" s="77"/>
      <c r="I44" s="21"/>
      <c r="J44" s="21"/>
      <c r="K44" s="21"/>
    </row>
    <row r="46" spans="1:11" x14ac:dyDescent="0.25">
      <c r="B46" s="82" t="s">
        <v>60</v>
      </c>
      <c r="C46" s="82"/>
      <c r="D46" s="83"/>
      <c r="E46" s="83" t="s">
        <v>61</v>
      </c>
      <c r="F46" s="83"/>
      <c r="G46" s="83"/>
      <c r="H46" s="84"/>
      <c r="I46" s="83"/>
      <c r="J46" s="83"/>
      <c r="K46" s="84"/>
    </row>
    <row r="47" spans="1:11" x14ac:dyDescent="0.25">
      <c r="B47" s="82" t="s">
        <v>62</v>
      </c>
      <c r="C47" s="82"/>
      <c r="D47" s="83"/>
      <c r="E47" s="83" t="s">
        <v>63</v>
      </c>
      <c r="F47" s="83"/>
      <c r="G47" s="83"/>
      <c r="H47" s="84"/>
      <c r="I47" s="83"/>
      <c r="J47" s="83"/>
      <c r="K47" s="84"/>
    </row>
    <row r="48" spans="1:11" x14ac:dyDescent="0.25">
      <c r="B48" s="82"/>
      <c r="C48" s="83"/>
      <c r="D48" s="83"/>
      <c r="E48" s="83"/>
      <c r="F48" s="83"/>
      <c r="G48" s="83"/>
      <c r="H48" s="21"/>
      <c r="I48" s="83"/>
      <c r="J48" s="83"/>
      <c r="K48" s="21"/>
    </row>
    <row r="52" spans="1:11" x14ac:dyDescent="0.25">
      <c r="D52" s="85">
        <f>D38+D34+D31+D37</f>
        <v>104391.62999999999</v>
      </c>
      <c r="E52" s="85">
        <f t="shared" ref="E52:F52" si="4">E38+E34+E31+E37</f>
        <v>28</v>
      </c>
      <c r="F52" s="85">
        <f t="shared" si="4"/>
        <v>104419.62999999999</v>
      </c>
    </row>
    <row r="57" spans="1:11" x14ac:dyDescent="0.25">
      <c r="H57" t="s">
        <v>3</v>
      </c>
    </row>
    <row r="61" spans="1:11" ht="15.75" x14ac:dyDescent="0.25">
      <c r="A61" s="1" t="s">
        <v>0</v>
      </c>
      <c r="B61" s="1"/>
      <c r="C61" s="2" t="s">
        <v>64</v>
      </c>
      <c r="D61" s="2"/>
      <c r="E61" s="3"/>
      <c r="F61" s="3"/>
      <c r="G61" s="3"/>
      <c r="H61" s="3"/>
    </row>
    <row r="62" spans="1:11" ht="15.75" x14ac:dyDescent="0.25">
      <c r="A62" s="1" t="s">
        <v>2</v>
      </c>
      <c r="B62" s="1"/>
      <c r="C62" s="4" t="s">
        <v>3</v>
      </c>
      <c r="D62" s="3"/>
      <c r="E62" s="3"/>
      <c r="F62" s="3"/>
      <c r="G62" s="3"/>
      <c r="H62" s="3"/>
    </row>
    <row r="63" spans="1:11" ht="15.75" x14ac:dyDescent="0.25">
      <c r="A63" s="1" t="s">
        <v>4</v>
      </c>
      <c r="B63" s="1"/>
      <c r="C63" s="3"/>
      <c r="D63" s="3" t="s">
        <v>3</v>
      </c>
      <c r="E63" s="3"/>
      <c r="F63" s="3"/>
      <c r="G63" s="3"/>
      <c r="H63" s="3"/>
    </row>
    <row r="64" spans="1:11" ht="15.75" x14ac:dyDescent="0.25">
      <c r="A64" s="5" t="s">
        <v>5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15.75" x14ac:dyDescent="0.25">
      <c r="A65" s="1"/>
      <c r="B65" s="7"/>
      <c r="C65" s="1"/>
      <c r="D65" s="1"/>
      <c r="E65" s="1"/>
      <c r="F65" s="1"/>
      <c r="G65" s="1"/>
      <c r="H65" s="1" t="s">
        <v>6</v>
      </c>
    </row>
    <row r="66" spans="1:11" ht="36" x14ac:dyDescent="0.25">
      <c r="A66" s="8" t="s">
        <v>7</v>
      </c>
      <c r="B66" s="8" t="s">
        <v>8</v>
      </c>
      <c r="C66" s="8" t="s">
        <v>9</v>
      </c>
      <c r="D66" s="52" t="s">
        <v>41</v>
      </c>
      <c r="E66" s="10" t="s">
        <v>65</v>
      </c>
      <c r="F66" s="10" t="s">
        <v>66</v>
      </c>
      <c r="G66" s="10" t="s">
        <v>67</v>
      </c>
      <c r="H66" s="9" t="s">
        <v>10</v>
      </c>
      <c r="I66" s="86" t="s">
        <v>68</v>
      </c>
      <c r="J66" s="86" t="s">
        <v>69</v>
      </c>
      <c r="K66" s="86" t="s">
        <v>70</v>
      </c>
    </row>
    <row r="67" spans="1:11" x14ac:dyDescent="0.25">
      <c r="A67" s="13"/>
      <c r="B67" s="13" t="s">
        <v>13</v>
      </c>
      <c r="C67" s="14">
        <v>110</v>
      </c>
      <c r="D67" s="15">
        <v>104000.5</v>
      </c>
      <c r="E67" s="16">
        <f>E73+E77+E83</f>
        <v>220.5</v>
      </c>
      <c r="F67" s="16"/>
      <c r="G67" s="16"/>
      <c r="H67" s="17">
        <f>SUM(D67:E67)</f>
        <v>104221</v>
      </c>
      <c r="I67" s="87">
        <v>103110</v>
      </c>
      <c r="J67" s="87">
        <v>103160</v>
      </c>
      <c r="K67" s="87">
        <v>103170</v>
      </c>
    </row>
    <row r="68" spans="1:11" x14ac:dyDescent="0.25">
      <c r="A68" s="13"/>
      <c r="B68" s="13"/>
      <c r="C68" s="14"/>
      <c r="D68" s="15"/>
      <c r="E68" s="16"/>
      <c r="F68" s="16"/>
      <c r="G68" s="16"/>
      <c r="H68" s="17"/>
      <c r="I68" s="87"/>
      <c r="J68" s="87"/>
      <c r="K68" s="87"/>
    </row>
    <row r="69" spans="1:11" x14ac:dyDescent="0.25">
      <c r="A69" s="13"/>
      <c r="B69" s="13" t="s">
        <v>71</v>
      </c>
      <c r="C69" s="14" t="s">
        <v>72</v>
      </c>
      <c r="D69" s="15">
        <v>51605.26</v>
      </c>
      <c r="E69" s="16">
        <f>E83</f>
        <v>20</v>
      </c>
      <c r="F69" s="16"/>
      <c r="G69" s="16"/>
      <c r="H69" s="15">
        <f>D69+E69</f>
        <v>51625.26</v>
      </c>
      <c r="I69" s="87"/>
      <c r="J69" s="87"/>
      <c r="K69" s="87"/>
    </row>
    <row r="70" spans="1:11" x14ac:dyDescent="0.25">
      <c r="A70" s="13"/>
      <c r="B70" s="13" t="s">
        <v>73</v>
      </c>
      <c r="C70" s="14" t="s">
        <v>74</v>
      </c>
      <c r="D70" s="15">
        <v>17</v>
      </c>
      <c r="E70" s="16">
        <f>E75+E78</f>
        <v>0.5</v>
      </c>
      <c r="F70" s="16"/>
      <c r="G70" s="16"/>
      <c r="H70" s="15">
        <f t="shared" ref="H70:H71" si="5">D70+E70</f>
        <v>17.5</v>
      </c>
      <c r="I70" s="87"/>
      <c r="J70" s="87"/>
      <c r="K70" s="87"/>
    </row>
    <row r="71" spans="1:11" x14ac:dyDescent="0.25">
      <c r="A71" s="13"/>
      <c r="B71" s="20" t="s">
        <v>75</v>
      </c>
      <c r="C71" s="14" t="s">
        <v>76</v>
      </c>
      <c r="D71" s="15">
        <v>46057</v>
      </c>
      <c r="E71" s="16">
        <f>E81</f>
        <v>200</v>
      </c>
      <c r="F71" s="16"/>
      <c r="G71" s="16"/>
      <c r="H71" s="15">
        <f t="shared" si="5"/>
        <v>46257</v>
      </c>
      <c r="I71" s="88"/>
      <c r="J71" s="88"/>
      <c r="K71" s="88"/>
    </row>
    <row r="72" spans="1:11" x14ac:dyDescent="0.25">
      <c r="A72" s="13"/>
      <c r="B72" s="20"/>
      <c r="C72" s="14"/>
      <c r="D72" s="15"/>
      <c r="E72" s="16"/>
      <c r="F72" s="16"/>
      <c r="G72" s="16"/>
      <c r="H72" s="17"/>
      <c r="I72" s="88"/>
      <c r="J72" s="88"/>
      <c r="K72" s="88"/>
    </row>
    <row r="73" spans="1:11" ht="25.5" x14ac:dyDescent="0.25">
      <c r="A73" s="13" t="s">
        <v>14</v>
      </c>
      <c r="B73" s="13" t="s">
        <v>77</v>
      </c>
      <c r="C73" s="22"/>
      <c r="D73" s="23">
        <v>175</v>
      </c>
      <c r="E73" s="24">
        <f>E74</f>
        <v>1.5</v>
      </c>
      <c r="F73" s="24"/>
      <c r="G73" s="24"/>
      <c r="H73" s="23">
        <f>SUM(D73:E73)</f>
        <v>176.5</v>
      </c>
      <c r="I73" s="88"/>
      <c r="J73" s="88"/>
      <c r="K73" s="88"/>
    </row>
    <row r="74" spans="1:11" x14ac:dyDescent="0.25">
      <c r="A74" s="32"/>
      <c r="B74" s="27" t="s">
        <v>78</v>
      </c>
      <c r="C74" s="28" t="s">
        <v>79</v>
      </c>
      <c r="D74" s="29">
        <v>0</v>
      </c>
      <c r="E74" s="29">
        <f>E75</f>
        <v>1.5</v>
      </c>
      <c r="F74" s="29"/>
      <c r="G74" s="29"/>
      <c r="H74" s="29">
        <f>SUM(D74:E74)</f>
        <v>1.5</v>
      </c>
      <c r="I74" s="88"/>
      <c r="J74" s="88"/>
      <c r="K74" s="88"/>
    </row>
    <row r="75" spans="1:11" x14ac:dyDescent="0.25">
      <c r="A75" s="26"/>
      <c r="B75" s="38" t="s">
        <v>80</v>
      </c>
      <c r="C75" s="43" t="s">
        <v>81</v>
      </c>
      <c r="D75" s="35">
        <v>0</v>
      </c>
      <c r="E75" s="34">
        <v>1.5</v>
      </c>
      <c r="F75" s="34"/>
      <c r="G75" s="34"/>
      <c r="H75" s="35">
        <f>D75+E75</f>
        <v>1.5</v>
      </c>
      <c r="I75" s="88"/>
      <c r="J75" s="88"/>
      <c r="K75" s="88"/>
    </row>
    <row r="76" spans="1:11" x14ac:dyDescent="0.25">
      <c r="A76" s="26"/>
      <c r="B76" s="27"/>
      <c r="C76" s="28"/>
      <c r="D76" s="29"/>
      <c r="E76" s="29"/>
      <c r="F76" s="29"/>
      <c r="G76" s="29"/>
      <c r="H76" s="29"/>
      <c r="I76" s="88"/>
      <c r="J76" s="88"/>
      <c r="K76" s="88"/>
    </row>
    <row r="77" spans="1:11" x14ac:dyDescent="0.25">
      <c r="A77" s="13" t="s">
        <v>18</v>
      </c>
      <c r="B77" s="13" t="s">
        <v>19</v>
      </c>
      <c r="C77" s="24"/>
      <c r="D77" s="24">
        <v>103095.34</v>
      </c>
      <c r="E77" s="23">
        <f>E78+E80</f>
        <v>199</v>
      </c>
      <c r="F77" s="23"/>
      <c r="G77" s="23"/>
      <c r="H77" s="23">
        <f>D77+E77</f>
        <v>103294.34</v>
      </c>
      <c r="I77" s="88"/>
      <c r="J77" s="88"/>
      <c r="K77" s="88"/>
    </row>
    <row r="78" spans="1:11" x14ac:dyDescent="0.25">
      <c r="A78" s="26"/>
      <c r="B78" s="27" t="s">
        <v>78</v>
      </c>
      <c r="C78" s="28" t="s">
        <v>79</v>
      </c>
      <c r="D78" s="29">
        <f>D79</f>
        <v>2</v>
      </c>
      <c r="E78" s="29">
        <f t="shared" ref="E78:H78" si="6">E79</f>
        <v>-1</v>
      </c>
      <c r="F78" s="29"/>
      <c r="G78" s="29"/>
      <c r="H78" s="29">
        <f t="shared" si="6"/>
        <v>1</v>
      </c>
      <c r="I78" s="88"/>
      <c r="J78" s="88"/>
      <c r="K78" s="88"/>
    </row>
    <row r="79" spans="1:11" x14ac:dyDescent="0.25">
      <c r="A79" s="26"/>
      <c r="B79" s="38" t="s">
        <v>80</v>
      </c>
      <c r="C79" s="43" t="s">
        <v>81</v>
      </c>
      <c r="D79" s="35">
        <v>2</v>
      </c>
      <c r="E79" s="34">
        <v>-1</v>
      </c>
      <c r="F79" s="34"/>
      <c r="G79" s="34"/>
      <c r="H79" s="35">
        <f>SUM(D79:E79)</f>
        <v>1</v>
      </c>
      <c r="I79" s="88"/>
      <c r="J79" s="88"/>
      <c r="K79" s="88"/>
    </row>
    <row r="80" spans="1:11" x14ac:dyDescent="0.25">
      <c r="A80" s="32"/>
      <c r="B80" s="27" t="s">
        <v>82</v>
      </c>
      <c r="C80" s="28">
        <v>4310</v>
      </c>
      <c r="D80" s="29">
        <v>45687</v>
      </c>
      <c r="E80" s="33">
        <f>E81</f>
        <v>200</v>
      </c>
      <c r="F80" s="33"/>
      <c r="G80" s="33"/>
      <c r="H80" s="29">
        <f>SUM(D80:G80)</f>
        <v>45887</v>
      </c>
      <c r="I80" s="88"/>
      <c r="J80" s="88"/>
      <c r="K80" s="88"/>
    </row>
    <row r="81" spans="1:11" ht="30" x14ac:dyDescent="0.25">
      <c r="A81" s="26"/>
      <c r="B81" s="38" t="s">
        <v>83</v>
      </c>
      <c r="C81" s="43">
        <v>431010</v>
      </c>
      <c r="D81" s="35">
        <v>300</v>
      </c>
      <c r="E81" s="34">
        <v>200</v>
      </c>
      <c r="F81" s="34"/>
      <c r="G81" s="34"/>
      <c r="H81" s="35">
        <f>SUM(D81:G81)</f>
        <v>500</v>
      </c>
      <c r="I81" s="88"/>
      <c r="J81" s="88"/>
      <c r="K81" s="88"/>
    </row>
    <row r="82" spans="1:11" x14ac:dyDescent="0.25">
      <c r="A82" s="13" t="s">
        <v>36</v>
      </c>
      <c r="B82" s="13" t="s">
        <v>37</v>
      </c>
      <c r="C82" s="24"/>
      <c r="D82" s="23">
        <v>400</v>
      </c>
      <c r="E82" s="24">
        <f>E83</f>
        <v>20</v>
      </c>
      <c r="F82" s="24"/>
      <c r="G82" s="24"/>
      <c r="H82" s="23">
        <f>D82+E82</f>
        <v>420</v>
      </c>
      <c r="I82" s="89"/>
      <c r="J82" s="89"/>
      <c r="K82" s="89"/>
    </row>
    <row r="83" spans="1:11" x14ac:dyDescent="0.25">
      <c r="A83" s="41"/>
      <c r="B83" s="27" t="s">
        <v>84</v>
      </c>
      <c r="C83" s="28" t="s">
        <v>72</v>
      </c>
      <c r="D83" s="29">
        <f>D84</f>
        <v>15</v>
      </c>
      <c r="E83" s="29">
        <f>E84</f>
        <v>20</v>
      </c>
      <c r="F83" s="33"/>
      <c r="G83" s="33"/>
      <c r="H83" s="29">
        <f>H84</f>
        <v>35</v>
      </c>
      <c r="I83" s="89"/>
      <c r="J83" s="89"/>
      <c r="K83" s="89"/>
    </row>
    <row r="84" spans="1:11" x14ac:dyDescent="0.25">
      <c r="A84" s="26"/>
      <c r="B84" s="38" t="s">
        <v>85</v>
      </c>
      <c r="C84" s="43" t="s">
        <v>86</v>
      </c>
      <c r="D84" s="35">
        <v>15</v>
      </c>
      <c r="E84" s="34">
        <v>20</v>
      </c>
      <c r="F84" s="34"/>
      <c r="G84" s="34"/>
      <c r="H84" s="35">
        <f>SUM(D84:G84)</f>
        <v>35</v>
      </c>
      <c r="I84" s="88"/>
      <c r="J84" s="88"/>
      <c r="K84" s="88"/>
    </row>
    <row r="85" spans="1:11" x14ac:dyDescent="0.25">
      <c r="A85" s="44"/>
      <c r="B85" s="45"/>
      <c r="C85" s="46"/>
      <c r="D85" s="47"/>
      <c r="E85" s="18"/>
      <c r="F85" s="18"/>
      <c r="G85" s="18"/>
      <c r="H85" s="48"/>
    </row>
    <row r="86" spans="1:11" ht="36" x14ac:dyDescent="0.25">
      <c r="A86" s="49"/>
      <c r="B86" s="50" t="s">
        <v>40</v>
      </c>
      <c r="C86" s="51" t="s">
        <v>9</v>
      </c>
      <c r="D86" s="52" t="s">
        <v>41</v>
      </c>
      <c r="E86" s="10" t="s">
        <v>65</v>
      </c>
      <c r="F86" s="10" t="s">
        <v>66</v>
      </c>
      <c r="G86" s="10" t="s">
        <v>67</v>
      </c>
      <c r="H86" s="9" t="s">
        <v>10</v>
      </c>
      <c r="I86" s="86" t="s">
        <v>68</v>
      </c>
      <c r="J86" s="86" t="s">
        <v>69</v>
      </c>
      <c r="K86" s="86" t="s">
        <v>70</v>
      </c>
    </row>
    <row r="87" spans="1:11" ht="27" x14ac:dyDescent="0.25">
      <c r="A87" s="49"/>
      <c r="B87" s="50" t="s">
        <v>42</v>
      </c>
      <c r="C87" s="54">
        <v>5010</v>
      </c>
      <c r="D87" s="23">
        <v>104171.13</v>
      </c>
      <c r="E87" s="23">
        <f>E91+E112+E116</f>
        <v>220.5</v>
      </c>
      <c r="F87" s="23"/>
      <c r="G87" s="23"/>
      <c r="H87" s="23">
        <f>SUM(D87:E87)</f>
        <v>104391.63</v>
      </c>
      <c r="I87" s="90">
        <v>103110</v>
      </c>
      <c r="J87" s="90">
        <v>100160</v>
      </c>
      <c r="K87" s="90">
        <v>100170</v>
      </c>
    </row>
    <row r="88" spans="1:11" x14ac:dyDescent="0.25">
      <c r="A88" s="49"/>
      <c r="B88" s="50" t="s">
        <v>43</v>
      </c>
      <c r="C88" s="54">
        <v>9910</v>
      </c>
      <c r="D88" s="23">
        <v>-170.63</v>
      </c>
      <c r="E88" s="23"/>
      <c r="F88" s="23"/>
      <c r="G88" s="23"/>
      <c r="H88" s="23">
        <f t="shared" ref="H88" si="7">SUM(D88:E88)</f>
        <v>-170.63</v>
      </c>
      <c r="I88" s="88"/>
      <c r="J88" s="88"/>
      <c r="K88" s="88"/>
    </row>
    <row r="89" spans="1:11" x14ac:dyDescent="0.25">
      <c r="A89" s="49"/>
      <c r="B89" s="50" t="s">
        <v>44</v>
      </c>
      <c r="C89" s="54"/>
      <c r="D89" s="23">
        <f>D87+D88</f>
        <v>104000.5</v>
      </c>
      <c r="E89" s="23">
        <f>E87</f>
        <v>220.5</v>
      </c>
      <c r="F89" s="23">
        <f>F87+F112</f>
        <v>0</v>
      </c>
      <c r="G89" s="23">
        <f>G87+G112</f>
        <v>199</v>
      </c>
      <c r="H89" s="23">
        <f>SUM(H87:H88)</f>
        <v>104221</v>
      </c>
      <c r="I89" s="88"/>
      <c r="J89" s="88"/>
      <c r="K89" s="88"/>
    </row>
    <row r="90" spans="1:11" x14ac:dyDescent="0.25">
      <c r="A90" s="49"/>
      <c r="B90" s="56"/>
      <c r="C90" s="57"/>
      <c r="D90" s="35"/>
      <c r="E90" s="35"/>
      <c r="F90" s="35"/>
      <c r="G90" s="35"/>
      <c r="H90" s="35"/>
      <c r="I90" s="88"/>
      <c r="J90" s="88"/>
      <c r="K90" s="88"/>
    </row>
    <row r="91" spans="1:11" x14ac:dyDescent="0.25">
      <c r="A91" s="50" t="s">
        <v>14</v>
      </c>
      <c r="B91" s="50" t="s">
        <v>45</v>
      </c>
      <c r="C91" s="59" t="s">
        <v>46</v>
      </c>
      <c r="D91" s="60">
        <v>425.31</v>
      </c>
      <c r="E91" s="61">
        <f>E92</f>
        <v>1.5</v>
      </c>
      <c r="F91" s="61">
        <f t="shared" ref="F91:G91" si="8">F92</f>
        <v>0</v>
      </c>
      <c r="G91" s="61">
        <f t="shared" si="8"/>
        <v>0</v>
      </c>
      <c r="H91" s="60">
        <f>D91+E91</f>
        <v>426.81</v>
      </c>
      <c r="I91" s="91">
        <f>I92</f>
        <v>0</v>
      </c>
      <c r="J91" s="91">
        <f t="shared" ref="J91:K91" si="9">J92</f>
        <v>0</v>
      </c>
      <c r="K91" s="91">
        <f t="shared" si="9"/>
        <v>0</v>
      </c>
    </row>
    <row r="92" spans="1:11" x14ac:dyDescent="0.25">
      <c r="A92" s="64"/>
      <c r="B92" s="92" t="s">
        <v>87</v>
      </c>
      <c r="C92" s="93">
        <v>6510</v>
      </c>
      <c r="D92" s="94">
        <f>D93+D101</f>
        <v>205.31</v>
      </c>
      <c r="E92" s="94">
        <f t="shared" ref="E92:H92" si="10">E93+E101</f>
        <v>1.5</v>
      </c>
      <c r="F92" s="94">
        <f t="shared" si="10"/>
        <v>0</v>
      </c>
      <c r="G92" s="94">
        <f t="shared" si="10"/>
        <v>0</v>
      </c>
      <c r="H92" s="94">
        <f t="shared" si="10"/>
        <v>206.81</v>
      </c>
      <c r="I92" s="91">
        <f>I93+I101</f>
        <v>0</v>
      </c>
      <c r="J92" s="91">
        <f t="shared" ref="J92:K92" si="11">J93+J101</f>
        <v>0</v>
      </c>
      <c r="K92" s="91">
        <f t="shared" si="11"/>
        <v>0</v>
      </c>
    </row>
    <row r="93" spans="1:11" x14ac:dyDescent="0.25">
      <c r="A93" s="49"/>
      <c r="B93" s="79" t="s">
        <v>88</v>
      </c>
      <c r="C93" s="73">
        <v>65100301</v>
      </c>
      <c r="D93" s="72">
        <f>D94</f>
        <v>205.31</v>
      </c>
      <c r="E93" s="72">
        <f t="shared" ref="E93:H93" si="12">E94</f>
        <v>-125.31</v>
      </c>
      <c r="F93" s="72">
        <f t="shared" si="12"/>
        <v>-35</v>
      </c>
      <c r="G93" s="72">
        <f t="shared" si="12"/>
        <v>-45</v>
      </c>
      <c r="H93" s="72">
        <f t="shared" si="12"/>
        <v>0</v>
      </c>
      <c r="I93" s="95">
        <f>I94</f>
        <v>-200</v>
      </c>
      <c r="J93" s="95">
        <f>J94</f>
        <v>-210</v>
      </c>
      <c r="K93" s="95">
        <f>K94</f>
        <v>-220</v>
      </c>
    </row>
    <row r="94" spans="1:11" x14ac:dyDescent="0.25">
      <c r="A94" s="49"/>
      <c r="B94" s="79" t="s">
        <v>89</v>
      </c>
      <c r="C94" s="73" t="s">
        <v>90</v>
      </c>
      <c r="D94" s="72">
        <f>D95+D97+D99</f>
        <v>205.31</v>
      </c>
      <c r="E94" s="72">
        <f t="shared" ref="E94:H94" si="13">E95+E97+E99</f>
        <v>-125.31</v>
      </c>
      <c r="F94" s="72">
        <f t="shared" si="13"/>
        <v>-35</v>
      </c>
      <c r="G94" s="72">
        <f t="shared" si="13"/>
        <v>-45</v>
      </c>
      <c r="H94" s="72">
        <f t="shared" si="13"/>
        <v>0</v>
      </c>
      <c r="I94" s="95">
        <v>-200</v>
      </c>
      <c r="J94" s="95">
        <v>-210</v>
      </c>
      <c r="K94" s="95">
        <v>-220</v>
      </c>
    </row>
    <row r="95" spans="1:11" x14ac:dyDescent="0.25">
      <c r="A95" s="49"/>
      <c r="B95" s="79" t="s">
        <v>91</v>
      </c>
      <c r="C95" s="73">
        <v>2001</v>
      </c>
      <c r="D95" s="72">
        <f>D96</f>
        <v>5</v>
      </c>
      <c r="E95" s="72">
        <f t="shared" ref="E95:H95" si="14">E96</f>
        <v>-5</v>
      </c>
      <c r="F95" s="72">
        <f t="shared" si="14"/>
        <v>0</v>
      </c>
      <c r="G95" s="72">
        <f t="shared" si="14"/>
        <v>0</v>
      </c>
      <c r="H95" s="72">
        <f t="shared" si="14"/>
        <v>0</v>
      </c>
      <c r="I95" s="88"/>
      <c r="J95" s="88"/>
      <c r="K95" s="88"/>
    </row>
    <row r="96" spans="1:11" x14ac:dyDescent="0.25">
      <c r="A96" s="64"/>
      <c r="B96" s="65" t="s">
        <v>92</v>
      </c>
      <c r="C96" s="66">
        <v>200130</v>
      </c>
      <c r="D96" s="67">
        <v>5</v>
      </c>
      <c r="E96" s="96">
        <v>-5</v>
      </c>
      <c r="F96" s="96">
        <v>0</v>
      </c>
      <c r="G96" s="96">
        <v>0</v>
      </c>
      <c r="H96" s="67">
        <f>SUM(D96:G96)</f>
        <v>0</v>
      </c>
      <c r="I96" s="88"/>
      <c r="J96" s="88"/>
      <c r="K96" s="88"/>
    </row>
    <row r="97" spans="1:11" x14ac:dyDescent="0.25">
      <c r="A97" s="49"/>
      <c r="B97" s="79" t="s">
        <v>93</v>
      </c>
      <c r="C97" s="73">
        <v>2003</v>
      </c>
      <c r="D97" s="72">
        <f>D98</f>
        <v>185</v>
      </c>
      <c r="E97" s="72">
        <f t="shared" ref="E97:H97" si="15">E98</f>
        <v>-105</v>
      </c>
      <c r="F97" s="72">
        <f t="shared" si="15"/>
        <v>-35</v>
      </c>
      <c r="G97" s="72">
        <f t="shared" si="15"/>
        <v>-45</v>
      </c>
      <c r="H97" s="72">
        <f t="shared" si="15"/>
        <v>0</v>
      </c>
      <c r="I97" s="88"/>
      <c r="J97" s="88"/>
      <c r="K97" s="88"/>
    </row>
    <row r="98" spans="1:11" x14ac:dyDescent="0.25">
      <c r="A98" s="64"/>
      <c r="B98" s="97" t="s">
        <v>94</v>
      </c>
      <c r="C98" s="66">
        <v>200301</v>
      </c>
      <c r="D98" s="67">
        <v>185</v>
      </c>
      <c r="E98" s="96">
        <v>-105</v>
      </c>
      <c r="F98" s="96">
        <v>-35</v>
      </c>
      <c r="G98" s="96">
        <v>-45</v>
      </c>
      <c r="H98" s="67">
        <f>SUM(D98:G98)</f>
        <v>0</v>
      </c>
      <c r="I98" s="88"/>
      <c r="J98" s="88"/>
      <c r="K98" s="88"/>
    </row>
    <row r="99" spans="1:11" x14ac:dyDescent="0.25">
      <c r="A99" s="49"/>
      <c r="B99" s="79" t="s">
        <v>95</v>
      </c>
      <c r="C99" s="73">
        <v>2005</v>
      </c>
      <c r="D99" s="72">
        <f>D100</f>
        <v>15.31</v>
      </c>
      <c r="E99" s="72">
        <f t="shared" ref="E99:H99" si="16">E100</f>
        <v>-15.31</v>
      </c>
      <c r="F99" s="72">
        <f t="shared" si="16"/>
        <v>0</v>
      </c>
      <c r="G99" s="72">
        <f t="shared" si="16"/>
        <v>0</v>
      </c>
      <c r="H99" s="72">
        <f t="shared" si="16"/>
        <v>0</v>
      </c>
      <c r="I99" s="88"/>
      <c r="J99" s="88"/>
      <c r="K99" s="88"/>
    </row>
    <row r="100" spans="1:11" x14ac:dyDescent="0.25">
      <c r="A100" s="64"/>
      <c r="B100" s="97" t="s">
        <v>96</v>
      </c>
      <c r="C100" s="66">
        <v>200530</v>
      </c>
      <c r="D100" s="67">
        <v>15.31</v>
      </c>
      <c r="E100" s="96">
        <v>-15.31</v>
      </c>
      <c r="F100" s="96">
        <v>0</v>
      </c>
      <c r="G100" s="96">
        <v>0</v>
      </c>
      <c r="H100" s="67">
        <f>SUM(D100:G100)</f>
        <v>0</v>
      </c>
      <c r="I100" s="88"/>
      <c r="J100" s="88"/>
      <c r="K100" s="88"/>
    </row>
    <row r="101" spans="1:11" x14ac:dyDescent="0.25">
      <c r="A101" s="98"/>
      <c r="B101" s="99" t="s">
        <v>97</v>
      </c>
      <c r="C101" s="100">
        <v>65101103</v>
      </c>
      <c r="D101" s="101">
        <f>D102</f>
        <v>0</v>
      </c>
      <c r="E101" s="101">
        <f>E102</f>
        <v>126.81</v>
      </c>
      <c r="F101" s="101">
        <f t="shared" ref="F101:H101" si="17">F102</f>
        <v>35</v>
      </c>
      <c r="G101" s="101">
        <f t="shared" si="17"/>
        <v>45</v>
      </c>
      <c r="H101" s="101">
        <f t="shared" si="17"/>
        <v>206.81</v>
      </c>
      <c r="I101" s="102">
        <f>I102</f>
        <v>200</v>
      </c>
      <c r="J101" s="102">
        <f t="shared" ref="J101:K101" si="18">J102</f>
        <v>210</v>
      </c>
      <c r="K101" s="102">
        <f t="shared" si="18"/>
        <v>220</v>
      </c>
    </row>
    <row r="102" spans="1:11" x14ac:dyDescent="0.25">
      <c r="A102" s="49"/>
      <c r="B102" s="79" t="s">
        <v>89</v>
      </c>
      <c r="C102" s="73" t="s">
        <v>90</v>
      </c>
      <c r="D102" s="72">
        <f>D103+D105+D107</f>
        <v>0</v>
      </c>
      <c r="E102" s="72">
        <f>E103+E105+E107+E109</f>
        <v>126.81</v>
      </c>
      <c r="F102" s="72">
        <f t="shared" ref="F102:G102" si="19">F103+F105+F107</f>
        <v>35</v>
      </c>
      <c r="G102" s="72">
        <f t="shared" si="19"/>
        <v>45</v>
      </c>
      <c r="H102" s="72">
        <f>SUM(D102:G102)</f>
        <v>206.81</v>
      </c>
      <c r="I102" s="102">
        <v>200</v>
      </c>
      <c r="J102" s="102">
        <v>210</v>
      </c>
      <c r="K102" s="102">
        <v>220</v>
      </c>
    </row>
    <row r="103" spans="1:11" x14ac:dyDescent="0.25">
      <c r="A103" s="49"/>
      <c r="B103" s="79" t="s">
        <v>91</v>
      </c>
      <c r="C103" s="73">
        <v>2001</v>
      </c>
      <c r="D103" s="72">
        <f>D104</f>
        <v>0</v>
      </c>
      <c r="E103" s="74">
        <f>E104</f>
        <v>5</v>
      </c>
      <c r="F103" s="74">
        <f t="shared" ref="F103:H103" si="20">F104</f>
        <v>0</v>
      </c>
      <c r="G103" s="74">
        <f t="shared" si="20"/>
        <v>0</v>
      </c>
      <c r="H103" s="74">
        <f t="shared" si="20"/>
        <v>5</v>
      </c>
      <c r="I103" s="88"/>
      <c r="J103" s="88"/>
      <c r="K103" s="88"/>
    </row>
    <row r="104" spans="1:11" x14ac:dyDescent="0.25">
      <c r="A104" s="64"/>
      <c r="B104" s="65" t="s">
        <v>92</v>
      </c>
      <c r="C104" s="66">
        <v>200130</v>
      </c>
      <c r="D104" s="76">
        <v>0</v>
      </c>
      <c r="E104" s="81">
        <v>5</v>
      </c>
      <c r="F104" s="81">
        <v>0</v>
      </c>
      <c r="G104" s="81">
        <v>0</v>
      </c>
      <c r="H104" s="76">
        <f>SUM(D104:G104)</f>
        <v>5</v>
      </c>
      <c r="I104" s="88"/>
      <c r="J104" s="88"/>
      <c r="K104" s="88"/>
    </row>
    <row r="105" spans="1:11" x14ac:dyDescent="0.25">
      <c r="A105" s="49"/>
      <c r="B105" s="79" t="s">
        <v>93</v>
      </c>
      <c r="C105" s="73">
        <v>2003</v>
      </c>
      <c r="D105" s="72">
        <f>D106</f>
        <v>0</v>
      </c>
      <c r="E105" s="72">
        <f t="shared" ref="E105:H105" si="21">E106</f>
        <v>105</v>
      </c>
      <c r="F105" s="72">
        <f t="shared" si="21"/>
        <v>35</v>
      </c>
      <c r="G105" s="72">
        <f t="shared" si="21"/>
        <v>45</v>
      </c>
      <c r="H105" s="72">
        <f t="shared" si="21"/>
        <v>185</v>
      </c>
      <c r="I105" s="88"/>
      <c r="J105" s="88"/>
      <c r="K105" s="88"/>
    </row>
    <row r="106" spans="1:11" x14ac:dyDescent="0.25">
      <c r="A106" s="64"/>
      <c r="B106" s="97" t="s">
        <v>94</v>
      </c>
      <c r="C106" s="66">
        <v>200301</v>
      </c>
      <c r="D106" s="76">
        <v>0</v>
      </c>
      <c r="E106" s="81">
        <v>105</v>
      </c>
      <c r="F106" s="81">
        <v>35</v>
      </c>
      <c r="G106" s="81">
        <v>45</v>
      </c>
      <c r="H106" s="76">
        <f>SUM(D106:G106)</f>
        <v>185</v>
      </c>
      <c r="I106" s="88"/>
      <c r="J106" s="88"/>
      <c r="K106" s="88"/>
    </row>
    <row r="107" spans="1:11" x14ac:dyDescent="0.25">
      <c r="A107" s="49"/>
      <c r="B107" s="79" t="s">
        <v>95</v>
      </c>
      <c r="C107" s="73">
        <v>2005</v>
      </c>
      <c r="D107" s="72">
        <f>D108</f>
        <v>0</v>
      </c>
      <c r="E107" s="72">
        <f t="shared" ref="E107:H107" si="22">E108</f>
        <v>15.31</v>
      </c>
      <c r="F107" s="72">
        <f t="shared" si="22"/>
        <v>0</v>
      </c>
      <c r="G107" s="72">
        <f t="shared" si="22"/>
        <v>0</v>
      </c>
      <c r="H107" s="72">
        <f t="shared" si="22"/>
        <v>15.31</v>
      </c>
      <c r="I107" s="88"/>
      <c r="J107" s="88"/>
      <c r="K107" s="88"/>
    </row>
    <row r="108" spans="1:11" x14ac:dyDescent="0.25">
      <c r="A108" s="64"/>
      <c r="B108" s="97" t="s">
        <v>96</v>
      </c>
      <c r="C108" s="66">
        <v>200530</v>
      </c>
      <c r="D108" s="76">
        <v>0</v>
      </c>
      <c r="E108" s="81">
        <v>15.31</v>
      </c>
      <c r="F108" s="81">
        <v>0</v>
      </c>
      <c r="G108" s="81">
        <v>0</v>
      </c>
      <c r="H108" s="76">
        <f>SUM(D108:G108)</f>
        <v>15.31</v>
      </c>
      <c r="I108" s="88"/>
      <c r="J108" s="88"/>
      <c r="K108" s="88"/>
    </row>
    <row r="109" spans="1:11" x14ac:dyDescent="0.25">
      <c r="A109" s="49"/>
      <c r="B109" s="79" t="s">
        <v>98</v>
      </c>
      <c r="C109" s="73">
        <v>2030</v>
      </c>
      <c r="D109" s="72">
        <f>D110</f>
        <v>0</v>
      </c>
      <c r="E109" s="72">
        <f t="shared" ref="E109:H109" si="23">E110</f>
        <v>1.5</v>
      </c>
      <c r="F109" s="72">
        <f t="shared" si="23"/>
        <v>0</v>
      </c>
      <c r="G109" s="72">
        <f t="shared" si="23"/>
        <v>0</v>
      </c>
      <c r="H109" s="72">
        <f t="shared" si="23"/>
        <v>1.5</v>
      </c>
      <c r="I109" s="88"/>
      <c r="J109" s="88"/>
      <c r="K109" s="88"/>
    </row>
    <row r="110" spans="1:11" x14ac:dyDescent="0.25">
      <c r="A110" s="64"/>
      <c r="B110" s="97" t="s">
        <v>98</v>
      </c>
      <c r="C110" s="66">
        <v>203030</v>
      </c>
      <c r="D110" s="67">
        <v>0</v>
      </c>
      <c r="E110" s="96">
        <v>1.5</v>
      </c>
      <c r="F110" s="96">
        <v>0</v>
      </c>
      <c r="G110" s="96">
        <v>0</v>
      </c>
      <c r="H110" s="67">
        <f>SUM(D110:G110)</f>
        <v>1.5</v>
      </c>
      <c r="I110" s="88"/>
      <c r="J110" s="88"/>
      <c r="K110" s="88"/>
    </row>
    <row r="111" spans="1:11" x14ac:dyDescent="0.25">
      <c r="A111" s="49"/>
      <c r="B111" s="79"/>
      <c r="C111" s="73"/>
      <c r="D111" s="72"/>
      <c r="E111" s="74"/>
      <c r="F111" s="74"/>
      <c r="G111" s="74"/>
      <c r="H111" s="72"/>
      <c r="I111" s="88"/>
      <c r="J111" s="88"/>
      <c r="K111" s="88"/>
    </row>
    <row r="112" spans="1:11" ht="27" x14ac:dyDescent="0.25">
      <c r="A112" s="50" t="s">
        <v>49</v>
      </c>
      <c r="B112" s="50" t="s">
        <v>19</v>
      </c>
      <c r="C112" s="59">
        <v>66100601</v>
      </c>
      <c r="D112" s="60">
        <v>103095.34</v>
      </c>
      <c r="E112" s="61">
        <f>E113</f>
        <v>199</v>
      </c>
      <c r="F112" s="61"/>
      <c r="G112" s="61">
        <f>E112</f>
        <v>199</v>
      </c>
      <c r="H112" s="72">
        <f>D112+G112</f>
        <v>103294.34</v>
      </c>
      <c r="I112" s="88"/>
      <c r="J112" s="88"/>
      <c r="K112" s="88"/>
    </row>
    <row r="113" spans="1:11" x14ac:dyDescent="0.25">
      <c r="A113" s="79"/>
      <c r="B113" s="79" t="s">
        <v>91</v>
      </c>
      <c r="C113" s="103" t="s">
        <v>90</v>
      </c>
      <c r="D113" s="72">
        <v>16968.79</v>
      </c>
      <c r="E113" s="74">
        <f>E114</f>
        <v>199</v>
      </c>
      <c r="F113" s="74"/>
      <c r="G113" s="74">
        <f t="shared" ref="G113:G114" si="24">E113</f>
        <v>199</v>
      </c>
      <c r="H113" s="72">
        <f>D113+G113</f>
        <v>17167.79</v>
      </c>
      <c r="I113" s="88"/>
      <c r="J113" s="88"/>
      <c r="K113" s="88"/>
    </row>
    <row r="114" spans="1:11" x14ac:dyDescent="0.25">
      <c r="A114" s="56"/>
      <c r="B114" s="56" t="s">
        <v>99</v>
      </c>
      <c r="C114" s="75">
        <v>2002</v>
      </c>
      <c r="D114" s="76">
        <v>700</v>
      </c>
      <c r="E114" s="81">
        <v>199</v>
      </c>
      <c r="F114" s="81"/>
      <c r="G114" s="81">
        <f t="shared" si="24"/>
        <v>199</v>
      </c>
      <c r="H114" s="76">
        <f>D114+G114</f>
        <v>899</v>
      </c>
      <c r="I114" s="88"/>
      <c r="J114" s="88"/>
      <c r="K114" s="88"/>
    </row>
    <row r="115" spans="1:11" x14ac:dyDescent="0.25">
      <c r="A115" s="56"/>
      <c r="B115" s="56"/>
      <c r="C115" s="75"/>
      <c r="D115" s="76"/>
      <c r="E115" s="81"/>
      <c r="F115" s="81"/>
      <c r="G115" s="81"/>
      <c r="H115" s="76"/>
      <c r="I115" s="88"/>
      <c r="J115" s="88"/>
      <c r="K115" s="88"/>
    </row>
    <row r="116" spans="1:11" ht="27" x14ac:dyDescent="0.25">
      <c r="A116" s="50" t="s">
        <v>36</v>
      </c>
      <c r="B116" s="50" t="s">
        <v>53</v>
      </c>
      <c r="C116" s="59">
        <v>67100501</v>
      </c>
      <c r="D116" s="60">
        <v>400</v>
      </c>
      <c r="E116" s="61">
        <f>E117+E125</f>
        <v>20</v>
      </c>
      <c r="F116" s="61"/>
      <c r="G116" s="61">
        <f>E116</f>
        <v>20</v>
      </c>
      <c r="H116" s="60">
        <f>D116+E116</f>
        <v>420</v>
      </c>
      <c r="I116" s="89"/>
      <c r="J116" s="89"/>
      <c r="K116" s="89"/>
    </row>
    <row r="117" spans="1:11" x14ac:dyDescent="0.25">
      <c r="A117" s="79"/>
      <c r="B117" s="79" t="s">
        <v>55</v>
      </c>
      <c r="C117" s="73" t="s">
        <v>56</v>
      </c>
      <c r="D117" s="72">
        <v>86.45</v>
      </c>
      <c r="E117" s="74">
        <f>E119+E120+E121+E122+E124</f>
        <v>9.15</v>
      </c>
      <c r="F117" s="74"/>
      <c r="G117" s="74">
        <f t="shared" ref="G117:G131" si="25">E117</f>
        <v>9.15</v>
      </c>
      <c r="H117" s="72">
        <f t="shared" ref="H117:H122" si="26">D117+E117</f>
        <v>95.600000000000009</v>
      </c>
      <c r="I117" s="104"/>
      <c r="J117" s="88"/>
      <c r="K117" s="88"/>
    </row>
    <row r="118" spans="1:11" x14ac:dyDescent="0.25">
      <c r="A118" s="79"/>
      <c r="B118" s="79" t="s">
        <v>57</v>
      </c>
      <c r="C118" s="73">
        <v>1001</v>
      </c>
      <c r="D118" s="72">
        <f>D119+D120+D121+D122</f>
        <v>84.55</v>
      </c>
      <c r="E118" s="74">
        <f>E119+E120+E121+E122</f>
        <v>9</v>
      </c>
      <c r="F118" s="74"/>
      <c r="G118" s="74">
        <f t="shared" si="25"/>
        <v>9</v>
      </c>
      <c r="H118" s="72">
        <f t="shared" si="26"/>
        <v>93.55</v>
      </c>
      <c r="I118" s="104"/>
      <c r="J118" s="88"/>
      <c r="K118" s="88"/>
    </row>
    <row r="119" spans="1:11" x14ac:dyDescent="0.25">
      <c r="A119" s="56"/>
      <c r="B119" s="56" t="s">
        <v>58</v>
      </c>
      <c r="C119" s="75">
        <v>100101</v>
      </c>
      <c r="D119" s="76">
        <v>76</v>
      </c>
      <c r="E119" s="81">
        <v>8</v>
      </c>
      <c r="F119" s="81"/>
      <c r="G119" s="81">
        <f t="shared" si="25"/>
        <v>8</v>
      </c>
      <c r="H119" s="76">
        <f t="shared" si="26"/>
        <v>84</v>
      </c>
      <c r="I119" s="88"/>
      <c r="J119" s="88"/>
      <c r="K119" s="88"/>
    </row>
    <row r="120" spans="1:11" x14ac:dyDescent="0.25">
      <c r="A120" s="56"/>
      <c r="B120" s="56" t="s">
        <v>100</v>
      </c>
      <c r="C120" s="75">
        <v>100105</v>
      </c>
      <c r="D120" s="76">
        <v>1.9</v>
      </c>
      <c r="E120" s="81">
        <v>0.3</v>
      </c>
      <c r="F120" s="81"/>
      <c r="G120" s="81">
        <f t="shared" si="25"/>
        <v>0.3</v>
      </c>
      <c r="H120" s="76">
        <f t="shared" si="26"/>
        <v>2.1999999999999997</v>
      </c>
      <c r="I120" s="88"/>
      <c r="J120" s="88"/>
      <c r="K120" s="88"/>
    </row>
    <row r="121" spans="1:11" x14ac:dyDescent="0.25">
      <c r="A121" s="56"/>
      <c r="B121" s="56" t="s">
        <v>101</v>
      </c>
      <c r="C121" s="75">
        <v>100106</v>
      </c>
      <c r="D121" s="76">
        <v>1.35</v>
      </c>
      <c r="E121" s="81">
        <v>0.2</v>
      </c>
      <c r="F121" s="81"/>
      <c r="G121" s="81">
        <f t="shared" si="25"/>
        <v>0.2</v>
      </c>
      <c r="H121" s="76">
        <f t="shared" si="26"/>
        <v>1.55</v>
      </c>
      <c r="I121" s="88"/>
      <c r="J121" s="88"/>
      <c r="K121" s="88"/>
    </row>
    <row r="122" spans="1:11" x14ac:dyDescent="0.25">
      <c r="A122" s="56"/>
      <c r="B122" s="56" t="s">
        <v>59</v>
      </c>
      <c r="C122" s="75">
        <v>100117</v>
      </c>
      <c r="D122" s="76">
        <v>5.3</v>
      </c>
      <c r="E122" s="81">
        <v>0.5</v>
      </c>
      <c r="F122" s="81"/>
      <c r="G122" s="81">
        <f t="shared" si="25"/>
        <v>0.5</v>
      </c>
      <c r="H122" s="76">
        <f t="shared" si="26"/>
        <v>5.8</v>
      </c>
      <c r="I122" s="88"/>
      <c r="J122" s="88"/>
      <c r="K122" s="88"/>
    </row>
    <row r="123" spans="1:11" x14ac:dyDescent="0.25">
      <c r="A123" s="56"/>
      <c r="B123" s="79" t="s">
        <v>102</v>
      </c>
      <c r="C123" s="73">
        <v>1003</v>
      </c>
      <c r="D123" s="72">
        <f>D124</f>
        <v>1.9</v>
      </c>
      <c r="E123" s="74">
        <f>E124</f>
        <v>0.15</v>
      </c>
      <c r="F123" s="74"/>
      <c r="G123" s="74">
        <f t="shared" si="25"/>
        <v>0.15</v>
      </c>
      <c r="H123" s="72">
        <f>H124</f>
        <v>2.0499999999999998</v>
      </c>
      <c r="I123" s="88"/>
      <c r="J123" s="88"/>
      <c r="K123" s="88"/>
    </row>
    <row r="124" spans="1:11" x14ac:dyDescent="0.25">
      <c r="A124" s="56"/>
      <c r="B124" s="56" t="s">
        <v>103</v>
      </c>
      <c r="C124" s="75">
        <v>100307</v>
      </c>
      <c r="D124" s="76">
        <v>1.9</v>
      </c>
      <c r="E124" s="81">
        <v>0.15</v>
      </c>
      <c r="F124" s="81"/>
      <c r="G124" s="81">
        <f t="shared" si="25"/>
        <v>0.15</v>
      </c>
      <c r="H124" s="76">
        <f t="shared" ref="H124:H127" si="27">D124+E124</f>
        <v>2.0499999999999998</v>
      </c>
      <c r="I124" s="88"/>
      <c r="J124" s="88"/>
      <c r="K124" s="88"/>
    </row>
    <row r="125" spans="1:11" x14ac:dyDescent="0.25">
      <c r="A125" s="79"/>
      <c r="B125" s="79" t="s">
        <v>89</v>
      </c>
      <c r="C125" s="73" t="s">
        <v>90</v>
      </c>
      <c r="D125" s="72">
        <v>313.55</v>
      </c>
      <c r="E125" s="74">
        <f>E127+E129+E131</f>
        <v>10.850000000000001</v>
      </c>
      <c r="F125" s="74"/>
      <c r="G125" s="74">
        <f t="shared" si="25"/>
        <v>10.850000000000001</v>
      </c>
      <c r="H125" s="72">
        <f t="shared" si="27"/>
        <v>324.40000000000003</v>
      </c>
      <c r="I125" s="104"/>
      <c r="J125" s="88"/>
      <c r="K125" s="88"/>
    </row>
    <row r="126" spans="1:11" x14ac:dyDescent="0.25">
      <c r="A126" s="79"/>
      <c r="B126" s="79" t="s">
        <v>89</v>
      </c>
      <c r="C126" s="73">
        <v>2001</v>
      </c>
      <c r="D126" s="72">
        <v>26.1</v>
      </c>
      <c r="E126" s="74">
        <f>E127</f>
        <v>2</v>
      </c>
      <c r="F126" s="74"/>
      <c r="G126" s="74">
        <f t="shared" si="25"/>
        <v>2</v>
      </c>
      <c r="H126" s="72">
        <f t="shared" si="27"/>
        <v>28.1</v>
      </c>
      <c r="I126" s="104"/>
      <c r="J126" s="88"/>
      <c r="K126" s="88"/>
    </row>
    <row r="127" spans="1:11" x14ac:dyDescent="0.25">
      <c r="A127" s="56"/>
      <c r="B127" s="56" t="s">
        <v>104</v>
      </c>
      <c r="C127" s="75">
        <v>200103</v>
      </c>
      <c r="D127" s="76">
        <v>16</v>
      </c>
      <c r="E127" s="81">
        <v>2</v>
      </c>
      <c r="F127" s="81"/>
      <c r="G127" s="81">
        <f t="shared" si="25"/>
        <v>2</v>
      </c>
      <c r="H127" s="76">
        <f t="shared" si="27"/>
        <v>18</v>
      </c>
      <c r="I127" s="88"/>
      <c r="J127" s="88"/>
      <c r="K127" s="88"/>
    </row>
    <row r="128" spans="1:11" x14ac:dyDescent="0.25">
      <c r="A128" s="79"/>
      <c r="B128" s="79" t="s">
        <v>105</v>
      </c>
      <c r="C128" s="73">
        <v>2003</v>
      </c>
      <c r="D128" s="72">
        <f>D129</f>
        <v>17.8</v>
      </c>
      <c r="E128" s="74">
        <f>E129</f>
        <v>3.2</v>
      </c>
      <c r="F128" s="74"/>
      <c r="G128" s="61">
        <f t="shared" si="25"/>
        <v>3.2</v>
      </c>
      <c r="H128" s="72">
        <f>D128+E128</f>
        <v>21</v>
      </c>
      <c r="I128" s="88"/>
      <c r="J128" s="88"/>
      <c r="K128" s="88"/>
    </row>
    <row r="129" spans="1:11" x14ac:dyDescent="0.25">
      <c r="A129" s="56"/>
      <c r="B129" s="56" t="s">
        <v>94</v>
      </c>
      <c r="C129" s="75">
        <v>200301</v>
      </c>
      <c r="D129" s="76">
        <v>17.8</v>
      </c>
      <c r="E129" s="81">
        <v>3.2</v>
      </c>
      <c r="F129" s="81"/>
      <c r="G129" s="81">
        <f t="shared" si="25"/>
        <v>3.2</v>
      </c>
      <c r="H129" s="76">
        <f t="shared" ref="H129" si="28">D129+E129</f>
        <v>21</v>
      </c>
      <c r="I129" s="88"/>
      <c r="J129" s="88"/>
      <c r="K129" s="88"/>
    </row>
    <row r="130" spans="1:11" x14ac:dyDescent="0.25">
      <c r="A130" s="79"/>
      <c r="B130" s="79" t="s">
        <v>106</v>
      </c>
      <c r="C130" s="73">
        <v>2030</v>
      </c>
      <c r="D130" s="72">
        <f>D131</f>
        <v>236.45</v>
      </c>
      <c r="E130" s="72">
        <f t="shared" ref="E130:H130" si="29">E131</f>
        <v>5.65</v>
      </c>
      <c r="F130" s="72"/>
      <c r="G130" s="74">
        <f t="shared" si="25"/>
        <v>5.65</v>
      </c>
      <c r="H130" s="72">
        <f t="shared" si="29"/>
        <v>242.1</v>
      </c>
      <c r="I130" s="88"/>
      <c r="J130" s="88"/>
      <c r="K130" s="88"/>
    </row>
    <row r="131" spans="1:11" x14ac:dyDescent="0.25">
      <c r="A131" s="56"/>
      <c r="B131" s="56" t="s">
        <v>98</v>
      </c>
      <c r="C131" s="75">
        <v>203030</v>
      </c>
      <c r="D131" s="76">
        <v>236.45</v>
      </c>
      <c r="E131" s="81">
        <v>5.65</v>
      </c>
      <c r="F131" s="81"/>
      <c r="G131" s="61">
        <f t="shared" si="25"/>
        <v>5.65</v>
      </c>
      <c r="H131" s="76">
        <f t="shared" ref="H131" si="30">D131+E131</f>
        <v>242.1</v>
      </c>
      <c r="I131" s="88"/>
      <c r="J131" s="88"/>
      <c r="K131" s="88"/>
    </row>
    <row r="133" spans="1:11" x14ac:dyDescent="0.25">
      <c r="B133" s="82" t="s">
        <v>107</v>
      </c>
      <c r="C133" s="82"/>
      <c r="D133" s="83"/>
      <c r="E133" s="83"/>
      <c r="F133" s="83"/>
      <c r="G133" s="83"/>
      <c r="H133" s="84"/>
      <c r="I133" s="83" t="s">
        <v>108</v>
      </c>
      <c r="J133" s="83"/>
      <c r="K133" s="84"/>
    </row>
    <row r="134" spans="1:11" x14ac:dyDescent="0.25">
      <c r="B134" s="82" t="s">
        <v>109</v>
      </c>
      <c r="C134" s="82"/>
      <c r="D134" s="83"/>
      <c r="E134" s="83"/>
      <c r="F134" s="83"/>
      <c r="G134" s="83"/>
      <c r="H134" s="84"/>
      <c r="I134" s="83" t="s">
        <v>110</v>
      </c>
      <c r="J134" s="83"/>
      <c r="K134" s="84"/>
    </row>
    <row r="135" spans="1:11" x14ac:dyDescent="0.25">
      <c r="B135" s="82"/>
      <c r="C135" s="83"/>
      <c r="D135" s="83"/>
      <c r="E135" s="83"/>
      <c r="F135" s="83"/>
      <c r="G135" s="83"/>
      <c r="H135" s="21"/>
      <c r="I135" s="83" t="s">
        <v>111</v>
      </c>
      <c r="J135" s="83"/>
      <c r="K135" s="21"/>
    </row>
  </sheetData>
  <mergeCells count="2">
    <mergeCell ref="A4:F4"/>
    <mergeCell ref="A64:K6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2026-07-17T07:58:31Z</dcterms:created>
  <dcterms:modified xsi:type="dcterms:W3CDTF">2026-07-17T07:58:51Z</dcterms:modified>
</cp:coreProperties>
</file>