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7792AF9E-79E1-4AB5-8498-0E4A6C24AA24}" xr6:coauthVersionLast="47" xr6:coauthVersionMax="47" xr10:uidLastSave="{00000000-0000-0000-0000-000000000000}"/>
  <bookViews>
    <workbookView xWindow="-120" yWindow="-120" windowWidth="29040" windowHeight="15720" xr2:uid="{CF227C1A-9C24-4DE6-9FC5-FC11481EBD76}"/>
  </bookViews>
  <sheets>
    <sheet name="Progr Inv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5" i="1" l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A142" i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F141" i="1"/>
  <c r="A141" i="1"/>
  <c r="F140" i="1"/>
  <c r="F139" i="1"/>
  <c r="E139" i="1"/>
  <c r="D139" i="1"/>
  <c r="D165" i="1" s="1"/>
  <c r="F165" i="1" s="1"/>
  <c r="F138" i="1"/>
  <c r="F137" i="1"/>
  <c r="D136" i="1"/>
  <c r="F136" i="1" s="1"/>
  <c r="F135" i="1"/>
  <c r="F134" i="1"/>
  <c r="D133" i="1"/>
  <c r="F133" i="1" s="1"/>
  <c r="K122" i="1"/>
  <c r="E122" i="1"/>
  <c r="D122" i="1"/>
  <c r="H120" i="1"/>
  <c r="F120" i="1"/>
  <c r="H119" i="1"/>
  <c r="F119" i="1"/>
  <c r="I119" i="1" s="1"/>
  <c r="H118" i="1"/>
  <c r="F118" i="1"/>
  <c r="F117" i="1"/>
  <c r="F116" i="1"/>
  <c r="F115" i="1"/>
  <c r="F114" i="1"/>
  <c r="F113" i="1"/>
  <c r="F112" i="1"/>
  <c r="F111" i="1"/>
  <c r="F110" i="1"/>
  <c r="F109" i="1"/>
  <c r="I120" i="1" s="1"/>
  <c r="F108" i="1"/>
  <c r="F107" i="1"/>
  <c r="F106" i="1"/>
  <c r="F105" i="1"/>
  <c r="F104" i="1"/>
  <c r="F103" i="1"/>
  <c r="I118" i="1" s="1"/>
  <c r="F102" i="1"/>
  <c r="F101" i="1"/>
  <c r="F122" i="1" s="1"/>
  <c r="F100" i="1"/>
  <c r="F99" i="1"/>
  <c r="F98" i="1"/>
  <c r="E73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F48" i="1"/>
  <c r="D47" i="1"/>
  <c r="D73" i="1" s="1"/>
  <c r="F73" i="1" s="1"/>
  <c r="F46" i="1"/>
  <c r="F45" i="1"/>
  <c r="D44" i="1"/>
  <c r="F44" i="1" s="1"/>
  <c r="F43" i="1"/>
  <c r="F42" i="1"/>
  <c r="E41" i="1"/>
  <c r="D41" i="1"/>
  <c r="F41" i="1" s="1"/>
  <c r="K33" i="1"/>
  <c r="E33" i="1"/>
  <c r="D33" i="1"/>
  <c r="F31" i="1"/>
  <c r="H30" i="1"/>
  <c r="F30" i="1"/>
  <c r="H29" i="1"/>
  <c r="F29" i="1"/>
  <c r="I29" i="1" s="1"/>
  <c r="H28" i="1"/>
  <c r="F28" i="1"/>
  <c r="F27" i="1"/>
  <c r="F26" i="1"/>
  <c r="F25" i="1"/>
  <c r="F24" i="1"/>
  <c r="F23" i="1"/>
  <c r="F22" i="1"/>
  <c r="F21" i="1"/>
  <c r="F20" i="1"/>
  <c r="F19" i="1"/>
  <c r="I30" i="1" s="1"/>
  <c r="F18" i="1"/>
  <c r="F17" i="1"/>
  <c r="F16" i="1"/>
  <c r="F15" i="1"/>
  <c r="F14" i="1"/>
  <c r="F13" i="1"/>
  <c r="F12" i="1"/>
  <c r="F11" i="1"/>
  <c r="I28" i="1" s="1"/>
  <c r="F10" i="1"/>
  <c r="F9" i="1"/>
  <c r="F8" i="1"/>
  <c r="F7" i="1"/>
  <c r="F33" i="1" s="1"/>
  <c r="F47" i="1" l="1"/>
</calcChain>
</file>

<file path=xl/sharedStrings.xml><?xml version="1.0" encoding="utf-8"?>
<sst xmlns="http://schemas.openxmlformats.org/spreadsheetml/2006/main" count="228" uniqueCount="111">
  <si>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nr. ..... din .........2026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</si>
  <si>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</si>
  <si>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</si>
  <si>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</si>
  <si>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2026 DIN BUGETUL LOCAL AL ORAȘULUI TÂRGU CĂRBUNEȘTI </t>
  </si>
  <si>
    <t>mii lei</t>
  </si>
  <si>
    <t>Nr. crt.</t>
  </si>
  <si>
    <t>Subcapitol bugetar</t>
  </si>
  <si>
    <t xml:space="preserve">Denumire obiectiv de investiții </t>
  </si>
  <si>
    <t>Buget rectificat prin H.C.L. nr. 52 din 25.06.2026</t>
  </si>
  <si>
    <t>Influențe trim II</t>
  </si>
  <si>
    <t>Buget rectificat prin H.C.L. nr. …. din …...2026</t>
  </si>
  <si>
    <t>excedent</t>
  </si>
  <si>
    <t>510103 -5653</t>
  </si>
  <si>
    <t>Dotarea UAT Oraș Târgu Cărbunești cu utilaje pentru prestări servicii publice (112,50 mii lei din BL, 435,80 mii lei AFIR)</t>
  </si>
  <si>
    <t>510103-710102</t>
  </si>
  <si>
    <t>Triciclu cu remorca</t>
  </si>
  <si>
    <t>610500-710102</t>
  </si>
  <si>
    <t xml:space="preserve">Centrală alarmare </t>
  </si>
  <si>
    <t>610500-710103</t>
  </si>
  <si>
    <t>Instalație de filtroventilație pentru adăposturi de protecție civilă</t>
  </si>
  <si>
    <t>650401-710101</t>
  </si>
  <si>
    <t>Reabilitare, modernizare, dotare corpuri C1, C2 si construire acoperis tip șarpantă corp C2, Școala Gimnazială nr. 1”George Uscătescu” Târgu Cărbunești</t>
  </si>
  <si>
    <t>700600/6001/6002/6003/710101</t>
  </si>
  <si>
    <t>6 stații (12 puncte) de reîncărcare mașini electrice PNRR(21,50 mii lei BL, 834,09 mii lei PNRR)</t>
  </si>
  <si>
    <t>650402-710101</t>
  </si>
  <si>
    <t>Reabilitare energetică Liceul TeoreticTudor Arghezi Oraș Targu Cărbunești</t>
  </si>
  <si>
    <t>650402-Titlul 56.48.</t>
  </si>
  <si>
    <t>660601-710101</t>
  </si>
  <si>
    <t>Reabilitare, modernizare, extindere și dotare Secție Chirurgie-Ortopedie și Secție Psihiatrie, Spital de Urgență Târgu Cărbunești</t>
  </si>
  <si>
    <t>670503-710101</t>
  </si>
  <si>
    <t>PT+execuție loc de agrement zona Grădinița cu Program Prelungit</t>
  </si>
  <si>
    <t>700301-710102</t>
  </si>
  <si>
    <t>Centrale termice</t>
  </si>
  <si>
    <t>700501-710130</t>
  </si>
  <si>
    <t>Cofinanțare -Proiectul regional de dezvoltare a infrastructurii de apă și apă uzată din judetul Gorj</t>
  </si>
  <si>
    <t>Pompe fântână arteziană parc primărie</t>
  </si>
  <si>
    <t>700600-5842/710101</t>
  </si>
  <si>
    <t>Înființare capacitate de producere a energiei electrice produsă din surse regenerabile pentru autoconsum în cadrul UAT Oraș Tg Cărbunești(6.085,69 mii lei FondModernizare, 125 mii lei BL)</t>
  </si>
  <si>
    <t>700600-710101</t>
  </si>
  <si>
    <t>Modernizarea sistemului de iluminat public stradal, în orașul Târgu Cărbunești, județul Gorj(2.968,30 mii lei APM, 150 mii lei BL)</t>
  </si>
  <si>
    <t>Stâlpi iluminat public stradal 20 buc</t>
  </si>
  <si>
    <t>700700-710101</t>
  </si>
  <si>
    <t>Înființare distribuție de gaze naturale în satele Pojogeni, Ștefănești și Cărbunești-sat, aparținătoare orașului Târgu Cărbunești, județul Gorj(350 mii lei BL, 100 mii lei Anghel Saligny)</t>
  </si>
  <si>
    <t>840301-710101</t>
  </si>
  <si>
    <t>Realizare zid de sprijin pe DC 27 pe o lungime de 40 m, Tg Cărbunești</t>
  </si>
  <si>
    <t>Reabilitare drum DC 18A Cojani , Targu Carbunesti, judetul Gorj</t>
  </si>
  <si>
    <t>TVA</t>
  </si>
  <si>
    <t>840303-710101</t>
  </si>
  <si>
    <t>PT + execuție parcări str.Pădurea Mamului(etapa a III a)</t>
  </si>
  <si>
    <t>PT + execuție amenajare parcări str. Minerilor-Pădurea Mamului</t>
  </si>
  <si>
    <t>PT+execuție parcări zona bloc ANL Nestor Vornicescu</t>
  </si>
  <si>
    <t>LC</t>
  </si>
  <si>
    <t>PT+execuție parcări și rigole str.Eroilor-</t>
  </si>
  <si>
    <t>LN</t>
  </si>
  <si>
    <t>Modernizare strada Tudor Arghezi</t>
  </si>
  <si>
    <t>C</t>
  </si>
  <si>
    <t>74020501-710102</t>
  </si>
  <si>
    <t>Container special pentru deșeuri textile(4 bucăți)</t>
  </si>
  <si>
    <t>pag.1</t>
  </si>
  <si>
    <t>PROGRAM DE INVESTIȚII PROPUSE A SE REALIZA  DIN BUGETUL INSTITUȚIILOR PUBLICE ȘI  ACTIVITĂȚILOR FINANȚATE INTEGRAL SAU PARȚIAL DIN VENITURI PROPRII  PE ANUL 2026</t>
  </si>
  <si>
    <t>Nr crt</t>
  </si>
  <si>
    <t>I</t>
  </si>
  <si>
    <t>66.10.06.01</t>
  </si>
  <si>
    <t>A. Lucrări în continuare</t>
  </si>
  <si>
    <t xml:space="preserve"> Modernizarea cabinetului de planificare familială din cadrul Spitalului de Urgență Târgu Cărbunești-PNRR</t>
  </si>
  <si>
    <t>60 Proiecte cu finanțare PNRR „ Inovația digitală pentru optimizarea serviciilor la  Spitalul de Urgență Târgu Cărbunești”</t>
  </si>
  <si>
    <t>II</t>
  </si>
  <si>
    <t>B. Lucrări (proiecte) noi</t>
  </si>
  <si>
    <t xml:space="preserve">Extindere secții </t>
  </si>
  <si>
    <t>III</t>
  </si>
  <si>
    <t>C. Alte cheltuieli de investiții  - dotăriindependente</t>
  </si>
  <si>
    <t>71.01.02</t>
  </si>
  <si>
    <t>Sistem automat de analiză a susceptibilității</t>
  </si>
  <si>
    <t xml:space="preserve">Aparat anestezie </t>
  </si>
  <si>
    <t>Aparat terapie cu laser</t>
  </si>
  <si>
    <t>Aparat unde scurte</t>
  </si>
  <si>
    <t>Cadă galvanică</t>
  </si>
  <si>
    <t>Videolaringoscop</t>
  </si>
  <si>
    <t>Dermatoscop</t>
  </si>
  <si>
    <t>Trusă amigdalotomie</t>
  </si>
  <si>
    <t>Toaletă modulară</t>
  </si>
  <si>
    <t>Microscop binocular</t>
  </si>
  <si>
    <t xml:space="preserve">Aparat automat hemoculturi </t>
  </si>
  <si>
    <t>Centrifugă 2 buc</t>
  </si>
  <si>
    <t>Video colposcop</t>
  </si>
  <si>
    <t>UPS - stabilizator tensiune</t>
  </si>
  <si>
    <t>Container sterilizare cu valvă permanentă aluminiu 3B</t>
  </si>
  <si>
    <t>Lampă fototerapie nou-născuți</t>
  </si>
  <si>
    <t>Electrocauter pentru rezecții bipolare</t>
  </si>
  <si>
    <t xml:space="preserve">Ecograf Samsung 3 sonde </t>
  </si>
  <si>
    <t>Sistem de microaerofilie și anaerobioza</t>
  </si>
  <si>
    <t>Analizor de electroliți ioni</t>
  </si>
  <si>
    <t>Sistem Wireless de alarmare la capul pacientului</t>
  </si>
  <si>
    <t>Trusă laringoscopie suspendată</t>
  </si>
  <si>
    <t>Monitor funcții vitale</t>
  </si>
  <si>
    <t>Stație diagnostic CT</t>
  </si>
  <si>
    <t>TOTAL PROGRAM INVESTIȚII SPITALUL DE URGENȚĂ  TÂRGU CĂRBUNEȘTI</t>
  </si>
  <si>
    <t xml:space="preserve">PRIMAR, </t>
  </si>
  <si>
    <t>ȘEF SERVICIU,</t>
  </si>
  <si>
    <t>BIRĂU DĂNUȚ</t>
  </si>
  <si>
    <t>BORCAN ALIN PAUL</t>
  </si>
  <si>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laH.C.L nr. 52 din 25.06.2026</t>
    </r>
  </si>
  <si>
    <t>Buget initial- HCL nr. 42 din 07.05.2026</t>
  </si>
  <si>
    <t>Dotarea UAT Oraș Târgu Cărbunești cu utilaje pentru prestări servicii publice (111,20 mii lei din BL, 475,10 mii lei AFIR)</t>
  </si>
  <si>
    <t>Reabilitare energetică Liceul Tudor Arghezi Oraș Targu Cărbunești</t>
  </si>
  <si>
    <t xml:space="preserve">   PREȘEDINTE DE ȘEDINȚĂ, </t>
  </si>
  <si>
    <t xml:space="preserve">     CONTRASEMNEAZĂ,</t>
  </si>
  <si>
    <t>PÎRVAN COSMIN-MARIAN</t>
  </si>
  <si>
    <t xml:space="preserve">      SECRETAR GENERAL,</t>
  </si>
  <si>
    <t>Jr. VLĂDUȚ GRIGORE 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</si>
</sst>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0" fillId="0" borderId="0" xfId="0" applyNumberFormat="1"/>
    <xf numFmtId="0" fontId="8" fillId="0" borderId="2" xfId="0" applyFont="1" applyBorder="1" applyAlignment="1">
      <alignment vertical="center"/>
    </xf>
    <xf numFmtId="4" fontId="9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4" fontId="4" fillId="0" borderId="2" xfId="0" applyNumberFormat="1" applyFont="1" applyBorder="1"/>
    <xf numFmtId="4" fontId="10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4" fontId="7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12" fillId="0" borderId="2" xfId="0" applyNumberFormat="1" applyFont="1" applyBorder="1" applyAlignment="1">
      <alignment horizontal="center"/>
    </xf>
    <xf numFmtId="4" fontId="13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2" xfId="0" applyFont="1" applyBorder="1"/>
    <xf numFmtId="4" fontId="9" fillId="0" borderId="2" xfId="0" applyNumberFormat="1" applyFont="1" applyBorder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604C-A9AF-4A5E-956B-80F0F02BDCF4}">
  <dimension ref="A1:K377"/>
  <sheetViews>
    <sheetView tabSelected="1" view="pageBreakPreview" zoomScale="112" zoomScaleNormal="100" zoomScaleSheetLayoutView="112" workbookViewId="0">
      <selection activeCell="E75" sqref="E75"/>
    </sheetView>
  </sheetViews>
  <sheetFormatPr defaultRowHeight="15" x14ac:dyDescent="0.25"/>
  <cols>
    <col min="1" max="1" width="7.28515625" customWidth="1"/>
    <col min="2" max="2" width="17.42578125" customWidth="1"/>
    <col min="3" max="3" width="49" customWidth="1"/>
    <col min="4" max="4" width="14.85546875" customWidth="1"/>
    <col min="5" max="5" width="8.5703125" customWidth="1"/>
    <col min="6" max="6" width="14.8554687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</row>
    <row r="2" spans="1:11" ht="15.75" x14ac:dyDescent="0.25">
      <c r="A2" s="1" t="s">
        <v>1</v>
      </c>
      <c r="B2" s="1"/>
      <c r="C2" s="1" t="s">
        <v>2</v>
      </c>
      <c r="D2" s="2"/>
      <c r="E2" s="2"/>
    </row>
    <row r="3" spans="1:11" ht="15.75" x14ac:dyDescent="0.25">
      <c r="A3" s="1" t="s">
        <v>3</v>
      </c>
      <c r="B3" s="1"/>
      <c r="C3" s="1"/>
      <c r="D3" s="1"/>
      <c r="E3" s="1"/>
      <c r="F3" s="1"/>
    </row>
    <row r="4" spans="1:11" ht="33.75" customHeight="1" x14ac:dyDescent="0.25">
      <c r="A4" s="3" t="s">
        <v>4</v>
      </c>
      <c r="B4" s="3"/>
      <c r="C4" s="3"/>
      <c r="D4" s="3"/>
      <c r="E4" s="3"/>
      <c r="F4" s="3"/>
    </row>
    <row r="5" spans="1:11" ht="15.75" x14ac:dyDescent="0.25">
      <c r="A5" s="1"/>
      <c r="B5" s="4"/>
      <c r="C5" s="1"/>
      <c r="D5" s="5"/>
      <c r="E5" s="5"/>
      <c r="F5" s="1" t="s">
        <v>5</v>
      </c>
    </row>
    <row r="6" spans="1:11" ht="36" x14ac:dyDescent="0.25">
      <c r="A6" s="6" t="s">
        <v>6</v>
      </c>
      <c r="B6" s="7" t="s">
        <v>7</v>
      </c>
      <c r="C6" s="8" t="s">
        <v>8</v>
      </c>
      <c r="D6" s="9" t="s">
        <v>9</v>
      </c>
      <c r="E6" s="10" t="s">
        <v>10</v>
      </c>
      <c r="F6" s="9" t="s">
        <v>11</v>
      </c>
      <c r="K6" t="s">
        <v>12</v>
      </c>
    </row>
    <row r="7" spans="1:11" ht="25.5" x14ac:dyDescent="0.25">
      <c r="A7" s="11">
        <v>1</v>
      </c>
      <c r="B7" s="12" t="s">
        <v>13</v>
      </c>
      <c r="C7" s="13" t="s">
        <v>14</v>
      </c>
      <c r="D7" s="14">
        <v>586.29999999999995</v>
      </c>
      <c r="E7" s="15"/>
      <c r="F7" s="16">
        <f>D7+E7</f>
        <v>586.29999999999995</v>
      </c>
      <c r="K7" s="17">
        <v>51.6</v>
      </c>
    </row>
    <row r="8" spans="1:11" x14ac:dyDescent="0.25">
      <c r="A8" s="11">
        <v>2</v>
      </c>
      <c r="B8" s="18" t="s">
        <v>15</v>
      </c>
      <c r="C8" s="19" t="s">
        <v>16</v>
      </c>
      <c r="D8" s="14">
        <v>15</v>
      </c>
      <c r="E8" s="20"/>
      <c r="F8" s="16">
        <f t="shared" ref="F8:F31" si="0">D8+E8</f>
        <v>15</v>
      </c>
      <c r="K8" s="17"/>
    </row>
    <row r="9" spans="1:11" x14ac:dyDescent="0.25">
      <c r="A9" s="11">
        <v>3</v>
      </c>
      <c r="B9" s="18" t="s">
        <v>17</v>
      </c>
      <c r="C9" s="21" t="s">
        <v>18</v>
      </c>
      <c r="D9" s="14">
        <v>5</v>
      </c>
      <c r="E9" s="15"/>
      <c r="F9" s="16">
        <f t="shared" si="0"/>
        <v>5</v>
      </c>
      <c r="K9" s="17"/>
    </row>
    <row r="10" spans="1:11" ht="25.5" x14ac:dyDescent="0.25">
      <c r="A10" s="11">
        <v>4</v>
      </c>
      <c r="B10" s="18" t="s">
        <v>19</v>
      </c>
      <c r="C10" s="13" t="s">
        <v>20</v>
      </c>
      <c r="D10" s="14">
        <v>5</v>
      </c>
      <c r="E10" s="15"/>
      <c r="F10" s="16">
        <f t="shared" si="0"/>
        <v>5</v>
      </c>
      <c r="K10" s="17"/>
    </row>
    <row r="11" spans="1:11" ht="45" customHeight="1" x14ac:dyDescent="0.25">
      <c r="A11" s="22">
        <v>5</v>
      </c>
      <c r="B11" s="18" t="s">
        <v>21</v>
      </c>
      <c r="C11" s="13" t="s">
        <v>22</v>
      </c>
      <c r="D11" s="14">
        <v>25</v>
      </c>
      <c r="E11" s="23"/>
      <c r="F11" s="16">
        <f t="shared" si="0"/>
        <v>25</v>
      </c>
      <c r="K11" s="17"/>
    </row>
    <row r="12" spans="1:11" ht="29.25" customHeight="1" x14ac:dyDescent="0.25">
      <c r="A12" s="22">
        <v>6</v>
      </c>
      <c r="B12" s="22" t="s">
        <v>23</v>
      </c>
      <c r="C12" s="13" t="s">
        <v>24</v>
      </c>
      <c r="D12" s="14">
        <v>855.59</v>
      </c>
      <c r="E12" s="15"/>
      <c r="F12" s="16">
        <f t="shared" si="0"/>
        <v>855.59</v>
      </c>
      <c r="K12" s="17"/>
    </row>
    <row r="13" spans="1:11" ht="36.75" customHeight="1" x14ac:dyDescent="0.25">
      <c r="A13" s="24">
        <v>7</v>
      </c>
      <c r="B13" s="25" t="s">
        <v>25</v>
      </c>
      <c r="C13" s="26" t="s">
        <v>26</v>
      </c>
      <c r="D13" s="14">
        <v>100</v>
      </c>
      <c r="E13" s="15"/>
      <c r="F13" s="16">
        <f t="shared" si="0"/>
        <v>100</v>
      </c>
      <c r="K13" s="17">
        <v>100</v>
      </c>
    </row>
    <row r="14" spans="1:11" ht="36.75" customHeight="1" x14ac:dyDescent="0.25">
      <c r="A14" s="27"/>
      <c r="B14" s="25" t="s">
        <v>27</v>
      </c>
      <c r="C14" s="28"/>
      <c r="D14" s="14">
        <v>0</v>
      </c>
      <c r="E14" s="15">
        <v>9467.48</v>
      </c>
      <c r="F14" s="16">
        <f t="shared" si="0"/>
        <v>9467.48</v>
      </c>
      <c r="K14" s="17"/>
    </row>
    <row r="15" spans="1:11" ht="38.25" x14ac:dyDescent="0.25">
      <c r="A15" s="11">
        <v>8</v>
      </c>
      <c r="B15" s="18" t="s">
        <v>28</v>
      </c>
      <c r="C15" s="13" t="s">
        <v>29</v>
      </c>
      <c r="D15" s="14">
        <v>5</v>
      </c>
      <c r="E15" s="29"/>
      <c r="F15" s="16">
        <f t="shared" si="0"/>
        <v>5</v>
      </c>
      <c r="K15" s="17"/>
    </row>
    <row r="16" spans="1:11" ht="28.5" customHeight="1" x14ac:dyDescent="0.25">
      <c r="A16" s="30">
        <v>9</v>
      </c>
      <c r="B16" s="18" t="s">
        <v>30</v>
      </c>
      <c r="C16" s="13" t="s">
        <v>31</v>
      </c>
      <c r="D16" s="14">
        <v>201</v>
      </c>
      <c r="E16" s="23"/>
      <c r="F16" s="16">
        <f t="shared" si="0"/>
        <v>201</v>
      </c>
      <c r="K16" s="17">
        <v>191</v>
      </c>
    </row>
    <row r="17" spans="1:11" x14ac:dyDescent="0.25">
      <c r="A17" s="11">
        <v>10</v>
      </c>
      <c r="B17" s="18" t="s">
        <v>32</v>
      </c>
      <c r="C17" s="13" t="s">
        <v>33</v>
      </c>
      <c r="D17" s="14">
        <v>60</v>
      </c>
      <c r="E17" s="29"/>
      <c r="F17" s="16">
        <f t="shared" si="0"/>
        <v>60</v>
      </c>
      <c r="K17" s="17"/>
    </row>
    <row r="18" spans="1:11" ht="31.5" customHeight="1" x14ac:dyDescent="0.25">
      <c r="A18" s="11">
        <v>11</v>
      </c>
      <c r="B18" s="18" t="s">
        <v>34</v>
      </c>
      <c r="C18" s="19" t="s">
        <v>35</v>
      </c>
      <c r="D18" s="14">
        <v>535</v>
      </c>
      <c r="E18" s="31"/>
      <c r="F18" s="16">
        <f t="shared" si="0"/>
        <v>535</v>
      </c>
      <c r="K18" s="17">
        <v>500</v>
      </c>
    </row>
    <row r="19" spans="1:11" ht="31.5" customHeight="1" x14ac:dyDescent="0.25">
      <c r="A19" s="11">
        <v>12</v>
      </c>
      <c r="B19" s="18" t="s">
        <v>34</v>
      </c>
      <c r="C19" s="19" t="s">
        <v>36</v>
      </c>
      <c r="D19" s="14">
        <v>15</v>
      </c>
      <c r="E19" s="31"/>
      <c r="F19" s="16">
        <f t="shared" si="0"/>
        <v>15</v>
      </c>
      <c r="K19" s="17"/>
    </row>
    <row r="20" spans="1:11" ht="39" customHeight="1" x14ac:dyDescent="0.25">
      <c r="A20" s="22">
        <v>13</v>
      </c>
      <c r="B20" s="22" t="s">
        <v>37</v>
      </c>
      <c r="C20" s="13" t="s">
        <v>38</v>
      </c>
      <c r="D20" s="14">
        <v>6158.79</v>
      </c>
      <c r="E20" s="15"/>
      <c r="F20" s="16">
        <f t="shared" si="0"/>
        <v>6158.79</v>
      </c>
      <c r="K20" s="17">
        <v>100</v>
      </c>
    </row>
    <row r="21" spans="1:11" ht="35.25" customHeight="1" x14ac:dyDescent="0.25">
      <c r="A21" s="22">
        <v>14</v>
      </c>
      <c r="B21" s="18" t="s">
        <v>39</v>
      </c>
      <c r="C21" s="13" t="s">
        <v>40</v>
      </c>
      <c r="D21" s="14">
        <v>3118.3</v>
      </c>
      <c r="E21" s="15"/>
      <c r="F21" s="16">
        <f t="shared" si="0"/>
        <v>3118.3</v>
      </c>
      <c r="K21" s="17">
        <v>150</v>
      </c>
    </row>
    <row r="22" spans="1:11" x14ac:dyDescent="0.25">
      <c r="A22" s="32">
        <v>15</v>
      </c>
      <c r="B22" s="18" t="s">
        <v>39</v>
      </c>
      <c r="C22" s="13" t="s">
        <v>41</v>
      </c>
      <c r="D22" s="14">
        <v>80</v>
      </c>
      <c r="E22" s="15"/>
      <c r="F22" s="16">
        <f t="shared" si="0"/>
        <v>80</v>
      </c>
      <c r="K22" s="17"/>
    </row>
    <row r="23" spans="1:11" ht="51" x14ac:dyDescent="0.25">
      <c r="A23" s="11">
        <v>16</v>
      </c>
      <c r="B23" s="18" t="s">
        <v>42</v>
      </c>
      <c r="C23" s="19" t="s">
        <v>43</v>
      </c>
      <c r="D23" s="14">
        <v>450</v>
      </c>
      <c r="E23" s="15"/>
      <c r="F23" s="16">
        <f t="shared" si="0"/>
        <v>450</v>
      </c>
      <c r="K23" s="33">
        <v>300</v>
      </c>
    </row>
    <row r="24" spans="1:11" ht="25.5" x14ac:dyDescent="0.25">
      <c r="A24" s="11">
        <v>17</v>
      </c>
      <c r="B24" s="18" t="s">
        <v>44</v>
      </c>
      <c r="C24" s="13" t="s">
        <v>45</v>
      </c>
      <c r="D24" s="14">
        <v>210</v>
      </c>
      <c r="E24" s="14"/>
      <c r="F24" s="16">
        <f t="shared" si="0"/>
        <v>210</v>
      </c>
      <c r="K24" s="17">
        <v>200</v>
      </c>
    </row>
    <row r="25" spans="1:11" ht="25.5" x14ac:dyDescent="0.25">
      <c r="A25" s="11">
        <v>18</v>
      </c>
      <c r="B25" s="18" t="s">
        <v>44</v>
      </c>
      <c r="C25" s="13" t="s">
        <v>46</v>
      </c>
      <c r="D25" s="14">
        <v>750</v>
      </c>
      <c r="E25" s="29"/>
      <c r="F25" s="16">
        <f t="shared" si="0"/>
        <v>750</v>
      </c>
      <c r="G25" t="s">
        <v>47</v>
      </c>
      <c r="H25">
        <v>500</v>
      </c>
      <c r="K25" s="17"/>
    </row>
    <row r="26" spans="1:11" ht="19.5" customHeight="1" x14ac:dyDescent="0.25">
      <c r="A26" s="34">
        <v>19</v>
      </c>
      <c r="B26" s="35" t="s">
        <v>48</v>
      </c>
      <c r="C26" s="36" t="s">
        <v>49</v>
      </c>
      <c r="D26" s="14">
        <v>1</v>
      </c>
      <c r="E26" s="29"/>
      <c r="F26" s="16">
        <f t="shared" si="0"/>
        <v>1</v>
      </c>
      <c r="K26" s="17"/>
    </row>
    <row r="27" spans="1:11" ht="25.5" x14ac:dyDescent="0.25">
      <c r="A27" s="34">
        <v>20</v>
      </c>
      <c r="B27" s="35" t="s">
        <v>48</v>
      </c>
      <c r="C27" s="37" t="s">
        <v>50</v>
      </c>
      <c r="D27" s="14">
        <v>130</v>
      </c>
      <c r="E27" s="29"/>
      <c r="F27" s="16">
        <f t="shared" si="0"/>
        <v>130</v>
      </c>
      <c r="K27" s="17">
        <v>130</v>
      </c>
    </row>
    <row r="28" spans="1:11" x14ac:dyDescent="0.25">
      <c r="A28" s="34">
        <v>21</v>
      </c>
      <c r="B28" s="35" t="s">
        <v>48</v>
      </c>
      <c r="C28" s="37" t="s">
        <v>51</v>
      </c>
      <c r="D28" s="14">
        <v>120</v>
      </c>
      <c r="E28" s="29"/>
      <c r="F28" s="16">
        <f t="shared" si="0"/>
        <v>120</v>
      </c>
      <c r="G28" t="s">
        <v>52</v>
      </c>
      <c r="H28" s="38">
        <f>D11+D12+D15+D13+D18+D20+D21+D23+D24+D26</f>
        <v>11458.68</v>
      </c>
      <c r="I28" s="38">
        <f>F11+F12+F13+F15+F18+F20+F21+F23+F24+F26+F14</f>
        <v>20926.16</v>
      </c>
      <c r="J28" s="38"/>
      <c r="K28" s="17">
        <v>120</v>
      </c>
    </row>
    <row r="29" spans="1:11" x14ac:dyDescent="0.25">
      <c r="A29" s="34">
        <v>22</v>
      </c>
      <c r="B29" s="35" t="s">
        <v>48</v>
      </c>
      <c r="C29" s="37" t="s">
        <v>53</v>
      </c>
      <c r="D29" s="14">
        <v>630.47</v>
      </c>
      <c r="E29" s="29"/>
      <c r="F29" s="16">
        <f t="shared" si="0"/>
        <v>630.47</v>
      </c>
      <c r="G29" t="s">
        <v>54</v>
      </c>
      <c r="H29" s="38">
        <f>D30+D29+D25+D28+D27+D16</f>
        <v>2481.4700000000003</v>
      </c>
      <c r="I29" s="38">
        <f>F30+F29+F28+F27+F25+F16</f>
        <v>2481.4700000000003</v>
      </c>
      <c r="J29" s="38"/>
      <c r="K29" s="17">
        <v>480</v>
      </c>
    </row>
    <row r="30" spans="1:11" x14ac:dyDescent="0.25">
      <c r="A30" s="34">
        <v>23</v>
      </c>
      <c r="B30" s="35" t="s">
        <v>48</v>
      </c>
      <c r="C30" s="37" t="s">
        <v>55</v>
      </c>
      <c r="D30" s="14">
        <v>650</v>
      </c>
      <c r="E30" s="29"/>
      <c r="F30" s="16">
        <f t="shared" si="0"/>
        <v>650</v>
      </c>
      <c r="G30" t="s">
        <v>56</v>
      </c>
      <c r="H30" s="38">
        <f>D22+D19+D17+D10+D9+D8+D7</f>
        <v>766.3</v>
      </c>
      <c r="I30" s="38">
        <f>F19+F17+F10+F22+F9+F8+F7+F31</f>
        <v>791.3</v>
      </c>
      <c r="J30" s="38"/>
      <c r="K30" s="17">
        <v>650</v>
      </c>
    </row>
    <row r="31" spans="1:11" x14ac:dyDescent="0.25">
      <c r="A31" s="34">
        <v>24</v>
      </c>
      <c r="B31" s="35" t="s">
        <v>57</v>
      </c>
      <c r="C31" s="35" t="s">
        <v>58</v>
      </c>
      <c r="D31" s="29">
        <v>0</v>
      </c>
      <c r="E31" s="29">
        <v>25</v>
      </c>
      <c r="F31" s="29">
        <f t="shared" si="0"/>
        <v>25</v>
      </c>
      <c r="H31" s="38"/>
      <c r="K31" s="17"/>
    </row>
    <row r="32" spans="1:11" x14ac:dyDescent="0.25">
      <c r="A32" s="39"/>
      <c r="B32" s="39"/>
      <c r="C32" s="35"/>
      <c r="D32" s="29"/>
      <c r="E32" s="29"/>
      <c r="F32" s="29"/>
      <c r="H32" s="38"/>
      <c r="K32" s="17"/>
    </row>
    <row r="33" spans="1:11" x14ac:dyDescent="0.25">
      <c r="A33" s="39"/>
      <c r="B33" s="39"/>
      <c r="C33" s="39"/>
      <c r="D33" s="40">
        <f>SUM(D7:D31)</f>
        <v>14706.449999999999</v>
      </c>
      <c r="E33" s="40">
        <f t="shared" ref="E33" si="1">SUM(E7:E31)</f>
        <v>9492.48</v>
      </c>
      <c r="F33" s="40">
        <f>SUM(F7:F31)</f>
        <v>24198.93</v>
      </c>
      <c r="K33" s="17">
        <f>SUM(K7:K31)</f>
        <v>2972.6</v>
      </c>
    </row>
    <row r="34" spans="1:11" x14ac:dyDescent="0.25">
      <c r="A34" s="41"/>
      <c r="B34" s="41"/>
      <c r="C34" s="41"/>
      <c r="D34" s="42"/>
      <c r="E34" s="42"/>
      <c r="F34" s="42"/>
    </row>
    <row r="35" spans="1:11" x14ac:dyDescent="0.25">
      <c r="A35" s="43" t="s">
        <v>59</v>
      </c>
      <c r="B35" s="43"/>
      <c r="C35" s="43"/>
      <c r="D35" s="43"/>
      <c r="E35" s="43"/>
      <c r="F35" s="43"/>
    </row>
    <row r="36" spans="1:11" x14ac:dyDescent="0.25">
      <c r="A36" s="44"/>
      <c r="B36" s="44"/>
      <c r="C36" s="44"/>
      <c r="D36" s="44"/>
      <c r="E36" s="44"/>
      <c r="F36" s="44"/>
    </row>
    <row r="37" spans="1:11" x14ac:dyDescent="0.25">
      <c r="A37" s="44"/>
      <c r="B37" s="44"/>
      <c r="C37" s="44"/>
      <c r="D37" s="44"/>
      <c r="E37" s="44"/>
      <c r="F37" s="44"/>
    </row>
    <row r="38" spans="1:11" ht="33.75" customHeight="1" x14ac:dyDescent="0.25">
      <c r="A38" s="45" t="s">
        <v>60</v>
      </c>
      <c r="B38" s="45"/>
      <c r="C38" s="45"/>
      <c r="D38" s="45"/>
      <c r="E38" s="45"/>
      <c r="F38" s="45"/>
    </row>
    <row r="39" spans="1:11" x14ac:dyDescent="0.25">
      <c r="A39" s="46"/>
      <c r="B39" s="46"/>
      <c r="C39" s="46"/>
      <c r="D39" s="46"/>
      <c r="E39" s="46"/>
      <c r="F39" s="46" t="s">
        <v>5</v>
      </c>
    </row>
    <row r="40" spans="1:11" ht="36" x14ac:dyDescent="0.25">
      <c r="A40" s="7" t="s">
        <v>61</v>
      </c>
      <c r="B40" s="7" t="s">
        <v>7</v>
      </c>
      <c r="C40" s="7" t="s">
        <v>8</v>
      </c>
      <c r="D40" s="9" t="s">
        <v>9</v>
      </c>
      <c r="E40" s="10" t="s">
        <v>10</v>
      </c>
      <c r="F40" s="9" t="s">
        <v>9</v>
      </c>
    </row>
    <row r="41" spans="1:11" x14ac:dyDescent="0.25">
      <c r="A41" s="47" t="s">
        <v>62</v>
      </c>
      <c r="B41" s="48" t="s">
        <v>63</v>
      </c>
      <c r="C41" s="49" t="s">
        <v>64</v>
      </c>
      <c r="D41" s="50">
        <f>D42+D43</f>
        <v>1458.55</v>
      </c>
      <c r="E41" s="51">
        <f>E43</f>
        <v>28</v>
      </c>
      <c r="F41" s="51">
        <f>D41</f>
        <v>1458.55</v>
      </c>
    </row>
    <row r="42" spans="1:11" ht="26.25" x14ac:dyDescent="0.25">
      <c r="A42" s="47"/>
      <c r="B42" s="48"/>
      <c r="C42" s="52" t="s">
        <v>65</v>
      </c>
      <c r="D42" s="29">
        <v>12</v>
      </c>
      <c r="E42" s="53"/>
      <c r="F42" s="53">
        <f>D42+E42</f>
        <v>12</v>
      </c>
    </row>
    <row r="43" spans="1:11" ht="27" customHeight="1" x14ac:dyDescent="0.25">
      <c r="A43" s="47"/>
      <c r="B43" s="48"/>
      <c r="C43" s="52" t="s">
        <v>66</v>
      </c>
      <c r="D43" s="29">
        <v>1446.55</v>
      </c>
      <c r="E43" s="53">
        <v>28</v>
      </c>
      <c r="F43" s="53">
        <f>D43+E43</f>
        <v>1474.55</v>
      </c>
    </row>
    <row r="44" spans="1:11" x14ac:dyDescent="0.25">
      <c r="A44" s="47" t="s">
        <v>67</v>
      </c>
      <c r="B44" s="48"/>
      <c r="C44" s="49" t="s">
        <v>68</v>
      </c>
      <c r="D44" s="54">
        <f>D45</f>
        <v>1525</v>
      </c>
      <c r="E44" s="53"/>
      <c r="F44" s="53">
        <f>SUM(D44:E44)</f>
        <v>1525</v>
      </c>
    </row>
    <row r="45" spans="1:11" x14ac:dyDescent="0.25">
      <c r="A45" s="47"/>
      <c r="B45" s="48"/>
      <c r="C45" s="48" t="s">
        <v>69</v>
      </c>
      <c r="D45" s="55">
        <v>1525</v>
      </c>
      <c r="E45" s="53"/>
      <c r="F45" s="53">
        <f>SUM(D45:E45)</f>
        <v>1525</v>
      </c>
    </row>
    <row r="46" spans="1:11" x14ac:dyDescent="0.25">
      <c r="A46" s="56"/>
      <c r="B46" s="48"/>
      <c r="C46" s="48"/>
      <c r="D46" s="55"/>
      <c r="E46" s="57"/>
      <c r="F46" s="57">
        <f>E46+D46</f>
        <v>0</v>
      </c>
    </row>
    <row r="47" spans="1:11" x14ac:dyDescent="0.25">
      <c r="A47" s="56" t="s">
        <v>70</v>
      </c>
      <c r="B47" s="49"/>
      <c r="C47" s="49" t="s">
        <v>71</v>
      </c>
      <c r="D47" s="54">
        <f>D48+D49+D50+D51+D52+D53+D54+D55+D56+D57+D58+D59+D60+D61+D62+D63+D64+D65+D66+D67+D68+D69+D70+D71</f>
        <v>2066</v>
      </c>
      <c r="E47" s="29"/>
      <c r="F47" s="57">
        <f t="shared" ref="F47:F73" si="2">D47+E47</f>
        <v>2066</v>
      </c>
    </row>
    <row r="48" spans="1:11" x14ac:dyDescent="0.25">
      <c r="A48" s="18">
        <v>1</v>
      </c>
      <c r="B48" s="48" t="s">
        <v>72</v>
      </c>
      <c r="C48" s="58" t="s">
        <v>73</v>
      </c>
      <c r="D48" s="59">
        <v>384</v>
      </c>
      <c r="E48" s="29"/>
      <c r="F48" s="29">
        <f t="shared" si="2"/>
        <v>384</v>
      </c>
    </row>
    <row r="49" spans="1:6" x14ac:dyDescent="0.25">
      <c r="A49" s="18">
        <f>A48+1</f>
        <v>2</v>
      </c>
      <c r="B49" s="48"/>
      <c r="C49" s="58" t="s">
        <v>74</v>
      </c>
      <c r="D49" s="60">
        <v>180</v>
      </c>
      <c r="E49" s="29"/>
      <c r="F49" s="29">
        <f t="shared" si="2"/>
        <v>180</v>
      </c>
    </row>
    <row r="50" spans="1:6" x14ac:dyDescent="0.25">
      <c r="A50" s="18">
        <f t="shared" ref="A50:A68" si="3">A49+1</f>
        <v>3</v>
      </c>
      <c r="B50" s="48"/>
      <c r="C50" s="58" t="s">
        <v>75</v>
      </c>
      <c r="D50" s="60">
        <v>120</v>
      </c>
      <c r="E50" s="14"/>
      <c r="F50" s="29">
        <f t="shared" si="2"/>
        <v>120</v>
      </c>
    </row>
    <row r="51" spans="1:6" x14ac:dyDescent="0.25">
      <c r="A51" s="18">
        <f t="shared" si="3"/>
        <v>4</v>
      </c>
      <c r="B51" s="48"/>
      <c r="C51" s="58" t="s">
        <v>76</v>
      </c>
      <c r="D51" s="60">
        <v>60</v>
      </c>
      <c r="E51" s="29"/>
      <c r="F51" s="29">
        <f t="shared" si="2"/>
        <v>60</v>
      </c>
    </row>
    <row r="52" spans="1:6" x14ac:dyDescent="0.25">
      <c r="A52" s="18">
        <f t="shared" si="3"/>
        <v>5</v>
      </c>
      <c r="B52" s="48"/>
      <c r="C52" s="58" t="s">
        <v>77</v>
      </c>
      <c r="D52" s="60">
        <v>101</v>
      </c>
      <c r="E52" s="29"/>
      <c r="F52" s="29">
        <f t="shared" si="2"/>
        <v>101</v>
      </c>
    </row>
    <row r="53" spans="1:6" x14ac:dyDescent="0.25">
      <c r="A53" s="18">
        <f t="shared" si="3"/>
        <v>6</v>
      </c>
      <c r="B53" s="48"/>
      <c r="C53" s="61" t="s">
        <v>78</v>
      </c>
      <c r="D53" s="60">
        <v>100</v>
      </c>
      <c r="E53" s="29"/>
      <c r="F53" s="29">
        <f t="shared" si="2"/>
        <v>100</v>
      </c>
    </row>
    <row r="54" spans="1:6" x14ac:dyDescent="0.25">
      <c r="A54" s="18">
        <f t="shared" si="3"/>
        <v>7</v>
      </c>
      <c r="B54" s="48"/>
      <c r="C54" s="61" t="s">
        <v>79</v>
      </c>
      <c r="D54" s="60">
        <v>100</v>
      </c>
      <c r="E54" s="29"/>
      <c r="F54" s="29">
        <f t="shared" si="2"/>
        <v>100</v>
      </c>
    </row>
    <row r="55" spans="1:6" x14ac:dyDescent="0.25">
      <c r="A55" s="18">
        <f t="shared" si="3"/>
        <v>8</v>
      </c>
      <c r="B55" s="48"/>
      <c r="C55" s="61" t="s">
        <v>80</v>
      </c>
      <c r="D55" s="60">
        <v>0</v>
      </c>
      <c r="E55" s="29"/>
      <c r="F55" s="29">
        <f t="shared" si="2"/>
        <v>0</v>
      </c>
    </row>
    <row r="56" spans="1:6" x14ac:dyDescent="0.25">
      <c r="A56" s="18">
        <f t="shared" si="3"/>
        <v>9</v>
      </c>
      <c r="B56" s="48"/>
      <c r="C56" s="61" t="s">
        <v>81</v>
      </c>
      <c r="D56" s="60">
        <v>100</v>
      </c>
      <c r="E56" s="29"/>
      <c r="F56" s="29">
        <f t="shared" si="2"/>
        <v>100</v>
      </c>
    </row>
    <row r="57" spans="1:6" x14ac:dyDescent="0.25">
      <c r="A57" s="18">
        <f t="shared" si="3"/>
        <v>10</v>
      </c>
      <c r="B57" s="48"/>
      <c r="C57" s="61" t="s">
        <v>82</v>
      </c>
      <c r="D57" s="60">
        <v>28</v>
      </c>
      <c r="E57" s="29"/>
      <c r="F57" s="29">
        <f t="shared" si="2"/>
        <v>28</v>
      </c>
    </row>
    <row r="58" spans="1:6" x14ac:dyDescent="0.25">
      <c r="A58" s="18">
        <f t="shared" si="3"/>
        <v>11</v>
      </c>
      <c r="B58" s="48"/>
      <c r="C58" s="61" t="s">
        <v>83</v>
      </c>
      <c r="D58" s="60">
        <v>265</v>
      </c>
      <c r="E58" s="29"/>
      <c r="F58" s="29">
        <f t="shared" si="2"/>
        <v>265</v>
      </c>
    </row>
    <row r="59" spans="1:6" x14ac:dyDescent="0.25">
      <c r="A59" s="18">
        <f t="shared" si="3"/>
        <v>12</v>
      </c>
      <c r="B59" s="48"/>
      <c r="C59" s="61" t="s">
        <v>84</v>
      </c>
      <c r="D59" s="60">
        <v>9</v>
      </c>
      <c r="E59" s="29"/>
      <c r="F59" s="29">
        <f t="shared" si="2"/>
        <v>9</v>
      </c>
    </row>
    <row r="60" spans="1:6" x14ac:dyDescent="0.25">
      <c r="A60" s="18">
        <f t="shared" si="3"/>
        <v>13</v>
      </c>
      <c r="B60" s="48"/>
      <c r="C60" s="61" t="s">
        <v>85</v>
      </c>
      <c r="D60" s="60">
        <v>20</v>
      </c>
      <c r="E60" s="29"/>
      <c r="F60" s="29">
        <f t="shared" si="2"/>
        <v>20</v>
      </c>
    </row>
    <row r="61" spans="1:6" x14ac:dyDescent="0.25">
      <c r="A61" s="18">
        <f t="shared" si="3"/>
        <v>14</v>
      </c>
      <c r="B61" s="48"/>
      <c r="C61" s="61" t="s">
        <v>86</v>
      </c>
      <c r="D61" s="59">
        <v>4</v>
      </c>
      <c r="E61" s="29"/>
      <c r="F61" s="29">
        <f t="shared" si="2"/>
        <v>4</v>
      </c>
    </row>
    <row r="62" spans="1:6" x14ac:dyDescent="0.25">
      <c r="A62" s="18">
        <f t="shared" si="3"/>
        <v>15</v>
      </c>
      <c r="B62" s="48"/>
      <c r="C62" s="61" t="s">
        <v>87</v>
      </c>
      <c r="D62" s="62">
        <v>15</v>
      </c>
      <c r="E62" s="31"/>
      <c r="F62" s="31">
        <f t="shared" si="2"/>
        <v>15</v>
      </c>
    </row>
    <row r="63" spans="1:6" x14ac:dyDescent="0.25">
      <c r="A63" s="18">
        <f t="shared" si="3"/>
        <v>16</v>
      </c>
      <c r="B63" s="48"/>
      <c r="C63" s="63" t="s">
        <v>88</v>
      </c>
      <c r="D63" s="64">
        <v>7</v>
      </c>
      <c r="E63" s="31"/>
      <c r="F63" s="31">
        <f t="shared" si="2"/>
        <v>7</v>
      </c>
    </row>
    <row r="64" spans="1:6" x14ac:dyDescent="0.25">
      <c r="A64" s="18">
        <f t="shared" si="3"/>
        <v>17</v>
      </c>
      <c r="B64" s="48"/>
      <c r="C64" s="63" t="s">
        <v>89</v>
      </c>
      <c r="D64" s="65">
        <v>90</v>
      </c>
      <c r="E64" s="66"/>
      <c r="F64" s="31">
        <f t="shared" si="2"/>
        <v>90</v>
      </c>
    </row>
    <row r="65" spans="1:6" x14ac:dyDescent="0.25">
      <c r="A65" s="18">
        <f t="shared" si="3"/>
        <v>18</v>
      </c>
      <c r="B65" s="48"/>
      <c r="C65" s="63" t="s">
        <v>90</v>
      </c>
      <c r="D65" s="65">
        <v>250</v>
      </c>
      <c r="E65" s="29"/>
      <c r="F65" s="31">
        <f t="shared" si="2"/>
        <v>250</v>
      </c>
    </row>
    <row r="66" spans="1:6" x14ac:dyDescent="0.25">
      <c r="A66" s="18">
        <f t="shared" si="3"/>
        <v>19</v>
      </c>
      <c r="B66" s="48"/>
      <c r="C66" s="63" t="s">
        <v>91</v>
      </c>
      <c r="D66" s="62">
        <v>35</v>
      </c>
      <c r="E66" s="29"/>
      <c r="F66" s="29">
        <f t="shared" si="2"/>
        <v>35</v>
      </c>
    </row>
    <row r="67" spans="1:6" x14ac:dyDescent="0.25">
      <c r="A67" s="18">
        <f t="shared" si="3"/>
        <v>20</v>
      </c>
      <c r="B67" s="48"/>
      <c r="C67" s="63" t="s">
        <v>92</v>
      </c>
      <c r="D67" s="62">
        <v>16</v>
      </c>
      <c r="E67" s="67"/>
      <c r="F67" s="29">
        <f t="shared" si="2"/>
        <v>16</v>
      </c>
    </row>
    <row r="68" spans="1:6" x14ac:dyDescent="0.25">
      <c r="A68" s="18">
        <f t="shared" si="3"/>
        <v>21</v>
      </c>
      <c r="B68" s="48"/>
      <c r="C68" s="63" t="s">
        <v>93</v>
      </c>
      <c r="D68" s="62">
        <v>62</v>
      </c>
      <c r="E68" s="67"/>
      <c r="F68" s="29">
        <f t="shared" si="2"/>
        <v>62</v>
      </c>
    </row>
    <row r="69" spans="1:6" x14ac:dyDescent="0.25">
      <c r="A69" s="68">
        <v>22</v>
      </c>
      <c r="B69" s="48"/>
      <c r="C69" s="63" t="s">
        <v>94</v>
      </c>
      <c r="D69" s="62">
        <v>60</v>
      </c>
      <c r="E69" s="67"/>
      <c r="F69" s="29">
        <f t="shared" si="2"/>
        <v>60</v>
      </c>
    </row>
    <row r="70" spans="1:6" x14ac:dyDescent="0.25">
      <c r="A70" s="68">
        <v>23</v>
      </c>
      <c r="B70" s="48"/>
      <c r="C70" s="48" t="s">
        <v>95</v>
      </c>
      <c r="D70" s="55">
        <v>25</v>
      </c>
      <c r="E70" s="67"/>
      <c r="F70" s="29">
        <f t="shared" si="2"/>
        <v>25</v>
      </c>
    </row>
    <row r="71" spans="1:6" x14ac:dyDescent="0.25">
      <c r="A71" s="68">
        <v>24</v>
      </c>
      <c r="B71" s="48"/>
      <c r="C71" s="48" t="s">
        <v>96</v>
      </c>
      <c r="D71" s="55">
        <v>35</v>
      </c>
      <c r="E71" s="67"/>
      <c r="F71" s="29">
        <f t="shared" si="2"/>
        <v>35</v>
      </c>
    </row>
    <row r="72" spans="1:6" x14ac:dyDescent="0.25">
      <c r="A72" s="68"/>
      <c r="B72" s="48"/>
      <c r="C72" s="48"/>
      <c r="D72" s="55"/>
      <c r="E72" s="67"/>
      <c r="F72" s="29"/>
    </row>
    <row r="73" spans="1:6" x14ac:dyDescent="0.25">
      <c r="A73" s="68"/>
      <c r="B73" s="69" t="s">
        <v>97</v>
      </c>
      <c r="C73" s="69"/>
      <c r="D73" s="70">
        <f>D47+D44+D41</f>
        <v>5049.55</v>
      </c>
      <c r="E73" s="67">
        <f>E43</f>
        <v>28</v>
      </c>
      <c r="F73" s="40">
        <f t="shared" si="2"/>
        <v>5077.55</v>
      </c>
    </row>
    <row r="74" spans="1:6" x14ac:dyDescent="0.25">
      <c r="A74" s="71"/>
      <c r="B74" s="71"/>
      <c r="C74" s="71"/>
      <c r="D74" s="71"/>
      <c r="E74" s="71"/>
      <c r="F74" s="71"/>
    </row>
    <row r="75" spans="1:6" x14ac:dyDescent="0.25">
      <c r="B75" s="72" t="s">
        <v>98</v>
      </c>
      <c r="C75" s="72"/>
      <c r="D75" s="2"/>
      <c r="E75" s="2" t="s">
        <v>99</v>
      </c>
      <c r="F75" s="2"/>
    </row>
    <row r="76" spans="1:6" x14ac:dyDescent="0.25">
      <c r="B76" s="72" t="s">
        <v>100</v>
      </c>
      <c r="C76" s="72"/>
      <c r="D76" s="2"/>
      <c r="E76" s="2" t="s">
        <v>101</v>
      </c>
      <c r="F76" s="2"/>
    </row>
    <row r="77" spans="1:6" x14ac:dyDescent="0.25">
      <c r="A77" s="71"/>
      <c r="B77" s="72"/>
      <c r="C77" s="2"/>
      <c r="D77" s="2"/>
      <c r="E77" s="2"/>
      <c r="F77" s="2"/>
    </row>
    <row r="78" spans="1:6" x14ac:dyDescent="0.25">
      <c r="A78" s="71"/>
      <c r="B78" s="71"/>
      <c r="C78" s="71"/>
      <c r="D78" s="71"/>
      <c r="E78" s="71"/>
      <c r="F78" s="71"/>
    </row>
    <row r="79" spans="1:6" x14ac:dyDescent="0.25">
      <c r="A79" s="71"/>
      <c r="B79" s="71"/>
      <c r="C79" s="71"/>
      <c r="D79" s="71"/>
      <c r="E79" s="71"/>
      <c r="F79" s="71"/>
    </row>
    <row r="80" spans="1:6" x14ac:dyDescent="0.25">
      <c r="A80" s="71"/>
      <c r="B80" s="71"/>
      <c r="C80" s="71"/>
      <c r="D80" s="71"/>
      <c r="E80" s="71"/>
      <c r="F80" s="71"/>
    </row>
    <row r="81" spans="1:6" x14ac:dyDescent="0.25">
      <c r="A81" s="71"/>
      <c r="B81" s="71"/>
      <c r="C81" s="71"/>
      <c r="D81" s="71"/>
      <c r="E81" s="71"/>
      <c r="F81" s="71"/>
    </row>
    <row r="82" spans="1:6" x14ac:dyDescent="0.25">
      <c r="A82" s="71"/>
      <c r="B82" s="71"/>
      <c r="C82" s="71"/>
      <c r="D82" s="71"/>
      <c r="E82" s="71"/>
      <c r="F82" s="71"/>
    </row>
    <row r="83" spans="1:6" x14ac:dyDescent="0.25">
      <c r="A83" s="71"/>
      <c r="B83" s="71"/>
      <c r="C83" s="71"/>
      <c r="D83" s="71"/>
      <c r="E83" s="71"/>
      <c r="F83" s="71"/>
    </row>
    <row r="84" spans="1:6" x14ac:dyDescent="0.25">
      <c r="A84" s="71"/>
      <c r="B84" s="71"/>
      <c r="C84" s="71"/>
      <c r="D84" s="71"/>
      <c r="E84" s="71"/>
      <c r="F84" s="71"/>
    </row>
    <row r="85" spans="1:6" x14ac:dyDescent="0.25">
      <c r="A85" s="71"/>
      <c r="B85" s="71"/>
      <c r="C85" s="71"/>
      <c r="D85" s="71"/>
      <c r="E85" s="71"/>
      <c r="F85" s="71"/>
    </row>
    <row r="86" spans="1:6" x14ac:dyDescent="0.25">
      <c r="A86" s="71"/>
      <c r="B86" s="71"/>
      <c r="C86" s="71"/>
      <c r="D86" s="71"/>
      <c r="E86" s="71"/>
      <c r="F86" s="71"/>
    </row>
    <row r="87" spans="1:6" x14ac:dyDescent="0.25">
      <c r="A87" s="71"/>
      <c r="B87" s="71"/>
      <c r="C87" s="71"/>
      <c r="D87" s="71"/>
      <c r="E87" s="71"/>
      <c r="F87" s="71"/>
    </row>
    <row r="88" spans="1:6" x14ac:dyDescent="0.25">
      <c r="A88" s="71"/>
      <c r="B88" s="71"/>
      <c r="C88" s="71"/>
      <c r="D88" s="71"/>
      <c r="E88" s="71"/>
      <c r="F88" s="71"/>
    </row>
    <row r="89" spans="1:6" x14ac:dyDescent="0.25">
      <c r="A89" s="71"/>
      <c r="B89" s="71"/>
      <c r="C89" s="71"/>
      <c r="D89" s="71"/>
      <c r="E89" s="71"/>
      <c r="F89" s="71"/>
    </row>
    <row r="90" spans="1:6" x14ac:dyDescent="0.25">
      <c r="A90" s="71"/>
      <c r="B90" s="71"/>
      <c r="C90" s="71"/>
      <c r="D90" s="71"/>
      <c r="E90" s="71"/>
      <c r="F90" s="71"/>
    </row>
    <row r="91" spans="1:6" x14ac:dyDescent="0.25">
      <c r="A91" s="71"/>
      <c r="B91" s="71"/>
      <c r="C91" s="71"/>
      <c r="D91" s="71"/>
      <c r="E91" s="71"/>
      <c r="F91" s="71"/>
    </row>
    <row r="92" spans="1:6" ht="15.75" x14ac:dyDescent="0.25">
      <c r="A92" s="1" t="s">
        <v>102</v>
      </c>
      <c r="B92" s="1"/>
      <c r="C92" s="1"/>
      <c r="D92" s="1"/>
      <c r="E92" s="1"/>
      <c r="F92" s="1"/>
    </row>
    <row r="93" spans="1:6" ht="15.75" x14ac:dyDescent="0.25">
      <c r="A93" s="1" t="s">
        <v>1</v>
      </c>
      <c r="B93" s="1"/>
      <c r="C93" s="1" t="s">
        <v>2</v>
      </c>
      <c r="D93" s="2"/>
      <c r="E93" s="2"/>
    </row>
    <row r="94" spans="1:6" ht="15.75" x14ac:dyDescent="0.25">
      <c r="A94" s="1" t="s">
        <v>3</v>
      </c>
      <c r="B94" s="1"/>
      <c r="C94" s="1"/>
      <c r="D94" s="1"/>
      <c r="E94" s="1"/>
      <c r="F94" s="1"/>
    </row>
    <row r="95" spans="1:6" ht="15.75" x14ac:dyDescent="0.25">
      <c r="A95" s="3" t="s">
        <v>4</v>
      </c>
      <c r="B95" s="3"/>
      <c r="C95" s="3"/>
      <c r="D95" s="3"/>
      <c r="E95" s="3"/>
      <c r="F95" s="3"/>
    </row>
    <row r="96" spans="1:6" ht="15.75" x14ac:dyDescent="0.25">
      <c r="A96" s="1"/>
      <c r="B96" s="4"/>
      <c r="C96" s="1"/>
      <c r="D96" s="5"/>
      <c r="E96" s="5"/>
      <c r="F96" s="1" t="s">
        <v>5</v>
      </c>
    </row>
    <row r="97" spans="1:11" ht="36" x14ac:dyDescent="0.25">
      <c r="A97" s="6" t="s">
        <v>6</v>
      </c>
      <c r="B97" s="7" t="s">
        <v>7</v>
      </c>
      <c r="C97" s="8" t="s">
        <v>8</v>
      </c>
      <c r="D97" s="9" t="s">
        <v>103</v>
      </c>
      <c r="E97" s="10" t="s">
        <v>10</v>
      </c>
      <c r="F97" s="9" t="s">
        <v>9</v>
      </c>
      <c r="K97" t="s">
        <v>12</v>
      </c>
    </row>
    <row r="98" spans="1:11" ht="25.5" x14ac:dyDescent="0.25">
      <c r="A98" s="11">
        <v>1</v>
      </c>
      <c r="B98" s="12" t="s">
        <v>13</v>
      </c>
      <c r="C98" s="13" t="s">
        <v>104</v>
      </c>
      <c r="D98" s="14">
        <v>586.29999999999995</v>
      </c>
      <c r="E98" s="15"/>
      <c r="F98" s="16">
        <f>D98+E98</f>
        <v>586.29999999999995</v>
      </c>
      <c r="K98" s="17">
        <v>51.6</v>
      </c>
    </row>
    <row r="99" spans="1:11" x14ac:dyDescent="0.25">
      <c r="A99" s="11">
        <v>2</v>
      </c>
      <c r="B99" s="18" t="s">
        <v>15</v>
      </c>
      <c r="C99" s="19" t="s">
        <v>16</v>
      </c>
      <c r="D99" s="14">
        <v>15</v>
      </c>
      <c r="E99" s="20"/>
      <c r="F99" s="16">
        <f t="shared" ref="F99:F120" si="4">D99+E99</f>
        <v>15</v>
      </c>
      <c r="K99" s="17"/>
    </row>
    <row r="100" spans="1:11" x14ac:dyDescent="0.25">
      <c r="A100" s="11">
        <v>3</v>
      </c>
      <c r="B100" s="18" t="s">
        <v>17</v>
      </c>
      <c r="C100" s="21" t="s">
        <v>18</v>
      </c>
      <c r="D100" s="14">
        <v>5</v>
      </c>
      <c r="E100" s="15"/>
      <c r="F100" s="16">
        <f t="shared" si="4"/>
        <v>5</v>
      </c>
      <c r="K100" s="17"/>
    </row>
    <row r="101" spans="1:11" ht="25.5" x14ac:dyDescent="0.25">
      <c r="A101" s="11">
        <v>4</v>
      </c>
      <c r="B101" s="18" t="s">
        <v>19</v>
      </c>
      <c r="C101" s="13" t="s">
        <v>20</v>
      </c>
      <c r="D101" s="14">
        <v>5</v>
      </c>
      <c r="E101" s="15"/>
      <c r="F101" s="16">
        <f t="shared" si="4"/>
        <v>5</v>
      </c>
      <c r="K101" s="17"/>
    </row>
    <row r="102" spans="1:11" ht="38.25" x14ac:dyDescent="0.25">
      <c r="A102" s="22">
        <v>5</v>
      </c>
      <c r="B102" s="18" t="s">
        <v>21</v>
      </c>
      <c r="C102" s="13" t="s">
        <v>22</v>
      </c>
      <c r="D102" s="14">
        <v>25</v>
      </c>
      <c r="E102" s="23"/>
      <c r="F102" s="16">
        <f t="shared" si="4"/>
        <v>25</v>
      </c>
      <c r="K102" s="17"/>
    </row>
    <row r="103" spans="1:11" ht="25.5" x14ac:dyDescent="0.25">
      <c r="A103" s="22">
        <v>6</v>
      </c>
      <c r="B103" s="22" t="s">
        <v>23</v>
      </c>
      <c r="C103" s="13" t="s">
        <v>24</v>
      </c>
      <c r="D103" s="14">
        <v>855.59</v>
      </c>
      <c r="E103" s="15"/>
      <c r="F103" s="16">
        <f t="shared" si="4"/>
        <v>855.59</v>
      </c>
      <c r="K103" s="17"/>
    </row>
    <row r="104" spans="1:11" ht="25.5" x14ac:dyDescent="0.25">
      <c r="A104" s="22">
        <v>7</v>
      </c>
      <c r="B104" s="18" t="s">
        <v>25</v>
      </c>
      <c r="C104" s="19" t="s">
        <v>105</v>
      </c>
      <c r="D104" s="14">
        <v>100</v>
      </c>
      <c r="E104" s="15"/>
      <c r="F104" s="16">
        <f t="shared" si="4"/>
        <v>100</v>
      </c>
      <c r="K104" s="17">
        <v>100</v>
      </c>
    </row>
    <row r="105" spans="1:11" ht="38.25" x14ac:dyDescent="0.25">
      <c r="A105" s="11">
        <v>8</v>
      </c>
      <c r="B105" s="18" t="s">
        <v>28</v>
      </c>
      <c r="C105" s="13" t="s">
        <v>29</v>
      </c>
      <c r="D105" s="14">
        <v>5</v>
      </c>
      <c r="E105" s="29"/>
      <c r="F105" s="16">
        <f t="shared" si="4"/>
        <v>5</v>
      </c>
      <c r="K105" s="17"/>
    </row>
    <row r="106" spans="1:11" ht="25.5" x14ac:dyDescent="0.25">
      <c r="A106" s="30">
        <v>9</v>
      </c>
      <c r="B106" s="18" t="s">
        <v>30</v>
      </c>
      <c r="C106" s="13" t="s">
        <v>31</v>
      </c>
      <c r="D106" s="14">
        <v>191</v>
      </c>
      <c r="E106" s="23">
        <v>10</v>
      </c>
      <c r="F106" s="16">
        <f t="shared" si="4"/>
        <v>201</v>
      </c>
      <c r="K106" s="17">
        <v>191</v>
      </c>
    </row>
    <row r="107" spans="1:11" x14ac:dyDescent="0.25">
      <c r="A107" s="11">
        <v>10</v>
      </c>
      <c r="B107" s="18" t="s">
        <v>32</v>
      </c>
      <c r="C107" s="13" t="s">
        <v>33</v>
      </c>
      <c r="D107" s="14">
        <v>60</v>
      </c>
      <c r="E107" s="29"/>
      <c r="F107" s="16">
        <f t="shared" si="4"/>
        <v>60</v>
      </c>
      <c r="K107" s="17"/>
    </row>
    <row r="108" spans="1:11" ht="25.5" x14ac:dyDescent="0.25">
      <c r="A108" s="11">
        <v>11</v>
      </c>
      <c r="B108" s="18" t="s">
        <v>34</v>
      </c>
      <c r="C108" s="19" t="s">
        <v>35</v>
      </c>
      <c r="D108" s="14">
        <v>535</v>
      </c>
      <c r="E108" s="31"/>
      <c r="F108" s="16">
        <f t="shared" si="4"/>
        <v>535</v>
      </c>
      <c r="K108" s="17">
        <v>500</v>
      </c>
    </row>
    <row r="109" spans="1:11" x14ac:dyDescent="0.25">
      <c r="A109" s="11">
        <v>12</v>
      </c>
      <c r="B109" s="18" t="s">
        <v>34</v>
      </c>
      <c r="C109" s="19" t="s">
        <v>36</v>
      </c>
      <c r="D109" s="14">
        <v>15</v>
      </c>
      <c r="E109" s="31"/>
      <c r="F109" s="16">
        <f t="shared" si="4"/>
        <v>15</v>
      </c>
      <c r="K109" s="17"/>
    </row>
    <row r="110" spans="1:11" ht="51" x14ac:dyDescent="0.25">
      <c r="A110" s="22">
        <v>13</v>
      </c>
      <c r="B110" s="22" t="s">
        <v>37</v>
      </c>
      <c r="C110" s="13" t="s">
        <v>38</v>
      </c>
      <c r="D110" s="14">
        <v>6158.79</v>
      </c>
      <c r="E110" s="15"/>
      <c r="F110" s="16">
        <f t="shared" si="4"/>
        <v>6158.79</v>
      </c>
      <c r="K110" s="17">
        <v>100</v>
      </c>
    </row>
    <row r="111" spans="1:11" ht="38.25" x14ac:dyDescent="0.25">
      <c r="A111" s="22">
        <v>14</v>
      </c>
      <c r="B111" s="18" t="s">
        <v>39</v>
      </c>
      <c r="C111" s="13" t="s">
        <v>40</v>
      </c>
      <c r="D111" s="14">
        <v>3118.3</v>
      </c>
      <c r="E111" s="15"/>
      <c r="F111" s="16">
        <f t="shared" si="4"/>
        <v>3118.3</v>
      </c>
      <c r="K111" s="17">
        <v>150</v>
      </c>
    </row>
    <row r="112" spans="1:11" x14ac:dyDescent="0.25">
      <c r="A112" s="32">
        <v>15</v>
      </c>
      <c r="B112" s="18" t="s">
        <v>39</v>
      </c>
      <c r="C112" s="13" t="s">
        <v>41</v>
      </c>
      <c r="D112" s="14">
        <v>80</v>
      </c>
      <c r="E112" s="15"/>
      <c r="F112" s="16">
        <f t="shared" si="4"/>
        <v>80</v>
      </c>
      <c r="K112" s="17"/>
    </row>
    <row r="113" spans="1:11" ht="51" x14ac:dyDescent="0.25">
      <c r="A113" s="11">
        <v>16</v>
      </c>
      <c r="B113" s="18" t="s">
        <v>42</v>
      </c>
      <c r="C113" s="19" t="s">
        <v>43</v>
      </c>
      <c r="D113" s="14">
        <v>400</v>
      </c>
      <c r="E113" s="15">
        <v>50</v>
      </c>
      <c r="F113" s="16">
        <f t="shared" si="4"/>
        <v>450</v>
      </c>
      <c r="K113" s="33">
        <v>300</v>
      </c>
    </row>
    <row r="114" spans="1:11" ht="25.5" x14ac:dyDescent="0.25">
      <c r="A114" s="11">
        <v>17</v>
      </c>
      <c r="B114" s="18" t="s">
        <v>44</v>
      </c>
      <c r="C114" s="13" t="s">
        <v>45</v>
      </c>
      <c r="D114" s="14">
        <v>210</v>
      </c>
      <c r="E114" s="14"/>
      <c r="F114" s="16">
        <f t="shared" si="4"/>
        <v>210</v>
      </c>
      <c r="K114" s="17">
        <v>200</v>
      </c>
    </row>
    <row r="115" spans="1:11" ht="25.5" x14ac:dyDescent="0.25">
      <c r="A115" s="11">
        <v>18</v>
      </c>
      <c r="B115" s="18" t="s">
        <v>44</v>
      </c>
      <c r="C115" s="13" t="s">
        <v>46</v>
      </c>
      <c r="D115" s="14">
        <v>750</v>
      </c>
      <c r="E115" s="29"/>
      <c r="F115" s="16">
        <f t="shared" si="4"/>
        <v>750</v>
      </c>
      <c r="G115" t="s">
        <v>47</v>
      </c>
      <c r="H115">
        <v>500</v>
      </c>
      <c r="K115" s="17"/>
    </row>
    <row r="116" spans="1:11" x14ac:dyDescent="0.25">
      <c r="A116" s="34">
        <v>19</v>
      </c>
      <c r="B116" s="35" t="s">
        <v>48</v>
      </c>
      <c r="C116" s="36" t="s">
        <v>49</v>
      </c>
      <c r="D116" s="14">
        <v>1</v>
      </c>
      <c r="E116" s="29"/>
      <c r="F116" s="16">
        <f t="shared" si="4"/>
        <v>1</v>
      </c>
      <c r="K116" s="17"/>
    </row>
    <row r="117" spans="1:11" ht="25.5" x14ac:dyDescent="0.25">
      <c r="A117" s="34">
        <v>20</v>
      </c>
      <c r="B117" s="35" t="s">
        <v>48</v>
      </c>
      <c r="C117" s="37" t="s">
        <v>50</v>
      </c>
      <c r="D117" s="14">
        <v>130</v>
      </c>
      <c r="E117" s="29"/>
      <c r="F117" s="16">
        <f t="shared" si="4"/>
        <v>130</v>
      </c>
      <c r="K117" s="17">
        <v>130</v>
      </c>
    </row>
    <row r="118" spans="1:11" x14ac:dyDescent="0.25">
      <c r="A118" s="34">
        <v>21</v>
      </c>
      <c r="B118" s="35" t="s">
        <v>48</v>
      </c>
      <c r="C118" s="37" t="s">
        <v>51</v>
      </c>
      <c r="D118" s="14">
        <v>120</v>
      </c>
      <c r="E118" s="29"/>
      <c r="F118" s="16">
        <f t="shared" si="4"/>
        <v>120</v>
      </c>
      <c r="G118" t="s">
        <v>52</v>
      </c>
      <c r="H118" s="38">
        <f>D102+D103+D105+D104+D108+D110+D111+D113+D114+D116</f>
        <v>11408.68</v>
      </c>
      <c r="I118" s="38">
        <f>F102+F103+F104+F105+F108+F110+F111+F113+F114+F116</f>
        <v>11458.68</v>
      </c>
      <c r="J118" s="38"/>
      <c r="K118" s="17">
        <v>120</v>
      </c>
    </row>
    <row r="119" spans="1:11" x14ac:dyDescent="0.25">
      <c r="A119" s="34">
        <v>22</v>
      </c>
      <c r="B119" s="35" t="s">
        <v>48</v>
      </c>
      <c r="C119" s="37" t="s">
        <v>53</v>
      </c>
      <c r="D119" s="14">
        <v>480</v>
      </c>
      <c r="E119" s="29">
        <v>150.47</v>
      </c>
      <c r="F119" s="16">
        <f t="shared" si="4"/>
        <v>630.47</v>
      </c>
      <c r="G119" t="s">
        <v>54</v>
      </c>
      <c r="H119" s="38">
        <f>D120+D119+D115+D118+D117+D106</f>
        <v>2321</v>
      </c>
      <c r="I119" s="38">
        <f>F120+F119+F118+F117+F115+F106</f>
        <v>2481.4700000000003</v>
      </c>
      <c r="J119" s="38"/>
      <c r="K119" s="17">
        <v>480</v>
      </c>
    </row>
    <row r="120" spans="1:11" x14ac:dyDescent="0.25">
      <c r="A120" s="34">
        <v>23</v>
      </c>
      <c r="B120" s="35" t="s">
        <v>48</v>
      </c>
      <c r="C120" s="37" t="s">
        <v>55</v>
      </c>
      <c r="D120" s="14">
        <v>650</v>
      </c>
      <c r="E120" s="29"/>
      <c r="F120" s="16">
        <f t="shared" si="4"/>
        <v>650</v>
      </c>
      <c r="G120" t="s">
        <v>56</v>
      </c>
      <c r="H120" s="38">
        <f>D112+D109+D107+D101+D100+D99+D98</f>
        <v>766.3</v>
      </c>
      <c r="I120" s="38">
        <f>F109+F107+F101+F112+F100+F99+F98</f>
        <v>766.3</v>
      </c>
      <c r="J120" s="38"/>
      <c r="K120" s="17">
        <v>650</v>
      </c>
    </row>
    <row r="121" spans="1:11" x14ac:dyDescent="0.25">
      <c r="A121" s="39"/>
      <c r="B121" s="39"/>
      <c r="C121" s="39"/>
      <c r="D121" s="29"/>
      <c r="E121" s="29"/>
      <c r="F121" s="29"/>
      <c r="H121" s="38"/>
      <c r="K121" s="17"/>
    </row>
    <row r="122" spans="1:11" x14ac:dyDescent="0.25">
      <c r="A122" s="39"/>
      <c r="B122" s="39"/>
      <c r="C122" s="39"/>
      <c r="D122" s="40">
        <f>SUM(D98:D121)</f>
        <v>14495.98</v>
      </c>
      <c r="E122" s="40">
        <f t="shared" ref="E122" si="5">SUM(E98:E121)</f>
        <v>210.47</v>
      </c>
      <c r="F122" s="40">
        <f>SUM(F98:F121)</f>
        <v>14706.449999999999</v>
      </c>
      <c r="K122" s="17">
        <f>SUM(K98:K121)</f>
        <v>2972.6</v>
      </c>
    </row>
    <row r="123" spans="1:11" x14ac:dyDescent="0.25">
      <c r="A123" s="41"/>
      <c r="B123" s="41"/>
      <c r="C123" s="41"/>
      <c r="D123" s="42"/>
      <c r="E123" s="42"/>
      <c r="F123" s="42"/>
    </row>
    <row r="124" spans="1:11" x14ac:dyDescent="0.25">
      <c r="A124" s="41"/>
      <c r="B124" s="41"/>
      <c r="C124" s="41"/>
      <c r="D124" s="42"/>
      <c r="E124" s="42"/>
      <c r="F124" s="42"/>
    </row>
    <row r="125" spans="1:11" x14ac:dyDescent="0.25">
      <c r="A125" s="41"/>
      <c r="B125" s="41"/>
      <c r="C125" s="41"/>
      <c r="D125" s="42"/>
      <c r="E125" s="42"/>
      <c r="F125" s="42"/>
    </row>
    <row r="126" spans="1:11" x14ac:dyDescent="0.25">
      <c r="A126" s="41"/>
      <c r="B126" s="41"/>
      <c r="C126" s="41"/>
      <c r="D126" s="42"/>
      <c r="E126" s="42"/>
      <c r="F126" s="42"/>
    </row>
    <row r="127" spans="1:11" x14ac:dyDescent="0.25">
      <c r="A127" s="43" t="s">
        <v>59</v>
      </c>
      <c r="B127" s="43"/>
      <c r="C127" s="43"/>
      <c r="D127" s="43"/>
      <c r="E127" s="43"/>
      <c r="F127" s="43"/>
    </row>
    <row r="128" spans="1:11" s="73" customFormat="1" x14ac:dyDescent="0.25">
      <c r="A128" s="44"/>
      <c r="B128" s="44"/>
      <c r="C128" s="44"/>
      <c r="D128" s="44"/>
      <c r="E128" s="44"/>
      <c r="F128" s="44"/>
      <c r="G128"/>
      <c r="H128"/>
      <c r="I128"/>
      <c r="J128"/>
      <c r="K128"/>
    </row>
    <row r="129" spans="1:11" s="73" customFormat="1" x14ac:dyDescent="0.25">
      <c r="A129" s="44"/>
      <c r="B129" s="44"/>
      <c r="C129" s="44"/>
      <c r="D129" s="44"/>
      <c r="E129" s="44"/>
      <c r="F129" s="44"/>
      <c r="G129"/>
      <c r="H129"/>
      <c r="I129"/>
      <c r="J129"/>
      <c r="K129"/>
    </row>
    <row r="130" spans="1:11" s="73" customFormat="1" x14ac:dyDescent="0.25">
      <c r="A130" s="45" t="s">
        <v>60</v>
      </c>
      <c r="B130" s="45"/>
      <c r="C130" s="45"/>
      <c r="D130" s="45"/>
      <c r="E130" s="45"/>
      <c r="F130" s="45"/>
      <c r="G130"/>
      <c r="H130"/>
      <c r="I130"/>
      <c r="J130"/>
      <c r="K130"/>
    </row>
    <row r="131" spans="1:11" s="73" customFormat="1" x14ac:dyDescent="0.25">
      <c r="A131" s="46"/>
      <c r="B131" s="46"/>
      <c r="C131" s="46"/>
      <c r="D131" s="46"/>
      <c r="E131" s="46"/>
      <c r="F131" s="46" t="s">
        <v>5</v>
      </c>
      <c r="G131"/>
      <c r="H131"/>
      <c r="I131"/>
      <c r="J131"/>
      <c r="K131"/>
    </row>
    <row r="132" spans="1:11" s="73" customFormat="1" ht="36" x14ac:dyDescent="0.25">
      <c r="A132" s="7" t="s">
        <v>61</v>
      </c>
      <c r="B132" s="7" t="s">
        <v>7</v>
      </c>
      <c r="C132" s="7" t="s">
        <v>8</v>
      </c>
      <c r="D132" s="9" t="s">
        <v>103</v>
      </c>
      <c r="E132" s="10" t="s">
        <v>10</v>
      </c>
      <c r="F132" s="9" t="s">
        <v>9</v>
      </c>
      <c r="G132"/>
      <c r="H132"/>
      <c r="I132"/>
      <c r="J132"/>
      <c r="K132"/>
    </row>
    <row r="133" spans="1:11" s="73" customFormat="1" x14ac:dyDescent="0.25">
      <c r="A133" s="47" t="s">
        <v>62</v>
      </c>
      <c r="B133" s="48" t="s">
        <v>63</v>
      </c>
      <c r="C133" s="49" t="s">
        <v>64</v>
      </c>
      <c r="D133" s="50">
        <f>D134+D135</f>
        <v>1458.55</v>
      </c>
      <c r="E133" s="51"/>
      <c r="F133" s="51">
        <f>D133</f>
        <v>1458.55</v>
      </c>
      <c r="G133"/>
      <c r="H133"/>
      <c r="I133"/>
      <c r="J133"/>
      <c r="K133"/>
    </row>
    <row r="134" spans="1:11" s="73" customFormat="1" ht="26.25" x14ac:dyDescent="0.25">
      <c r="A134" s="47"/>
      <c r="B134" s="48"/>
      <c r="C134" s="52" t="s">
        <v>65</v>
      </c>
      <c r="D134" s="29">
        <v>12</v>
      </c>
      <c r="E134" s="53"/>
      <c r="F134" s="53">
        <f>D134+E134</f>
        <v>12</v>
      </c>
      <c r="G134"/>
      <c r="H134"/>
      <c r="I134"/>
      <c r="J134"/>
      <c r="K134"/>
    </row>
    <row r="135" spans="1:11" s="73" customFormat="1" ht="39" x14ac:dyDescent="0.25">
      <c r="A135" s="47"/>
      <c r="B135" s="48"/>
      <c r="C135" s="52" t="s">
        <v>66</v>
      </c>
      <c r="D135" s="29">
        <v>1446.55</v>
      </c>
      <c r="E135" s="51"/>
      <c r="F135" s="51">
        <f>D135+E135</f>
        <v>1446.55</v>
      </c>
      <c r="G135"/>
      <c r="H135"/>
      <c r="I135"/>
      <c r="J135"/>
      <c r="K135"/>
    </row>
    <row r="136" spans="1:11" s="73" customFormat="1" x14ac:dyDescent="0.25">
      <c r="A136" s="47" t="s">
        <v>67</v>
      </c>
      <c r="B136" s="48"/>
      <c r="C136" s="49" t="s">
        <v>68</v>
      </c>
      <c r="D136" s="54">
        <f>D137</f>
        <v>1525</v>
      </c>
      <c r="E136" s="53"/>
      <c r="F136" s="53">
        <f>SUM(D136:E136)</f>
        <v>1525</v>
      </c>
      <c r="G136"/>
      <c r="H136"/>
      <c r="I136"/>
      <c r="J136"/>
      <c r="K136"/>
    </row>
    <row r="137" spans="1:11" s="73" customFormat="1" x14ac:dyDescent="0.25">
      <c r="A137" s="47"/>
      <c r="B137" s="48"/>
      <c r="C137" s="48" t="s">
        <v>69</v>
      </c>
      <c r="D137" s="55">
        <v>1525</v>
      </c>
      <c r="E137" s="53"/>
      <c r="F137" s="53">
        <f>SUM(D137:E137)</f>
        <v>1525</v>
      </c>
      <c r="G137"/>
      <c r="H137"/>
      <c r="I137"/>
      <c r="J137"/>
      <c r="K137"/>
    </row>
    <row r="138" spans="1:11" s="73" customFormat="1" x14ac:dyDescent="0.25">
      <c r="A138" s="56"/>
      <c r="B138" s="48"/>
      <c r="C138" s="48"/>
      <c r="D138" s="55"/>
      <c r="E138" s="57"/>
      <c r="F138" s="57">
        <f>E138+D138</f>
        <v>0</v>
      </c>
      <c r="G138"/>
      <c r="H138"/>
      <c r="I138"/>
      <c r="J138"/>
      <c r="K138"/>
    </row>
    <row r="139" spans="1:11" s="73" customFormat="1" x14ac:dyDescent="0.25">
      <c r="A139" s="56" t="s">
        <v>70</v>
      </c>
      <c r="B139" s="49"/>
      <c r="C139" s="49" t="s">
        <v>71</v>
      </c>
      <c r="D139" s="54">
        <f>D140+D141+D142+D143+D144+D145+D146+D147+D148+D149+D150+D151+D152+D153+D154+D155+D156+D157+D158+D159+D160</f>
        <v>2066</v>
      </c>
      <c r="E139" s="29">
        <f>E140+E141+E142+E143+E144+E145+E146+E147+E148+E161+E162+E163</f>
        <v>0</v>
      </c>
      <c r="F139" s="57">
        <f t="shared" ref="F139:F163" si="6">D139+E139</f>
        <v>2066</v>
      </c>
      <c r="G139"/>
      <c r="H139"/>
      <c r="I139"/>
      <c r="J139"/>
      <c r="K139"/>
    </row>
    <row r="140" spans="1:11" s="73" customFormat="1" x14ac:dyDescent="0.25">
      <c r="A140" s="18">
        <v>1</v>
      </c>
      <c r="B140" s="48" t="s">
        <v>72</v>
      </c>
      <c r="C140" s="58" t="s">
        <v>73</v>
      </c>
      <c r="D140" s="59">
        <v>384</v>
      </c>
      <c r="E140" s="29"/>
      <c r="F140" s="29">
        <f t="shared" si="6"/>
        <v>384</v>
      </c>
      <c r="G140"/>
      <c r="H140"/>
      <c r="I140"/>
      <c r="J140"/>
      <c r="K140"/>
    </row>
    <row r="141" spans="1:11" s="73" customFormat="1" x14ac:dyDescent="0.25">
      <c r="A141" s="18">
        <f>A140+1</f>
        <v>2</v>
      </c>
      <c r="B141" s="48"/>
      <c r="C141" s="58" t="s">
        <v>74</v>
      </c>
      <c r="D141" s="60">
        <v>180</v>
      </c>
      <c r="E141" s="29"/>
      <c r="F141" s="29">
        <f t="shared" si="6"/>
        <v>180</v>
      </c>
      <c r="G141"/>
      <c r="H141"/>
      <c r="I141"/>
      <c r="J141"/>
      <c r="K141"/>
    </row>
    <row r="142" spans="1:11" s="73" customFormat="1" x14ac:dyDescent="0.25">
      <c r="A142" s="18">
        <f t="shared" ref="A142:A160" si="7">A141+1</f>
        <v>3</v>
      </c>
      <c r="B142" s="48"/>
      <c r="C142" s="58" t="s">
        <v>75</v>
      </c>
      <c r="D142" s="60">
        <v>60</v>
      </c>
      <c r="E142" s="14">
        <v>60</v>
      </c>
      <c r="F142" s="29">
        <f t="shared" si="6"/>
        <v>120</v>
      </c>
      <c r="G142"/>
      <c r="H142"/>
      <c r="I142"/>
      <c r="J142"/>
      <c r="K142"/>
    </row>
    <row r="143" spans="1:11" s="73" customFormat="1" x14ac:dyDescent="0.25">
      <c r="A143" s="18">
        <f t="shared" si="7"/>
        <v>4</v>
      </c>
      <c r="B143" s="48"/>
      <c r="C143" s="58" t="s">
        <v>76</v>
      </c>
      <c r="D143" s="60">
        <v>170</v>
      </c>
      <c r="E143" s="29">
        <v>-110</v>
      </c>
      <c r="F143" s="29">
        <f t="shared" si="6"/>
        <v>60</v>
      </c>
      <c r="G143"/>
      <c r="H143"/>
      <c r="I143"/>
      <c r="J143"/>
      <c r="K143"/>
    </row>
    <row r="144" spans="1:11" s="73" customFormat="1" x14ac:dyDescent="0.25">
      <c r="A144" s="18">
        <f t="shared" si="7"/>
        <v>5</v>
      </c>
      <c r="B144" s="48"/>
      <c r="C144" s="58" t="s">
        <v>77</v>
      </c>
      <c r="D144" s="60">
        <v>101</v>
      </c>
      <c r="E144" s="29"/>
      <c r="F144" s="29">
        <f t="shared" si="6"/>
        <v>101</v>
      </c>
      <c r="G144"/>
      <c r="H144"/>
      <c r="I144"/>
      <c r="J144"/>
      <c r="K144"/>
    </row>
    <row r="145" spans="1:11" s="73" customFormat="1" x14ac:dyDescent="0.25">
      <c r="A145" s="18">
        <f t="shared" si="7"/>
        <v>6</v>
      </c>
      <c r="B145" s="48"/>
      <c r="C145" s="61" t="s">
        <v>78</v>
      </c>
      <c r="D145" s="60">
        <v>100</v>
      </c>
      <c r="E145" s="29"/>
      <c r="F145" s="29">
        <f t="shared" si="6"/>
        <v>100</v>
      </c>
      <c r="G145"/>
      <c r="H145"/>
      <c r="I145"/>
      <c r="J145"/>
      <c r="K145"/>
    </row>
    <row r="146" spans="1:11" s="73" customFormat="1" x14ac:dyDescent="0.25">
      <c r="A146" s="18">
        <f t="shared" si="7"/>
        <v>7</v>
      </c>
      <c r="B146" s="48"/>
      <c r="C146" s="61" t="s">
        <v>79</v>
      </c>
      <c r="D146" s="60">
        <v>100</v>
      </c>
      <c r="E146" s="29"/>
      <c r="F146" s="29">
        <f t="shared" si="6"/>
        <v>100</v>
      </c>
      <c r="G146"/>
      <c r="H146"/>
      <c r="I146"/>
      <c r="J146"/>
      <c r="K146"/>
    </row>
    <row r="147" spans="1:11" s="73" customFormat="1" x14ac:dyDescent="0.25">
      <c r="A147" s="18">
        <f t="shared" si="7"/>
        <v>8</v>
      </c>
      <c r="B147" s="48"/>
      <c r="C147" s="61" t="s">
        <v>80</v>
      </c>
      <c r="D147" s="60">
        <v>100</v>
      </c>
      <c r="E147" s="29">
        <v>-100</v>
      </c>
      <c r="F147" s="29">
        <f t="shared" si="6"/>
        <v>0</v>
      </c>
      <c r="G147"/>
      <c r="H147"/>
      <c r="I147"/>
      <c r="J147"/>
      <c r="K147"/>
    </row>
    <row r="148" spans="1:11" x14ac:dyDescent="0.25">
      <c r="A148" s="18">
        <f t="shared" si="7"/>
        <v>9</v>
      </c>
      <c r="B148" s="48"/>
      <c r="C148" s="61" t="s">
        <v>81</v>
      </c>
      <c r="D148" s="60">
        <v>70</v>
      </c>
      <c r="E148" s="29">
        <v>30</v>
      </c>
      <c r="F148" s="29">
        <f t="shared" si="6"/>
        <v>100</v>
      </c>
    </row>
    <row r="149" spans="1:11" x14ac:dyDescent="0.25">
      <c r="A149" s="18">
        <f t="shared" si="7"/>
        <v>10</v>
      </c>
      <c r="B149" s="48"/>
      <c r="C149" s="61" t="s">
        <v>82</v>
      </c>
      <c r="D149" s="60">
        <v>28</v>
      </c>
      <c r="E149" s="29"/>
      <c r="F149" s="29">
        <f t="shared" si="6"/>
        <v>28</v>
      </c>
    </row>
    <row r="150" spans="1:11" x14ac:dyDescent="0.25">
      <c r="A150" s="18">
        <f t="shared" si="7"/>
        <v>11</v>
      </c>
      <c r="B150" s="48"/>
      <c r="C150" s="61" t="s">
        <v>83</v>
      </c>
      <c r="D150" s="60">
        <v>265</v>
      </c>
      <c r="E150" s="29"/>
      <c r="F150" s="29">
        <f t="shared" si="6"/>
        <v>265</v>
      </c>
    </row>
    <row r="151" spans="1:11" x14ac:dyDescent="0.25">
      <c r="A151" s="18">
        <f t="shared" si="7"/>
        <v>12</v>
      </c>
      <c r="B151" s="48"/>
      <c r="C151" s="61" t="s">
        <v>84</v>
      </c>
      <c r="D151" s="60">
        <v>9</v>
      </c>
      <c r="E151" s="29"/>
      <c r="F151" s="29">
        <f t="shared" si="6"/>
        <v>9</v>
      </c>
    </row>
    <row r="152" spans="1:11" x14ac:dyDescent="0.25">
      <c r="A152" s="18">
        <f t="shared" si="7"/>
        <v>13</v>
      </c>
      <c r="B152" s="48"/>
      <c r="C152" s="61" t="s">
        <v>85</v>
      </c>
      <c r="D152" s="60">
        <v>20</v>
      </c>
      <c r="E152" s="29"/>
      <c r="F152" s="29">
        <f t="shared" si="6"/>
        <v>20</v>
      </c>
    </row>
    <row r="153" spans="1:11" x14ac:dyDescent="0.25">
      <c r="A153" s="18">
        <f t="shared" si="7"/>
        <v>14</v>
      </c>
      <c r="B153" s="48"/>
      <c r="C153" s="61" t="s">
        <v>86</v>
      </c>
      <c r="D153" s="59">
        <v>4</v>
      </c>
      <c r="E153" s="29"/>
      <c r="F153" s="29">
        <f t="shared" si="6"/>
        <v>4</v>
      </c>
    </row>
    <row r="154" spans="1:11" x14ac:dyDescent="0.25">
      <c r="A154" s="18">
        <f t="shared" si="7"/>
        <v>15</v>
      </c>
      <c r="B154" s="48"/>
      <c r="C154" s="61" t="s">
        <v>87</v>
      </c>
      <c r="D154" s="62">
        <v>15</v>
      </c>
      <c r="E154" s="31"/>
      <c r="F154" s="31">
        <f t="shared" si="6"/>
        <v>15</v>
      </c>
    </row>
    <row r="155" spans="1:11" x14ac:dyDescent="0.25">
      <c r="A155" s="18">
        <f t="shared" si="7"/>
        <v>16</v>
      </c>
      <c r="B155" s="48"/>
      <c r="C155" s="63" t="s">
        <v>88</v>
      </c>
      <c r="D155" s="64">
        <v>7</v>
      </c>
      <c r="E155" s="31"/>
      <c r="F155" s="31">
        <f t="shared" si="6"/>
        <v>7</v>
      </c>
    </row>
    <row r="156" spans="1:11" x14ac:dyDescent="0.25">
      <c r="A156" s="18">
        <f t="shared" si="7"/>
        <v>17</v>
      </c>
      <c r="B156" s="48"/>
      <c r="C156" s="63" t="s">
        <v>89</v>
      </c>
      <c r="D156" s="65">
        <v>90</v>
      </c>
      <c r="E156" s="66"/>
      <c r="F156" s="31">
        <f t="shared" si="6"/>
        <v>90</v>
      </c>
    </row>
    <row r="157" spans="1:11" x14ac:dyDescent="0.25">
      <c r="A157" s="18">
        <f t="shared" si="7"/>
        <v>18</v>
      </c>
      <c r="B157" s="48"/>
      <c r="C157" s="63" t="s">
        <v>90</v>
      </c>
      <c r="D157" s="65">
        <v>250</v>
      </c>
      <c r="E157" s="29"/>
      <c r="F157" s="31">
        <f t="shared" si="6"/>
        <v>250</v>
      </c>
    </row>
    <row r="158" spans="1:11" x14ac:dyDescent="0.25">
      <c r="A158" s="18">
        <f t="shared" si="7"/>
        <v>19</v>
      </c>
      <c r="B158" s="48"/>
      <c r="C158" s="63" t="s">
        <v>91</v>
      </c>
      <c r="D158" s="62">
        <v>35</v>
      </c>
      <c r="E158" s="29"/>
      <c r="F158" s="29">
        <f t="shared" si="6"/>
        <v>35</v>
      </c>
    </row>
    <row r="159" spans="1:11" x14ac:dyDescent="0.25">
      <c r="A159" s="18">
        <f t="shared" si="7"/>
        <v>20</v>
      </c>
      <c r="B159" s="48"/>
      <c r="C159" s="63" t="s">
        <v>92</v>
      </c>
      <c r="D159" s="62">
        <v>16</v>
      </c>
      <c r="E159" s="67"/>
      <c r="F159" s="29">
        <f t="shared" si="6"/>
        <v>16</v>
      </c>
    </row>
    <row r="160" spans="1:11" x14ac:dyDescent="0.25">
      <c r="A160" s="18">
        <f t="shared" si="7"/>
        <v>21</v>
      </c>
      <c r="B160" s="48"/>
      <c r="C160" s="63" t="s">
        <v>93</v>
      </c>
      <c r="D160" s="62">
        <v>62</v>
      </c>
      <c r="E160" s="67"/>
      <c r="F160" s="29">
        <f t="shared" si="6"/>
        <v>62</v>
      </c>
    </row>
    <row r="161" spans="1:6" x14ac:dyDescent="0.25">
      <c r="A161" s="68">
        <v>22</v>
      </c>
      <c r="B161" s="48"/>
      <c r="C161" s="63" t="s">
        <v>94</v>
      </c>
      <c r="D161" s="62">
        <v>0</v>
      </c>
      <c r="E161" s="67">
        <v>60</v>
      </c>
      <c r="F161" s="29">
        <f t="shared" si="6"/>
        <v>60</v>
      </c>
    </row>
    <row r="162" spans="1:6" x14ac:dyDescent="0.25">
      <c r="A162" s="68">
        <v>23</v>
      </c>
      <c r="B162" s="48"/>
      <c r="C162" s="48" t="s">
        <v>95</v>
      </c>
      <c r="D162" s="55">
        <v>0</v>
      </c>
      <c r="E162" s="67">
        <v>25</v>
      </c>
      <c r="F162" s="29">
        <f t="shared" si="6"/>
        <v>25</v>
      </c>
    </row>
    <row r="163" spans="1:6" x14ac:dyDescent="0.25">
      <c r="A163" s="68">
        <v>24</v>
      </c>
      <c r="B163" s="48"/>
      <c r="C163" s="48" t="s">
        <v>96</v>
      </c>
      <c r="D163" s="55">
        <v>0</v>
      </c>
      <c r="E163" s="67">
        <v>35</v>
      </c>
      <c r="F163" s="29">
        <f t="shared" si="6"/>
        <v>35</v>
      </c>
    </row>
    <row r="164" spans="1:6" x14ac:dyDescent="0.25">
      <c r="A164" s="68"/>
      <c r="B164" s="48"/>
      <c r="C164" s="48"/>
      <c r="D164" s="55"/>
      <c r="E164" s="67"/>
      <c r="F164" s="29"/>
    </row>
    <row r="165" spans="1:6" x14ac:dyDescent="0.25">
      <c r="A165" s="68"/>
      <c r="B165" s="69" t="s">
        <v>97</v>
      </c>
      <c r="C165" s="69"/>
      <c r="D165" s="70">
        <f>D139+D136+D133</f>
        <v>5049.55</v>
      </c>
      <c r="E165" s="67">
        <f>SUM(E133:E164)</f>
        <v>0</v>
      </c>
      <c r="F165" s="40">
        <f t="shared" ref="F165" si="8">D165+E165</f>
        <v>5049.55</v>
      </c>
    </row>
    <row r="166" spans="1:6" x14ac:dyDescent="0.25">
      <c r="A166" s="71"/>
      <c r="B166" s="71"/>
      <c r="C166" s="71"/>
      <c r="D166" s="71"/>
      <c r="E166" s="71"/>
      <c r="F166" s="71"/>
    </row>
    <row r="167" spans="1:6" x14ac:dyDescent="0.25">
      <c r="A167" s="71"/>
      <c r="B167" s="72" t="s">
        <v>106</v>
      </c>
      <c r="C167" s="72"/>
      <c r="D167" s="2" t="s">
        <v>107</v>
      </c>
      <c r="E167" s="2"/>
      <c r="F167" s="2"/>
    </row>
    <row r="168" spans="1:6" x14ac:dyDescent="0.25">
      <c r="A168" s="71"/>
      <c r="B168" s="72" t="s">
        <v>108</v>
      </c>
      <c r="C168" s="72"/>
      <c r="D168" s="2" t="s">
        <v>109</v>
      </c>
      <c r="E168" s="2"/>
      <c r="F168" s="2"/>
    </row>
    <row r="169" spans="1:6" x14ac:dyDescent="0.25">
      <c r="A169" s="71"/>
      <c r="B169" s="72"/>
      <c r="C169" s="2"/>
      <c r="D169" s="2" t="s">
        <v>110</v>
      </c>
      <c r="E169" s="2"/>
      <c r="F169" s="2"/>
    </row>
    <row r="170" spans="1:6" x14ac:dyDescent="0.25">
      <c r="A170" s="17"/>
    </row>
    <row r="171" spans="1:6" x14ac:dyDescent="0.25">
      <c r="A171" s="17"/>
    </row>
    <row r="172" spans="1:6" x14ac:dyDescent="0.25">
      <c r="A172" s="17"/>
    </row>
    <row r="173" spans="1:6" x14ac:dyDescent="0.25">
      <c r="A173" s="17"/>
    </row>
    <row r="174" spans="1:6" x14ac:dyDescent="0.25">
      <c r="A174" s="17"/>
    </row>
    <row r="175" spans="1:6" x14ac:dyDescent="0.25">
      <c r="A175" s="17"/>
    </row>
    <row r="176" spans="1:6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</sheetData>
  <mergeCells count="8">
    <mergeCell ref="A127:F127"/>
    <mergeCell ref="A130:F130"/>
    <mergeCell ref="A4:F4"/>
    <mergeCell ref="A13:A14"/>
    <mergeCell ref="C13:C14"/>
    <mergeCell ref="A35:F35"/>
    <mergeCell ref="A38:F38"/>
    <mergeCell ref="A95:F95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2026-07-17T07:59:10Z</dcterms:created>
  <dcterms:modified xsi:type="dcterms:W3CDTF">2026-07-17T07:59:28Z</dcterms:modified>
</cp:coreProperties>
</file>