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Rectificare buget iulie 2026\"/>
    </mc:Choice>
  </mc:AlternateContent>
  <xr:revisionPtr revIDLastSave="0" documentId="13_ncr:1_{E70C73B8-0A89-4763-89FF-613B8660C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1.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2" l="1"/>
  <c r="E14" i="12"/>
  <c r="F14" i="12" s="1"/>
  <c r="E30" i="12"/>
  <c r="D34" i="12"/>
  <c r="F18" i="12"/>
  <c r="F19" i="12"/>
  <c r="F22" i="12"/>
  <c r="F24" i="12"/>
  <c r="F29" i="12"/>
  <c r="F30" i="12"/>
  <c r="F32" i="12"/>
  <c r="F9" i="12"/>
  <c r="F11" i="12"/>
  <c r="F12" i="12"/>
  <c r="F13" i="12"/>
  <c r="F15" i="12"/>
  <c r="E33" i="12"/>
  <c r="F33" i="12" s="1"/>
  <c r="E28" i="12" l="1"/>
  <c r="F28" i="12" s="1"/>
  <c r="E31" i="12"/>
  <c r="F31" i="12" s="1"/>
  <c r="E27" i="12"/>
  <c r="F27" i="12" s="1"/>
  <c r="E26" i="12"/>
  <c r="F26" i="12" s="1"/>
  <c r="E20" i="12"/>
  <c r="E23" i="12"/>
  <c r="F23" i="12" s="1"/>
  <c r="E21" i="12"/>
  <c r="F21" i="12" s="1"/>
  <c r="E7" i="12"/>
  <c r="F8" i="12"/>
  <c r="E17" i="12" l="1"/>
  <c r="F17" i="12" s="1"/>
  <c r="F20" i="12"/>
  <c r="E25" i="12"/>
  <c r="F25" i="12" s="1"/>
  <c r="E16" i="12" l="1"/>
  <c r="E34" i="12" s="1"/>
  <c r="F7" i="12"/>
  <c r="F16" i="12" l="1"/>
  <c r="F34" i="12" s="1"/>
</calcChain>
</file>

<file path=xl/sharedStrings.xml><?xml version="1.0" encoding="utf-8"?>
<sst xmlns="http://schemas.openxmlformats.org/spreadsheetml/2006/main" count="63" uniqueCount="57">
  <si>
    <t>TOTAL VENITURI, din care:</t>
  </si>
  <si>
    <t>TOTAL CHELTUIELI, din care:</t>
  </si>
  <si>
    <t>PRIMAR,</t>
  </si>
  <si>
    <t>Elena Valerica LASCONI</t>
  </si>
  <si>
    <t>Roxana Maria CAPLAN</t>
  </si>
  <si>
    <t>EXCEDENT</t>
  </si>
  <si>
    <t>Buget rectificat</t>
  </si>
  <si>
    <t xml:space="preserve">   Director Executiv,</t>
  </si>
  <si>
    <t xml:space="preserve">     Violeta IARCA</t>
  </si>
  <si>
    <t>BUGET LOCAL</t>
  </si>
  <si>
    <t>Cod indicator bugetar</t>
  </si>
  <si>
    <t xml:space="preserve">Inspector, </t>
  </si>
  <si>
    <t xml:space="preserve">Influente                 +/-   </t>
  </si>
  <si>
    <t>Sef serviciu buget contabilitate,</t>
  </si>
  <si>
    <t>Tania POPA</t>
  </si>
  <si>
    <t>37.02.01</t>
  </si>
  <si>
    <t>Donatii si sponsorizari</t>
  </si>
  <si>
    <t>Cultura, recreere si religie</t>
  </si>
  <si>
    <t>Bunuri si servicii</t>
  </si>
  <si>
    <t>67.02-20</t>
  </si>
  <si>
    <t>Buget aprobat prin HCL nr. 103/10.07.2026</t>
  </si>
  <si>
    <t>Impozit asupra mijloacelor de transport detinute de persoane fizice</t>
  </si>
  <si>
    <t>16.02.02.01</t>
  </si>
  <si>
    <t>Varsaminte din sectiunea de functionare pentru finantarea sectiunii de dezvoltare a bugetului local</t>
  </si>
  <si>
    <t>37.02.03</t>
  </si>
  <si>
    <t>Varsaminte din sectiunea de functionare</t>
  </si>
  <si>
    <t>37.02.04</t>
  </si>
  <si>
    <t>16.02.02.02</t>
  </si>
  <si>
    <t>Impozit asupra mijloacelor de transport detinute de persoane juridice</t>
  </si>
  <si>
    <t>Alte venituri</t>
  </si>
  <si>
    <t>36.02.50</t>
  </si>
  <si>
    <t>Autoritati executive</t>
  </si>
  <si>
    <t>Cheltuieli de personal</t>
  </si>
  <si>
    <t>Bunuri si srvicii</t>
  </si>
  <si>
    <t>51.02-10</t>
  </si>
  <si>
    <t>51.02-20</t>
  </si>
  <si>
    <t>Ordine publica si siguranta nationala</t>
  </si>
  <si>
    <t>61.02-10</t>
  </si>
  <si>
    <t>Invatamant</t>
  </si>
  <si>
    <t>65.02-20</t>
  </si>
  <si>
    <t>Active nefinanciare</t>
  </si>
  <si>
    <t>67.02-71</t>
  </si>
  <si>
    <t>Active financiare</t>
  </si>
  <si>
    <t>51.02-72</t>
  </si>
  <si>
    <t>Locuinte, servicii si dezvoltare publica</t>
  </si>
  <si>
    <t>70.02</t>
  </si>
  <si>
    <t>70.02 - 20</t>
  </si>
  <si>
    <t>Transporturi</t>
  </si>
  <si>
    <t>84.02</t>
  </si>
  <si>
    <t>84.02-71</t>
  </si>
  <si>
    <t>84.02-20</t>
  </si>
  <si>
    <t>70.02-71</t>
  </si>
  <si>
    <t>30.02.05.30</t>
  </si>
  <si>
    <t>Alte venituri din concesiuni si inchirieri de catre institutii publice</t>
  </si>
  <si>
    <t>ANEXA NR. 1 LA RAPORTUL DE SPECIALITATE NR. 124/42146/23.07.2026</t>
  </si>
  <si>
    <t>16.02.50</t>
  </si>
  <si>
    <t>Alte taxe pentru utilizarea bunurilor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</si>
</sst>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vertical="center"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013E-8CF1-47D0-AFC8-EF2519691992}">
  <sheetPr>
    <pageSetUpPr fitToPage="1"/>
  </sheetPr>
  <dimension ref="B2:H43"/>
  <sheetViews>
    <sheetView tabSelected="1" topLeftCell="A4" zoomScale="120" zoomScaleNormal="120" workbookViewId="0">
      <selection activeCell="E14" sqref="E14"/>
    </sheetView>
  </sheetViews>
  <sheetFormatPr defaultRowHeight="15" x14ac:dyDescent="0.25"/>
  <cols>
    <col min="2" max="2" width="44.85546875" customWidth="1"/>
    <col min="3" max="3" width="14.7109375" customWidth="1"/>
    <col min="4" max="4" width="15.42578125" bestFit="1" customWidth="1"/>
    <col min="5" max="5" width="9.42578125" bestFit="1" customWidth="1"/>
    <col min="6" max="6" width="14" customWidth="1"/>
  </cols>
  <sheetData>
    <row r="2" spans="2:6" x14ac:dyDescent="0.25">
      <c r="B2" s="1" t="s">
        <v>54</v>
      </c>
    </row>
    <row r="3" spans="2:6" x14ac:dyDescent="0.25">
      <c r="B3" t="s">
        <v>9</v>
      </c>
    </row>
    <row r="5" spans="2:6" ht="50.25" customHeight="1" x14ac:dyDescent="0.25">
      <c r="B5" s="30"/>
      <c r="C5" s="30" t="s">
        <v>10</v>
      </c>
      <c r="D5" s="31" t="s">
        <v>20</v>
      </c>
      <c r="E5" s="31" t="s">
        <v>12</v>
      </c>
      <c r="F5" s="31" t="s">
        <v>6</v>
      </c>
    </row>
    <row r="6" spans="2:6" x14ac:dyDescent="0.25">
      <c r="B6" s="30"/>
      <c r="C6" s="30"/>
      <c r="D6" s="32"/>
      <c r="E6" s="32"/>
      <c r="F6" s="32"/>
    </row>
    <row r="7" spans="2:6" x14ac:dyDescent="0.25">
      <c r="B7" s="2" t="s">
        <v>0</v>
      </c>
      <c r="C7" s="3"/>
      <c r="D7" s="4">
        <v>235603.57</v>
      </c>
      <c r="E7" s="4">
        <f>SUM(E8:E15)</f>
        <v>1783</v>
      </c>
      <c r="F7" s="4">
        <f>D7+E7</f>
        <v>237386.57</v>
      </c>
    </row>
    <row r="8" spans="2:6" ht="25.5" x14ac:dyDescent="0.25">
      <c r="B8" s="17" t="s">
        <v>21</v>
      </c>
      <c r="C8" s="16" t="s">
        <v>22</v>
      </c>
      <c r="D8" s="20">
        <v>2040</v>
      </c>
      <c r="E8" s="20">
        <v>330</v>
      </c>
      <c r="F8" s="20">
        <f t="shared" ref="F8:F15" si="0">D8+E8</f>
        <v>2370</v>
      </c>
    </row>
    <row r="9" spans="2:6" ht="25.5" x14ac:dyDescent="0.25">
      <c r="B9" s="17" t="s">
        <v>28</v>
      </c>
      <c r="C9" s="16" t="s">
        <v>27</v>
      </c>
      <c r="D9" s="20">
        <v>600</v>
      </c>
      <c r="E9" s="20">
        <v>198.8</v>
      </c>
      <c r="F9" s="20">
        <f t="shared" si="0"/>
        <v>798.8</v>
      </c>
    </row>
    <row r="10" spans="2:6" x14ac:dyDescent="0.25">
      <c r="B10" s="17" t="s">
        <v>56</v>
      </c>
      <c r="C10" s="16" t="s">
        <v>55</v>
      </c>
      <c r="D10" s="20">
        <v>100</v>
      </c>
      <c r="E10" s="20">
        <v>80</v>
      </c>
      <c r="F10" s="20">
        <f t="shared" si="0"/>
        <v>180</v>
      </c>
    </row>
    <row r="11" spans="2:6" ht="25.5" x14ac:dyDescent="0.25">
      <c r="B11" s="17" t="s">
        <v>53</v>
      </c>
      <c r="C11" s="16" t="s">
        <v>52</v>
      </c>
      <c r="D11" s="20">
        <v>180</v>
      </c>
      <c r="E11" s="20">
        <v>190.6</v>
      </c>
      <c r="F11" s="20">
        <f t="shared" si="0"/>
        <v>370.6</v>
      </c>
    </row>
    <row r="12" spans="2:6" x14ac:dyDescent="0.25">
      <c r="B12" s="17" t="s">
        <v>29</v>
      </c>
      <c r="C12" s="16" t="s">
        <v>30</v>
      </c>
      <c r="D12" s="20">
        <v>650</v>
      </c>
      <c r="E12" s="20">
        <v>698</v>
      </c>
      <c r="F12" s="20">
        <f t="shared" si="0"/>
        <v>1348</v>
      </c>
    </row>
    <row r="13" spans="2:6" x14ac:dyDescent="0.25">
      <c r="B13" s="17" t="s">
        <v>16</v>
      </c>
      <c r="C13" s="16" t="s">
        <v>15</v>
      </c>
      <c r="D13" s="20">
        <v>125.4</v>
      </c>
      <c r="E13" s="20">
        <v>285.60000000000002</v>
      </c>
      <c r="F13" s="20">
        <f t="shared" si="0"/>
        <v>411</v>
      </c>
    </row>
    <row r="14" spans="2:6" ht="25.5" x14ac:dyDescent="0.25">
      <c r="B14" s="17" t="s">
        <v>23</v>
      </c>
      <c r="C14" s="16" t="s">
        <v>24</v>
      </c>
      <c r="D14" s="20">
        <v>-10379.84</v>
      </c>
      <c r="E14" s="20">
        <f>-11.8-190.6-80</f>
        <v>-282.39999999999998</v>
      </c>
      <c r="F14" s="20">
        <f t="shared" si="0"/>
        <v>-10662.24</v>
      </c>
    </row>
    <row r="15" spans="2:6" x14ac:dyDescent="0.25">
      <c r="B15" s="17" t="s">
        <v>25</v>
      </c>
      <c r="C15" s="16" t="s">
        <v>26</v>
      </c>
      <c r="D15" s="20">
        <v>10379.84</v>
      </c>
      <c r="E15" s="20">
        <v>282.39999999999998</v>
      </c>
      <c r="F15" s="20">
        <f t="shared" si="0"/>
        <v>10662.24</v>
      </c>
    </row>
    <row r="16" spans="2:6" x14ac:dyDescent="0.25">
      <c r="B16" s="2" t="s">
        <v>1</v>
      </c>
      <c r="C16" s="3"/>
      <c r="D16" s="5">
        <v>252515.57</v>
      </c>
      <c r="E16" s="5">
        <f>E25+E17+E21+E23+E28+E31</f>
        <v>1783</v>
      </c>
      <c r="F16" s="5">
        <f t="shared" ref="F16:F33" si="1">D16+E16</f>
        <v>254298.57</v>
      </c>
    </row>
    <row r="17" spans="2:6" s="15" customFormat="1" x14ac:dyDescent="0.25">
      <c r="B17" s="25" t="s">
        <v>31</v>
      </c>
      <c r="C17" s="22">
        <v>51.02</v>
      </c>
      <c r="D17" s="23">
        <v>12125.17</v>
      </c>
      <c r="E17" s="23">
        <f>E18+E19+E20</f>
        <v>361.8</v>
      </c>
      <c r="F17" s="23">
        <f t="shared" si="1"/>
        <v>12486.97</v>
      </c>
    </row>
    <row r="18" spans="2:6" x14ac:dyDescent="0.25">
      <c r="B18" s="17" t="s">
        <v>32</v>
      </c>
      <c r="C18" s="16" t="s">
        <v>34</v>
      </c>
      <c r="D18" s="6">
        <v>8300</v>
      </c>
      <c r="E18" s="6">
        <v>50</v>
      </c>
      <c r="F18" s="23">
        <f t="shared" si="1"/>
        <v>8350</v>
      </c>
    </row>
    <row r="19" spans="2:6" x14ac:dyDescent="0.25">
      <c r="B19" s="17" t="s">
        <v>33</v>
      </c>
      <c r="C19" s="16" t="s">
        <v>35</v>
      </c>
      <c r="D19" s="6">
        <v>2544.37</v>
      </c>
      <c r="E19" s="6">
        <v>300</v>
      </c>
      <c r="F19" s="23">
        <f t="shared" si="1"/>
        <v>2844.37</v>
      </c>
    </row>
    <row r="20" spans="2:6" x14ac:dyDescent="0.25">
      <c r="B20" s="17" t="s">
        <v>42</v>
      </c>
      <c r="C20" s="16" t="s">
        <v>43</v>
      </c>
      <c r="D20" s="6">
        <v>0</v>
      </c>
      <c r="E20" s="6">
        <f>7+4.8</f>
        <v>11.8</v>
      </c>
      <c r="F20" s="23">
        <f t="shared" si="1"/>
        <v>11.8</v>
      </c>
    </row>
    <row r="21" spans="2:6" x14ac:dyDescent="0.25">
      <c r="B21" s="25" t="s">
        <v>36</v>
      </c>
      <c r="C21" s="22">
        <v>61.02</v>
      </c>
      <c r="D21" s="23">
        <v>3476.6</v>
      </c>
      <c r="E21" s="23">
        <f>E22</f>
        <v>250</v>
      </c>
      <c r="F21" s="23">
        <f t="shared" si="1"/>
        <v>3726.6</v>
      </c>
    </row>
    <row r="22" spans="2:6" x14ac:dyDescent="0.25">
      <c r="B22" s="17" t="s">
        <v>32</v>
      </c>
      <c r="C22" s="16" t="s">
        <v>37</v>
      </c>
      <c r="D22" s="6">
        <v>3216.6</v>
      </c>
      <c r="E22" s="6">
        <v>250</v>
      </c>
      <c r="F22" s="23">
        <f t="shared" si="1"/>
        <v>3466.6</v>
      </c>
    </row>
    <row r="23" spans="2:6" s="15" customFormat="1" x14ac:dyDescent="0.25">
      <c r="B23" s="25" t="s">
        <v>38</v>
      </c>
      <c r="C23" s="22">
        <v>65.02</v>
      </c>
      <c r="D23" s="23">
        <v>70806.820000000007</v>
      </c>
      <c r="E23" s="23">
        <f>E24</f>
        <v>100</v>
      </c>
      <c r="F23" s="23">
        <f t="shared" si="1"/>
        <v>70906.820000000007</v>
      </c>
    </row>
    <row r="24" spans="2:6" x14ac:dyDescent="0.25">
      <c r="B24" s="17" t="s">
        <v>33</v>
      </c>
      <c r="C24" s="16" t="s">
        <v>39</v>
      </c>
      <c r="D24" s="6">
        <v>7821</v>
      </c>
      <c r="E24" s="6">
        <v>100</v>
      </c>
      <c r="F24" s="23">
        <f t="shared" si="1"/>
        <v>7921</v>
      </c>
    </row>
    <row r="25" spans="2:6" s="15" customFormat="1" x14ac:dyDescent="0.25">
      <c r="B25" s="21" t="s">
        <v>17</v>
      </c>
      <c r="C25" s="22">
        <v>67.02</v>
      </c>
      <c r="D25" s="23">
        <v>16969.12</v>
      </c>
      <c r="E25" s="23">
        <f>E26+E27</f>
        <v>421.6</v>
      </c>
      <c r="F25" s="23">
        <f t="shared" si="1"/>
        <v>17390.719999999998</v>
      </c>
    </row>
    <row r="26" spans="2:6" x14ac:dyDescent="0.25">
      <c r="B26" s="14" t="s">
        <v>18</v>
      </c>
      <c r="C26" s="16" t="s">
        <v>19</v>
      </c>
      <c r="D26" s="6">
        <v>2454.39</v>
      </c>
      <c r="E26" s="6">
        <f>285.6+130</f>
        <v>415.6</v>
      </c>
      <c r="F26" s="23">
        <f t="shared" si="1"/>
        <v>2869.99</v>
      </c>
    </row>
    <row r="27" spans="2:6" x14ac:dyDescent="0.25">
      <c r="B27" s="14" t="s">
        <v>40</v>
      </c>
      <c r="C27" s="16" t="s">
        <v>41</v>
      </c>
      <c r="D27" s="6">
        <v>7469.73</v>
      </c>
      <c r="E27" s="6">
        <f>-3-3-5+17</f>
        <v>6</v>
      </c>
      <c r="F27" s="23">
        <f t="shared" si="1"/>
        <v>7475.73</v>
      </c>
    </row>
    <row r="28" spans="2:6" s="15" customFormat="1" x14ac:dyDescent="0.25">
      <c r="B28" s="26" t="s">
        <v>44</v>
      </c>
      <c r="C28" s="27" t="s">
        <v>45</v>
      </c>
      <c r="D28" s="23">
        <v>70510.91</v>
      </c>
      <c r="E28" s="23">
        <f>E29+E30</f>
        <v>400</v>
      </c>
      <c r="F28" s="23">
        <f t="shared" si="1"/>
        <v>70910.91</v>
      </c>
    </row>
    <row r="29" spans="2:6" x14ac:dyDescent="0.25">
      <c r="B29" s="14" t="s">
        <v>18</v>
      </c>
      <c r="C29" s="24" t="s">
        <v>46</v>
      </c>
      <c r="D29" s="6">
        <v>2164</v>
      </c>
      <c r="E29" s="6">
        <v>300</v>
      </c>
      <c r="F29" s="23">
        <f t="shared" si="1"/>
        <v>2464</v>
      </c>
    </row>
    <row r="30" spans="2:6" x14ac:dyDescent="0.25">
      <c r="B30" s="28" t="s">
        <v>40</v>
      </c>
      <c r="C30" s="24" t="s">
        <v>51</v>
      </c>
      <c r="D30" s="6">
        <v>9399.64</v>
      </c>
      <c r="E30" s="6">
        <f>20+80</f>
        <v>100</v>
      </c>
      <c r="F30" s="23">
        <f t="shared" si="1"/>
        <v>9499.64</v>
      </c>
    </row>
    <row r="31" spans="2:6" s="15" customFormat="1" x14ac:dyDescent="0.25">
      <c r="B31" s="18" t="s">
        <v>47</v>
      </c>
      <c r="C31" s="19" t="s">
        <v>48</v>
      </c>
      <c r="D31" s="23">
        <v>15901.51</v>
      </c>
      <c r="E31" s="23">
        <f>E32+E33</f>
        <v>249.6</v>
      </c>
      <c r="F31" s="23">
        <f t="shared" si="1"/>
        <v>16151.11</v>
      </c>
    </row>
    <row r="32" spans="2:6" x14ac:dyDescent="0.25">
      <c r="B32" s="14" t="s">
        <v>18</v>
      </c>
      <c r="C32" s="24" t="s">
        <v>50</v>
      </c>
      <c r="D32" s="6">
        <v>3390</v>
      </c>
      <c r="E32" s="6">
        <v>85</v>
      </c>
      <c r="F32" s="23">
        <f t="shared" si="1"/>
        <v>3475</v>
      </c>
    </row>
    <row r="33" spans="2:8" x14ac:dyDescent="0.25">
      <c r="B33" s="28" t="s">
        <v>40</v>
      </c>
      <c r="C33" s="24" t="s">
        <v>49</v>
      </c>
      <c r="D33" s="6">
        <v>3023</v>
      </c>
      <c r="E33" s="6">
        <f>-52-5+51-20+190.6</f>
        <v>164.6</v>
      </c>
      <c r="F33" s="23">
        <f t="shared" si="1"/>
        <v>3187.6</v>
      </c>
    </row>
    <row r="34" spans="2:8" x14ac:dyDescent="0.25">
      <c r="B34" s="7" t="s">
        <v>5</v>
      </c>
      <c r="C34" s="8"/>
      <c r="D34" s="9">
        <f>D7-D16</f>
        <v>-16912</v>
      </c>
      <c r="E34" s="9">
        <f t="shared" ref="E34:F34" si="2">E7-E16</f>
        <v>0</v>
      </c>
      <c r="F34" s="9">
        <f t="shared" si="2"/>
        <v>-16912</v>
      </c>
    </row>
    <row r="38" spans="2:8" x14ac:dyDescent="0.25">
      <c r="B38" s="10" t="s">
        <v>2</v>
      </c>
      <c r="C38" s="11" t="s">
        <v>7</v>
      </c>
      <c r="D38" s="12"/>
      <c r="E38" s="33" t="s">
        <v>13</v>
      </c>
      <c r="F38" s="33"/>
      <c r="G38" s="33"/>
      <c r="H38" s="33"/>
    </row>
    <row r="39" spans="2:8" x14ac:dyDescent="0.25">
      <c r="B39" s="10" t="s">
        <v>3</v>
      </c>
      <c r="C39" s="12" t="s">
        <v>8</v>
      </c>
      <c r="D39" s="12"/>
      <c r="E39" s="33" t="s">
        <v>14</v>
      </c>
      <c r="F39" s="33"/>
      <c r="G39" s="33"/>
      <c r="H39" s="33"/>
    </row>
    <row r="40" spans="2:8" x14ac:dyDescent="0.25">
      <c r="B40" s="10"/>
      <c r="C40" s="10"/>
      <c r="D40" s="10"/>
      <c r="E40" s="10"/>
      <c r="F40" s="12"/>
    </row>
    <row r="41" spans="2:8" x14ac:dyDescent="0.25">
      <c r="B41" s="10"/>
      <c r="C41" s="10"/>
      <c r="D41" s="13"/>
      <c r="E41" s="10"/>
      <c r="F41" s="12"/>
    </row>
    <row r="42" spans="2:8" x14ac:dyDescent="0.25">
      <c r="B42" s="10"/>
      <c r="C42" s="10"/>
      <c r="D42" s="10"/>
      <c r="E42" s="10"/>
      <c r="F42" s="12" t="s">
        <v>11</v>
      </c>
    </row>
    <row r="43" spans="2:8" x14ac:dyDescent="0.25">
      <c r="B43" s="12"/>
      <c r="C43" s="10"/>
      <c r="D43" s="12"/>
      <c r="E43" s="29" t="s">
        <v>4</v>
      </c>
      <c r="F43" s="29"/>
    </row>
  </sheetData>
  <mergeCells count="8">
    <mergeCell ref="E43:F43"/>
    <mergeCell ref="B5:B6"/>
    <mergeCell ref="C5:C6"/>
    <mergeCell ref="D5:D6"/>
    <mergeCell ref="E5:E6"/>
    <mergeCell ref="F5:F6"/>
    <mergeCell ref="E38:H38"/>
    <mergeCell ref="E39:H39"/>
  </mergeCells>
  <phoneticPr fontId="1" type="noConversion"/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2026-07-23T13:54:51Z</cp:lastPrinted>
  <dcterms:created xsi:type="dcterms:W3CDTF">2020-09-04T06:20:51Z</dcterms:created>
  <dcterms:modified xsi:type="dcterms:W3CDTF">2026-08-05T07:31:12Z</dcterms:modified>
</cp:coreProperties>
</file>