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45" windowWidth="18975" windowHeight="11955"/>
  </bookViews>
  <sheets>
    <sheet name="Foaie1" sheetId="1" r:id="rId1"/>
    <sheet name="Foaie2" sheetId="2" r:id="rId2"/>
    <sheet name="Foaie3" sheetId="3" r:id="rId3"/>
  </sheets>
  <calcPr calcId="125725"/>
</workbook>
</file>

<file path=xl/calcChain.xml><?xml version="1.0" encoding="utf-8"?>
<calcChain xmlns="http://schemas.openxmlformats.org/spreadsheetml/2006/main">
  <c r="G153" i="1"/>
  <c r="G152"/>
  <c r="F152"/>
  <c r="F155" s="1"/>
  <c r="G155" s="1"/>
  <c r="E152"/>
  <c r="D152"/>
  <c r="F150"/>
  <c r="E150"/>
  <c r="D150"/>
  <c r="G148"/>
  <c r="G147"/>
  <c r="F145"/>
  <c r="G145" s="1"/>
  <c r="E145"/>
  <c r="E155" s="1"/>
  <c r="D145"/>
  <c r="D155" s="1"/>
  <c r="F143"/>
  <c r="E143"/>
  <c r="D143"/>
  <c r="G142"/>
  <c r="F139"/>
  <c r="E139"/>
  <c r="G139" s="1"/>
  <c r="D139"/>
  <c r="G138"/>
  <c r="G134"/>
  <c r="F134"/>
  <c r="E134"/>
  <c r="D134"/>
  <c r="F132"/>
  <c r="E132"/>
  <c r="D132"/>
  <c r="G131"/>
  <c r="F129"/>
  <c r="G129" s="1"/>
  <c r="E129"/>
  <c r="D129"/>
  <c r="G120"/>
  <c r="G119"/>
  <c r="F119"/>
  <c r="E119"/>
  <c r="D119"/>
  <c r="G117"/>
  <c r="F115"/>
  <c r="E115"/>
  <c r="E122" s="1"/>
  <c r="D115"/>
  <c r="D122" s="1"/>
  <c r="G113"/>
  <c r="G112"/>
  <c r="G111"/>
  <c r="F111"/>
  <c r="E111"/>
  <c r="D111"/>
  <c r="G108"/>
  <c r="G107"/>
  <c r="G106"/>
  <c r="F105"/>
  <c r="F122" s="1"/>
  <c r="G122" s="1"/>
  <c r="E105"/>
  <c r="D105"/>
  <c r="G103"/>
  <c r="G102"/>
  <c r="G101"/>
  <c r="G100"/>
  <c r="F99"/>
  <c r="E99"/>
  <c r="G99" s="1"/>
  <c r="D99"/>
  <c r="G96"/>
  <c r="G95"/>
  <c r="G94"/>
  <c r="F94"/>
  <c r="E94"/>
  <c r="D94"/>
  <c r="G92"/>
  <c r="G91"/>
  <c r="G90"/>
  <c r="F89"/>
  <c r="G89" s="1"/>
  <c r="E89"/>
  <c r="D89"/>
  <c r="G87"/>
  <c r="G86"/>
  <c r="G85"/>
  <c r="F85"/>
  <c r="E85"/>
  <c r="D85"/>
  <c r="G82"/>
  <c r="G81"/>
  <c r="F80"/>
  <c r="G80" s="1"/>
  <c r="E80"/>
  <c r="D80"/>
  <c r="G78"/>
  <c r="G77"/>
  <c r="G76"/>
  <c r="G75"/>
  <c r="F75"/>
  <c r="E75"/>
  <c r="D75"/>
  <c r="G67"/>
  <c r="G66"/>
  <c r="G65"/>
  <c r="F65"/>
  <c r="F68" s="1"/>
  <c r="G68" s="1"/>
  <c r="E65"/>
  <c r="E68" s="1"/>
  <c r="D65"/>
  <c r="G63"/>
  <c r="G62"/>
  <c r="F60"/>
  <c r="E60"/>
  <c r="G60" s="1"/>
  <c r="D60"/>
  <c r="D68" s="1"/>
  <c r="G58"/>
  <c r="G57"/>
  <c r="G55"/>
  <c r="G54"/>
  <c r="G53"/>
  <c r="F53"/>
  <c r="E53"/>
  <c r="D53"/>
  <c r="G50"/>
  <c r="G49"/>
  <c r="G48"/>
  <c r="F47"/>
  <c r="E47"/>
  <c r="G47" s="1"/>
  <c r="D47"/>
  <c r="G46"/>
  <c r="G45"/>
  <c r="G44"/>
  <c r="G43"/>
  <c r="G42"/>
  <c r="G41"/>
  <c r="F40"/>
  <c r="G40" s="1"/>
  <c r="E40"/>
  <c r="D40"/>
  <c r="G39"/>
  <c r="G38"/>
  <c r="G36"/>
  <c r="G35"/>
  <c r="G34"/>
  <c r="G33"/>
  <c r="F33"/>
  <c r="E33"/>
  <c r="D33"/>
  <c r="G32"/>
  <c r="G28"/>
  <c r="G27"/>
  <c r="G26"/>
  <c r="G25"/>
  <c r="F25"/>
  <c r="E25"/>
  <c r="D25"/>
  <c r="G22"/>
  <c r="G21"/>
  <c r="F20"/>
  <c r="E20"/>
  <c r="G20" s="1"/>
  <c r="D20"/>
  <c r="G18"/>
  <c r="G17"/>
  <c r="G16"/>
  <c r="G15"/>
  <c r="F15"/>
  <c r="E15"/>
  <c r="D15"/>
  <c r="G13"/>
  <c r="G12"/>
  <c r="G10"/>
  <c r="G9"/>
  <c r="F8"/>
  <c r="G8" s="1"/>
  <c r="E8"/>
  <c r="D8"/>
  <c r="G115" l="1"/>
  <c r="G105"/>
</calcChain>
</file>

<file path=xl/sharedStrings.xml><?xml version="1.0" encoding="utf-8"?>
<sst xmlns="http://schemas.openxmlformats.org/spreadsheetml/2006/main" count="283" uniqueCount="71">
  <si>
    <t xml:space="preserve"> </t>
  </si>
  <si>
    <t>U.A.T ORAȘ TÂRGU CĂRBUNEȘTI</t>
  </si>
  <si>
    <t xml:space="preserve">                                                                              Anexa nr. 2 la HCL nr.</t>
  </si>
  <si>
    <t>JUDETUL GORJ</t>
  </si>
  <si>
    <t>CUI : 4898681</t>
  </si>
  <si>
    <t>Contul de execuție al bugetului local  - CHELTUIELI -30.06.2026</t>
  </si>
  <si>
    <t>lei</t>
  </si>
  <si>
    <t>Nr. Crt</t>
  </si>
  <si>
    <t>Denumire indicator</t>
  </si>
  <si>
    <t>Cod indicator</t>
  </si>
  <si>
    <t xml:space="preserve">Prevedere bugetară  anuala </t>
  </si>
  <si>
    <t>Prevedere bugetară trimestriala 30.06.2026</t>
  </si>
  <si>
    <t>Plăți efectuate la 30.06.2026</t>
  </si>
  <si>
    <t>Grad de realizare% trim II</t>
  </si>
  <si>
    <t>AUTORIT. PUBLICE SI ACTIUNI EXTERNE</t>
  </si>
  <si>
    <t>Cheltuieli de personal</t>
  </si>
  <si>
    <t>Titlul 10</t>
  </si>
  <si>
    <t>Bunuri și servicii</t>
  </si>
  <si>
    <t>Titlul 20</t>
  </si>
  <si>
    <t>Proiecte cu finantare din fonduri externe nerambursabile (FEN) postaderare</t>
  </si>
  <si>
    <t>Titlul 56</t>
  </si>
  <si>
    <t>Alte cheltuieli</t>
  </si>
  <si>
    <t>Titlul 59</t>
  </si>
  <si>
    <t>Cheltuieli de capital</t>
  </si>
  <si>
    <t xml:space="preserve">Titlul 71 </t>
  </si>
  <si>
    <t>Plăți efectuate în anii precedenți și recup în anul curent secț funcționare</t>
  </si>
  <si>
    <t>Titlul 85</t>
  </si>
  <si>
    <t>ALTE SERVICII PUBLICE GENERALE</t>
  </si>
  <si>
    <t>Fond de rezervă bugetară la dispoziția autorităților executive</t>
  </si>
  <si>
    <t>Titlul 5004</t>
  </si>
  <si>
    <t>ORDINE PUBLICA SI SIGURANTA NATIONALA</t>
  </si>
  <si>
    <t>ÎNVĂȚĂMÂNT</t>
  </si>
  <si>
    <t>Asistența socială</t>
  </si>
  <si>
    <t>Titlul 57</t>
  </si>
  <si>
    <t>Proiecte cu finanțare din sumele reprezentand asistenta financiara nerambursabila pnrr</t>
  </si>
  <si>
    <t>Titlul 60</t>
  </si>
  <si>
    <t>Proiecte cu finantaredin sume aferente componentei de imprumut a PNRR</t>
  </si>
  <si>
    <t>Titlul 61</t>
  </si>
  <si>
    <t>Cheltuileli de capital</t>
  </si>
  <si>
    <t>Titlul 71</t>
  </si>
  <si>
    <t>SĂNĂTATE</t>
  </si>
  <si>
    <t>Transferuri între unități ale administratiei publice</t>
  </si>
  <si>
    <t>Titlul 51</t>
  </si>
  <si>
    <t>Proiecte cu finanțare din fonduri ext neramburs cadrului financiar 2014-2020</t>
  </si>
  <si>
    <t>Titlul 58</t>
  </si>
  <si>
    <t>CULTURĂ ,RECREERE, RELIGIE</t>
  </si>
  <si>
    <t>Titlul 59:</t>
  </si>
  <si>
    <t>Titlul 71 :</t>
  </si>
  <si>
    <t>ASISTENȚĂ ȘI ASIGURĂRI SOCIALE</t>
  </si>
  <si>
    <t xml:space="preserve">LOCUINTE,SERV SI DEZVOLTARE </t>
  </si>
  <si>
    <t>Titlul 20:</t>
  </si>
  <si>
    <t xml:space="preserve">Transferuri interne  </t>
  </si>
  <si>
    <t>Titlul 55</t>
  </si>
  <si>
    <t>Proiecte cu finanțare din fonduri ext neramburs cadrului financiar 2014-2020 si din fondul de modernizare</t>
  </si>
  <si>
    <t>Proiecte cu finantare din sumele reprezentand asistenta financiara nerambursabila PNRR</t>
  </si>
  <si>
    <t>Plăți efectuate în anii precedenți și recup în anul curent secț dezvoltare</t>
  </si>
  <si>
    <t>PROTCȚIA MEDIULUI</t>
  </si>
  <si>
    <t xml:space="preserve">Transferuri </t>
  </si>
  <si>
    <t>TRANSPORTURI</t>
  </si>
  <si>
    <t>TOTAL CHELTUIELI</t>
  </si>
  <si>
    <t>Contul de execuție al bugetului local  - CHELTUIELI -30.06.2026                                                                          - SECȚIUNEA DE FUNCȚIONARE -</t>
  </si>
  <si>
    <t xml:space="preserve">  </t>
  </si>
  <si>
    <t xml:space="preserve">Plăți efectuate în anii precedenți și recup în anul curent </t>
  </si>
  <si>
    <t xml:space="preserve">Contul de execuție al bugetului local  - CHELTUIELI -30.06.2026                                                              -SECȚIUNEA DE DEZVOLTARE - </t>
  </si>
  <si>
    <t xml:space="preserve">Cheltuieli de capital </t>
  </si>
  <si>
    <t>Proiecte cu finanțare din fonduri externe nerambursabile cadrului financiar 2014-2020</t>
  </si>
  <si>
    <t>Proiecte cu finantare din sume aferentei componenteide imprumut PNRR</t>
  </si>
  <si>
    <t xml:space="preserve">Primar, </t>
  </si>
  <si>
    <t xml:space="preserve">                                                Șef serviciu,</t>
  </si>
  <si>
    <t xml:space="preserve">BIRĂU  DĂNUȚ </t>
  </si>
  <si>
    <t xml:space="preserve">  BORCAN ALIN- PAUL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</si>
</sst>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i/>
      <sz val="9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9"/>
      <color theme="1"/>
      <name val="Calibri"/>
      <family val="2"/>
      <scheme val="minor"/>
    </font>
    <font>
      <b/>
      <sz val="10.5"/>
      <name val="Times New Roman"/>
      <family val="1"/>
    </font>
    <font>
      <sz val="10.5"/>
      <name val="Times New Roman"/>
      <family val="1"/>
    </font>
    <font>
      <sz val="11.5"/>
      <name val="Times New Roman"/>
      <family val="1"/>
    </font>
    <font>
      <sz val="10.5"/>
      <color indexed="8"/>
      <name val="Times New Roman"/>
      <family val="1"/>
    </font>
    <font>
      <b/>
      <sz val="10.5"/>
      <color indexed="8"/>
      <name val="Times New Roman"/>
      <family val="1"/>
    </font>
    <font>
      <b/>
      <i/>
      <sz val="10.5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Border="1"/>
    <xf numFmtId="0" fontId="0" fillId="2" borderId="0" xfId="0" applyFill="1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0" fontId="4" fillId="2" borderId="0" xfId="0" applyFont="1" applyFill="1"/>
    <xf numFmtId="0" fontId="7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4" fontId="11" fillId="0" borderId="2" xfId="0" applyNumberFormat="1" applyFont="1" applyBorder="1" applyAlignment="1">
      <alignment horizontal="center" vertical="center"/>
    </xf>
    <xf numFmtId="4" fontId="4" fillId="2" borderId="2" xfId="0" applyNumberFormat="1" applyFont="1" applyFill="1" applyBorder="1"/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4" fontId="12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4" fontId="0" fillId="2" borderId="0" xfId="0" applyNumberFormat="1" applyFill="1"/>
    <xf numFmtId="0" fontId="11" fillId="2" borderId="2" xfId="0" applyFont="1" applyFill="1" applyBorder="1" applyAlignment="1">
      <alignment horizontal="center" vertical="center"/>
    </xf>
    <xf numFmtId="4" fontId="14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 wrapText="1"/>
    </xf>
    <xf numFmtId="4" fontId="15" fillId="0" borderId="2" xfId="0" applyNumberFormat="1" applyFont="1" applyBorder="1" applyAlignment="1">
      <alignment horizontal="center" vertical="center"/>
    </xf>
    <xf numFmtId="4" fontId="4" fillId="2" borderId="2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49" fontId="11" fillId="0" borderId="2" xfId="1" applyNumberFormat="1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vertical="center" wrapText="1"/>
    </xf>
    <xf numFmtId="4" fontId="19" fillId="0" borderId="2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center" vertical="center"/>
    </xf>
    <xf numFmtId="4" fontId="20" fillId="0" borderId="2" xfId="0" applyNumberFormat="1" applyFont="1" applyFill="1" applyBorder="1" applyAlignment="1">
      <alignment horizontal="center" vertical="center"/>
    </xf>
    <xf numFmtId="4" fontId="20" fillId="2" borderId="2" xfId="0" applyNumberFormat="1" applyFont="1" applyFill="1" applyBorder="1" applyAlignment="1">
      <alignment horizontal="center" vertical="center"/>
    </xf>
    <xf numFmtId="3" fontId="11" fillId="0" borderId="2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horizontal="center" vertical="center"/>
    </xf>
    <xf numFmtId="4" fontId="0" fillId="0" borderId="0" xfId="0" applyNumberFormat="1"/>
    <xf numFmtId="0" fontId="12" fillId="2" borderId="0" xfId="0" applyFont="1" applyFill="1" applyBorder="1" applyAlignment="1">
      <alignment vertical="center"/>
    </xf>
    <xf numFmtId="1" fontId="12" fillId="2" borderId="0" xfId="0" applyNumberFormat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right" vertical="center"/>
    </xf>
    <xf numFmtId="0" fontId="12" fillId="0" borderId="2" xfId="0" applyFont="1" applyBorder="1" applyAlignment="1">
      <alignment vertical="center"/>
    </xf>
    <xf numFmtId="4" fontId="12" fillId="0" borderId="2" xfId="0" applyNumberFormat="1" applyFont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4" fontId="21" fillId="0" borderId="2" xfId="0" applyNumberFormat="1" applyFont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left" vertical="center" wrapText="1"/>
    </xf>
    <xf numFmtId="4" fontId="11" fillId="2" borderId="2" xfId="0" applyNumberFormat="1" applyFont="1" applyFill="1" applyBorder="1" applyAlignment="1">
      <alignment horizontal="center" vertical="center"/>
    </xf>
    <xf numFmtId="0" fontId="6" fillId="0" borderId="0" xfId="0" applyFont="1"/>
    <xf numFmtId="0" fontId="22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center"/>
    </xf>
    <xf numFmtId="0" fontId="6" fillId="2" borderId="0" xfId="0" applyFont="1" applyFill="1"/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left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</cellXfs>
  <cellStyles count="2">
    <cellStyle name="Normal" xfId="0" builtinId="0"/>
    <cellStyle name="Normal_Anexa F 140 146 10.0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60"/>
  <sheetViews>
    <sheetView tabSelected="1" topLeftCell="A127" workbookViewId="0">
      <selection activeCell="S9" sqref="S9"/>
    </sheetView>
  </sheetViews>
  <sheetFormatPr defaultRowHeight="15"/>
  <cols>
    <col min="1" max="1" width="3.7109375" customWidth="1"/>
    <col min="2" max="2" width="36.140625" customWidth="1"/>
    <col min="3" max="3" width="9.28515625" customWidth="1"/>
    <col min="4" max="4" width="15.42578125" customWidth="1"/>
    <col min="5" max="5" width="23.140625" customWidth="1"/>
    <col min="6" max="6" width="20" customWidth="1"/>
    <col min="7" max="7" width="9.140625" style="8"/>
    <col min="8" max="10" width="9.140625" style="5"/>
    <col min="11" max="11" width="12.42578125" style="5" bestFit="1" customWidth="1"/>
    <col min="12" max="14" width="9.140625" style="5"/>
  </cols>
  <sheetData>
    <row r="1" spans="1:11" ht="15.75">
      <c r="A1" s="1" t="s">
        <v>1</v>
      </c>
      <c r="B1" s="1"/>
      <c r="C1" s="2" t="s">
        <v>2</v>
      </c>
      <c r="D1" s="3"/>
      <c r="E1" s="2"/>
      <c r="F1" s="2"/>
      <c r="G1" s="4"/>
    </row>
    <row r="2" spans="1:11" ht="15.75">
      <c r="A2" s="1" t="s">
        <v>3</v>
      </c>
      <c r="B2" s="1"/>
      <c r="G2" s="4"/>
    </row>
    <row r="3" spans="1:11" ht="15.75">
      <c r="A3" s="1" t="s">
        <v>4</v>
      </c>
      <c r="B3" s="1"/>
      <c r="G3" s="4"/>
    </row>
    <row r="4" spans="1:11" ht="18.75">
      <c r="A4" s="6" t="s">
        <v>5</v>
      </c>
      <c r="B4" s="6"/>
      <c r="C4" s="6"/>
      <c r="D4" s="6"/>
      <c r="E4" s="6"/>
      <c r="F4" s="6"/>
      <c r="G4" s="6"/>
    </row>
    <row r="5" spans="1:11">
      <c r="F5" s="7" t="s">
        <v>6</v>
      </c>
    </row>
    <row r="6" spans="1:11">
      <c r="A6" s="9" t="s">
        <v>7</v>
      </c>
      <c r="B6" s="9" t="s">
        <v>8</v>
      </c>
      <c r="C6" s="9" t="s">
        <v>9</v>
      </c>
      <c r="D6" s="10" t="s">
        <v>10</v>
      </c>
      <c r="E6" s="11" t="s">
        <v>11</v>
      </c>
      <c r="F6" s="12" t="s">
        <v>12</v>
      </c>
      <c r="G6" s="13" t="s">
        <v>13</v>
      </c>
    </row>
    <row r="7" spans="1:11">
      <c r="A7" s="14"/>
      <c r="B7" s="14"/>
      <c r="C7" s="14"/>
      <c r="D7" s="15"/>
      <c r="E7" s="16"/>
      <c r="F7" s="17"/>
      <c r="G7" s="13"/>
    </row>
    <row r="8" spans="1:11" ht="27">
      <c r="A8" s="18">
        <v>1</v>
      </c>
      <c r="B8" s="19" t="s">
        <v>14</v>
      </c>
      <c r="C8" s="20">
        <v>51.02</v>
      </c>
      <c r="D8" s="21">
        <f>D9+D10+D12+D13+D14+D11</f>
        <v>6944870</v>
      </c>
      <c r="E8" s="21">
        <f t="shared" ref="E8:F8" si="0">E9+E10+E12+E13+E14+E11</f>
        <v>3886270</v>
      </c>
      <c r="F8" s="21">
        <f t="shared" si="0"/>
        <v>2691499</v>
      </c>
      <c r="G8" s="22">
        <f>F8/E8*100</f>
        <v>69.256613668118788</v>
      </c>
    </row>
    <row r="9" spans="1:11">
      <c r="A9" s="23"/>
      <c r="B9" s="24" t="s">
        <v>15</v>
      </c>
      <c r="C9" s="24" t="s">
        <v>16</v>
      </c>
      <c r="D9" s="25">
        <v>4404700</v>
      </c>
      <c r="E9" s="25">
        <v>2228700</v>
      </c>
      <c r="F9" s="25">
        <v>2125203</v>
      </c>
      <c r="G9" s="22">
        <f t="shared" ref="G9:G68" si="1">F9/E9*100</f>
        <v>95.356171759321569</v>
      </c>
    </row>
    <row r="10" spans="1:11">
      <c r="A10" s="23"/>
      <c r="B10" s="26" t="s">
        <v>17</v>
      </c>
      <c r="C10" s="27" t="s">
        <v>18</v>
      </c>
      <c r="D10" s="25">
        <v>1794110</v>
      </c>
      <c r="E10" s="25">
        <v>1003110</v>
      </c>
      <c r="F10" s="25">
        <v>521936</v>
      </c>
      <c r="G10" s="22">
        <f t="shared" si="1"/>
        <v>52.031781160590562</v>
      </c>
      <c r="K10" s="28"/>
    </row>
    <row r="11" spans="1:11" ht="25.5">
      <c r="A11" s="23"/>
      <c r="B11" s="26" t="s">
        <v>19</v>
      </c>
      <c r="C11" s="24" t="s">
        <v>20</v>
      </c>
      <c r="D11" s="25">
        <v>586300</v>
      </c>
      <c r="E11" s="25">
        <v>586300</v>
      </c>
      <c r="F11" s="25">
        <v>0</v>
      </c>
      <c r="G11" s="22">
        <v>0</v>
      </c>
      <c r="J11" s="5" t="s">
        <v>0</v>
      </c>
    </row>
    <row r="12" spans="1:11">
      <c r="A12" s="23"/>
      <c r="B12" s="26" t="s">
        <v>21</v>
      </c>
      <c r="C12" s="27" t="s">
        <v>22</v>
      </c>
      <c r="D12" s="25">
        <v>160900</v>
      </c>
      <c r="E12" s="25">
        <v>69300</v>
      </c>
      <c r="F12" s="25">
        <v>58071</v>
      </c>
      <c r="G12" s="22">
        <f t="shared" si="1"/>
        <v>83.796536796536785</v>
      </c>
    </row>
    <row r="13" spans="1:11">
      <c r="A13" s="29"/>
      <c r="B13" s="26" t="s">
        <v>23</v>
      </c>
      <c r="C13" s="27" t="s">
        <v>24</v>
      </c>
      <c r="D13" s="30">
        <v>15000</v>
      </c>
      <c r="E13" s="30">
        <v>15000</v>
      </c>
      <c r="F13" s="25">
        <v>12000</v>
      </c>
      <c r="G13" s="22">
        <f t="shared" si="1"/>
        <v>80</v>
      </c>
    </row>
    <row r="14" spans="1:11" ht="25.5">
      <c r="A14" s="23"/>
      <c r="B14" s="26" t="s">
        <v>25</v>
      </c>
      <c r="C14" s="27" t="s">
        <v>26</v>
      </c>
      <c r="D14" s="25">
        <v>-16140</v>
      </c>
      <c r="E14" s="25">
        <v>-16140</v>
      </c>
      <c r="F14" s="25">
        <v>-25711</v>
      </c>
      <c r="G14" s="22">
        <v>0</v>
      </c>
    </row>
    <row r="15" spans="1:11" ht="27">
      <c r="A15" s="18">
        <v>2</v>
      </c>
      <c r="B15" s="19" t="s">
        <v>27</v>
      </c>
      <c r="C15" s="20">
        <v>54.02</v>
      </c>
      <c r="D15" s="21">
        <f>D16+D17+D18+D19</f>
        <v>959190</v>
      </c>
      <c r="E15" s="21">
        <f>E16+E17+E18+E19</f>
        <v>349290</v>
      </c>
      <c r="F15" s="21">
        <f>F16+F17+F18+F19</f>
        <v>184876</v>
      </c>
      <c r="G15" s="22">
        <f t="shared" si="1"/>
        <v>52.929084714706974</v>
      </c>
    </row>
    <row r="16" spans="1:11">
      <c r="A16" s="23"/>
      <c r="B16" s="24" t="s">
        <v>15</v>
      </c>
      <c r="C16" s="24" t="s">
        <v>16</v>
      </c>
      <c r="D16" s="25">
        <v>346500</v>
      </c>
      <c r="E16" s="25">
        <v>175000</v>
      </c>
      <c r="F16" s="25">
        <v>171055</v>
      </c>
      <c r="G16" s="22">
        <f t="shared" si="1"/>
        <v>97.745714285714286</v>
      </c>
    </row>
    <row r="17" spans="1:7">
      <c r="A17" s="23"/>
      <c r="B17" s="26" t="s">
        <v>17</v>
      </c>
      <c r="C17" s="27" t="s">
        <v>18</v>
      </c>
      <c r="D17" s="25">
        <v>114000</v>
      </c>
      <c r="E17" s="25">
        <v>65100</v>
      </c>
      <c r="F17" s="25">
        <v>15141</v>
      </c>
      <c r="G17" s="22">
        <f t="shared" si="1"/>
        <v>23.258064516129032</v>
      </c>
    </row>
    <row r="18" spans="1:7" ht="25.5">
      <c r="A18" s="23"/>
      <c r="B18" s="26" t="s">
        <v>25</v>
      </c>
      <c r="C18" s="27" t="s">
        <v>26</v>
      </c>
      <c r="D18" s="25">
        <v>-1310</v>
      </c>
      <c r="E18" s="25">
        <v>-1310</v>
      </c>
      <c r="F18" s="25">
        <v>-1320</v>
      </c>
      <c r="G18" s="22">
        <f>F18/E18*100</f>
        <v>100.76335877862594</v>
      </c>
    </row>
    <row r="19" spans="1:7" ht="27">
      <c r="A19" s="29"/>
      <c r="B19" s="31" t="s">
        <v>28</v>
      </c>
      <c r="C19" s="24" t="s">
        <v>29</v>
      </c>
      <c r="D19" s="25">
        <v>500000</v>
      </c>
      <c r="E19" s="25">
        <v>110500</v>
      </c>
      <c r="F19" s="25">
        <v>0</v>
      </c>
      <c r="G19" s="22">
        <v>0</v>
      </c>
    </row>
    <row r="20" spans="1:7" ht="27">
      <c r="A20" s="18">
        <v>3</v>
      </c>
      <c r="B20" s="19" t="s">
        <v>30</v>
      </c>
      <c r="C20" s="20">
        <v>61.02</v>
      </c>
      <c r="D20" s="32">
        <f>D21+D22+D23+D24</f>
        <v>1382290</v>
      </c>
      <c r="E20" s="32">
        <f t="shared" ref="E20:F20" si="2">E21+E22+E23+E24</f>
        <v>732990</v>
      </c>
      <c r="F20" s="32">
        <f t="shared" si="2"/>
        <v>579048</v>
      </c>
      <c r="G20" s="22">
        <f t="shared" si="1"/>
        <v>78.998076372119669</v>
      </c>
    </row>
    <row r="21" spans="1:7">
      <c r="A21" s="29"/>
      <c r="B21" s="24" t="s">
        <v>15</v>
      </c>
      <c r="C21" s="24" t="s">
        <v>16</v>
      </c>
      <c r="D21" s="30">
        <v>976730</v>
      </c>
      <c r="E21" s="30">
        <v>494330</v>
      </c>
      <c r="F21" s="25">
        <v>476328</v>
      </c>
      <c r="G21" s="22">
        <f t="shared" si="1"/>
        <v>96.358303157809559</v>
      </c>
    </row>
    <row r="22" spans="1:7">
      <c r="A22" s="29"/>
      <c r="B22" s="26" t="s">
        <v>17</v>
      </c>
      <c r="C22" s="27" t="s">
        <v>18</v>
      </c>
      <c r="D22" s="30">
        <v>395800</v>
      </c>
      <c r="E22" s="30">
        <v>228900</v>
      </c>
      <c r="F22" s="25">
        <v>105749</v>
      </c>
      <c r="G22" s="22">
        <f t="shared" si="1"/>
        <v>46.198776758409785</v>
      </c>
    </row>
    <row r="23" spans="1:7">
      <c r="A23" s="29"/>
      <c r="B23" s="26" t="s">
        <v>23</v>
      </c>
      <c r="C23" s="27" t="s">
        <v>24</v>
      </c>
      <c r="D23" s="30">
        <v>10000</v>
      </c>
      <c r="E23" s="30">
        <v>10000</v>
      </c>
      <c r="F23" s="25">
        <v>0</v>
      </c>
      <c r="G23" s="22">
        <v>0</v>
      </c>
    </row>
    <row r="24" spans="1:7" ht="25.5">
      <c r="A24" s="23"/>
      <c r="B24" s="26" t="s">
        <v>25</v>
      </c>
      <c r="C24" s="27" t="s">
        <v>26</v>
      </c>
      <c r="D24" s="25">
        <v>-240</v>
      </c>
      <c r="E24" s="25">
        <v>-240</v>
      </c>
      <c r="F24" s="25">
        <v>-3029</v>
      </c>
      <c r="G24" s="22">
        <v>0</v>
      </c>
    </row>
    <row r="25" spans="1:7">
      <c r="A25" s="20">
        <v>4</v>
      </c>
      <c r="B25" s="20" t="s">
        <v>31</v>
      </c>
      <c r="C25" s="20">
        <v>65.02</v>
      </c>
      <c r="D25" s="21">
        <f>D26+D27+D28+D29+D30+D31+D32</f>
        <v>1724600</v>
      </c>
      <c r="E25" s="21">
        <f>E26+E27+E28+E29+E31+E32+E30</f>
        <v>1203900</v>
      </c>
      <c r="F25" s="21">
        <f>F26+F27+F28+F29+F31+F32+F30</f>
        <v>568810</v>
      </c>
      <c r="G25" s="22">
        <f t="shared" si="1"/>
        <v>47.247279674391564</v>
      </c>
    </row>
    <row r="26" spans="1:7">
      <c r="A26" s="29"/>
      <c r="B26" s="24" t="s">
        <v>15</v>
      </c>
      <c r="C26" s="24" t="s">
        <v>16</v>
      </c>
      <c r="D26" s="25">
        <v>150000</v>
      </c>
      <c r="E26" s="25">
        <v>92000</v>
      </c>
      <c r="F26" s="25">
        <v>48066</v>
      </c>
      <c r="G26" s="22">
        <f t="shared" si="1"/>
        <v>52.245652173913051</v>
      </c>
    </row>
    <row r="27" spans="1:7">
      <c r="A27" s="29"/>
      <c r="B27" s="26" t="s">
        <v>17</v>
      </c>
      <c r="C27" s="27" t="s">
        <v>18</v>
      </c>
      <c r="D27" s="25">
        <v>1358000</v>
      </c>
      <c r="E27" s="25">
        <v>914500</v>
      </c>
      <c r="F27" s="25">
        <v>429411</v>
      </c>
      <c r="G27" s="22">
        <f t="shared" si="1"/>
        <v>46.955822854018592</v>
      </c>
    </row>
    <row r="28" spans="1:7">
      <c r="A28" s="29"/>
      <c r="B28" s="24" t="s">
        <v>32</v>
      </c>
      <c r="C28" s="24" t="s">
        <v>33</v>
      </c>
      <c r="D28" s="25">
        <v>91600</v>
      </c>
      <c r="E28" s="25">
        <v>72400</v>
      </c>
      <c r="F28" s="25">
        <v>66528</v>
      </c>
      <c r="G28" s="22">
        <f t="shared" si="1"/>
        <v>91.889502762430936</v>
      </c>
    </row>
    <row r="29" spans="1:7">
      <c r="A29" s="29"/>
      <c r="B29" s="24" t="s">
        <v>21</v>
      </c>
      <c r="C29" s="24" t="s">
        <v>22</v>
      </c>
      <c r="D29" s="25">
        <v>0</v>
      </c>
      <c r="E29" s="25">
        <v>0</v>
      </c>
      <c r="F29" s="25">
        <v>0</v>
      </c>
      <c r="G29" s="22">
        <v>0</v>
      </c>
    </row>
    <row r="30" spans="1:7" ht="40.5">
      <c r="A30" s="29"/>
      <c r="B30" s="31" t="s">
        <v>34</v>
      </c>
      <c r="C30" s="24" t="s">
        <v>35</v>
      </c>
      <c r="D30" s="25">
        <v>0</v>
      </c>
      <c r="E30" s="25">
        <v>0</v>
      </c>
      <c r="F30" s="25">
        <v>0</v>
      </c>
      <c r="G30" s="33">
        <v>0</v>
      </c>
    </row>
    <row r="31" spans="1:7" ht="27">
      <c r="A31" s="29"/>
      <c r="B31" s="31" t="s">
        <v>36</v>
      </c>
      <c r="C31" s="24" t="s">
        <v>37</v>
      </c>
      <c r="D31" s="25">
        <v>0</v>
      </c>
      <c r="E31" s="25">
        <v>0</v>
      </c>
      <c r="F31" s="25">
        <v>0</v>
      </c>
      <c r="G31" s="22">
        <v>0</v>
      </c>
    </row>
    <row r="32" spans="1:7">
      <c r="A32" s="29"/>
      <c r="B32" s="24" t="s">
        <v>38</v>
      </c>
      <c r="C32" s="24" t="s">
        <v>39</v>
      </c>
      <c r="D32" s="25">
        <v>125000</v>
      </c>
      <c r="E32" s="25">
        <v>125000</v>
      </c>
      <c r="F32" s="25">
        <v>24805</v>
      </c>
      <c r="G32" s="22">
        <f t="shared" si="1"/>
        <v>19.844000000000001</v>
      </c>
    </row>
    <row r="33" spans="1:11">
      <c r="A33" s="18">
        <v>5</v>
      </c>
      <c r="B33" s="20" t="s">
        <v>40</v>
      </c>
      <c r="C33" s="20">
        <v>66.02</v>
      </c>
      <c r="D33" s="21">
        <f>D34+D35+D36+D37+D38+D39</f>
        <v>1937410</v>
      </c>
      <c r="E33" s="21">
        <f t="shared" ref="E33:F33" si="3">E34+E35+E36+E37+E38+E39</f>
        <v>1028910</v>
      </c>
      <c r="F33" s="21">
        <f t="shared" si="3"/>
        <v>585293</v>
      </c>
      <c r="G33" s="22">
        <f t="shared" si="1"/>
        <v>56.884761543769628</v>
      </c>
    </row>
    <row r="34" spans="1:11">
      <c r="A34" s="29"/>
      <c r="B34" s="24" t="s">
        <v>15</v>
      </c>
      <c r="C34" s="24" t="s">
        <v>16</v>
      </c>
      <c r="D34" s="25">
        <v>1240300</v>
      </c>
      <c r="E34" s="25">
        <v>619200</v>
      </c>
      <c r="F34" s="25">
        <v>594692</v>
      </c>
      <c r="G34" s="22">
        <f t="shared" si="1"/>
        <v>96.041989664082678</v>
      </c>
    </row>
    <row r="35" spans="1:11">
      <c r="A35" s="29"/>
      <c r="B35" s="26" t="s">
        <v>17</v>
      </c>
      <c r="C35" s="24" t="s">
        <v>18</v>
      </c>
      <c r="D35" s="25">
        <v>17700</v>
      </c>
      <c r="E35" s="25">
        <v>10300</v>
      </c>
      <c r="F35" s="25">
        <v>3196</v>
      </c>
      <c r="G35" s="22">
        <f t="shared" si="1"/>
        <v>31.029126213592235</v>
      </c>
    </row>
    <row r="36" spans="1:11" ht="27">
      <c r="A36" s="23"/>
      <c r="B36" s="31" t="s">
        <v>41</v>
      </c>
      <c r="C36" s="24" t="s">
        <v>42</v>
      </c>
      <c r="D36" s="25">
        <v>687000</v>
      </c>
      <c r="E36" s="25">
        <v>407000</v>
      </c>
      <c r="F36" s="25">
        <v>0</v>
      </c>
      <c r="G36" s="22">
        <f t="shared" si="1"/>
        <v>0</v>
      </c>
    </row>
    <row r="37" spans="1:11" ht="25.5">
      <c r="A37" s="29"/>
      <c r="B37" s="34" t="s">
        <v>43</v>
      </c>
      <c r="C37" s="24" t="s">
        <v>44</v>
      </c>
      <c r="D37" s="25">
        <v>0</v>
      </c>
      <c r="E37" s="25">
        <v>0</v>
      </c>
      <c r="F37" s="25">
        <v>0</v>
      </c>
      <c r="G37" s="22">
        <v>0</v>
      </c>
    </row>
    <row r="38" spans="1:11">
      <c r="A38" s="29"/>
      <c r="B38" s="31" t="s">
        <v>23</v>
      </c>
      <c r="C38" s="24" t="s">
        <v>39</v>
      </c>
      <c r="D38" s="25">
        <v>5000</v>
      </c>
      <c r="E38" s="25">
        <v>5000</v>
      </c>
      <c r="F38" s="25">
        <v>0</v>
      </c>
      <c r="G38" s="22">
        <f t="shared" si="1"/>
        <v>0</v>
      </c>
    </row>
    <row r="39" spans="1:11" ht="25.5">
      <c r="A39" s="29"/>
      <c r="B39" s="26" t="s">
        <v>25</v>
      </c>
      <c r="C39" s="27" t="s">
        <v>26</v>
      </c>
      <c r="D39" s="25">
        <v>-12590</v>
      </c>
      <c r="E39" s="25">
        <v>-12590</v>
      </c>
      <c r="F39" s="25">
        <v>-12595</v>
      </c>
      <c r="G39" s="22">
        <f t="shared" si="1"/>
        <v>100.03971405877681</v>
      </c>
    </row>
    <row r="40" spans="1:11">
      <c r="A40" s="35">
        <v>6</v>
      </c>
      <c r="B40" s="20" t="s">
        <v>45</v>
      </c>
      <c r="C40" s="20">
        <v>67.02</v>
      </c>
      <c r="D40" s="21">
        <f>D41+D42+D43+D44+D45+D46</f>
        <v>2328500</v>
      </c>
      <c r="E40" s="21">
        <f t="shared" ref="E40:F40" si="4">E41+E42+E43+E44+E45+E46</f>
        <v>1387700</v>
      </c>
      <c r="F40" s="21">
        <f t="shared" si="4"/>
        <v>811496</v>
      </c>
      <c r="G40" s="22">
        <f t="shared" si="1"/>
        <v>58.477768970238522</v>
      </c>
    </row>
    <row r="41" spans="1:11">
      <c r="A41" s="29"/>
      <c r="B41" s="24" t="s">
        <v>15</v>
      </c>
      <c r="C41" s="24" t="s">
        <v>16</v>
      </c>
      <c r="D41" s="25">
        <v>293590</v>
      </c>
      <c r="E41" s="25">
        <v>149290</v>
      </c>
      <c r="F41" s="25">
        <v>146788</v>
      </c>
      <c r="G41" s="22">
        <f t="shared" si="1"/>
        <v>98.324067251657837</v>
      </c>
    </row>
    <row r="42" spans="1:11">
      <c r="A42" s="29"/>
      <c r="B42" s="26" t="s">
        <v>17</v>
      </c>
      <c r="C42" s="24" t="s">
        <v>18</v>
      </c>
      <c r="D42" s="25">
        <v>1164400</v>
      </c>
      <c r="E42" s="25">
        <v>607900</v>
      </c>
      <c r="F42" s="25">
        <v>290530</v>
      </c>
      <c r="G42" s="22">
        <f t="shared" si="1"/>
        <v>47.792400065800294</v>
      </c>
      <c r="K42" s="5" t="s">
        <v>0</v>
      </c>
    </row>
    <row r="43" spans="1:11" ht="27">
      <c r="A43" s="29"/>
      <c r="B43" s="31" t="s">
        <v>41</v>
      </c>
      <c r="C43" s="24" t="s">
        <v>42</v>
      </c>
      <c r="D43" s="25">
        <v>370000</v>
      </c>
      <c r="E43" s="25">
        <v>240000</v>
      </c>
      <c r="F43" s="25">
        <v>240000</v>
      </c>
      <c r="G43" s="22">
        <f t="shared" si="1"/>
        <v>100</v>
      </c>
    </row>
    <row r="44" spans="1:11">
      <c r="A44" s="29"/>
      <c r="B44" s="24" t="s">
        <v>21</v>
      </c>
      <c r="C44" s="24" t="s">
        <v>46</v>
      </c>
      <c r="D44" s="25">
        <v>300000</v>
      </c>
      <c r="E44" s="25">
        <v>190000</v>
      </c>
      <c r="F44" s="25">
        <v>146368</v>
      </c>
      <c r="G44" s="22">
        <f t="shared" si="1"/>
        <v>77.035789473684218</v>
      </c>
    </row>
    <row r="45" spans="1:11">
      <c r="A45" s="36"/>
      <c r="B45" s="24" t="s">
        <v>38</v>
      </c>
      <c r="C45" s="24" t="s">
        <v>47</v>
      </c>
      <c r="D45" s="25">
        <v>201000</v>
      </c>
      <c r="E45" s="25">
        <v>201000</v>
      </c>
      <c r="F45" s="25">
        <v>0</v>
      </c>
      <c r="G45" s="22">
        <f t="shared" si="1"/>
        <v>0</v>
      </c>
    </row>
    <row r="46" spans="1:11" ht="25.5">
      <c r="A46" s="29"/>
      <c r="B46" s="26" t="s">
        <v>25</v>
      </c>
      <c r="C46" s="27" t="s">
        <v>26</v>
      </c>
      <c r="D46" s="25">
        <v>-490</v>
      </c>
      <c r="E46" s="25">
        <v>-490</v>
      </c>
      <c r="F46" s="25">
        <v>-12190</v>
      </c>
      <c r="G46" s="22">
        <f>F46/E46*100</f>
        <v>2487.7551020408164</v>
      </c>
    </row>
    <row r="47" spans="1:11" ht="27">
      <c r="A47" s="20">
        <v>7</v>
      </c>
      <c r="B47" s="19" t="s">
        <v>48</v>
      </c>
      <c r="C47" s="20">
        <v>68.02</v>
      </c>
      <c r="D47" s="21">
        <f>D48+D49+D50+D51+D52</f>
        <v>5205750</v>
      </c>
      <c r="E47" s="21">
        <f t="shared" ref="E47:F47" si="5">E48+E49+E50+E51+E52</f>
        <v>2702150</v>
      </c>
      <c r="F47" s="21">
        <f t="shared" si="5"/>
        <v>2425737</v>
      </c>
      <c r="G47" s="22">
        <f t="shared" si="1"/>
        <v>89.770627093240563</v>
      </c>
    </row>
    <row r="48" spans="1:11">
      <c r="A48" s="29"/>
      <c r="B48" s="24" t="s">
        <v>15</v>
      </c>
      <c r="C48" s="24" t="s">
        <v>16</v>
      </c>
      <c r="D48" s="25">
        <v>2656750</v>
      </c>
      <c r="E48" s="25">
        <v>1439350</v>
      </c>
      <c r="F48" s="25">
        <v>1289421</v>
      </c>
      <c r="G48" s="22">
        <f t="shared" si="1"/>
        <v>89.583562024524952</v>
      </c>
    </row>
    <row r="49" spans="1:14">
      <c r="A49" s="29"/>
      <c r="B49" s="26" t="s">
        <v>17</v>
      </c>
      <c r="C49" s="24" t="s">
        <v>18</v>
      </c>
      <c r="D49" s="25">
        <v>38000</v>
      </c>
      <c r="E49" s="25">
        <v>14700</v>
      </c>
      <c r="F49" s="25">
        <v>770</v>
      </c>
      <c r="G49" s="22">
        <f t="shared" si="1"/>
        <v>5.2380952380952381</v>
      </c>
    </row>
    <row r="50" spans="1:14">
      <c r="A50" s="29"/>
      <c r="B50" s="24" t="s">
        <v>32</v>
      </c>
      <c r="C50" s="24" t="s">
        <v>33</v>
      </c>
      <c r="D50" s="25">
        <v>2510200</v>
      </c>
      <c r="E50" s="25">
        <v>1247300</v>
      </c>
      <c r="F50" s="25">
        <v>1137018</v>
      </c>
      <c r="G50" s="22">
        <f t="shared" si="1"/>
        <v>91.158342018760521</v>
      </c>
    </row>
    <row r="51" spans="1:14">
      <c r="A51" s="36"/>
      <c r="B51" s="24" t="s">
        <v>21</v>
      </c>
      <c r="C51" s="24" t="s">
        <v>22</v>
      </c>
      <c r="D51" s="25">
        <v>800</v>
      </c>
      <c r="E51" s="25">
        <v>800</v>
      </c>
      <c r="F51" s="25">
        <v>0</v>
      </c>
      <c r="G51" s="22">
        <v>0</v>
      </c>
    </row>
    <row r="52" spans="1:14" ht="25.5">
      <c r="A52" s="36"/>
      <c r="B52" s="26" t="s">
        <v>25</v>
      </c>
      <c r="C52" s="27" t="s">
        <v>26</v>
      </c>
      <c r="D52" s="25">
        <v>0</v>
      </c>
      <c r="E52" s="25">
        <v>0</v>
      </c>
      <c r="F52" s="25">
        <v>-1472</v>
      </c>
      <c r="G52" s="22">
        <v>0</v>
      </c>
    </row>
    <row r="53" spans="1:14">
      <c r="A53" s="20">
        <v>8</v>
      </c>
      <c r="B53" s="37" t="s">
        <v>49</v>
      </c>
      <c r="C53" s="20">
        <v>70.02</v>
      </c>
      <c r="D53" s="21">
        <f>D54+D57+D58+D55+D59+D56</f>
        <v>12158180</v>
      </c>
      <c r="E53" s="21">
        <f>E54+E57+E58+E55+E59+E56</f>
        <v>6574180</v>
      </c>
      <c r="F53" s="21">
        <f>F54+F57+F58+F55+F59+F56</f>
        <v>1243969</v>
      </c>
      <c r="G53" s="22">
        <f t="shared" si="1"/>
        <v>18.922040467404301</v>
      </c>
    </row>
    <row r="54" spans="1:14">
      <c r="A54" s="23"/>
      <c r="B54" s="26" t="s">
        <v>17</v>
      </c>
      <c r="C54" s="24" t="s">
        <v>50</v>
      </c>
      <c r="D54" s="25">
        <v>735500</v>
      </c>
      <c r="E54" s="25">
        <v>384500</v>
      </c>
      <c r="F54" s="25">
        <v>225135</v>
      </c>
      <c r="G54" s="22">
        <f t="shared" si="1"/>
        <v>58.55266579973992</v>
      </c>
    </row>
    <row r="55" spans="1:14">
      <c r="A55" s="23"/>
      <c r="B55" s="26" t="s">
        <v>51</v>
      </c>
      <c r="C55" s="24" t="s">
        <v>52</v>
      </c>
      <c r="D55" s="25">
        <v>150000</v>
      </c>
      <c r="E55" s="25">
        <v>75000</v>
      </c>
      <c r="F55" s="25">
        <v>70714</v>
      </c>
      <c r="G55" s="22">
        <f t="shared" si="1"/>
        <v>94.285333333333327</v>
      </c>
    </row>
    <row r="56" spans="1:14" ht="38.25">
      <c r="A56" s="23"/>
      <c r="B56" s="34" t="s">
        <v>53</v>
      </c>
      <c r="C56" s="24" t="s">
        <v>44</v>
      </c>
      <c r="D56" s="25">
        <v>6148790</v>
      </c>
      <c r="E56" s="25">
        <v>2798790</v>
      </c>
      <c r="F56" s="25">
        <v>19150</v>
      </c>
      <c r="G56" s="33">
        <v>0</v>
      </c>
      <c r="H56"/>
      <c r="I56"/>
      <c r="J56"/>
      <c r="K56"/>
      <c r="L56"/>
      <c r="M56"/>
      <c r="N56"/>
    </row>
    <row r="57" spans="1:14" ht="24">
      <c r="A57" s="23"/>
      <c r="B57" s="38" t="s">
        <v>54</v>
      </c>
      <c r="C57" s="24" t="s">
        <v>35</v>
      </c>
      <c r="D57" s="25">
        <v>845590</v>
      </c>
      <c r="E57" s="25">
        <v>845590</v>
      </c>
      <c r="F57" s="25">
        <v>836024</v>
      </c>
      <c r="G57" s="22">
        <f t="shared" si="1"/>
        <v>98.868718882673633</v>
      </c>
    </row>
    <row r="58" spans="1:14">
      <c r="A58" s="23"/>
      <c r="B58" s="24" t="s">
        <v>38</v>
      </c>
      <c r="C58" s="27" t="s">
        <v>39</v>
      </c>
      <c r="D58" s="25">
        <v>4278300</v>
      </c>
      <c r="E58" s="25">
        <v>2470300</v>
      </c>
      <c r="F58" s="25">
        <v>92946</v>
      </c>
      <c r="G58" s="22">
        <f t="shared" si="1"/>
        <v>3.762538962879002</v>
      </c>
    </row>
    <row r="59" spans="1:14" ht="25.5">
      <c r="A59" s="23"/>
      <c r="B59" s="26" t="s">
        <v>55</v>
      </c>
      <c r="C59" s="27" t="s">
        <v>26</v>
      </c>
      <c r="D59" s="25">
        <v>0</v>
      </c>
      <c r="E59" s="25">
        <v>0</v>
      </c>
      <c r="F59" s="25">
        <v>0</v>
      </c>
      <c r="G59" s="22">
        <v>0</v>
      </c>
    </row>
    <row r="60" spans="1:14">
      <c r="A60" s="20">
        <v>9</v>
      </c>
      <c r="B60" s="20" t="s">
        <v>56</v>
      </c>
      <c r="C60" s="20">
        <v>74.02</v>
      </c>
      <c r="D60" s="39">
        <f>D61+D62+D63+D64</f>
        <v>782120</v>
      </c>
      <c r="E60" s="39">
        <f t="shared" ref="E60:F60" si="6">E61+E62+E63+E64</f>
        <v>646220</v>
      </c>
      <c r="F60" s="39">
        <f t="shared" si="6"/>
        <v>561617</v>
      </c>
      <c r="G60" s="22">
        <f t="shared" si="1"/>
        <v>86.908018940917955</v>
      </c>
    </row>
    <row r="61" spans="1:14">
      <c r="A61" s="40"/>
      <c r="B61" s="24" t="s">
        <v>15</v>
      </c>
      <c r="C61" s="24" t="s">
        <v>16</v>
      </c>
      <c r="D61" s="41">
        <v>81600</v>
      </c>
      <c r="E61" s="25">
        <v>41300</v>
      </c>
      <c r="F61" s="41">
        <v>40664</v>
      </c>
      <c r="G61" s="22">
        <v>0</v>
      </c>
    </row>
    <row r="62" spans="1:14">
      <c r="A62" s="40"/>
      <c r="B62" s="26" t="s">
        <v>17</v>
      </c>
      <c r="C62" s="24" t="s">
        <v>50</v>
      </c>
      <c r="D62" s="42">
        <v>700520</v>
      </c>
      <c r="E62" s="42">
        <v>604920</v>
      </c>
      <c r="F62" s="41">
        <v>520953</v>
      </c>
      <c r="G62" s="22">
        <f t="shared" si="1"/>
        <v>86.119321563181899</v>
      </c>
    </row>
    <row r="63" spans="1:14">
      <c r="A63" s="40"/>
      <c r="B63" s="26" t="s">
        <v>57</v>
      </c>
      <c r="C63" s="24" t="s">
        <v>52</v>
      </c>
      <c r="D63" s="42">
        <v>0</v>
      </c>
      <c r="E63" s="42">
        <v>0</v>
      </c>
      <c r="F63" s="41">
        <v>0</v>
      </c>
      <c r="G63" s="22" t="e">
        <f t="shared" si="1"/>
        <v>#DIV/0!</v>
      </c>
    </row>
    <row r="64" spans="1:14">
      <c r="A64" s="40"/>
      <c r="B64" s="24" t="s">
        <v>38</v>
      </c>
      <c r="C64" s="24" t="s">
        <v>47</v>
      </c>
      <c r="D64" s="42">
        <v>0</v>
      </c>
      <c r="E64" s="42">
        <v>0</v>
      </c>
      <c r="F64" s="41">
        <v>0</v>
      </c>
      <c r="G64" s="22">
        <v>0</v>
      </c>
    </row>
    <row r="65" spans="1:13">
      <c r="A65" s="20">
        <v>10</v>
      </c>
      <c r="B65" s="20" t="s">
        <v>58</v>
      </c>
      <c r="C65" s="20">
        <v>84.02</v>
      </c>
      <c r="D65" s="39">
        <f>D66+D67</f>
        <v>3643870</v>
      </c>
      <c r="E65" s="39">
        <f>E66+E67</f>
        <v>2066470</v>
      </c>
      <c r="F65" s="39">
        <f>F66+F67</f>
        <v>199432</v>
      </c>
      <c r="G65" s="22">
        <f t="shared" si="1"/>
        <v>9.6508538715781018</v>
      </c>
    </row>
    <row r="66" spans="1:13">
      <c r="A66" s="29"/>
      <c r="B66" s="26" t="s">
        <v>17</v>
      </c>
      <c r="C66" s="24" t="s">
        <v>50</v>
      </c>
      <c r="D66" s="43">
        <v>1152400</v>
      </c>
      <c r="E66" s="43">
        <v>605000</v>
      </c>
      <c r="F66" s="25">
        <v>13302</v>
      </c>
      <c r="G66" s="22">
        <f t="shared" si="1"/>
        <v>2.1986776859504129</v>
      </c>
      <c r="J66" s="5" t="s">
        <v>0</v>
      </c>
    </row>
    <row r="67" spans="1:13">
      <c r="A67" s="36"/>
      <c r="B67" s="31" t="s">
        <v>23</v>
      </c>
      <c r="C67" s="24" t="s">
        <v>47</v>
      </c>
      <c r="D67" s="43">
        <v>2491470</v>
      </c>
      <c r="E67" s="43">
        <v>1461470</v>
      </c>
      <c r="F67" s="25">
        <v>186130</v>
      </c>
      <c r="G67" s="22">
        <f>F67/E67*100</f>
        <v>12.735807098332499</v>
      </c>
    </row>
    <row r="68" spans="1:13">
      <c r="A68" s="20"/>
      <c r="B68" s="44" t="s">
        <v>59</v>
      </c>
      <c r="C68" s="20"/>
      <c r="D68" s="39">
        <f>D65+D60+D53+D47+D40+D33+D25+D20+D15+D8</f>
        <v>37066780</v>
      </c>
      <c r="E68" s="39">
        <f>E65+E60+E53+E47+E40+E33+E25+E20+E15+E8</f>
        <v>20578080</v>
      </c>
      <c r="F68" s="39">
        <f>F65+F60+F53+F47+F40+F33+F25+F20+F15+F8</f>
        <v>9851777</v>
      </c>
      <c r="G68" s="22">
        <f t="shared" si="1"/>
        <v>47.875103022245028</v>
      </c>
    </row>
    <row r="69" spans="1:13">
      <c r="A69" s="45"/>
      <c r="B69" s="46" t="s">
        <v>0</v>
      </c>
      <c r="C69" s="45"/>
      <c r="D69" s="47"/>
      <c r="E69" s="47" t="s">
        <v>0</v>
      </c>
      <c r="F69" s="47"/>
    </row>
    <row r="70" spans="1:13" ht="15.75">
      <c r="A70" s="1"/>
      <c r="B70" s="1"/>
      <c r="D70" s="48"/>
      <c r="E70" s="48"/>
    </row>
    <row r="71" spans="1:13" ht="18.75">
      <c r="A71" s="6" t="s">
        <v>60</v>
      </c>
      <c r="B71" s="6"/>
      <c r="C71" s="6"/>
      <c r="D71" s="6"/>
      <c r="E71" s="6"/>
      <c r="F71" s="6"/>
    </row>
    <row r="72" spans="1:13">
      <c r="F72" s="7" t="s">
        <v>6</v>
      </c>
    </row>
    <row r="73" spans="1:13">
      <c r="A73" s="9" t="s">
        <v>61</v>
      </c>
      <c r="B73" s="9" t="s">
        <v>8</v>
      </c>
      <c r="C73" s="9" t="s">
        <v>9</v>
      </c>
      <c r="D73" s="10" t="s">
        <v>10</v>
      </c>
      <c r="E73" s="11" t="s">
        <v>11</v>
      </c>
      <c r="F73" s="12" t="s">
        <v>12</v>
      </c>
      <c r="G73" s="13" t="s">
        <v>13</v>
      </c>
    </row>
    <row r="74" spans="1:13">
      <c r="A74" s="14"/>
      <c r="B74" s="14"/>
      <c r="C74" s="14"/>
      <c r="D74" s="15"/>
      <c r="E74" s="16"/>
      <c r="F74" s="17"/>
      <c r="G74" s="13"/>
    </row>
    <row r="75" spans="1:13" ht="27">
      <c r="A75" s="18">
        <v>1</v>
      </c>
      <c r="B75" s="19" t="s">
        <v>14</v>
      </c>
      <c r="C75" s="20">
        <v>51.02</v>
      </c>
      <c r="D75" s="21">
        <f>D76+D77+D78+D79</f>
        <v>6343570</v>
      </c>
      <c r="E75" s="21">
        <f t="shared" ref="E75:F75" si="7">E76+E77+E78+E79</f>
        <v>3284970</v>
      </c>
      <c r="F75" s="21">
        <f t="shared" si="7"/>
        <v>2679499</v>
      </c>
      <c r="G75" s="22">
        <f>F75/E75*100</f>
        <v>81.568446591597493</v>
      </c>
    </row>
    <row r="76" spans="1:13">
      <c r="A76" s="23"/>
      <c r="B76" s="24" t="s">
        <v>15</v>
      </c>
      <c r="C76" s="24" t="s">
        <v>16</v>
      </c>
      <c r="D76" s="25">
        <v>4404700</v>
      </c>
      <c r="E76" s="25">
        <v>2228700</v>
      </c>
      <c r="F76" s="25">
        <v>2125203</v>
      </c>
      <c r="G76" s="22">
        <f t="shared" ref="G76:G122" si="8">F76/E76*100</f>
        <v>95.356171759321569</v>
      </c>
    </row>
    <row r="77" spans="1:13">
      <c r="A77" s="23"/>
      <c r="B77" s="26" t="s">
        <v>17</v>
      </c>
      <c r="C77" s="27" t="s">
        <v>18</v>
      </c>
      <c r="D77" s="25">
        <v>1794110</v>
      </c>
      <c r="E77" s="25">
        <v>1003110</v>
      </c>
      <c r="F77" s="25">
        <v>521936</v>
      </c>
      <c r="G77" s="22">
        <f t="shared" si="8"/>
        <v>52.031781160590562</v>
      </c>
    </row>
    <row r="78" spans="1:13">
      <c r="A78" s="23"/>
      <c r="B78" s="26" t="s">
        <v>21</v>
      </c>
      <c r="C78" s="27" t="s">
        <v>22</v>
      </c>
      <c r="D78" s="25">
        <v>160900</v>
      </c>
      <c r="E78" s="25">
        <v>69300</v>
      </c>
      <c r="F78" s="25">
        <v>58071</v>
      </c>
      <c r="G78" s="22">
        <f t="shared" si="8"/>
        <v>83.796536796536785</v>
      </c>
      <c r="M78" s="5" t="s">
        <v>0</v>
      </c>
    </row>
    <row r="79" spans="1:13" ht="25.5">
      <c r="A79" s="23"/>
      <c r="B79" s="26" t="s">
        <v>25</v>
      </c>
      <c r="C79" s="27" t="s">
        <v>26</v>
      </c>
      <c r="D79" s="25">
        <v>-16140</v>
      </c>
      <c r="E79" s="25">
        <v>-16140</v>
      </c>
      <c r="F79" s="25">
        <v>-25711</v>
      </c>
      <c r="G79" s="22">
        <v>0</v>
      </c>
    </row>
    <row r="80" spans="1:13" ht="27">
      <c r="A80" s="18">
        <v>2</v>
      </c>
      <c r="B80" s="19" t="s">
        <v>27</v>
      </c>
      <c r="C80" s="20">
        <v>54.02</v>
      </c>
      <c r="D80" s="21">
        <f>D81+D82+D83+D84</f>
        <v>959190</v>
      </c>
      <c r="E80" s="21">
        <f t="shared" ref="E80:F80" si="9">E81+E82+E83+E84</f>
        <v>349290</v>
      </c>
      <c r="F80" s="21">
        <f t="shared" si="9"/>
        <v>184876</v>
      </c>
      <c r="G80" s="22">
        <f t="shared" si="8"/>
        <v>52.929084714706974</v>
      </c>
    </row>
    <row r="81" spans="1:7">
      <c r="A81" s="23"/>
      <c r="B81" s="24" t="s">
        <v>15</v>
      </c>
      <c r="C81" s="24" t="s">
        <v>16</v>
      </c>
      <c r="D81" s="25">
        <v>346500</v>
      </c>
      <c r="E81" s="25">
        <v>175000</v>
      </c>
      <c r="F81" s="25">
        <v>171055</v>
      </c>
      <c r="G81" s="22">
        <f t="shared" si="8"/>
        <v>97.745714285714286</v>
      </c>
    </row>
    <row r="82" spans="1:7">
      <c r="A82" s="23"/>
      <c r="B82" s="26" t="s">
        <v>17</v>
      </c>
      <c r="C82" s="27" t="s">
        <v>18</v>
      </c>
      <c r="D82" s="25">
        <v>114000</v>
      </c>
      <c r="E82" s="25">
        <v>65100</v>
      </c>
      <c r="F82" s="25">
        <v>15141</v>
      </c>
      <c r="G82" s="22">
        <f t="shared" si="8"/>
        <v>23.258064516129032</v>
      </c>
    </row>
    <row r="83" spans="1:7" ht="25.5">
      <c r="A83" s="23"/>
      <c r="B83" s="26" t="s">
        <v>25</v>
      </c>
      <c r="C83" s="27" t="s">
        <v>26</v>
      </c>
      <c r="D83" s="25">
        <v>-1310</v>
      </c>
      <c r="E83" s="25">
        <v>-1310</v>
      </c>
      <c r="F83" s="25">
        <v>-1320</v>
      </c>
      <c r="G83" s="22">
        <v>0</v>
      </c>
    </row>
    <row r="84" spans="1:7">
      <c r="A84" s="29"/>
      <c r="B84" s="24" t="s">
        <v>28</v>
      </c>
      <c r="C84" s="24" t="s">
        <v>29</v>
      </c>
      <c r="D84" s="25">
        <v>500000</v>
      </c>
      <c r="E84" s="25">
        <v>110500</v>
      </c>
      <c r="F84" s="25">
        <v>0</v>
      </c>
      <c r="G84" s="22">
        <v>0</v>
      </c>
    </row>
    <row r="85" spans="1:7" ht="27">
      <c r="A85" s="18">
        <v>3</v>
      </c>
      <c r="B85" s="19" t="s">
        <v>30</v>
      </c>
      <c r="C85" s="20">
        <v>61.02</v>
      </c>
      <c r="D85" s="32">
        <f>D86+D87+D88</f>
        <v>1372290</v>
      </c>
      <c r="E85" s="32">
        <f t="shared" ref="E85:F85" si="10">E86+E87+E88</f>
        <v>722990</v>
      </c>
      <c r="F85" s="32">
        <f t="shared" si="10"/>
        <v>579048</v>
      </c>
      <c r="G85" s="22">
        <f t="shared" si="8"/>
        <v>80.090734311677892</v>
      </c>
    </row>
    <row r="86" spans="1:7">
      <c r="A86" s="29"/>
      <c r="B86" s="24" t="s">
        <v>15</v>
      </c>
      <c r="C86" s="24" t="s">
        <v>16</v>
      </c>
      <c r="D86" s="30">
        <v>976730</v>
      </c>
      <c r="E86" s="30">
        <v>494330</v>
      </c>
      <c r="F86" s="25">
        <v>476328</v>
      </c>
      <c r="G86" s="22">
        <f t="shared" si="8"/>
        <v>96.358303157809559</v>
      </c>
    </row>
    <row r="87" spans="1:7">
      <c r="A87" s="29"/>
      <c r="B87" s="26" t="s">
        <v>17</v>
      </c>
      <c r="C87" s="27" t="s">
        <v>18</v>
      </c>
      <c r="D87" s="30">
        <v>395800</v>
      </c>
      <c r="E87" s="30">
        <v>228900</v>
      </c>
      <c r="F87" s="25">
        <v>105749</v>
      </c>
      <c r="G87" s="22">
        <f t="shared" si="8"/>
        <v>46.198776758409785</v>
      </c>
    </row>
    <row r="88" spans="1:7" ht="25.5">
      <c r="A88" s="23"/>
      <c r="B88" s="26" t="s">
        <v>25</v>
      </c>
      <c r="C88" s="27" t="s">
        <v>26</v>
      </c>
      <c r="D88" s="25">
        <v>-240</v>
      </c>
      <c r="E88" s="25">
        <v>-240</v>
      </c>
      <c r="F88" s="25">
        <v>-3029</v>
      </c>
      <c r="G88" s="22">
        <v>0</v>
      </c>
    </row>
    <row r="89" spans="1:7">
      <c r="A89" s="20">
        <v>4</v>
      </c>
      <c r="B89" s="20" t="s">
        <v>31</v>
      </c>
      <c r="C89" s="20">
        <v>65.02</v>
      </c>
      <c r="D89" s="21">
        <f>D90+D91+D92+D93</f>
        <v>1599600</v>
      </c>
      <c r="E89" s="21">
        <f>E90+E91+E92+E93</f>
        <v>1078900</v>
      </c>
      <c r="F89" s="21">
        <f>F90+F91+F92+F93</f>
        <v>544005</v>
      </c>
      <c r="G89" s="22">
        <f t="shared" si="8"/>
        <v>50.422189266845862</v>
      </c>
    </row>
    <row r="90" spans="1:7">
      <c r="A90" s="29"/>
      <c r="B90" s="24" t="s">
        <v>15</v>
      </c>
      <c r="C90" s="24" t="s">
        <v>16</v>
      </c>
      <c r="D90" s="25">
        <v>150000</v>
      </c>
      <c r="E90" s="25">
        <v>92000</v>
      </c>
      <c r="F90" s="25">
        <v>48066</v>
      </c>
      <c r="G90" s="22">
        <f t="shared" si="8"/>
        <v>52.245652173913051</v>
      </c>
    </row>
    <row r="91" spans="1:7">
      <c r="A91" s="29"/>
      <c r="B91" s="26" t="s">
        <v>17</v>
      </c>
      <c r="C91" s="27" t="s">
        <v>18</v>
      </c>
      <c r="D91" s="25">
        <v>1358000</v>
      </c>
      <c r="E91" s="25">
        <v>914500</v>
      </c>
      <c r="F91" s="25">
        <v>429411</v>
      </c>
      <c r="G91" s="22">
        <f t="shared" si="8"/>
        <v>46.955822854018592</v>
      </c>
    </row>
    <row r="92" spans="1:7">
      <c r="A92" s="29"/>
      <c r="B92" s="24" t="s">
        <v>32</v>
      </c>
      <c r="C92" s="24" t="s">
        <v>33</v>
      </c>
      <c r="D92" s="25">
        <v>91600</v>
      </c>
      <c r="E92" s="25">
        <v>72400</v>
      </c>
      <c r="F92" s="25">
        <v>66528</v>
      </c>
      <c r="G92" s="22">
        <f t="shared" si="8"/>
        <v>91.889502762430936</v>
      </c>
    </row>
    <row r="93" spans="1:7">
      <c r="A93" s="29"/>
      <c r="B93" s="24" t="s">
        <v>21</v>
      </c>
      <c r="C93" s="24" t="s">
        <v>22</v>
      </c>
      <c r="D93" s="25">
        <v>0</v>
      </c>
      <c r="E93" s="25">
        <v>0</v>
      </c>
      <c r="F93" s="25">
        <v>0</v>
      </c>
      <c r="G93" s="22">
        <v>0</v>
      </c>
    </row>
    <row r="94" spans="1:7">
      <c r="A94" s="18">
        <v>5</v>
      </c>
      <c r="B94" s="20" t="s">
        <v>40</v>
      </c>
      <c r="C94" s="20">
        <v>66.02</v>
      </c>
      <c r="D94" s="21">
        <f>D95+D96+D97+D98</f>
        <v>1745410</v>
      </c>
      <c r="E94" s="21">
        <f>E95+E96+E97+E98</f>
        <v>936910</v>
      </c>
      <c r="F94" s="21">
        <f>F95+F96+F97+F98</f>
        <v>585293</v>
      </c>
      <c r="G94" s="22">
        <f t="shared" si="8"/>
        <v>62.47056814421876</v>
      </c>
    </row>
    <row r="95" spans="1:7">
      <c r="A95" s="29"/>
      <c r="B95" s="24" t="s">
        <v>15</v>
      </c>
      <c r="C95" s="24" t="s">
        <v>16</v>
      </c>
      <c r="D95" s="25">
        <v>1240300</v>
      </c>
      <c r="E95" s="25">
        <v>619200</v>
      </c>
      <c r="F95" s="25">
        <v>594692</v>
      </c>
      <c r="G95" s="22">
        <f t="shared" si="8"/>
        <v>96.041989664082678</v>
      </c>
    </row>
    <row r="96" spans="1:7">
      <c r="A96" s="29"/>
      <c r="B96" s="26" t="s">
        <v>17</v>
      </c>
      <c r="C96" s="24" t="s">
        <v>18</v>
      </c>
      <c r="D96" s="25">
        <v>17700</v>
      </c>
      <c r="E96" s="25">
        <v>10300</v>
      </c>
      <c r="F96" s="25">
        <v>3196</v>
      </c>
      <c r="G96" s="22">
        <f t="shared" si="8"/>
        <v>31.029126213592235</v>
      </c>
    </row>
    <row r="97" spans="1:7" ht="27">
      <c r="A97" s="23"/>
      <c r="B97" s="31" t="s">
        <v>41</v>
      </c>
      <c r="C97" s="24" t="s">
        <v>42</v>
      </c>
      <c r="D97" s="25">
        <v>500000</v>
      </c>
      <c r="E97" s="25">
        <v>320000</v>
      </c>
      <c r="F97" s="25">
        <v>0</v>
      </c>
      <c r="G97" s="22">
        <v>0</v>
      </c>
    </row>
    <row r="98" spans="1:7" ht="25.5">
      <c r="A98" s="23"/>
      <c r="B98" s="26" t="s">
        <v>25</v>
      </c>
      <c r="C98" s="24" t="s">
        <v>26</v>
      </c>
      <c r="D98" s="25">
        <v>-12590</v>
      </c>
      <c r="E98" s="25">
        <v>-12590</v>
      </c>
      <c r="F98" s="25">
        <v>-12595</v>
      </c>
      <c r="G98" s="22">
        <v>0</v>
      </c>
    </row>
    <row r="99" spans="1:7">
      <c r="A99" s="35">
        <v>6</v>
      </c>
      <c r="B99" s="20" t="s">
        <v>45</v>
      </c>
      <c r="C99" s="20">
        <v>67.02</v>
      </c>
      <c r="D99" s="21">
        <f>D100+D101+D102+D103+D104</f>
        <v>2127500</v>
      </c>
      <c r="E99" s="21">
        <f t="shared" ref="E99:F99" si="11">E100+E101+E102+E103+E104</f>
        <v>1186700</v>
      </c>
      <c r="F99" s="21">
        <f t="shared" si="11"/>
        <v>811496</v>
      </c>
      <c r="G99" s="22">
        <f t="shared" si="8"/>
        <v>68.38257352321564</v>
      </c>
    </row>
    <row r="100" spans="1:7">
      <c r="A100" s="29"/>
      <c r="B100" s="24" t="s">
        <v>15</v>
      </c>
      <c r="C100" s="24" t="s">
        <v>16</v>
      </c>
      <c r="D100" s="25">
        <v>293590</v>
      </c>
      <c r="E100" s="25">
        <v>149290</v>
      </c>
      <c r="F100" s="25">
        <v>146788</v>
      </c>
      <c r="G100" s="22">
        <f t="shared" si="8"/>
        <v>98.324067251657837</v>
      </c>
    </row>
    <row r="101" spans="1:7">
      <c r="A101" s="29"/>
      <c r="B101" s="26" t="s">
        <v>17</v>
      </c>
      <c r="C101" s="24" t="s">
        <v>18</v>
      </c>
      <c r="D101" s="25">
        <v>1164400</v>
      </c>
      <c r="E101" s="25">
        <v>607900</v>
      </c>
      <c r="F101" s="25">
        <v>290530</v>
      </c>
      <c r="G101" s="22">
        <f t="shared" si="8"/>
        <v>47.792400065800294</v>
      </c>
    </row>
    <row r="102" spans="1:7" ht="27">
      <c r="A102" s="29"/>
      <c r="B102" s="31" t="s">
        <v>41</v>
      </c>
      <c r="C102" s="24" t="s">
        <v>42</v>
      </c>
      <c r="D102" s="25">
        <v>370000</v>
      </c>
      <c r="E102" s="25">
        <v>240000</v>
      </c>
      <c r="F102" s="25">
        <v>240000</v>
      </c>
      <c r="G102" s="22">
        <f t="shared" si="8"/>
        <v>100</v>
      </c>
    </row>
    <row r="103" spans="1:7">
      <c r="A103" s="29"/>
      <c r="B103" s="24" t="s">
        <v>21</v>
      </c>
      <c r="C103" s="24" t="s">
        <v>46</v>
      </c>
      <c r="D103" s="25">
        <v>300000</v>
      </c>
      <c r="E103" s="25">
        <v>190000</v>
      </c>
      <c r="F103" s="25">
        <v>146368</v>
      </c>
      <c r="G103" s="22">
        <f t="shared" si="8"/>
        <v>77.035789473684218</v>
      </c>
    </row>
    <row r="104" spans="1:7" ht="25.5">
      <c r="A104" s="29"/>
      <c r="B104" s="26" t="s">
        <v>25</v>
      </c>
      <c r="C104" s="27" t="s">
        <v>26</v>
      </c>
      <c r="D104" s="25">
        <v>-490</v>
      </c>
      <c r="E104" s="25">
        <v>-490</v>
      </c>
      <c r="F104" s="25">
        <v>-12190</v>
      </c>
      <c r="G104" s="22">
        <v>0</v>
      </c>
    </row>
    <row r="105" spans="1:7" ht="27">
      <c r="A105" s="20">
        <v>7</v>
      </c>
      <c r="B105" s="19" t="s">
        <v>48</v>
      </c>
      <c r="C105" s="20">
        <v>68.02</v>
      </c>
      <c r="D105" s="21">
        <f>D106+D107+D108+D109+D110</f>
        <v>5205750</v>
      </c>
      <c r="E105" s="21">
        <f t="shared" ref="E105:F105" si="12">E106+E107+E108+E109+E110</f>
        <v>2702150</v>
      </c>
      <c r="F105" s="21">
        <f t="shared" si="12"/>
        <v>2425737</v>
      </c>
      <c r="G105" s="22">
        <f t="shared" si="8"/>
        <v>89.770627093240563</v>
      </c>
    </row>
    <row r="106" spans="1:7">
      <c r="A106" s="29"/>
      <c r="B106" s="24" t="s">
        <v>15</v>
      </c>
      <c r="C106" s="24" t="s">
        <v>16</v>
      </c>
      <c r="D106" s="25">
        <v>2656750</v>
      </c>
      <c r="E106" s="25">
        <v>1439350</v>
      </c>
      <c r="F106" s="25">
        <v>1289421</v>
      </c>
      <c r="G106" s="22">
        <f t="shared" si="8"/>
        <v>89.583562024524952</v>
      </c>
    </row>
    <row r="107" spans="1:7">
      <c r="A107" s="29"/>
      <c r="B107" s="26" t="s">
        <v>17</v>
      </c>
      <c r="C107" s="24" t="s">
        <v>18</v>
      </c>
      <c r="D107" s="25">
        <v>38000</v>
      </c>
      <c r="E107" s="25">
        <v>14700</v>
      </c>
      <c r="F107" s="25">
        <v>770</v>
      </c>
      <c r="G107" s="22">
        <f t="shared" si="8"/>
        <v>5.2380952380952381</v>
      </c>
    </row>
    <row r="108" spans="1:7">
      <c r="A108" s="29"/>
      <c r="B108" s="24" t="s">
        <v>32</v>
      </c>
      <c r="C108" s="24" t="s">
        <v>33</v>
      </c>
      <c r="D108" s="25">
        <v>2510200</v>
      </c>
      <c r="E108" s="25">
        <v>1247300</v>
      </c>
      <c r="F108" s="25">
        <v>1137018</v>
      </c>
      <c r="G108" s="22">
        <f t="shared" si="8"/>
        <v>91.158342018760521</v>
      </c>
    </row>
    <row r="109" spans="1:7">
      <c r="A109" s="36"/>
      <c r="B109" s="24" t="s">
        <v>21</v>
      </c>
      <c r="C109" s="24" t="s">
        <v>22</v>
      </c>
      <c r="D109" s="25">
        <v>800</v>
      </c>
      <c r="E109" s="25">
        <v>800</v>
      </c>
      <c r="F109" s="25">
        <v>0</v>
      </c>
      <c r="G109" s="22">
        <v>0</v>
      </c>
    </row>
    <row r="110" spans="1:7" ht="25.5">
      <c r="A110" s="36"/>
      <c r="B110" s="26" t="s">
        <v>25</v>
      </c>
      <c r="C110" s="27" t="s">
        <v>26</v>
      </c>
      <c r="D110" s="25">
        <v>0</v>
      </c>
      <c r="E110" s="25">
        <v>0</v>
      </c>
      <c r="F110" s="25">
        <v>-1472</v>
      </c>
      <c r="G110" s="22">
        <v>0</v>
      </c>
    </row>
    <row r="111" spans="1:7">
      <c r="A111" s="20">
        <v>8</v>
      </c>
      <c r="B111" s="37" t="s">
        <v>49</v>
      </c>
      <c r="C111" s="20">
        <v>70.02</v>
      </c>
      <c r="D111" s="21">
        <f>D112+D113+D114</f>
        <v>885500</v>
      </c>
      <c r="E111" s="21">
        <f>E112+E113+E114</f>
        <v>459500</v>
      </c>
      <c r="F111" s="21">
        <f>F114+F113+F112</f>
        <v>295849</v>
      </c>
      <c r="G111" s="22">
        <f t="shared" si="8"/>
        <v>64.384983677910768</v>
      </c>
    </row>
    <row r="112" spans="1:7">
      <c r="A112" s="23"/>
      <c r="B112" s="26" t="s">
        <v>17</v>
      </c>
      <c r="C112" s="24" t="s">
        <v>50</v>
      </c>
      <c r="D112" s="25">
        <v>735500</v>
      </c>
      <c r="E112" s="25">
        <v>384500</v>
      </c>
      <c r="F112" s="25">
        <v>225135</v>
      </c>
      <c r="G112" s="22">
        <f t="shared" si="8"/>
        <v>58.55266579973992</v>
      </c>
    </row>
    <row r="113" spans="1:11">
      <c r="A113" s="23"/>
      <c r="B113" s="26" t="s">
        <v>51</v>
      </c>
      <c r="C113" s="24" t="s">
        <v>52</v>
      </c>
      <c r="D113" s="25">
        <v>150000</v>
      </c>
      <c r="E113" s="25">
        <v>75000</v>
      </c>
      <c r="F113" s="25">
        <v>70714</v>
      </c>
      <c r="G113" s="22">
        <f t="shared" si="8"/>
        <v>94.285333333333327</v>
      </c>
      <c r="H113" s="49"/>
      <c r="I113" s="50"/>
      <c r="J113" s="50"/>
      <c r="K113" s="50"/>
    </row>
    <row r="114" spans="1:11" ht="25.5">
      <c r="A114" s="23"/>
      <c r="B114" s="26" t="s">
        <v>62</v>
      </c>
      <c r="C114" s="27" t="s">
        <v>26</v>
      </c>
      <c r="D114" s="25">
        <v>0</v>
      </c>
      <c r="E114" s="25">
        <v>0</v>
      </c>
      <c r="F114" s="25">
        <v>0</v>
      </c>
      <c r="G114" s="22">
        <v>0</v>
      </c>
    </row>
    <row r="115" spans="1:11">
      <c r="A115" s="20">
        <v>9</v>
      </c>
      <c r="B115" s="20" t="s">
        <v>56</v>
      </c>
      <c r="C115" s="20">
        <v>74.02</v>
      </c>
      <c r="D115" s="39">
        <f>D116+D117+D118</f>
        <v>782120</v>
      </c>
      <c r="E115" s="39">
        <f>E116+E117+E118</f>
        <v>646220</v>
      </c>
      <c r="F115" s="39">
        <f>F116+F117+F118</f>
        <v>561617</v>
      </c>
      <c r="G115" s="22">
        <f t="shared" si="8"/>
        <v>86.908018940917955</v>
      </c>
    </row>
    <row r="116" spans="1:11">
      <c r="A116" s="40"/>
      <c r="B116" s="24" t="s">
        <v>15</v>
      </c>
      <c r="C116" s="24" t="s">
        <v>16</v>
      </c>
      <c r="D116" s="41">
        <v>81600</v>
      </c>
      <c r="E116" s="25">
        <v>41300</v>
      </c>
      <c r="F116" s="41">
        <v>40664</v>
      </c>
      <c r="G116" s="22">
        <v>0</v>
      </c>
    </row>
    <row r="117" spans="1:11">
      <c r="A117" s="40"/>
      <c r="B117" s="26" t="s">
        <v>17</v>
      </c>
      <c r="C117" s="24" t="s">
        <v>50</v>
      </c>
      <c r="D117" s="42">
        <v>700520</v>
      </c>
      <c r="E117" s="42">
        <v>604920</v>
      </c>
      <c r="F117" s="41">
        <v>520953</v>
      </c>
      <c r="G117" s="22">
        <f t="shared" si="8"/>
        <v>86.119321563181899</v>
      </c>
    </row>
    <row r="118" spans="1:11">
      <c r="A118" s="40"/>
      <c r="B118" s="26" t="s">
        <v>57</v>
      </c>
      <c r="C118" s="24" t="s">
        <v>52</v>
      </c>
      <c r="D118" s="42">
        <v>0</v>
      </c>
      <c r="E118" s="42">
        <v>0</v>
      </c>
      <c r="F118" s="41">
        <v>0</v>
      </c>
      <c r="G118" s="22">
        <v>0</v>
      </c>
    </row>
    <row r="119" spans="1:11">
      <c r="A119" s="20">
        <v>10</v>
      </c>
      <c r="B119" s="20" t="s">
        <v>58</v>
      </c>
      <c r="C119" s="20">
        <v>84.02</v>
      </c>
      <c r="D119" s="39">
        <f>D120+D121</f>
        <v>1152400</v>
      </c>
      <c r="E119" s="39">
        <f t="shared" ref="E119:F119" si="13">E120+E121</f>
        <v>605000</v>
      </c>
      <c r="F119" s="39">
        <f t="shared" si="13"/>
        <v>13302</v>
      </c>
      <c r="G119" s="22">
        <f t="shared" si="8"/>
        <v>2.1986776859504129</v>
      </c>
    </row>
    <row r="120" spans="1:11">
      <c r="A120" s="29"/>
      <c r="B120" s="26" t="s">
        <v>17</v>
      </c>
      <c r="C120" s="24" t="s">
        <v>50</v>
      </c>
      <c r="D120" s="43">
        <v>1152400</v>
      </c>
      <c r="E120" s="43">
        <v>605000</v>
      </c>
      <c r="F120" s="25">
        <v>13302</v>
      </c>
      <c r="G120" s="22">
        <f t="shared" si="8"/>
        <v>2.1986776859504129</v>
      </c>
    </row>
    <row r="121" spans="1:11" ht="25.5">
      <c r="A121" s="29"/>
      <c r="B121" s="26" t="s">
        <v>25</v>
      </c>
      <c r="C121" s="27" t="s">
        <v>26</v>
      </c>
      <c r="D121" s="25">
        <v>0</v>
      </c>
      <c r="E121" s="25">
        <v>0</v>
      </c>
      <c r="F121" s="25">
        <v>0</v>
      </c>
      <c r="G121" s="22">
        <v>0</v>
      </c>
    </row>
    <row r="122" spans="1:11">
      <c r="A122" s="20"/>
      <c r="B122" s="44" t="s">
        <v>59</v>
      </c>
      <c r="C122" s="20"/>
      <c r="D122" s="39">
        <f>D119+D115+D111+D105+D99+D94+D89+D85+D80+D75</f>
        <v>22173330</v>
      </c>
      <c r="E122" s="39">
        <f>E119+E115+E111+E105+E99+E94+E89+E85+E80+E75</f>
        <v>11972630</v>
      </c>
      <c r="F122" s="39">
        <f>F119+F115+F111+F105+F99+F94+F89+F85+F80+F75</f>
        <v>8680722</v>
      </c>
      <c r="G122" s="22">
        <f t="shared" si="8"/>
        <v>72.504721184902564</v>
      </c>
    </row>
    <row r="123" spans="1:11">
      <c r="A123" s="45"/>
      <c r="B123" s="46"/>
      <c r="C123" s="45"/>
      <c r="D123" s="47"/>
      <c r="E123" s="47"/>
      <c r="F123" s="47"/>
    </row>
    <row r="124" spans="1:11">
      <c r="A124" s="45"/>
      <c r="B124" s="46"/>
      <c r="C124" s="45"/>
      <c r="D124" s="51"/>
      <c r="E124" s="51"/>
      <c r="F124" s="51"/>
    </row>
    <row r="125" spans="1:11" ht="18.75">
      <c r="A125" s="6" t="s">
        <v>63</v>
      </c>
      <c r="B125" s="6"/>
      <c r="C125" s="6"/>
      <c r="D125" s="6"/>
      <c r="E125" s="6"/>
      <c r="F125" s="6"/>
    </row>
    <row r="126" spans="1:11">
      <c r="F126" s="7" t="s">
        <v>6</v>
      </c>
    </row>
    <row r="127" spans="1:11">
      <c r="A127" s="9" t="s">
        <v>7</v>
      </c>
      <c r="B127" s="9" t="s">
        <v>8</v>
      </c>
      <c r="C127" s="9" t="s">
        <v>9</v>
      </c>
      <c r="D127" s="10" t="s">
        <v>10</v>
      </c>
      <c r="E127" s="11" t="s">
        <v>11</v>
      </c>
      <c r="F127" s="12" t="s">
        <v>12</v>
      </c>
      <c r="G127" s="13" t="s">
        <v>13</v>
      </c>
    </row>
    <row r="128" spans="1:11">
      <c r="A128" s="14"/>
      <c r="B128" s="14"/>
      <c r="C128" s="14"/>
      <c r="D128" s="15"/>
      <c r="E128" s="16"/>
      <c r="F128" s="17"/>
      <c r="G128" s="13"/>
    </row>
    <row r="129" spans="1:10" ht="27">
      <c r="A129" s="18">
        <v>1</v>
      </c>
      <c r="B129" s="19" t="s">
        <v>14</v>
      </c>
      <c r="C129" s="20">
        <v>51.02</v>
      </c>
      <c r="D129" s="21">
        <f>D131+D130</f>
        <v>601300</v>
      </c>
      <c r="E129" s="21">
        <f>E131+E130</f>
        <v>601300</v>
      </c>
      <c r="F129" s="21">
        <f>F131+F130</f>
        <v>12000</v>
      </c>
      <c r="G129" s="22">
        <f>F129/E129*100</f>
        <v>1.9956760352569431</v>
      </c>
    </row>
    <row r="130" spans="1:10" ht="25.5">
      <c r="A130" s="52"/>
      <c r="B130" s="26" t="s">
        <v>19</v>
      </c>
      <c r="C130" s="53" t="s">
        <v>20</v>
      </c>
      <c r="D130" s="54">
        <v>586300</v>
      </c>
      <c r="E130" s="25">
        <v>586300</v>
      </c>
      <c r="F130" s="25">
        <v>0</v>
      </c>
      <c r="G130" s="22">
        <v>0</v>
      </c>
    </row>
    <row r="131" spans="1:10">
      <c r="A131" s="55"/>
      <c r="B131" s="24" t="s">
        <v>64</v>
      </c>
      <c r="C131" s="24" t="s">
        <v>47</v>
      </c>
      <c r="D131" s="30">
        <v>15000</v>
      </c>
      <c r="E131" s="30">
        <v>15000</v>
      </c>
      <c r="F131" s="25">
        <v>12000</v>
      </c>
      <c r="G131" s="22">
        <f t="shared" ref="G131:G155" si="14">F131/E131*100</f>
        <v>80</v>
      </c>
    </row>
    <row r="132" spans="1:10" ht="27">
      <c r="A132" s="56">
        <v>2</v>
      </c>
      <c r="B132" s="19" t="s">
        <v>30</v>
      </c>
      <c r="C132" s="20">
        <v>61.02</v>
      </c>
      <c r="D132" s="57">
        <f>D133</f>
        <v>10000</v>
      </c>
      <c r="E132" s="57">
        <f>E133</f>
        <v>10000</v>
      </c>
      <c r="F132" s="57">
        <f>F133</f>
        <v>0</v>
      </c>
      <c r="G132" s="22">
        <v>0</v>
      </c>
      <c r="J132" s="5" t="s">
        <v>0</v>
      </c>
    </row>
    <row r="133" spans="1:10">
      <c r="A133" s="29"/>
      <c r="B133" s="24" t="s">
        <v>64</v>
      </c>
      <c r="C133" s="24" t="s">
        <v>47</v>
      </c>
      <c r="D133" s="30">
        <v>10000</v>
      </c>
      <c r="E133" s="30">
        <v>10000</v>
      </c>
      <c r="F133" s="25">
        <v>0</v>
      </c>
      <c r="G133" s="22">
        <v>0</v>
      </c>
    </row>
    <row r="134" spans="1:10">
      <c r="A134" s="35">
        <v>3</v>
      </c>
      <c r="B134" s="20" t="s">
        <v>31</v>
      </c>
      <c r="C134" s="20">
        <v>65.02</v>
      </c>
      <c r="D134" s="21">
        <f>D135+D136+D137+D138</f>
        <v>125000</v>
      </c>
      <c r="E134" s="21">
        <f>E135+E138+E137+E136</f>
        <v>125000</v>
      </c>
      <c r="F134" s="21">
        <f t="shared" ref="F134" si="15">F135+F138+F137</f>
        <v>24805</v>
      </c>
      <c r="G134" s="22">
        <f t="shared" si="14"/>
        <v>19.844000000000001</v>
      </c>
    </row>
    <row r="135" spans="1:10" ht="40.5">
      <c r="A135" s="29"/>
      <c r="B135" s="31" t="s">
        <v>65</v>
      </c>
      <c r="C135" s="24" t="s">
        <v>44</v>
      </c>
      <c r="D135" s="25">
        <v>0</v>
      </c>
      <c r="E135" s="25">
        <v>0</v>
      </c>
      <c r="F135" s="25">
        <v>0</v>
      </c>
      <c r="G135" s="22">
        <v>0</v>
      </c>
    </row>
    <row r="136" spans="1:10" ht="40.5">
      <c r="A136" s="29"/>
      <c r="B136" s="31" t="s">
        <v>34</v>
      </c>
      <c r="C136" s="24" t="s">
        <v>35</v>
      </c>
      <c r="D136" s="25">
        <v>0</v>
      </c>
      <c r="E136" s="25">
        <v>0</v>
      </c>
      <c r="F136" s="25">
        <v>0</v>
      </c>
      <c r="G136" s="22">
        <v>0</v>
      </c>
    </row>
    <row r="137" spans="1:10" ht="27">
      <c r="A137" s="29"/>
      <c r="B137" s="31" t="s">
        <v>66</v>
      </c>
      <c r="C137" s="24" t="s">
        <v>37</v>
      </c>
      <c r="D137" s="25">
        <v>0</v>
      </c>
      <c r="E137" s="25">
        <v>0</v>
      </c>
      <c r="F137" s="25">
        <v>0</v>
      </c>
      <c r="G137" s="22">
        <v>0</v>
      </c>
    </row>
    <row r="138" spans="1:10">
      <c r="A138" s="29"/>
      <c r="B138" s="24" t="s">
        <v>38</v>
      </c>
      <c r="C138" s="24" t="s">
        <v>47</v>
      </c>
      <c r="D138" s="25">
        <v>125000</v>
      </c>
      <c r="E138" s="25">
        <v>125000</v>
      </c>
      <c r="F138" s="25">
        <v>24805</v>
      </c>
      <c r="G138" s="22">
        <f t="shared" si="14"/>
        <v>19.844000000000001</v>
      </c>
    </row>
    <row r="139" spans="1:10">
      <c r="A139" s="35">
        <v>4</v>
      </c>
      <c r="B139" s="20" t="s">
        <v>40</v>
      </c>
      <c r="C139" s="20">
        <v>66.02</v>
      </c>
      <c r="D139" s="21">
        <f>D140+D141+D142</f>
        <v>192000</v>
      </c>
      <c r="E139" s="21">
        <f t="shared" ref="E139:F139" si="16">E140+E141+E142</f>
        <v>92000</v>
      </c>
      <c r="F139" s="21">
        <f t="shared" si="16"/>
        <v>0</v>
      </c>
      <c r="G139" s="22">
        <f t="shared" si="14"/>
        <v>0</v>
      </c>
    </row>
    <row r="140" spans="1:10" ht="27">
      <c r="A140" s="23"/>
      <c r="B140" s="31" t="s">
        <v>41</v>
      </c>
      <c r="C140" s="24" t="s">
        <v>42</v>
      </c>
      <c r="D140" s="25">
        <v>187000</v>
      </c>
      <c r="E140" s="25">
        <v>87000</v>
      </c>
      <c r="F140" s="25">
        <v>0</v>
      </c>
      <c r="G140" s="22">
        <v>0</v>
      </c>
    </row>
    <row r="141" spans="1:10" ht="40.5">
      <c r="A141" s="29"/>
      <c r="B141" s="31" t="s">
        <v>65</v>
      </c>
      <c r="C141" s="24" t="s">
        <v>44</v>
      </c>
      <c r="D141" s="25">
        <v>0</v>
      </c>
      <c r="E141" s="25">
        <v>0</v>
      </c>
      <c r="F141" s="25">
        <v>0</v>
      </c>
      <c r="G141" s="22">
        <v>0</v>
      </c>
    </row>
    <row r="142" spans="1:10">
      <c r="A142" s="29"/>
      <c r="B142" s="31" t="s">
        <v>23</v>
      </c>
      <c r="C142" s="24" t="s">
        <v>47</v>
      </c>
      <c r="D142" s="25">
        <v>5000</v>
      </c>
      <c r="E142" s="25">
        <v>5000</v>
      </c>
      <c r="F142" s="25">
        <v>0</v>
      </c>
      <c r="G142" s="22">
        <f t="shared" si="14"/>
        <v>0</v>
      </c>
    </row>
    <row r="143" spans="1:10">
      <c r="A143" s="35">
        <v>5</v>
      </c>
      <c r="B143" s="20" t="s">
        <v>45</v>
      </c>
      <c r="C143" s="20">
        <v>67.02</v>
      </c>
      <c r="D143" s="21">
        <f>D144</f>
        <v>201000</v>
      </c>
      <c r="E143" s="21">
        <f t="shared" ref="E143:F143" si="17">E144</f>
        <v>201000</v>
      </c>
      <c r="F143" s="21">
        <f t="shared" si="17"/>
        <v>0</v>
      </c>
      <c r="G143" s="22">
        <v>0</v>
      </c>
    </row>
    <row r="144" spans="1:10">
      <c r="A144" s="36"/>
      <c r="B144" s="24" t="s">
        <v>38</v>
      </c>
      <c r="C144" s="24" t="s">
        <v>47</v>
      </c>
      <c r="D144" s="25">
        <v>201000</v>
      </c>
      <c r="E144" s="25">
        <v>201000</v>
      </c>
      <c r="F144" s="25">
        <v>0</v>
      </c>
      <c r="G144" s="22">
        <v>0</v>
      </c>
    </row>
    <row r="145" spans="1:19">
      <c r="A145" s="35">
        <v>6</v>
      </c>
      <c r="B145" s="37" t="s">
        <v>49</v>
      </c>
      <c r="C145" s="20">
        <v>70.02</v>
      </c>
      <c r="D145" s="21">
        <f>D148+D147+D149+D146</f>
        <v>11272680</v>
      </c>
      <c r="E145" s="21">
        <f>E148+E147+E149+E146</f>
        <v>6114680</v>
      </c>
      <c r="F145" s="21">
        <f>F146+F147+F148+F149</f>
        <v>948120</v>
      </c>
      <c r="G145" s="22">
        <f t="shared" si="14"/>
        <v>15.505635617890063</v>
      </c>
    </row>
    <row r="146" spans="1:19" ht="38.25">
      <c r="A146" s="23"/>
      <c r="B146" s="34" t="s">
        <v>53</v>
      </c>
      <c r="C146" s="24" t="s">
        <v>44</v>
      </c>
      <c r="D146" s="43">
        <v>6148790</v>
      </c>
      <c r="E146" s="25">
        <v>2798790</v>
      </c>
      <c r="F146" s="25">
        <v>19150</v>
      </c>
      <c r="G146" s="33">
        <v>0</v>
      </c>
    </row>
    <row r="147" spans="1:19" ht="40.5">
      <c r="A147" s="35"/>
      <c r="B147" s="58" t="s">
        <v>54</v>
      </c>
      <c r="C147" s="53" t="s">
        <v>35</v>
      </c>
      <c r="D147" s="54">
        <v>845590</v>
      </c>
      <c r="E147" s="54">
        <v>845590</v>
      </c>
      <c r="F147" s="54">
        <v>836024</v>
      </c>
      <c r="G147" s="22">
        <f t="shared" si="14"/>
        <v>98.868718882673633</v>
      </c>
    </row>
    <row r="148" spans="1:19">
      <c r="A148" s="23"/>
      <c r="B148" s="24" t="s">
        <v>38</v>
      </c>
      <c r="C148" s="24" t="s">
        <v>47</v>
      </c>
      <c r="D148" s="25">
        <v>4278300</v>
      </c>
      <c r="E148" s="25">
        <v>2470300</v>
      </c>
      <c r="F148" s="25">
        <v>92946</v>
      </c>
      <c r="G148" s="22">
        <f t="shared" si="14"/>
        <v>3.762538962879002</v>
      </c>
    </row>
    <row r="149" spans="1:19" ht="25.5">
      <c r="A149" s="23"/>
      <c r="B149" s="26" t="s">
        <v>55</v>
      </c>
      <c r="C149" s="27" t="s">
        <v>26</v>
      </c>
      <c r="D149" s="25">
        <v>0</v>
      </c>
      <c r="E149" s="25">
        <v>0</v>
      </c>
      <c r="F149" s="25">
        <v>0</v>
      </c>
      <c r="G149" s="22">
        <v>0</v>
      </c>
    </row>
    <row r="150" spans="1:19">
      <c r="A150" s="20">
        <v>7</v>
      </c>
      <c r="B150" s="20" t="s">
        <v>56</v>
      </c>
      <c r="C150" s="20">
        <v>74.02</v>
      </c>
      <c r="D150" s="59">
        <f>D151</f>
        <v>0</v>
      </c>
      <c r="E150" s="59">
        <f>E151</f>
        <v>0</v>
      </c>
      <c r="F150" s="59">
        <f>F151</f>
        <v>0</v>
      </c>
      <c r="G150" s="22">
        <v>0</v>
      </c>
    </row>
    <row r="151" spans="1:19">
      <c r="A151" s="23"/>
      <c r="B151" s="24" t="s">
        <v>38</v>
      </c>
      <c r="C151" s="24" t="s">
        <v>47</v>
      </c>
      <c r="D151" s="25">
        <v>0</v>
      </c>
      <c r="E151" s="25">
        <v>0</v>
      </c>
      <c r="F151" s="25">
        <v>0</v>
      </c>
      <c r="G151" s="22">
        <v>0</v>
      </c>
    </row>
    <row r="152" spans="1:19">
      <c r="A152" s="35">
        <v>8</v>
      </c>
      <c r="B152" s="20" t="s">
        <v>58</v>
      </c>
      <c r="C152" s="20">
        <v>84.02</v>
      </c>
      <c r="D152" s="39">
        <f>D153</f>
        <v>2491470</v>
      </c>
      <c r="E152" s="39">
        <f t="shared" ref="E152:F152" si="18">E153</f>
        <v>1461470</v>
      </c>
      <c r="F152" s="39">
        <f t="shared" si="18"/>
        <v>186130</v>
      </c>
      <c r="G152" s="22">
        <f t="shared" si="14"/>
        <v>12.735807098332499</v>
      </c>
    </row>
    <row r="153" spans="1:19">
      <c r="A153" s="36"/>
      <c r="B153" s="31" t="s">
        <v>23</v>
      </c>
      <c r="C153" s="24" t="s">
        <v>47</v>
      </c>
      <c r="D153" s="43">
        <v>2491470</v>
      </c>
      <c r="E153" s="43">
        <v>1461470</v>
      </c>
      <c r="F153" s="25">
        <v>186130</v>
      </c>
      <c r="G153" s="22">
        <f t="shared" si="14"/>
        <v>12.735807098332499</v>
      </c>
    </row>
    <row r="154" spans="1:19">
      <c r="A154" s="36"/>
      <c r="B154" s="31"/>
      <c r="C154" s="24"/>
      <c r="D154" s="43"/>
      <c r="E154" s="43"/>
      <c r="F154" s="25"/>
      <c r="G154" s="22">
        <v>0</v>
      </c>
    </row>
    <row r="155" spans="1:19">
      <c r="A155" s="20"/>
      <c r="B155" s="44" t="s">
        <v>59</v>
      </c>
      <c r="C155" s="20"/>
      <c r="D155" s="39">
        <f>D152+D145+D143+D139+D134+D132+D129+D150</f>
        <v>14893450</v>
      </c>
      <c r="E155" s="39">
        <f>E152+E145+E143+E139+E134+E132+E129+E150</f>
        <v>8605450</v>
      </c>
      <c r="F155" s="39">
        <f>F152+F145+F143+F139+F134+F132+F129+F150</f>
        <v>1171055</v>
      </c>
      <c r="G155" s="22">
        <f t="shared" si="14"/>
        <v>13.608294743447466</v>
      </c>
    </row>
    <row r="156" spans="1:19">
      <c r="A156" s="45"/>
      <c r="B156" s="46"/>
      <c r="C156" s="45"/>
      <c r="D156" s="47"/>
      <c r="E156" s="47"/>
      <c r="G156"/>
    </row>
    <row r="157" spans="1:19" ht="15.75">
      <c r="A157" s="60"/>
      <c r="B157" s="61"/>
      <c r="C157" s="62"/>
      <c r="D157" s="62"/>
      <c r="E157" s="63"/>
      <c r="F157" s="63"/>
      <c r="G157" s="62"/>
      <c r="J157" s="5" t="s">
        <v>0</v>
      </c>
      <c r="N157" s="64"/>
      <c r="O157" s="60"/>
      <c r="P157" s="60"/>
      <c r="Q157" s="60"/>
      <c r="R157" s="60"/>
      <c r="S157" s="60"/>
    </row>
    <row r="158" spans="1:19" ht="15.75">
      <c r="A158" s="60"/>
      <c r="B158" s="65" t="s">
        <v>67</v>
      </c>
      <c r="C158" s="62"/>
      <c r="D158" s="66" t="s">
        <v>68</v>
      </c>
      <c r="E158" s="66"/>
      <c r="F158" s="66"/>
      <c r="G158" s="62"/>
      <c r="N158" s="64"/>
      <c r="O158" s="60"/>
      <c r="P158" s="60"/>
      <c r="Q158" s="60"/>
      <c r="R158" s="60"/>
      <c r="S158" s="60"/>
    </row>
    <row r="159" spans="1:19" ht="15.75">
      <c r="A159" s="60"/>
      <c r="B159" s="67" t="s">
        <v>69</v>
      </c>
      <c r="C159" s="68"/>
      <c r="D159" s="67" t="s">
        <v>0</v>
      </c>
      <c r="E159" s="69" t="s">
        <v>70</v>
      </c>
      <c r="F159" s="69"/>
      <c r="G159" s="62"/>
      <c r="N159" s="70"/>
      <c r="O159" s="71"/>
      <c r="P159" s="71"/>
      <c r="Q159" s="72"/>
      <c r="R159" s="73"/>
      <c r="S159" s="74"/>
    </row>
    <row r="160" spans="1:19">
      <c r="G160"/>
    </row>
  </sheetData>
  <mergeCells count="28">
    <mergeCell ref="E157:F157"/>
    <mergeCell ref="D158:F158"/>
    <mergeCell ref="E159:F159"/>
    <mergeCell ref="R159:S159"/>
    <mergeCell ref="G73:G74"/>
    <mergeCell ref="A125:F125"/>
    <mergeCell ref="A127:A128"/>
    <mergeCell ref="B127:B128"/>
    <mergeCell ref="C127:C128"/>
    <mergeCell ref="D127:D128"/>
    <mergeCell ref="E127:E128"/>
    <mergeCell ref="F127:F128"/>
    <mergeCell ref="G127:G128"/>
    <mergeCell ref="A71:F71"/>
    <mergeCell ref="A73:A74"/>
    <mergeCell ref="B73:B74"/>
    <mergeCell ref="C73:C74"/>
    <mergeCell ref="D73:D74"/>
    <mergeCell ref="E73:E74"/>
    <mergeCell ref="F73:F74"/>
    <mergeCell ref="A4:G4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2026-09-17T08:49:45Z</dcterms:modified>
</cp:coreProperties>
</file>