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G56" i="1"/>
  <c r="F56"/>
  <c r="E56"/>
  <c r="F54"/>
  <c r="E54"/>
  <c r="D54"/>
  <c r="G53"/>
  <c r="G52"/>
  <c r="G51"/>
  <c r="F51"/>
  <c r="E51"/>
  <c r="D51"/>
  <c r="D56" s="1"/>
  <c r="G44"/>
  <c r="G43"/>
  <c r="F42"/>
  <c r="G42" s="1"/>
  <c r="E42"/>
  <c r="D42"/>
  <c r="G40"/>
  <c r="G39"/>
  <c r="F38"/>
  <c r="G38" s="1"/>
  <c r="E38"/>
  <c r="D38"/>
  <c r="G36"/>
  <c r="G35"/>
  <c r="G34"/>
  <c r="F33"/>
  <c r="G33" s="1"/>
  <c r="E33"/>
  <c r="D33"/>
  <c r="G32"/>
  <c r="G31"/>
  <c r="F31"/>
  <c r="E31"/>
  <c r="D31"/>
  <c r="G24"/>
  <c r="G23"/>
  <c r="F22"/>
  <c r="G22" s="1"/>
  <c r="E22"/>
  <c r="E26" s="1"/>
  <c r="D22"/>
  <c r="D26" s="1"/>
  <c r="G19"/>
  <c r="G18"/>
  <c r="G17"/>
  <c r="F17"/>
  <c r="E17"/>
  <c r="D17"/>
  <c r="G14"/>
  <c r="G13"/>
  <c r="G12"/>
  <c r="G11"/>
  <c r="G10"/>
  <c r="F10"/>
  <c r="E10"/>
  <c r="D10"/>
  <c r="G9"/>
  <c r="G8"/>
  <c r="F8"/>
  <c r="E8"/>
  <c r="D8"/>
  <c r="F26" l="1"/>
  <c r="E46"/>
  <c r="F46"/>
  <c r="D46"/>
  <c r="G26"/>
  <c r="G46" l="1"/>
</calcChain>
</file>

<file path=xl/sharedStrings.xml><?xml version="1.0" encoding="utf-8"?>
<sst xmlns="http://schemas.openxmlformats.org/spreadsheetml/2006/main" count="114" uniqueCount="43">
  <si>
    <t>U.A.T ORAȘ TÂRGU CĂRBUNEȘTI</t>
  </si>
  <si>
    <t xml:space="preserve">                                                         Anexa nr. 4 la HCL nr.</t>
  </si>
  <si>
    <t>JUDETUL GORJ</t>
  </si>
  <si>
    <t>CUI : 4898681</t>
  </si>
  <si>
    <t>Contul de execuție  al Bugetului de venituri și cheltuieli al instituțiilor publice și activităților finanțate integral sau parțial din venituri proprii   -CHELTUIELI -30.06.2026</t>
  </si>
  <si>
    <t>Nr. Crt</t>
  </si>
  <si>
    <t>Denumire indicator</t>
  </si>
  <si>
    <t>Cod indicator</t>
  </si>
  <si>
    <t xml:space="preserve">Prevedere bugetară  anuala </t>
  </si>
  <si>
    <t>Prevedere bugetară trimestriala 30.06.2026</t>
  </si>
  <si>
    <t>Plăți efectuate la 30.06.2026</t>
  </si>
  <si>
    <t>Grad de realizare% trim II</t>
  </si>
  <si>
    <t>Învățământ</t>
  </si>
  <si>
    <t>65.10.11.03</t>
  </si>
  <si>
    <t>Bunuri și servicii</t>
  </si>
  <si>
    <t>Titlul 20:</t>
  </si>
  <si>
    <t>Spitalul orasenesc Tg Carbunesti</t>
  </si>
  <si>
    <t>66.10.06.01.</t>
  </si>
  <si>
    <t xml:space="preserve"> </t>
  </si>
  <si>
    <t>Cheltuieli de personal</t>
  </si>
  <si>
    <t>Titlul 10</t>
  </si>
  <si>
    <t>Titlul 20</t>
  </si>
  <si>
    <t>Alte cheltuieli</t>
  </si>
  <si>
    <t>Titlul 59</t>
  </si>
  <si>
    <t>Proiecte cu finantare din sumele reprezentand asistenta financiara nerambursabila PNRR</t>
  </si>
  <si>
    <t>Titlul 60</t>
  </si>
  <si>
    <t>Cheltuieli de capital</t>
  </si>
  <si>
    <t>Titlul 71 :</t>
  </si>
  <si>
    <t>Plăți efectuate în anii precedenți și recup în anul curent secț funcționare</t>
  </si>
  <si>
    <t>Titlul 85</t>
  </si>
  <si>
    <t>Sport Club Sportiv "Gilortul " Tg Cărbunești</t>
  </si>
  <si>
    <t>67.10.05.01</t>
  </si>
  <si>
    <t>Administrația Pieții</t>
  </si>
  <si>
    <t>70.10.04.</t>
  </si>
  <si>
    <t xml:space="preserve">TOTAL CHELTUIELI </t>
  </si>
  <si>
    <t>Contul de execuție  al Bugetului de venituri și cheltuieli al instituțiilor publice și activităților finanțate integral sau parțial din venituri proprii   -CHELTUIELI - SECȚIUNEA DE FUNCȚIONARE - 30.06.2026</t>
  </si>
  <si>
    <t>Contul de execuție  al Bugetului de venituri și cheltuieli al instituțiilor publice și activităților finanțate integral sau parțial din venituri proprii   -CHELTUIELI -                                           -SECȚIUNEA DE DEZVOLTARE - 30.06.2026</t>
  </si>
  <si>
    <t>Titlul 71:</t>
  </si>
  <si>
    <t>67.10.05.01.</t>
  </si>
  <si>
    <t xml:space="preserve">Primar, </t>
  </si>
  <si>
    <t xml:space="preserve">                                          Șef serviciu,</t>
  </si>
  <si>
    <t xml:space="preserve">BIRĂU  DĂNUȚ </t>
  </si>
  <si>
    <t xml:space="preserve">  BORCAN ALIN- PAUL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</si>
</sst>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.5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.5"/>
      <name val="Times New Roman"/>
      <family val="1"/>
    </font>
    <font>
      <b/>
      <sz val="14"/>
      <name val="Times New Roman"/>
      <family val="1"/>
    </font>
    <font>
      <b/>
      <i/>
      <sz val="9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  <font>
      <sz val="10"/>
      <name val="Arial"/>
      <family val="2"/>
    </font>
    <font>
      <b/>
      <sz val="11.5"/>
      <name val="Times New Roman"/>
      <family val="1"/>
      <charset val="238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3" xfId="0" applyFont="1" applyBorder="1" applyAlignment="1">
      <alignment wrapText="1"/>
    </xf>
    <xf numFmtId="0" fontId="11" fillId="0" borderId="3" xfId="0" applyFont="1" applyBorder="1" applyAlignment="1"/>
    <xf numFmtId="4" fontId="4" fillId="0" borderId="3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3" fillId="0" borderId="3" xfId="0" applyNumberFormat="1" applyFont="1" applyBorder="1"/>
    <xf numFmtId="0" fontId="1" fillId="0" borderId="3" xfId="0" applyFont="1" applyBorder="1" applyAlignment="1"/>
    <xf numFmtId="0" fontId="8" fillId="0" borderId="3" xfId="0" applyFont="1" applyBorder="1" applyAlignment="1">
      <alignment vertical="center" wrapText="1"/>
    </xf>
    <xf numFmtId="0" fontId="12" fillId="3" borderId="3" xfId="0" applyFont="1" applyFill="1" applyBorder="1" applyAlignment="1">
      <alignment vertical="center"/>
    </xf>
    <xf numFmtId="4" fontId="1" fillId="0" borderId="3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wrapText="1"/>
    </xf>
    <xf numFmtId="4" fontId="4" fillId="0" borderId="7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4" fontId="12" fillId="0" borderId="3" xfId="0" applyNumberFormat="1" applyFont="1" applyBorder="1" applyAlignment="1">
      <alignment horizontal="center" vertical="center"/>
    </xf>
    <xf numFmtId="4" fontId="8" fillId="3" borderId="3" xfId="0" applyNumberFormat="1" applyFont="1" applyFill="1" applyBorder="1" applyAlignment="1">
      <alignment vertical="center"/>
    </xf>
    <xf numFmtId="0" fontId="0" fillId="3" borderId="0" xfId="0" applyFill="1"/>
    <xf numFmtId="0" fontId="12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11" fillId="0" borderId="6" xfId="0" applyFont="1" applyBorder="1" applyAlignment="1">
      <alignment vertical="center"/>
    </xf>
    <xf numFmtId="4" fontId="15" fillId="0" borderId="3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/>
    </xf>
    <xf numFmtId="0" fontId="4" fillId="0" borderId="8" xfId="0" applyFont="1" applyBorder="1" applyAlignment="1"/>
    <xf numFmtId="0" fontId="11" fillId="0" borderId="6" xfId="0" applyFont="1" applyBorder="1" applyAlignment="1"/>
    <xf numFmtId="0" fontId="16" fillId="0" borderId="3" xfId="0" applyFont="1" applyBorder="1" applyAlignment="1"/>
    <xf numFmtId="4" fontId="17" fillId="0" borderId="3" xfId="0" applyNumberFormat="1" applyFont="1" applyBorder="1"/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0" borderId="6" xfId="0" applyFont="1" applyBorder="1" applyAlignment="1"/>
    <xf numFmtId="4" fontId="3" fillId="0" borderId="3" xfId="0" applyNumberFormat="1" applyFont="1" applyBorder="1" applyAlignment="1">
      <alignment vertical="center"/>
    </xf>
    <xf numFmtId="0" fontId="1" fillId="0" borderId="0" xfId="0" applyFont="1" applyBorder="1" applyAlignment="1"/>
    <xf numFmtId="0" fontId="4" fillId="0" borderId="0" xfId="0" applyFont="1" applyBorder="1" applyAlignment="1">
      <alignment wrapText="1"/>
    </xf>
    <xf numFmtId="0" fontId="16" fillId="0" borderId="0" xfId="0" applyFont="1" applyBorder="1" applyAlignment="1"/>
    <xf numFmtId="4" fontId="4" fillId="0" borderId="0" xfId="0" applyNumberFormat="1" applyFont="1" applyBorder="1" applyAlignment="1">
      <alignment horizontal="center"/>
    </xf>
    <xf numFmtId="4" fontId="3" fillId="0" borderId="0" xfId="0" applyNumberFormat="1" applyFont="1" applyBorder="1"/>
    <xf numFmtId="3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2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2">
    <cellStyle name="Normal" xfId="0" builtinId="0"/>
    <cellStyle name="Normal_Anexa F 140 146 10.0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selection activeCell="P15" sqref="P15"/>
    </sheetView>
  </sheetViews>
  <sheetFormatPr defaultRowHeight="15"/>
  <cols>
    <col min="1" max="1" width="7.5703125" customWidth="1"/>
    <col min="2" max="2" width="29.5703125" customWidth="1"/>
    <col min="3" max="3" width="10.42578125" customWidth="1"/>
    <col min="4" max="4" width="15.42578125" customWidth="1"/>
    <col min="5" max="5" width="18" customWidth="1"/>
    <col min="6" max="6" width="15.42578125" customWidth="1"/>
    <col min="7" max="7" width="9.140625" style="9"/>
  </cols>
  <sheetData>
    <row r="1" spans="1:14">
      <c r="A1" s="1" t="s">
        <v>0</v>
      </c>
      <c r="B1" s="1"/>
      <c r="C1" s="2" t="s">
        <v>1</v>
      </c>
      <c r="D1" s="3"/>
      <c r="E1" s="3"/>
      <c r="F1" s="3"/>
      <c r="G1" s="4"/>
    </row>
    <row r="2" spans="1:14">
      <c r="A2" s="1" t="s">
        <v>2</v>
      </c>
      <c r="B2" s="1"/>
      <c r="C2" s="3"/>
      <c r="D2" s="3"/>
      <c r="E2" s="3"/>
      <c r="F2" s="3"/>
      <c r="G2" s="4"/>
    </row>
    <row r="3" spans="1:14">
      <c r="A3" s="1" t="s">
        <v>3</v>
      </c>
      <c r="B3" s="1"/>
      <c r="C3" s="3"/>
      <c r="D3" s="3"/>
      <c r="E3" s="3"/>
      <c r="F3" s="3"/>
      <c r="G3" s="4"/>
    </row>
    <row r="4" spans="1:14">
      <c r="A4" s="5"/>
      <c r="B4" s="5"/>
      <c r="C4" s="5"/>
      <c r="D4" s="6"/>
      <c r="E4" s="6"/>
      <c r="F4" s="6"/>
      <c r="G4" s="7"/>
    </row>
    <row r="5" spans="1:14" ht="42" customHeight="1">
      <c r="A5" s="8" t="s">
        <v>4</v>
      </c>
      <c r="B5" s="8"/>
      <c r="C5" s="8"/>
      <c r="D5" s="8"/>
      <c r="E5" s="8"/>
      <c r="F5" s="8"/>
    </row>
    <row r="6" spans="1:14">
      <c r="A6" s="10" t="s">
        <v>5</v>
      </c>
      <c r="B6" s="10" t="s">
        <v>6</v>
      </c>
      <c r="C6" s="10" t="s">
        <v>7</v>
      </c>
      <c r="D6" s="11" t="s">
        <v>8</v>
      </c>
      <c r="E6" s="12" t="s">
        <v>9</v>
      </c>
      <c r="F6" s="13" t="s">
        <v>10</v>
      </c>
      <c r="G6" s="14" t="s">
        <v>11</v>
      </c>
    </row>
    <row r="7" spans="1:14" ht="28.5" customHeight="1">
      <c r="A7" s="15"/>
      <c r="B7" s="15"/>
      <c r="C7" s="15"/>
      <c r="D7" s="16"/>
      <c r="E7" s="17"/>
      <c r="F7" s="18"/>
      <c r="G7" s="14"/>
    </row>
    <row r="8" spans="1:14">
      <c r="A8" s="19">
        <v>1</v>
      </c>
      <c r="B8" s="20" t="s">
        <v>12</v>
      </c>
      <c r="C8" s="21" t="s">
        <v>13</v>
      </c>
      <c r="D8" s="22">
        <f>D9</f>
        <v>426810</v>
      </c>
      <c r="E8" s="23">
        <f>E9</f>
        <v>286810</v>
      </c>
      <c r="F8" s="22">
        <f>F9</f>
        <v>54487</v>
      </c>
      <c r="G8" s="24">
        <f>F8/D8*100</f>
        <v>12.76610201260514</v>
      </c>
    </row>
    <row r="9" spans="1:14">
      <c r="A9" s="25"/>
      <c r="B9" s="26" t="s">
        <v>14</v>
      </c>
      <c r="C9" s="27" t="s">
        <v>15</v>
      </c>
      <c r="D9" s="28">
        <v>426810</v>
      </c>
      <c r="E9" s="29">
        <v>286810</v>
      </c>
      <c r="F9" s="28">
        <v>54487</v>
      </c>
      <c r="G9" s="24">
        <f t="shared" ref="G9:G26" si="0">F9/D9*100</f>
        <v>12.76610201260514</v>
      </c>
    </row>
    <row r="10" spans="1:14" ht="29.25">
      <c r="A10" s="19">
        <v>2</v>
      </c>
      <c r="B10" s="30" t="s">
        <v>16</v>
      </c>
      <c r="C10" s="21" t="s">
        <v>17</v>
      </c>
      <c r="D10" s="31">
        <f>D11+D12+D13+D15+D16+D14</f>
        <v>103294340</v>
      </c>
      <c r="E10" s="31">
        <f>E11+E12+E13+E15+E16+E14</f>
        <v>55951340</v>
      </c>
      <c r="F10" s="31">
        <f t="shared" ref="F10" si="1">F11+F12+F13+F15+F16</f>
        <v>43613325</v>
      </c>
      <c r="G10" s="24">
        <f t="shared" si="0"/>
        <v>42.222376366410785</v>
      </c>
      <c r="J10" t="s">
        <v>18</v>
      </c>
    </row>
    <row r="11" spans="1:14">
      <c r="A11" s="25"/>
      <c r="B11" s="27" t="s">
        <v>19</v>
      </c>
      <c r="C11" s="27" t="s">
        <v>20</v>
      </c>
      <c r="D11" s="28">
        <v>80411000</v>
      </c>
      <c r="E11" s="28">
        <v>41026000</v>
      </c>
      <c r="F11" s="28">
        <v>37744408</v>
      </c>
      <c r="G11" s="24">
        <f t="shared" si="0"/>
        <v>46.939359042917012</v>
      </c>
    </row>
    <row r="12" spans="1:14">
      <c r="A12" s="25"/>
      <c r="B12" s="26" t="s">
        <v>14</v>
      </c>
      <c r="C12" s="27" t="s">
        <v>21</v>
      </c>
      <c r="D12" s="28">
        <v>17167790</v>
      </c>
      <c r="E12" s="28">
        <v>9645790</v>
      </c>
      <c r="F12" s="28">
        <v>5516700</v>
      </c>
      <c r="G12" s="24">
        <f t="shared" si="0"/>
        <v>32.134013754828082</v>
      </c>
    </row>
    <row r="13" spans="1:14">
      <c r="A13" s="25"/>
      <c r="B13" s="27" t="s">
        <v>22</v>
      </c>
      <c r="C13" s="27" t="s">
        <v>23</v>
      </c>
      <c r="D13" s="28">
        <v>666000</v>
      </c>
      <c r="E13" s="28">
        <v>330000</v>
      </c>
      <c r="F13" s="28">
        <v>291085</v>
      </c>
      <c r="G13" s="24">
        <f t="shared" si="0"/>
        <v>43.706456456456458</v>
      </c>
    </row>
    <row r="14" spans="1:14" ht="38.25">
      <c r="A14" s="32"/>
      <c r="B14" s="33" t="s">
        <v>24</v>
      </c>
      <c r="C14" s="34" t="s">
        <v>25</v>
      </c>
      <c r="D14" s="35">
        <v>1458550</v>
      </c>
      <c r="E14" s="35">
        <v>1458550</v>
      </c>
      <c r="F14" s="35">
        <v>0</v>
      </c>
      <c r="G14" s="36">
        <f t="shared" ref="G14" si="2">F14/E14*100</f>
        <v>0</v>
      </c>
      <c r="H14" s="37"/>
      <c r="I14" s="37"/>
      <c r="J14" s="37"/>
      <c r="K14" s="37"/>
      <c r="L14" s="37"/>
      <c r="M14" s="37"/>
      <c r="N14" s="37"/>
    </row>
    <row r="15" spans="1:14">
      <c r="A15" s="25"/>
      <c r="B15" s="38" t="s">
        <v>26</v>
      </c>
      <c r="C15" s="27" t="s">
        <v>27</v>
      </c>
      <c r="D15" s="28">
        <v>3591000</v>
      </c>
      <c r="E15" s="28">
        <v>3491000</v>
      </c>
      <c r="F15" s="28">
        <v>61132</v>
      </c>
      <c r="G15" s="24">
        <v>0</v>
      </c>
    </row>
    <row r="16" spans="1:14" ht="25.5">
      <c r="A16" s="25"/>
      <c r="B16" s="26" t="s">
        <v>28</v>
      </c>
      <c r="C16" s="39" t="s">
        <v>29</v>
      </c>
      <c r="D16" s="40">
        <v>0</v>
      </c>
      <c r="E16" s="41">
        <v>0</v>
      </c>
      <c r="F16" s="40">
        <v>0</v>
      </c>
      <c r="G16" s="24">
        <v>0</v>
      </c>
    </row>
    <row r="17" spans="1:7" ht="29.25">
      <c r="A17" s="19">
        <v>3</v>
      </c>
      <c r="B17" s="42" t="s">
        <v>30</v>
      </c>
      <c r="C17" s="43" t="s">
        <v>31</v>
      </c>
      <c r="D17" s="44">
        <f>D18+D19+D20+D21</f>
        <v>420000</v>
      </c>
      <c r="E17" s="44">
        <f t="shared" ref="E17:F17" si="3">E18+E19+E20+E21</f>
        <v>284500</v>
      </c>
      <c r="F17" s="44">
        <f t="shared" si="3"/>
        <v>251268</v>
      </c>
      <c r="G17" s="24">
        <f t="shared" si="0"/>
        <v>59.825714285714284</v>
      </c>
    </row>
    <row r="18" spans="1:7">
      <c r="A18" s="25"/>
      <c r="B18" s="27" t="s">
        <v>19</v>
      </c>
      <c r="C18" s="27" t="s">
        <v>20</v>
      </c>
      <c r="D18" s="28">
        <v>95600</v>
      </c>
      <c r="E18" s="45">
        <v>62800</v>
      </c>
      <c r="F18" s="28">
        <v>51675</v>
      </c>
      <c r="G18" s="24">
        <f t="shared" si="0"/>
        <v>54.053347280334727</v>
      </c>
    </row>
    <row r="19" spans="1:7">
      <c r="A19" s="25"/>
      <c r="B19" s="26" t="s">
        <v>14</v>
      </c>
      <c r="C19" s="27" t="s">
        <v>21</v>
      </c>
      <c r="D19" s="28">
        <v>324400</v>
      </c>
      <c r="E19" s="45">
        <v>221700</v>
      </c>
      <c r="F19" s="28">
        <v>199593</v>
      </c>
      <c r="G19" s="24">
        <f t="shared" si="0"/>
        <v>61.526818742293464</v>
      </c>
    </row>
    <row r="20" spans="1:7">
      <c r="A20" s="25"/>
      <c r="B20" s="27" t="s">
        <v>22</v>
      </c>
      <c r="C20" s="27" t="s">
        <v>23</v>
      </c>
      <c r="D20" s="28">
        <v>0</v>
      </c>
      <c r="E20" s="45">
        <v>0</v>
      </c>
      <c r="F20" s="28">
        <v>0</v>
      </c>
      <c r="G20" s="24">
        <v>0</v>
      </c>
    </row>
    <row r="21" spans="1:7">
      <c r="A21" s="25"/>
      <c r="B21" s="26" t="s">
        <v>26</v>
      </c>
      <c r="C21" s="39" t="s">
        <v>27</v>
      </c>
      <c r="D21" s="28">
        <v>0</v>
      </c>
      <c r="E21" s="45">
        <v>0</v>
      </c>
      <c r="F21" s="28">
        <v>0</v>
      </c>
      <c r="G21" s="24">
        <v>0</v>
      </c>
    </row>
    <row r="22" spans="1:7">
      <c r="A22" s="19">
        <v>4</v>
      </c>
      <c r="B22" s="46" t="s">
        <v>32</v>
      </c>
      <c r="C22" s="47" t="s">
        <v>33</v>
      </c>
      <c r="D22" s="22">
        <f>D23+D24+D25</f>
        <v>250480</v>
      </c>
      <c r="E22" s="22">
        <f>E23+E24+E25</f>
        <v>160580</v>
      </c>
      <c r="F22" s="22">
        <f>F23+F24+F25</f>
        <v>77425</v>
      </c>
      <c r="G22" s="24">
        <f t="shared" si="0"/>
        <v>30.910651549025868</v>
      </c>
    </row>
    <row r="23" spans="1:7">
      <c r="A23" s="25"/>
      <c r="B23" s="27" t="s">
        <v>19</v>
      </c>
      <c r="C23" s="27" t="s">
        <v>20</v>
      </c>
      <c r="D23" s="28">
        <v>118600</v>
      </c>
      <c r="E23" s="45">
        <v>61300</v>
      </c>
      <c r="F23" s="28">
        <v>58922</v>
      </c>
      <c r="G23" s="24">
        <f t="shared" si="0"/>
        <v>49.681281618887013</v>
      </c>
    </row>
    <row r="24" spans="1:7">
      <c r="A24" s="25"/>
      <c r="B24" s="26" t="s">
        <v>14</v>
      </c>
      <c r="C24" s="27" t="s">
        <v>21</v>
      </c>
      <c r="D24" s="28">
        <v>131880</v>
      </c>
      <c r="E24" s="45">
        <v>99280</v>
      </c>
      <c r="F24" s="28">
        <v>18503</v>
      </c>
      <c r="G24" s="24">
        <f t="shared" si="0"/>
        <v>14.030178950561117</v>
      </c>
    </row>
    <row r="25" spans="1:7" ht="25.5">
      <c r="A25" s="25"/>
      <c r="B25" s="26" t="s">
        <v>28</v>
      </c>
      <c r="C25" s="39" t="s">
        <v>29</v>
      </c>
      <c r="D25" s="28">
        <v>0</v>
      </c>
      <c r="E25" s="45">
        <v>0</v>
      </c>
      <c r="F25" s="28">
        <v>0</v>
      </c>
      <c r="G25" s="24">
        <v>0</v>
      </c>
    </row>
    <row r="26" spans="1:7">
      <c r="A26" s="25"/>
      <c r="B26" s="20" t="s">
        <v>34</v>
      </c>
      <c r="C26" s="48"/>
      <c r="D26" s="22">
        <f>D22+D17+D10+D8</f>
        <v>104391630</v>
      </c>
      <c r="E26" s="22">
        <f t="shared" ref="E26" si="4">E22+E17+E10+E8</f>
        <v>56683230</v>
      </c>
      <c r="F26" s="22">
        <f>F8+F10+F17+F22</f>
        <v>43996505</v>
      </c>
      <c r="G26" s="49">
        <f t="shared" si="0"/>
        <v>42.145625085076269</v>
      </c>
    </row>
    <row r="27" spans="1:7">
      <c r="A27" s="50"/>
      <c r="B27" s="50"/>
      <c r="C27" s="50"/>
      <c r="D27" s="51"/>
      <c r="E27" s="51"/>
      <c r="F27" s="51"/>
    </row>
    <row r="28" spans="1:7" ht="62.25" customHeight="1">
      <c r="A28" s="8" t="s">
        <v>35</v>
      </c>
      <c r="B28" s="8"/>
      <c r="C28" s="8"/>
      <c r="D28" s="8"/>
      <c r="E28" s="8"/>
      <c r="F28" s="8"/>
      <c r="G28" s="8"/>
    </row>
    <row r="29" spans="1:7">
      <c r="A29" s="10" t="s">
        <v>5</v>
      </c>
      <c r="B29" s="10" t="s">
        <v>6</v>
      </c>
      <c r="C29" s="10" t="s">
        <v>7</v>
      </c>
      <c r="D29" s="11" t="s">
        <v>8</v>
      </c>
      <c r="E29" s="12" t="s">
        <v>9</v>
      </c>
      <c r="F29" s="13" t="s">
        <v>10</v>
      </c>
      <c r="G29" s="14" t="s">
        <v>11</v>
      </c>
    </row>
    <row r="30" spans="1:7">
      <c r="A30" s="15"/>
      <c r="B30" s="15"/>
      <c r="C30" s="15"/>
      <c r="D30" s="16"/>
      <c r="E30" s="17"/>
      <c r="F30" s="18"/>
      <c r="G30" s="14"/>
    </row>
    <row r="31" spans="1:7">
      <c r="A31" s="19">
        <v>1</v>
      </c>
      <c r="B31" s="20" t="s">
        <v>12</v>
      </c>
      <c r="C31" s="21" t="s">
        <v>13</v>
      </c>
      <c r="D31" s="22">
        <f>D32</f>
        <v>426810</v>
      </c>
      <c r="E31" s="23">
        <f>E32</f>
        <v>286810</v>
      </c>
      <c r="F31" s="22">
        <f>F32</f>
        <v>54487</v>
      </c>
      <c r="G31" s="24">
        <f>F31/E31*100</f>
        <v>18.997594226142741</v>
      </c>
    </row>
    <row r="32" spans="1:7">
      <c r="A32" s="25"/>
      <c r="B32" s="26" t="s">
        <v>14</v>
      </c>
      <c r="C32" s="27" t="s">
        <v>15</v>
      </c>
      <c r="D32" s="28">
        <v>426810</v>
      </c>
      <c r="E32" s="29">
        <v>286810</v>
      </c>
      <c r="F32" s="28">
        <v>54487</v>
      </c>
      <c r="G32" s="24">
        <f t="shared" ref="G32:G44" si="5">F32/E32*100</f>
        <v>18.997594226142741</v>
      </c>
    </row>
    <row r="33" spans="1:7">
      <c r="A33" s="19">
        <v>2</v>
      </c>
      <c r="B33" s="52" t="s">
        <v>16</v>
      </c>
      <c r="C33" s="21" t="s">
        <v>17</v>
      </c>
      <c r="D33" s="31">
        <f>D34+D35+D36+D37</f>
        <v>98244790</v>
      </c>
      <c r="E33" s="31">
        <f t="shared" ref="E33:F33" si="6">E34+E35+E36+E37</f>
        <v>51001790</v>
      </c>
      <c r="F33" s="31">
        <f t="shared" si="6"/>
        <v>43552193</v>
      </c>
      <c r="G33" s="24">
        <f t="shared" si="5"/>
        <v>85.393459719747085</v>
      </c>
    </row>
    <row r="34" spans="1:7">
      <c r="A34" s="25"/>
      <c r="B34" s="27" t="s">
        <v>19</v>
      </c>
      <c r="C34" s="27" t="s">
        <v>20</v>
      </c>
      <c r="D34" s="28">
        <v>80411000</v>
      </c>
      <c r="E34" s="28">
        <v>41026000</v>
      </c>
      <c r="F34" s="28">
        <v>37744408</v>
      </c>
      <c r="G34" s="24">
        <f t="shared" si="5"/>
        <v>92.001189489591965</v>
      </c>
    </row>
    <row r="35" spans="1:7">
      <c r="A35" s="25"/>
      <c r="B35" s="26" t="s">
        <v>14</v>
      </c>
      <c r="C35" s="27" t="s">
        <v>21</v>
      </c>
      <c r="D35" s="28">
        <v>17167790</v>
      </c>
      <c r="E35" s="28">
        <v>9645790</v>
      </c>
      <c r="F35" s="28">
        <v>5516700</v>
      </c>
      <c r="G35" s="24">
        <f t="shared" si="5"/>
        <v>57.192827129763344</v>
      </c>
    </row>
    <row r="36" spans="1:7">
      <c r="A36" s="25"/>
      <c r="B36" s="27" t="s">
        <v>22</v>
      </c>
      <c r="C36" s="27" t="s">
        <v>23</v>
      </c>
      <c r="D36" s="28">
        <v>666000</v>
      </c>
      <c r="E36" s="28">
        <v>330000</v>
      </c>
      <c r="F36" s="28">
        <v>291085</v>
      </c>
      <c r="G36" s="24">
        <f t="shared" si="5"/>
        <v>88.207575757575768</v>
      </c>
    </row>
    <row r="37" spans="1:7" ht="25.5">
      <c r="A37" s="25"/>
      <c r="B37" s="26" t="s">
        <v>28</v>
      </c>
      <c r="C37" s="39" t="s">
        <v>29</v>
      </c>
      <c r="D37" s="40">
        <v>0</v>
      </c>
      <c r="E37" s="41">
        <v>0</v>
      </c>
      <c r="F37" s="40">
        <v>0</v>
      </c>
      <c r="G37" s="24">
        <v>0</v>
      </c>
    </row>
    <row r="38" spans="1:7" ht="29.25">
      <c r="A38" s="19">
        <v>3</v>
      </c>
      <c r="B38" s="42" t="s">
        <v>30</v>
      </c>
      <c r="C38" s="43" t="s">
        <v>31</v>
      </c>
      <c r="D38" s="44">
        <f>D39+D40+D41</f>
        <v>420000</v>
      </c>
      <c r="E38" s="44">
        <f t="shared" ref="E38:F38" si="7">E39+E40+E41</f>
        <v>284500</v>
      </c>
      <c r="F38" s="44">
        <f t="shared" si="7"/>
        <v>251268</v>
      </c>
      <c r="G38" s="24">
        <f t="shared" si="5"/>
        <v>88.319156414762745</v>
      </c>
    </row>
    <row r="39" spans="1:7">
      <c r="A39" s="25"/>
      <c r="B39" s="27" t="s">
        <v>19</v>
      </c>
      <c r="C39" s="27" t="s">
        <v>20</v>
      </c>
      <c r="D39" s="28">
        <v>95600</v>
      </c>
      <c r="E39" s="45">
        <v>62800</v>
      </c>
      <c r="F39" s="28">
        <v>51675</v>
      </c>
      <c r="G39" s="24">
        <f t="shared" si="5"/>
        <v>82.285031847133766</v>
      </c>
    </row>
    <row r="40" spans="1:7">
      <c r="A40" s="25"/>
      <c r="B40" s="26" t="s">
        <v>14</v>
      </c>
      <c r="C40" s="27" t="s">
        <v>21</v>
      </c>
      <c r="D40" s="28">
        <v>324400</v>
      </c>
      <c r="E40" s="45">
        <v>221700</v>
      </c>
      <c r="F40" s="28">
        <v>199593</v>
      </c>
      <c r="G40" s="24">
        <f t="shared" si="5"/>
        <v>90.028416779431666</v>
      </c>
    </row>
    <row r="41" spans="1:7">
      <c r="A41" s="25"/>
      <c r="B41" s="27" t="s">
        <v>22</v>
      </c>
      <c r="C41" s="27" t="s">
        <v>23</v>
      </c>
      <c r="D41" s="28">
        <v>0</v>
      </c>
      <c r="E41" s="45">
        <v>0</v>
      </c>
      <c r="F41" s="28">
        <v>0</v>
      </c>
      <c r="G41" s="24">
        <v>0</v>
      </c>
    </row>
    <row r="42" spans="1:7">
      <c r="A42" s="19">
        <v>4</v>
      </c>
      <c r="B42" s="46" t="s">
        <v>32</v>
      </c>
      <c r="C42" s="47" t="s">
        <v>33</v>
      </c>
      <c r="D42" s="22">
        <f>D43+D44+D45</f>
        <v>250480</v>
      </c>
      <c r="E42" s="22">
        <f>E43+E44+E45</f>
        <v>160580</v>
      </c>
      <c r="F42" s="22">
        <f>F43+F44+F45</f>
        <v>77425</v>
      </c>
      <c r="G42" s="24">
        <f t="shared" si="5"/>
        <v>48.215842570681275</v>
      </c>
    </row>
    <row r="43" spans="1:7">
      <c r="A43" s="25"/>
      <c r="B43" s="27" t="s">
        <v>19</v>
      </c>
      <c r="C43" s="27" t="s">
        <v>20</v>
      </c>
      <c r="D43" s="28">
        <v>118600</v>
      </c>
      <c r="E43" s="45">
        <v>61300</v>
      </c>
      <c r="F43" s="28">
        <v>58922</v>
      </c>
      <c r="G43" s="24">
        <f t="shared" si="5"/>
        <v>96.120717781402931</v>
      </c>
    </row>
    <row r="44" spans="1:7">
      <c r="A44" s="25"/>
      <c r="B44" s="26" t="s">
        <v>14</v>
      </c>
      <c r="C44" s="27" t="s">
        <v>21</v>
      </c>
      <c r="D44" s="28">
        <v>131880</v>
      </c>
      <c r="E44" s="45">
        <v>99280</v>
      </c>
      <c r="F44" s="28">
        <v>18503</v>
      </c>
      <c r="G44" s="24">
        <f t="shared" si="5"/>
        <v>18.637187751813052</v>
      </c>
    </row>
    <row r="45" spans="1:7" ht="25.5">
      <c r="A45" s="25"/>
      <c r="B45" s="26" t="s">
        <v>28</v>
      </c>
      <c r="C45" s="39" t="s">
        <v>29</v>
      </c>
      <c r="D45" s="28">
        <v>0</v>
      </c>
      <c r="E45" s="45">
        <v>0</v>
      </c>
      <c r="F45" s="28">
        <v>0</v>
      </c>
      <c r="G45" s="53">
        <v>0</v>
      </c>
    </row>
    <row r="46" spans="1:7">
      <c r="A46" s="25"/>
      <c r="B46" s="20" t="s">
        <v>34</v>
      </c>
      <c r="C46" s="48"/>
      <c r="D46" s="22">
        <f>D42+D38+D33+D31</f>
        <v>99342080</v>
      </c>
      <c r="E46" s="22">
        <f>E31+E33+E38+E42</f>
        <v>51733680</v>
      </c>
      <c r="F46" s="22">
        <f>F42+F38+F33+F31</f>
        <v>43935373</v>
      </c>
      <c r="G46" s="49">
        <f t="shared" ref="G46" si="8">F46/D46*100</f>
        <v>44.226346982064399</v>
      </c>
    </row>
    <row r="47" spans="1:7">
      <c r="A47" s="54"/>
      <c r="B47" s="55"/>
      <c r="C47" s="56"/>
      <c r="D47" s="57"/>
      <c r="E47" s="57"/>
      <c r="F47" s="57"/>
      <c r="G47" s="58"/>
    </row>
    <row r="48" spans="1:7" ht="59.25" customHeight="1">
      <c r="A48" s="8" t="s">
        <v>36</v>
      </c>
      <c r="B48" s="8"/>
      <c r="C48" s="8"/>
      <c r="D48" s="8"/>
      <c r="E48" s="8"/>
      <c r="F48" s="8"/>
      <c r="G48" s="8"/>
    </row>
    <row r="49" spans="1:15">
      <c r="A49" s="10" t="s">
        <v>5</v>
      </c>
      <c r="B49" s="10" t="s">
        <v>6</v>
      </c>
      <c r="C49" s="10" t="s">
        <v>7</v>
      </c>
      <c r="D49" s="11" t="s">
        <v>8</v>
      </c>
      <c r="E49" s="12" t="s">
        <v>9</v>
      </c>
      <c r="F49" s="13" t="s">
        <v>10</v>
      </c>
      <c r="G49" s="14" t="s">
        <v>11</v>
      </c>
    </row>
    <row r="50" spans="1:15">
      <c r="A50" s="15"/>
      <c r="B50" s="15"/>
      <c r="C50" s="15"/>
      <c r="D50" s="16"/>
      <c r="E50" s="17"/>
      <c r="F50" s="18"/>
      <c r="G50" s="14"/>
    </row>
    <row r="51" spans="1:15" ht="29.25">
      <c r="A51" s="19">
        <v>1</v>
      </c>
      <c r="B51" s="30" t="s">
        <v>16</v>
      </c>
      <c r="C51" s="21" t="s">
        <v>17</v>
      </c>
      <c r="D51" s="59">
        <f>D53+D52</f>
        <v>5049550</v>
      </c>
      <c r="E51" s="59">
        <f>E53+E52</f>
        <v>4949550</v>
      </c>
      <c r="F51" s="59">
        <f>F53</f>
        <v>61132</v>
      </c>
      <c r="G51" s="24">
        <f>F51/E51*100</f>
        <v>1.235102181006354</v>
      </c>
    </row>
    <row r="52" spans="1:15" ht="38.25">
      <c r="A52" s="32"/>
      <c r="B52" s="33" t="s">
        <v>24</v>
      </c>
      <c r="C52" s="34" t="s">
        <v>25</v>
      </c>
      <c r="D52" s="35">
        <v>1458550</v>
      </c>
      <c r="E52" s="35">
        <v>1458550</v>
      </c>
      <c r="F52" s="35">
        <v>0</v>
      </c>
      <c r="G52" s="36">
        <f t="shared" ref="G52:G53" si="9">F52/E52*100</f>
        <v>0</v>
      </c>
      <c r="H52" s="37"/>
      <c r="I52" s="37"/>
      <c r="J52" s="37"/>
      <c r="K52" s="37"/>
      <c r="L52" s="37"/>
      <c r="M52" s="37"/>
      <c r="N52" s="37"/>
    </row>
    <row r="53" spans="1:15">
      <c r="A53" s="25"/>
      <c r="B53" s="38" t="s">
        <v>26</v>
      </c>
      <c r="C53" s="27" t="s">
        <v>37</v>
      </c>
      <c r="D53" s="28">
        <v>3591000</v>
      </c>
      <c r="E53" s="28">
        <v>3491000</v>
      </c>
      <c r="F53" s="28">
        <v>61132</v>
      </c>
      <c r="G53" s="24">
        <f t="shared" si="9"/>
        <v>1.7511314809510168</v>
      </c>
    </row>
    <row r="54" spans="1:15" ht="29.25">
      <c r="A54" s="19">
        <v>2</v>
      </c>
      <c r="B54" s="42" t="s">
        <v>30</v>
      </c>
      <c r="C54" s="21" t="s">
        <v>38</v>
      </c>
      <c r="D54" s="60">
        <f>D55</f>
        <v>0</v>
      </c>
      <c r="E54" s="60">
        <f>E55</f>
        <v>0</v>
      </c>
      <c r="F54" s="60">
        <f>F55</f>
        <v>0</v>
      </c>
      <c r="G54" s="24">
        <v>0</v>
      </c>
    </row>
    <row r="55" spans="1:15">
      <c r="A55" s="25"/>
      <c r="B55" s="38" t="s">
        <v>26</v>
      </c>
      <c r="C55" s="27" t="s">
        <v>37</v>
      </c>
      <c r="D55" s="61">
        <v>0</v>
      </c>
      <c r="E55" s="61">
        <v>0</v>
      </c>
      <c r="F55" s="61">
        <v>0</v>
      </c>
      <c r="G55" s="24">
        <v>0</v>
      </c>
    </row>
    <row r="56" spans="1:15">
      <c r="A56" s="25"/>
      <c r="B56" s="20" t="s">
        <v>34</v>
      </c>
      <c r="C56" s="48"/>
      <c r="D56" s="62">
        <f>D51+D54</f>
        <v>5049550</v>
      </c>
      <c r="E56" s="62">
        <f t="shared" ref="E56:F56" si="10">E51+E54</f>
        <v>4949550</v>
      </c>
      <c r="F56" s="62">
        <f t="shared" si="10"/>
        <v>61132</v>
      </c>
      <c r="G56" s="49">
        <f>F56/E56*100</f>
        <v>1.235102181006354</v>
      </c>
    </row>
    <row r="57" spans="1:15">
      <c r="A57" s="54"/>
      <c r="B57" s="55"/>
      <c r="C57" s="56"/>
      <c r="D57" s="63"/>
      <c r="E57" s="63"/>
      <c r="F57" s="63"/>
      <c r="G57" s="58"/>
    </row>
    <row r="59" spans="1:15" ht="15.75">
      <c r="A59" s="64"/>
      <c r="B59" s="65" t="s">
        <v>39</v>
      </c>
      <c r="C59" s="66"/>
      <c r="D59" s="67" t="s">
        <v>40</v>
      </c>
      <c r="E59" s="67"/>
      <c r="F59" s="67"/>
      <c r="G59" s="66"/>
      <c r="J59" s="64"/>
      <c r="K59" s="64"/>
      <c r="N59" s="64"/>
    </row>
    <row r="60" spans="1:15" ht="15.75">
      <c r="A60" s="64"/>
      <c r="B60" s="68" t="s">
        <v>41</v>
      </c>
      <c r="C60" s="69"/>
      <c r="D60" s="68" t="s">
        <v>18</v>
      </c>
      <c r="E60" s="70" t="s">
        <v>42</v>
      </c>
      <c r="F60" s="70"/>
      <c r="G60" s="66"/>
      <c r="J60" s="64"/>
      <c r="K60" s="64"/>
      <c r="N60" s="64"/>
      <c r="O60" s="64"/>
    </row>
    <row r="61" spans="1:15" ht="15.75">
      <c r="J61" s="71"/>
      <c r="K61" s="71"/>
      <c r="N61" s="72"/>
      <c r="O61" s="73"/>
    </row>
    <row r="62" spans="1:15">
      <c r="F62" t="s">
        <v>18</v>
      </c>
    </row>
  </sheetData>
  <mergeCells count="26">
    <mergeCell ref="D59:F59"/>
    <mergeCell ref="E60:F60"/>
    <mergeCell ref="A48:G48"/>
    <mergeCell ref="A49:A50"/>
    <mergeCell ref="B49:B50"/>
    <mergeCell ref="C49:C50"/>
    <mergeCell ref="D49:D50"/>
    <mergeCell ref="E49:E50"/>
    <mergeCell ref="F49:F50"/>
    <mergeCell ref="G49:G50"/>
    <mergeCell ref="G6:G7"/>
    <mergeCell ref="A28:G28"/>
    <mergeCell ref="A29:A30"/>
    <mergeCell ref="B29:B30"/>
    <mergeCell ref="C29:C30"/>
    <mergeCell ref="D29:D30"/>
    <mergeCell ref="E29:E30"/>
    <mergeCell ref="F29:F30"/>
    <mergeCell ref="G29:G30"/>
    <mergeCell ref="A5:F5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2026-09-17T08:54:33Z</dcterms:modified>
</cp:coreProperties>
</file>