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onta2025\Desktop\"/>
    </mc:Choice>
  </mc:AlternateContent>
  <xr:revisionPtr revIDLastSave="0" documentId="13_ncr:1_{77DBA8F5-9912-4B68-A792-4708F3A0B101}" xr6:coauthVersionLast="47" xr6:coauthVersionMax="47" xr10:uidLastSave="{00000000-0000-0000-0000-000000000000}"/>
  <bookViews>
    <workbookView xWindow="-120" yWindow="-120" windowWidth="29040" windowHeight="15720" xr2:uid="{A3709885-3A85-4C1D-8621-40697CF52C34}"/>
  </bookViews>
  <sheets>
    <sheet name="Bug Local OK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33" i="1" l="1"/>
  <c r="F132" i="1"/>
  <c r="F131" i="1"/>
  <c r="F130" i="1"/>
  <c r="E130" i="1"/>
  <c r="E129" i="1"/>
  <c r="E128" i="1" s="1"/>
  <c r="F128" i="1" s="1"/>
  <c r="F125" i="1"/>
  <c r="F124" i="1"/>
  <c r="E123" i="1"/>
  <c r="E122" i="1" s="1"/>
  <c r="F122" i="1" s="1"/>
  <c r="F120" i="1"/>
  <c r="F119" i="1"/>
  <c r="E118" i="1"/>
  <c r="E117" i="1" s="1"/>
  <c r="F117" i="1" s="1"/>
  <c r="F113" i="1"/>
  <c r="F112" i="1"/>
  <c r="F111" i="1"/>
  <c r="D110" i="1"/>
  <c r="F110" i="1" s="1"/>
  <c r="F108" i="1"/>
  <c r="F106" i="1"/>
  <c r="F105" i="1"/>
  <c r="E104" i="1"/>
  <c r="E103" i="1" s="1"/>
  <c r="F103" i="1" s="1"/>
  <c r="F101" i="1"/>
  <c r="E100" i="1"/>
  <c r="F97" i="1"/>
  <c r="D96" i="1"/>
  <c r="F93" i="1"/>
  <c r="F92" i="1"/>
  <c r="F91" i="1" s="1"/>
  <c r="E91" i="1"/>
  <c r="E89" i="1" s="1"/>
  <c r="E88" i="1" s="1"/>
  <c r="D91" i="1"/>
  <c r="F90" i="1"/>
  <c r="F89" i="1" s="1"/>
  <c r="D89" i="1"/>
  <c r="F85" i="1"/>
  <c r="F84" i="1"/>
  <c r="E83" i="1"/>
  <c r="E82" i="1" s="1"/>
  <c r="E81" i="1" s="1"/>
  <c r="F81" i="1" s="1"/>
  <c r="D81" i="1"/>
  <c r="F80" i="1"/>
  <c r="F79" i="1" s="1"/>
  <c r="D79" i="1"/>
  <c r="D78" i="1" s="1"/>
  <c r="F76" i="1"/>
  <c r="F75" i="1"/>
  <c r="F74" i="1"/>
  <c r="F73" i="1"/>
  <c r="F69" i="1"/>
  <c r="E68" i="1"/>
  <c r="F68" i="1" s="1"/>
  <c r="E67" i="1"/>
  <c r="F67" i="1" s="1"/>
  <c r="F66" i="1"/>
  <c r="F65" i="1"/>
  <c r="E64" i="1"/>
  <c r="F64" i="1" s="1"/>
  <c r="E63" i="1"/>
  <c r="E62" i="1" s="1"/>
  <c r="D59" i="1"/>
  <c r="F58" i="1"/>
  <c r="F36" i="1"/>
  <c r="F35" i="1"/>
  <c r="F34" i="1"/>
  <c r="F33" i="1"/>
  <c r="F32" i="1" s="1"/>
  <c r="E32" i="1"/>
  <c r="F31" i="1"/>
  <c r="F30" i="1"/>
  <c r="E29" i="1"/>
  <c r="F29" i="1" s="1"/>
  <c r="F28" i="1"/>
  <c r="F27" i="1"/>
  <c r="E26" i="1"/>
  <c r="F26" i="1" s="1"/>
  <c r="F25" i="1"/>
  <c r="F24" i="1"/>
  <c r="F23" i="1"/>
  <c r="F22" i="1"/>
  <c r="E22" i="1"/>
  <c r="F21" i="1"/>
  <c r="F20" i="1"/>
  <c r="F19" i="1"/>
  <c r="E19" i="1"/>
  <c r="F18" i="1"/>
  <c r="F17" i="1"/>
  <c r="F16" i="1"/>
  <c r="E15" i="1"/>
  <c r="F15" i="1" s="1"/>
  <c r="F14" i="1"/>
  <c r="F13" i="1"/>
  <c r="E12" i="1"/>
  <c r="F12" i="1" s="1"/>
  <c r="F10" i="1"/>
  <c r="F9" i="1"/>
  <c r="E87" i="1" l="1"/>
  <c r="F87" i="1" s="1"/>
  <c r="F88" i="1"/>
  <c r="E11" i="1"/>
  <c r="F83" i="1"/>
  <c r="E102" i="1"/>
  <c r="F102" i="1" s="1"/>
  <c r="E121" i="1"/>
  <c r="E115" i="1" s="1"/>
  <c r="F115" i="1" s="1"/>
  <c r="F123" i="1"/>
  <c r="F62" i="1"/>
  <c r="E61" i="1"/>
  <c r="F78" i="1"/>
  <c r="F104" i="1"/>
  <c r="E116" i="1"/>
  <c r="F116" i="1" s="1"/>
  <c r="E127" i="1"/>
  <c r="F127" i="1" s="1"/>
  <c r="F63" i="1"/>
  <c r="E78" i="1"/>
  <c r="F82" i="1"/>
  <c r="E99" i="1"/>
  <c r="F100" i="1"/>
  <c r="F118" i="1"/>
  <c r="F129" i="1"/>
  <c r="F121" i="1" l="1"/>
  <c r="F11" i="1"/>
  <c r="E7" i="1"/>
  <c r="F7" i="1" s="1"/>
  <c r="F61" i="1"/>
  <c r="F99" i="1"/>
  <c r="E98" i="1"/>
  <c r="E95" i="1" l="1"/>
  <c r="F98" i="1"/>
  <c r="E96" i="1"/>
  <c r="F96" i="1" s="1"/>
  <c r="F95" i="1" l="1"/>
  <c r="E57" i="1"/>
  <c r="F57" i="1" s="1"/>
  <c r="F59" i="1" s="1"/>
  <c r="E59" i="1"/>
  <c r="F71" i="1"/>
</calcChain>
</file>

<file path=xl/sharedStrings.xml><?xml version="1.0" encoding="utf-8"?>
<sst xmlns="http://schemas.openxmlformats.org/spreadsheetml/2006/main" count="173" uniqueCount="155">
  <si>
    <t>U.A.T ORAȘ TÂRGU CĂRBUNEȘTI</t>
  </si>
  <si>
    <t>Anexa nr. 1 la Proiectul de hotărâre nr. ...... din ......09.2026</t>
  </si>
  <si>
    <t>JUDETUL GORJ</t>
  </si>
  <si>
    <t>CUI : 4898681</t>
  </si>
  <si>
    <t>Bugetul local de venituri și cheltuieli al orașului Târgu Cărbunești, pe anul 2026</t>
  </si>
  <si>
    <t>mii lei</t>
  </si>
  <si>
    <t>Nr. Crt</t>
  </si>
  <si>
    <t>Denumire indicator</t>
  </si>
  <si>
    <t>Cod indicator</t>
  </si>
  <si>
    <t>Buget rectificat prin H.C.L. nr. 62 din 23.07.2026</t>
  </si>
  <si>
    <t>Influențe trim III</t>
  </si>
  <si>
    <t>Buget rectificat prin H.C.L. nr. ..... din 23.09.2026</t>
  </si>
  <si>
    <t>I</t>
  </si>
  <si>
    <t xml:space="preserve">TOTAL VENITURI </t>
  </si>
  <si>
    <t>Impozit pe venituri din transferul proprietăților imobiliare din patrimoniul personal</t>
  </si>
  <si>
    <t>03.02.</t>
  </si>
  <si>
    <t>Cote și sume defalcate din impozitul pe venit</t>
  </si>
  <si>
    <t>04.02.</t>
  </si>
  <si>
    <t>Impozite și taxe pe proprietate</t>
  </si>
  <si>
    <t>07.02.</t>
  </si>
  <si>
    <t xml:space="preserve">Impozit și taxa pe clădiri </t>
  </si>
  <si>
    <t>07.02.01.</t>
  </si>
  <si>
    <t>Impozit și taxa pe clădiri de la persoane fizice</t>
  </si>
  <si>
    <t>07.02.01.01</t>
  </si>
  <si>
    <t>Impozit și taxa pe clădiri de la persoane juridice</t>
  </si>
  <si>
    <t>07.02.01.02</t>
  </si>
  <si>
    <t>Impozit și taxă pe teren</t>
  </si>
  <si>
    <t>07.02.02.</t>
  </si>
  <si>
    <t>Impozitul pe terenul din extravilan</t>
  </si>
  <si>
    <t>07.02.02.03</t>
  </si>
  <si>
    <t>Sume defalcate din TVA</t>
  </si>
  <si>
    <t>11.02.</t>
  </si>
  <si>
    <t>Taxe pe servicii specifice</t>
  </si>
  <si>
    <t>15.02.</t>
  </si>
  <si>
    <t>Taxe pe utilizarea bunurilor, autorizarea utilizării bunurilor sau desfășurarea pe activități</t>
  </si>
  <si>
    <t>16.02.</t>
  </si>
  <si>
    <t xml:space="preserve">Taxe și tarife pentru eliberarea de licențe și autorizații de funcționare </t>
  </si>
  <si>
    <t>16.02.03.</t>
  </si>
  <si>
    <t>Alte impozite și taxe fiscale</t>
  </si>
  <si>
    <t>18.02.</t>
  </si>
  <si>
    <t>Venituri din proprietate</t>
  </si>
  <si>
    <t>30.02.</t>
  </si>
  <si>
    <t>Alte venituri din concesiuni și închirieri de către instituțiile publice</t>
  </si>
  <si>
    <t>30.02.05.30.</t>
  </si>
  <si>
    <t>Venituri din prestări de servicii și alte activități</t>
  </si>
  <si>
    <t>33.02.</t>
  </si>
  <si>
    <t>Amenzi, penalități și confiscări</t>
  </si>
  <si>
    <t>35.02.</t>
  </si>
  <si>
    <t>Diverse venituri</t>
  </si>
  <si>
    <t>36.02.</t>
  </si>
  <si>
    <t>Taxe speciale</t>
  </si>
  <si>
    <t>36.02.06</t>
  </si>
  <si>
    <t>Alte venituri</t>
  </si>
  <si>
    <t>36.02.50</t>
  </si>
  <si>
    <t>Transferuri voluntare altele decât subvențiile</t>
  </si>
  <si>
    <t>Vărsăminte din secțiunea de funcționare pentru finanțarea secțiunii de dezvoltare</t>
  </si>
  <si>
    <t xml:space="preserve">Vărsăminte din secțiunea de funcționare </t>
  </si>
  <si>
    <t>Venituri din valorificarea unor bunuri</t>
  </si>
  <si>
    <t>39.02</t>
  </si>
  <si>
    <t>Venituri din vânzarea unor bunuri aparținând domeniului privat</t>
  </si>
  <si>
    <t>39.02.07</t>
  </si>
  <si>
    <t>Subvenții de la bugetul de stat</t>
  </si>
  <si>
    <t>42.02.</t>
  </si>
  <si>
    <t>Subvenții de la alte administrații</t>
  </si>
  <si>
    <t>43.02.</t>
  </si>
  <si>
    <t>Sume FEN postaderare în contul plăților efectuate ți prefinanțări</t>
  </si>
  <si>
    <t>45.02.</t>
  </si>
  <si>
    <t>II</t>
  </si>
  <si>
    <t>CHELTUIELI</t>
  </si>
  <si>
    <t xml:space="preserve">TOTAL CHELTUIELI </t>
  </si>
  <si>
    <t>Excedent an 2025</t>
  </si>
  <si>
    <t>TOTAL CHELTUIELI BUGETUL LOCAL</t>
  </si>
  <si>
    <t>AUTORITĂȚI PUBLICE ȘI ACȚIUNI EXTERNE</t>
  </si>
  <si>
    <t>Autorități executive</t>
  </si>
  <si>
    <t xml:space="preserve">Cheltuieli de personal </t>
  </si>
  <si>
    <t>Titlul 10:</t>
  </si>
  <si>
    <t>Cheltuieli slariale în bani</t>
  </si>
  <si>
    <t>Salarii de bază</t>
  </si>
  <si>
    <t>Alte sporuri</t>
  </si>
  <si>
    <t xml:space="preserve">Bunuri și servicii </t>
  </si>
  <si>
    <t>Titlul 20:</t>
  </si>
  <si>
    <t>20.01.</t>
  </si>
  <si>
    <t>Alte bunuri și servicii pentru întreținere și funcționare</t>
  </si>
  <si>
    <t>20.01.30.</t>
  </si>
  <si>
    <t>ALTE SERVICII PUBLICE GENERALE</t>
  </si>
  <si>
    <t>54.02</t>
  </si>
  <si>
    <t>ORDINE PUBLICĂ ȘI SIGURANȚĂ NAȚIONALĂ</t>
  </si>
  <si>
    <t>61.02</t>
  </si>
  <si>
    <t>Ordine publică</t>
  </si>
  <si>
    <t>Poliție locală</t>
  </si>
  <si>
    <t>Protecție civilă ți protecție contra incendiilor(protecție civilă non militară)</t>
  </si>
  <si>
    <t>ÎNVĂȚĂMÂNT</t>
  </si>
  <si>
    <t>Învățământ preșcolar și primar</t>
  </si>
  <si>
    <t>Învățământ preșcolar</t>
  </si>
  <si>
    <t>Învățământ secundar</t>
  </si>
  <si>
    <t>Învățământ secundar inferior</t>
  </si>
  <si>
    <t>Active nefinanciare</t>
  </si>
  <si>
    <t>Titlul 71:</t>
  </si>
  <si>
    <r>
      <t>Mobilier, aparatură birotică și alte actve corporale</t>
    </r>
    <r>
      <rPr>
        <sz val="10"/>
        <color rgb="FFFF0000"/>
        <rFont val="Times New Roman"/>
        <family val="1"/>
      </rPr>
      <t>”Sistem de alarmare la efracție și de supraveghere video”</t>
    </r>
  </si>
  <si>
    <t>71.01.03</t>
  </si>
  <si>
    <t>Învățământ secundar superior</t>
  </si>
  <si>
    <t>SĂNĂTATE</t>
  </si>
  <si>
    <t>Spitale generale</t>
  </si>
  <si>
    <t>66.02.06.01</t>
  </si>
  <si>
    <t>Transferuri între unităși ale administrației publice</t>
  </si>
  <si>
    <t>Titlul 51:</t>
  </si>
  <si>
    <t>Transferuri curemte</t>
  </si>
  <si>
    <t>51.01</t>
  </si>
  <si>
    <t>Transferuri de capital</t>
  </si>
  <si>
    <t>51.02.</t>
  </si>
  <si>
    <t>Transferuri din bugetele locale pentru finanțarea cheltuielilor de capital din domeniul sănătății</t>
  </si>
  <si>
    <t>51.02.28.</t>
  </si>
  <si>
    <t>Servicii de sănătate publică</t>
  </si>
  <si>
    <t>66.02.08</t>
  </si>
  <si>
    <t>CULTURĂ, RECREERE ȘI RELIGIE</t>
  </si>
  <si>
    <t>Servicii culturale</t>
  </si>
  <si>
    <t>Biblioteci publice comunale, orășenești, municipale</t>
  </si>
  <si>
    <t>Case de Cultură</t>
  </si>
  <si>
    <t xml:space="preserve">Bunuri și serviii </t>
  </si>
  <si>
    <t xml:space="preserve">Alte cheltuieli </t>
  </si>
  <si>
    <t>20.30.</t>
  </si>
  <si>
    <t>Alte cheltuieli cu bunuri și servicii</t>
  </si>
  <si>
    <t>20.30.30</t>
  </si>
  <si>
    <t>Servicii recreative și sportive</t>
  </si>
  <si>
    <t>Sport</t>
  </si>
  <si>
    <t>Transferuri între unități ale administrașiei publice</t>
  </si>
  <si>
    <t>Transferuri către instituții publice</t>
  </si>
  <si>
    <t>Întreținere grădini publice,parcuri, zone verzi, baze sportive și de agrement</t>
  </si>
  <si>
    <t>Servicii religioase</t>
  </si>
  <si>
    <t>Alte servicii în domeniile culturii, recreerii și religiei</t>
  </si>
  <si>
    <t>ASIGURĂRI ȘI ASISTENȚĂ SOCIALĂ</t>
  </si>
  <si>
    <t>Asistență socială în caz de boli și invalidități</t>
  </si>
  <si>
    <t>Asistență socială pentru familie și copii</t>
  </si>
  <si>
    <t>Prevenirea excluderii sociale</t>
  </si>
  <si>
    <t>LOCUINȚE, SERVICII ȘI DEZVOLTARE PUBLICĂ</t>
  </si>
  <si>
    <t>7002</t>
  </si>
  <si>
    <t>Bunuri și servicii</t>
  </si>
  <si>
    <t>20.01</t>
  </si>
  <si>
    <t>Alte bunuri și servicii pentu întreținere și funcționare</t>
  </si>
  <si>
    <t>20.01.30</t>
  </si>
  <si>
    <t>Locuințe</t>
  </si>
  <si>
    <t>700203</t>
  </si>
  <si>
    <t>Alimentări cu apă și amenajări hihraulice</t>
  </si>
  <si>
    <t>700205</t>
  </si>
  <si>
    <t>Iluminat public și electrificări</t>
  </si>
  <si>
    <t>700206</t>
  </si>
  <si>
    <r>
      <t xml:space="preserve">Alimentări cu </t>
    </r>
    <r>
      <rPr>
        <sz val="10"/>
        <color theme="1"/>
        <rFont val="Times New Roman"/>
        <family val="1"/>
      </rPr>
      <t>gaze</t>
    </r>
    <r>
      <rPr>
        <b/>
        <sz val="10"/>
        <color theme="1"/>
        <rFont val="Times New Roman"/>
        <family val="1"/>
      </rPr>
      <t xml:space="preserve"> naturale în localități</t>
    </r>
  </si>
  <si>
    <t>PROCȚIA MEDIULUI</t>
  </si>
  <si>
    <t>Salubritate</t>
  </si>
  <si>
    <t>Apă,  canal, salubritate</t>
  </si>
  <si>
    <t>TRANSPOARTE</t>
  </si>
  <si>
    <t xml:space="preserve">      PRIMAR, </t>
  </si>
  <si>
    <t xml:space="preserve">    ȘEF SERVICIU,</t>
  </si>
  <si>
    <t>BIRĂU DĂNUȚ</t>
  </si>
  <si>
    <t>BORCAN ALIN PAUL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</si>
</sst>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_ ;\-0.00\ "/>
  </numFmts>
  <fonts count="31" x14ac:knownFonts="1">
    <font>
      <sz val="11"/>
      <color theme="1"/>
      <name val="Aptos Narrow"/>
      <family val="2"/>
      <scheme val="minor"/>
    </font>
    <font>
      <b/>
      <sz val="12"/>
      <name val="Times New Roman"/>
      <family val="1"/>
    </font>
    <font>
      <sz val="11"/>
      <name val="Times New Roman"/>
      <family val="1"/>
    </font>
    <font>
      <sz val="11"/>
      <color theme="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i/>
      <sz val="11"/>
      <name val="Times New Roman"/>
      <family val="1"/>
    </font>
    <font>
      <b/>
      <i/>
      <sz val="10"/>
      <name val="Times New Roman"/>
      <family val="1"/>
    </font>
    <font>
      <b/>
      <i/>
      <sz val="9"/>
      <color indexed="8"/>
      <name val="Times New Roman"/>
      <family val="1"/>
    </font>
    <font>
      <b/>
      <i/>
      <sz val="8"/>
      <color indexed="8"/>
      <name val="Times New Roman"/>
      <family val="1"/>
    </font>
    <font>
      <b/>
      <sz val="11"/>
      <name val="Times New Roman"/>
      <family val="1"/>
    </font>
    <font>
      <b/>
      <sz val="11"/>
      <color indexed="8"/>
      <name val="Times New Roman"/>
      <family val="1"/>
    </font>
    <font>
      <b/>
      <sz val="11"/>
      <color theme="1"/>
      <name val="Times New Roman"/>
      <family val="1"/>
    </font>
    <font>
      <b/>
      <i/>
      <sz val="10.5"/>
      <name val="Times New Roman"/>
      <family val="1"/>
    </font>
    <font>
      <b/>
      <i/>
      <sz val="11"/>
      <color indexed="8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11"/>
      <color indexed="8"/>
      <name val="Times New Roman"/>
      <family val="1"/>
    </font>
    <font>
      <b/>
      <sz val="10"/>
      <color theme="1"/>
      <name val="Times New Roman"/>
      <family val="1"/>
    </font>
    <font>
      <sz val="11"/>
      <name val="Times New Roman"/>
      <family val="1"/>
      <charset val="238"/>
    </font>
    <font>
      <sz val="10"/>
      <name val="Times New Roman"/>
      <family val="1"/>
      <charset val="238"/>
    </font>
    <font>
      <sz val="11"/>
      <color indexed="8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0.5"/>
      <name val="Times New Roman"/>
      <family val="1"/>
    </font>
    <font>
      <b/>
      <i/>
      <sz val="10"/>
      <color theme="1"/>
      <name val="Times New Roman"/>
      <family val="1"/>
    </font>
    <font>
      <b/>
      <i/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color rgb="FFFF0000"/>
      <name val="Times New Roman"/>
      <family val="1"/>
    </font>
    <font>
      <b/>
      <i/>
      <sz val="9"/>
      <name val="Times New Roman"/>
      <family val="1"/>
    </font>
    <font>
      <sz val="10"/>
      <name val="Tahoma"/>
      <family val="2"/>
    </font>
    <font>
      <sz val="11"/>
      <color rgb="FFFF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9" fillId="0" borderId="0"/>
  </cellStyleXfs>
  <cellXfs count="17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vertical="center" wrapText="1"/>
    </xf>
    <xf numFmtId="1" fontId="10" fillId="0" borderId="2" xfId="0" applyNumberFormat="1" applyFont="1" applyBorder="1" applyAlignment="1">
      <alignment horizontal="center" vertical="center" wrapText="1"/>
    </xf>
    <xf numFmtId="4" fontId="11" fillId="0" borderId="3" xfId="0" applyNumberFormat="1" applyFont="1" applyBorder="1" applyAlignment="1">
      <alignment horizontal="center" vertical="center" wrapText="1"/>
    </xf>
    <xf numFmtId="164" fontId="11" fillId="2" borderId="3" xfId="0" applyNumberFormat="1" applyFont="1" applyFill="1" applyBorder="1" applyAlignment="1">
      <alignment horizontal="center" vertical="center" wrapText="1"/>
    </xf>
    <xf numFmtId="4" fontId="12" fillId="2" borderId="2" xfId="0" applyNumberFormat="1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horizontal="center" vertical="center" wrapText="1"/>
    </xf>
    <xf numFmtId="4" fontId="14" fillId="2" borderId="2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vertical="center" wrapText="1"/>
    </xf>
    <xf numFmtId="0" fontId="10" fillId="2" borderId="2" xfId="0" applyFont="1" applyFill="1" applyBorder="1" applyAlignment="1">
      <alignment horizontal="center" vertical="center" wrapText="1"/>
    </xf>
    <xf numFmtId="4" fontId="11" fillId="2" borderId="2" xfId="0" applyNumberFormat="1" applyFont="1" applyFill="1" applyBorder="1" applyAlignment="1">
      <alignment horizontal="center" vertical="center" wrapText="1"/>
    </xf>
    <xf numFmtId="16" fontId="10" fillId="2" borderId="2" xfId="0" applyNumberFormat="1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vertical="center" wrapText="1"/>
    </xf>
    <xf numFmtId="16" fontId="6" fillId="2" borderId="2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6" fillId="3" borderId="4" xfId="0" applyFont="1" applyFill="1" applyBorder="1" applyAlignment="1">
      <alignment vertical="center" wrapText="1"/>
    </xf>
    <xf numFmtId="16" fontId="2" fillId="3" borderId="2" xfId="0" applyNumberFormat="1" applyFont="1" applyFill="1" applyBorder="1" applyAlignment="1">
      <alignment horizontal="center" vertical="center" wrapText="1"/>
    </xf>
    <xf numFmtId="4" fontId="17" fillId="3" borderId="2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vertical="center" wrapText="1"/>
    </xf>
    <xf numFmtId="16" fontId="6" fillId="3" borderId="2" xfId="0" applyNumberFormat="1" applyFont="1" applyFill="1" applyBorder="1" applyAlignment="1">
      <alignment horizontal="center" vertical="center" wrapText="1"/>
    </xf>
    <xf numFmtId="4" fontId="14" fillId="3" borderId="2" xfId="0" applyNumberFormat="1" applyFont="1" applyFill="1" applyBorder="1" applyAlignment="1">
      <alignment horizontal="center" vertical="center" wrapText="1"/>
    </xf>
    <xf numFmtId="14" fontId="2" fillId="3" borderId="2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4" fontId="17" fillId="3" borderId="4" xfId="0" applyNumberFormat="1" applyFont="1" applyFill="1" applyBorder="1" applyAlignment="1">
      <alignment horizontal="center" vertical="center" wrapText="1"/>
    </xf>
    <xf numFmtId="4" fontId="17" fillId="3" borderId="3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11" fillId="2" borderId="4" xfId="0" applyNumberFormat="1" applyFont="1" applyFill="1" applyBorder="1" applyAlignment="1">
      <alignment horizontal="center" vertical="center" wrapText="1"/>
    </xf>
    <xf numFmtId="4" fontId="11" fillId="2" borderId="3" xfId="0" applyNumberFormat="1" applyFont="1" applyFill="1" applyBorder="1" applyAlignment="1">
      <alignment horizontal="center" vertical="center" wrapText="1"/>
    </xf>
    <xf numFmtId="4" fontId="10" fillId="2" borderId="4" xfId="0" applyNumberFormat="1" applyFont="1" applyFill="1" applyBorder="1" applyAlignment="1">
      <alignment horizontal="center" vertical="center" wrapText="1"/>
    </xf>
    <xf numFmtId="4" fontId="12" fillId="2" borderId="3" xfId="0" applyNumberFormat="1" applyFont="1" applyFill="1" applyBorder="1" applyAlignment="1">
      <alignment horizontal="center" vertical="center" wrapText="1"/>
    </xf>
    <xf numFmtId="4" fontId="2" fillId="3" borderId="4" xfId="0" applyNumberFormat="1" applyFont="1" applyFill="1" applyBorder="1" applyAlignment="1">
      <alignment horizontal="center" vertical="center" wrapText="1"/>
    </xf>
    <xf numFmtId="4" fontId="3" fillId="3" borderId="3" xfId="0" applyNumberFormat="1" applyFont="1" applyFill="1" applyBorder="1" applyAlignment="1">
      <alignment horizontal="center" vertical="center" wrapText="1"/>
    </xf>
    <xf numFmtId="0" fontId="15" fillId="3" borderId="4" xfId="0" applyFont="1" applyFill="1" applyBorder="1" applyAlignment="1">
      <alignment vertical="center" wrapText="1"/>
    </xf>
    <xf numFmtId="0" fontId="10" fillId="3" borderId="2" xfId="0" applyFont="1" applyFill="1" applyBorder="1" applyAlignment="1">
      <alignment horizontal="center" vertical="center" wrapText="1"/>
    </xf>
    <xf numFmtId="4" fontId="12" fillId="3" borderId="2" xfId="0" applyNumberFormat="1" applyFont="1" applyFill="1" applyBorder="1" applyAlignment="1">
      <alignment horizontal="center" vertical="center" wrapText="1"/>
    </xf>
    <xf numFmtId="0" fontId="15" fillId="3" borderId="2" xfId="0" applyFont="1" applyFill="1" applyBorder="1" applyAlignment="1">
      <alignment horizontal="center" vertical="center" wrapText="1"/>
    </xf>
    <xf numFmtId="4" fontId="18" fillId="3" borderId="4" xfId="0" applyNumberFormat="1" applyFont="1" applyFill="1" applyBorder="1" applyAlignment="1">
      <alignment horizontal="center" vertical="center" wrapText="1"/>
    </xf>
    <xf numFmtId="4" fontId="18" fillId="3" borderId="3" xfId="0" applyNumberFormat="1" applyFont="1" applyFill="1" applyBorder="1" applyAlignment="1">
      <alignment horizontal="center" vertical="center" wrapText="1"/>
    </xf>
    <xf numFmtId="4" fontId="18" fillId="3" borderId="2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6" fillId="0" borderId="4" xfId="0" applyFont="1" applyBorder="1" applyAlignment="1">
      <alignment vertical="center" wrapText="1"/>
    </xf>
    <xf numFmtId="4" fontId="17" fillId="0" borderId="4" xfId="0" applyNumberFormat="1" applyFont="1" applyBorder="1" applyAlignment="1">
      <alignment horizontal="center" vertical="center" wrapText="1"/>
    </xf>
    <xf numFmtId="4" fontId="17" fillId="0" borderId="3" xfId="0" applyNumberFormat="1" applyFont="1" applyBorder="1" applyAlignment="1">
      <alignment horizontal="center" vertical="center" wrapText="1"/>
    </xf>
    <xf numFmtId="4" fontId="3" fillId="0" borderId="2" xfId="0" applyNumberFormat="1" applyFont="1" applyBorder="1" applyAlignment="1">
      <alignment horizontal="center" vertical="center"/>
    </xf>
    <xf numFmtId="4" fontId="12" fillId="2" borderId="2" xfId="0" applyNumberFormat="1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vertical="center" wrapText="1"/>
    </xf>
    <xf numFmtId="0" fontId="19" fillId="3" borderId="2" xfId="0" applyFont="1" applyFill="1" applyBorder="1" applyAlignment="1">
      <alignment horizontal="center" vertical="center" wrapText="1"/>
    </xf>
    <xf numFmtId="0" fontId="20" fillId="3" borderId="2" xfId="0" applyFont="1" applyFill="1" applyBorder="1" applyAlignment="1">
      <alignment vertical="center" wrapText="1"/>
    </xf>
    <xf numFmtId="4" fontId="21" fillId="3" borderId="2" xfId="0" applyNumberFormat="1" applyFont="1" applyFill="1" applyBorder="1" applyAlignment="1">
      <alignment horizontal="center" vertical="center" wrapText="1"/>
    </xf>
    <xf numFmtId="4" fontId="22" fillId="3" borderId="2" xfId="0" applyNumberFormat="1" applyFont="1" applyFill="1" applyBorder="1" applyAlignment="1">
      <alignment horizontal="center" vertical="center"/>
    </xf>
    <xf numFmtId="0" fontId="10" fillId="3" borderId="0" xfId="0" applyFont="1" applyFill="1" applyAlignment="1">
      <alignment horizontal="center" vertical="center" wrapText="1"/>
    </xf>
    <xf numFmtId="0" fontId="15" fillId="3" borderId="0" xfId="0" applyFont="1" applyFill="1" applyAlignment="1">
      <alignment vertical="center" wrapText="1"/>
    </xf>
    <xf numFmtId="4" fontId="11" fillId="3" borderId="0" xfId="0" applyNumberFormat="1" applyFont="1" applyFill="1" applyAlignment="1">
      <alignment horizontal="center" vertical="center" wrapText="1"/>
    </xf>
    <xf numFmtId="4" fontId="12" fillId="3" borderId="0" xfId="0" applyNumberFormat="1" applyFont="1" applyFill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6" fillId="0" borderId="0" xfId="0" applyFont="1" applyAlignment="1">
      <alignment vertical="center" wrapText="1"/>
    </xf>
    <xf numFmtId="4" fontId="17" fillId="0" borderId="0" xfId="0" applyNumberFormat="1" applyFont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/>
    </xf>
    <xf numFmtId="0" fontId="23" fillId="0" borderId="0" xfId="0" applyFont="1" applyAlignment="1">
      <alignment vertical="center" wrapText="1"/>
    </xf>
    <xf numFmtId="2" fontId="17" fillId="0" borderId="0" xfId="0" applyNumberFormat="1" applyFont="1" applyAlignment="1">
      <alignment horizontal="center" vertical="center" wrapText="1"/>
    </xf>
    <xf numFmtId="2" fontId="3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wrapText="1"/>
    </xf>
    <xf numFmtId="164" fontId="2" fillId="0" borderId="0" xfId="0" applyNumberFormat="1" applyFont="1" applyAlignment="1">
      <alignment horizontal="center" vertical="center" wrapText="1"/>
    </xf>
    <xf numFmtId="164" fontId="6" fillId="0" borderId="0" xfId="0" applyNumberFormat="1" applyFont="1" applyAlignment="1">
      <alignment horizontal="center" vertical="center" wrapText="1"/>
    </xf>
    <xf numFmtId="0" fontId="15" fillId="0" borderId="2" xfId="0" applyFont="1" applyBorder="1" applyAlignment="1">
      <alignment horizontal="center" vertical="center"/>
    </xf>
    <xf numFmtId="0" fontId="15" fillId="4" borderId="2" xfId="0" applyFont="1" applyFill="1" applyBorder="1" applyAlignment="1">
      <alignment vertical="center"/>
    </xf>
    <xf numFmtId="0" fontId="7" fillId="0" borderId="2" xfId="0" applyFont="1" applyBorder="1" applyAlignment="1">
      <alignment vertical="center" wrapText="1"/>
    </xf>
    <xf numFmtId="0" fontId="15" fillId="2" borderId="2" xfId="0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vertical="center"/>
    </xf>
    <xf numFmtId="0" fontId="15" fillId="2" borderId="2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2" fontId="11" fillId="0" borderId="2" xfId="0" applyNumberFormat="1" applyFont="1" applyBorder="1" applyAlignment="1">
      <alignment horizontal="center" vertical="center" wrapText="1"/>
    </xf>
    <xf numFmtId="4" fontId="11" fillId="0" borderId="2" xfId="0" applyNumberFormat="1" applyFont="1" applyBorder="1" applyAlignment="1">
      <alignment horizontal="center" vertical="center" wrapText="1"/>
    </xf>
    <xf numFmtId="2" fontId="11" fillId="2" borderId="2" xfId="0" applyNumberFormat="1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4" borderId="2" xfId="0" applyFont="1" applyFill="1" applyBorder="1" applyAlignment="1">
      <alignment vertical="center"/>
    </xf>
    <xf numFmtId="0" fontId="6" fillId="0" borderId="2" xfId="0" applyFont="1" applyBorder="1" applyAlignment="1">
      <alignment horizontal="center" vertical="center" wrapText="1"/>
    </xf>
    <xf numFmtId="4" fontId="14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/>
    <xf numFmtId="4" fontId="17" fillId="0" borderId="2" xfId="0" applyNumberFormat="1" applyFont="1" applyBorder="1" applyAlignment="1">
      <alignment horizontal="center" vertical="center" wrapText="1"/>
    </xf>
    <xf numFmtId="4" fontId="3" fillId="0" borderId="2" xfId="0" applyNumberFormat="1" applyFont="1" applyBorder="1" applyAlignment="1">
      <alignment horizontal="center" vertical="center" wrapText="1"/>
    </xf>
    <xf numFmtId="0" fontId="24" fillId="0" borderId="2" xfId="0" applyFont="1" applyBorder="1" applyAlignment="1">
      <alignment wrapText="1"/>
    </xf>
    <xf numFmtId="0" fontId="25" fillId="0" borderId="2" xfId="0" applyFont="1" applyBorder="1"/>
    <xf numFmtId="14" fontId="6" fillId="0" borderId="2" xfId="0" applyNumberFormat="1" applyFont="1" applyBorder="1" applyAlignment="1">
      <alignment horizontal="center" vertical="center" wrapText="1"/>
    </xf>
    <xf numFmtId="4" fontId="25" fillId="0" borderId="2" xfId="0" applyNumberFormat="1" applyFont="1" applyBorder="1" applyAlignment="1">
      <alignment horizontal="center" vertical="center" wrapText="1"/>
    </xf>
    <xf numFmtId="0" fontId="26" fillId="0" borderId="2" xfId="0" applyFont="1" applyBorder="1"/>
    <xf numFmtId="0" fontId="16" fillId="4" borderId="2" xfId="0" applyFont="1" applyFill="1" applyBorder="1" applyAlignment="1">
      <alignment vertical="center" wrapText="1"/>
    </xf>
    <xf numFmtId="0" fontId="15" fillId="4" borderId="2" xfId="0" applyFont="1" applyFill="1" applyBorder="1" applyAlignment="1">
      <alignment vertical="center" wrapText="1"/>
    </xf>
    <xf numFmtId="0" fontId="10" fillId="0" borderId="2" xfId="0" applyFont="1" applyBorder="1" applyAlignment="1">
      <alignment horizontal="center" vertical="center" wrapText="1"/>
    </xf>
    <xf numFmtId="0" fontId="16" fillId="4" borderId="2" xfId="0" applyFont="1" applyFill="1" applyBorder="1" applyAlignment="1">
      <alignment vertical="center"/>
    </xf>
    <xf numFmtId="0" fontId="7" fillId="2" borderId="2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vertical="center" wrapText="1"/>
    </xf>
    <xf numFmtId="0" fontId="16" fillId="0" borderId="2" xfId="0" applyFont="1" applyBorder="1" applyAlignment="1">
      <alignment horizontal="center" vertical="center"/>
    </xf>
    <xf numFmtId="2" fontId="17" fillId="0" borderId="2" xfId="0" applyNumberFormat="1" applyFont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vertical="center"/>
    </xf>
    <xf numFmtId="0" fontId="6" fillId="3" borderId="2" xfId="0" applyFont="1" applyFill="1" applyBorder="1" applyAlignment="1">
      <alignment horizontal="center" vertical="center" wrapText="1"/>
    </xf>
    <xf numFmtId="2" fontId="14" fillId="3" borderId="2" xfId="0" applyNumberFormat="1" applyFont="1" applyFill="1" applyBorder="1" applyAlignment="1">
      <alignment horizontal="center" vertical="center" wrapText="1"/>
    </xf>
    <xf numFmtId="4" fontId="3" fillId="0" borderId="0" xfId="0" applyNumberFormat="1" applyFont="1"/>
    <xf numFmtId="2" fontId="14" fillId="0" borderId="2" xfId="0" applyNumberFormat="1" applyFont="1" applyBorder="1" applyAlignment="1">
      <alignment horizontal="center" vertical="center" wrapText="1"/>
    </xf>
    <xf numFmtId="0" fontId="7" fillId="2" borderId="2" xfId="0" applyFont="1" applyFill="1" applyBorder="1" applyAlignment="1">
      <alignment vertical="center" wrapText="1"/>
    </xf>
    <xf numFmtId="2" fontId="14" fillId="2" borderId="2" xfId="0" applyNumberFormat="1" applyFont="1" applyFill="1" applyBorder="1" applyAlignment="1">
      <alignment horizontal="center" vertical="center" wrapText="1"/>
    </xf>
    <xf numFmtId="0" fontId="26" fillId="4" borderId="2" xfId="0" applyFont="1" applyFill="1" applyBorder="1" applyAlignment="1">
      <alignment vertical="center" wrapText="1"/>
    </xf>
    <xf numFmtId="0" fontId="15" fillId="3" borderId="2" xfId="0" applyFont="1" applyFill="1" applyBorder="1" applyAlignment="1">
      <alignment horizontal="center" vertical="center"/>
    </xf>
    <xf numFmtId="0" fontId="15" fillId="3" borderId="2" xfId="0" applyFont="1" applyFill="1" applyBorder="1" applyAlignment="1">
      <alignment vertical="center" wrapText="1"/>
    </xf>
    <xf numFmtId="4" fontId="11" fillId="3" borderId="2" xfId="0" applyNumberFormat="1" applyFont="1" applyFill="1" applyBorder="1" applyAlignment="1">
      <alignment horizontal="center" vertical="center" wrapText="1"/>
    </xf>
    <xf numFmtId="2" fontId="11" fillId="3" borderId="2" xfId="0" applyNumberFormat="1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vertical="center" wrapText="1"/>
    </xf>
    <xf numFmtId="0" fontId="16" fillId="3" borderId="2" xfId="0" applyFont="1" applyFill="1" applyBorder="1" applyAlignment="1">
      <alignment horizontal="center" vertical="center"/>
    </xf>
    <xf numFmtId="0" fontId="16" fillId="3" borderId="2" xfId="0" applyFont="1" applyFill="1" applyBorder="1" applyAlignment="1">
      <alignment vertical="center" wrapText="1"/>
    </xf>
    <xf numFmtId="2" fontId="17" fillId="3" borderId="2" xfId="0" applyNumberFormat="1" applyFont="1" applyFill="1" applyBorder="1" applyAlignment="1">
      <alignment horizontal="center" vertical="center" wrapText="1"/>
    </xf>
    <xf numFmtId="0" fontId="28" fillId="3" borderId="2" xfId="0" applyFont="1" applyFill="1" applyBorder="1" applyAlignment="1">
      <alignment vertical="center" wrapText="1"/>
    </xf>
    <xf numFmtId="2" fontId="12" fillId="2" borderId="2" xfId="0" applyNumberFormat="1" applyFont="1" applyFill="1" applyBorder="1" applyAlignment="1">
      <alignment horizontal="center" vertical="center" wrapText="1"/>
    </xf>
    <xf numFmtId="0" fontId="18" fillId="2" borderId="2" xfId="0" applyFont="1" applyFill="1" applyBorder="1" applyAlignment="1">
      <alignment vertical="center" wrapText="1"/>
    </xf>
    <xf numFmtId="49" fontId="18" fillId="2" borderId="2" xfId="1" applyNumberFormat="1" applyFont="1" applyFill="1" applyBorder="1" applyAlignment="1">
      <alignment horizontal="center" vertical="center"/>
    </xf>
    <xf numFmtId="2" fontId="12" fillId="2" borderId="2" xfId="0" applyNumberFormat="1" applyFont="1" applyFill="1" applyBorder="1" applyAlignment="1">
      <alignment horizontal="center" vertical="center"/>
    </xf>
    <xf numFmtId="0" fontId="24" fillId="3" borderId="2" xfId="0" applyFont="1" applyFill="1" applyBorder="1" applyAlignment="1">
      <alignment vertical="center" wrapText="1"/>
    </xf>
    <xf numFmtId="0" fontId="26" fillId="3" borderId="2" xfId="0" applyFont="1" applyFill="1" applyBorder="1" applyAlignment="1">
      <alignment vertical="center" wrapText="1"/>
    </xf>
    <xf numFmtId="0" fontId="24" fillId="2" borderId="2" xfId="0" applyFont="1" applyFill="1" applyBorder="1" applyAlignment="1">
      <alignment vertical="center" wrapText="1"/>
    </xf>
    <xf numFmtId="49" fontId="24" fillId="2" borderId="2" xfId="1" applyNumberFormat="1" applyFont="1" applyFill="1" applyBorder="1" applyAlignment="1">
      <alignment horizontal="center" vertical="center"/>
    </xf>
    <xf numFmtId="2" fontId="25" fillId="2" borderId="2" xfId="0" applyNumberFormat="1" applyFont="1" applyFill="1" applyBorder="1" applyAlignment="1">
      <alignment horizontal="center" vertical="center" wrapText="1"/>
    </xf>
    <xf numFmtId="2" fontId="25" fillId="2" borderId="2" xfId="0" applyNumberFormat="1" applyFont="1" applyFill="1" applyBorder="1" applyAlignment="1">
      <alignment horizontal="center" vertical="center"/>
    </xf>
    <xf numFmtId="49" fontId="24" fillId="3" borderId="2" xfId="1" applyNumberFormat="1" applyFont="1" applyFill="1" applyBorder="1" applyAlignment="1">
      <alignment horizontal="center" vertical="center"/>
    </xf>
    <xf numFmtId="2" fontId="25" fillId="3" borderId="2" xfId="0" applyNumberFormat="1" applyFont="1" applyFill="1" applyBorder="1" applyAlignment="1">
      <alignment horizontal="center" vertical="center" wrapText="1"/>
    </xf>
    <xf numFmtId="2" fontId="25" fillId="3" borderId="2" xfId="0" applyNumberFormat="1" applyFont="1" applyFill="1" applyBorder="1" applyAlignment="1">
      <alignment horizontal="center" vertical="center"/>
    </xf>
    <xf numFmtId="49" fontId="26" fillId="3" borderId="2" xfId="1" applyNumberFormat="1" applyFont="1" applyFill="1" applyBorder="1" applyAlignment="1">
      <alignment horizontal="center" vertical="center"/>
    </xf>
    <xf numFmtId="2" fontId="3" fillId="3" borderId="2" xfId="0" applyNumberFormat="1" applyFont="1" applyFill="1" applyBorder="1" applyAlignment="1">
      <alignment horizontal="center" vertical="center" wrapText="1"/>
    </xf>
    <xf numFmtId="2" fontId="3" fillId="3" borderId="2" xfId="0" applyNumberFormat="1" applyFont="1" applyFill="1" applyBorder="1" applyAlignment="1">
      <alignment horizontal="center" vertical="center"/>
    </xf>
    <xf numFmtId="0" fontId="18" fillId="2" borderId="2" xfId="0" applyFont="1" applyFill="1" applyBorder="1" applyAlignment="1">
      <alignment vertical="center"/>
    </xf>
    <xf numFmtId="0" fontId="18" fillId="2" borderId="2" xfId="0" applyFont="1" applyFill="1" applyBorder="1" applyAlignment="1">
      <alignment horizontal="center" vertical="center" wrapText="1"/>
    </xf>
    <xf numFmtId="4" fontId="18" fillId="2" borderId="2" xfId="0" applyNumberFormat="1" applyFont="1" applyFill="1" applyBorder="1" applyAlignment="1">
      <alignment horizontal="center" vertical="center" wrapText="1"/>
    </xf>
    <xf numFmtId="0" fontId="24" fillId="4" borderId="2" xfId="0" applyFont="1" applyFill="1" applyBorder="1" applyAlignment="1">
      <alignment vertical="center"/>
    </xf>
    <xf numFmtId="0" fontId="24" fillId="0" borderId="2" xfId="0" applyFont="1" applyBorder="1" applyAlignment="1">
      <alignment horizontal="center" vertical="center" wrapText="1"/>
    </xf>
    <xf numFmtId="4" fontId="24" fillId="0" borderId="2" xfId="0" applyNumberFormat="1" applyFont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left" wrapText="1"/>
    </xf>
    <xf numFmtId="4" fontId="12" fillId="2" borderId="2" xfId="0" applyNumberFormat="1" applyFont="1" applyFill="1" applyBorder="1" applyAlignment="1">
      <alignment horizontal="center" vertical="center" wrapText="1"/>
    </xf>
    <xf numFmtId="0" fontId="24" fillId="2" borderId="2" xfId="0" applyFont="1" applyFill="1" applyBorder="1" applyAlignment="1">
      <alignment horizontal="left" wrapText="1"/>
    </xf>
    <xf numFmtId="0" fontId="24" fillId="2" borderId="2" xfId="0" applyFont="1" applyFill="1" applyBorder="1" applyAlignment="1">
      <alignment horizontal="center" vertical="center" wrapText="1"/>
    </xf>
    <xf numFmtId="4" fontId="25" fillId="2" borderId="2" xfId="0" applyNumberFormat="1" applyFont="1" applyFill="1" applyBorder="1" applyAlignment="1">
      <alignment horizontal="center" vertical="center" wrapText="1"/>
    </xf>
    <xf numFmtId="4" fontId="24" fillId="2" borderId="2" xfId="0" applyNumberFormat="1" applyFont="1" applyFill="1" applyBorder="1" applyAlignment="1">
      <alignment horizontal="center" vertical="center" wrapText="1"/>
    </xf>
    <xf numFmtId="0" fontId="26" fillId="0" borderId="2" xfId="0" applyFont="1" applyBorder="1" applyAlignment="1">
      <alignment horizontal="center" vertical="center" wrapText="1"/>
    </xf>
    <xf numFmtId="4" fontId="26" fillId="0" borderId="2" xfId="0" applyNumberFormat="1" applyFont="1" applyBorder="1" applyAlignment="1">
      <alignment horizontal="center" vertical="center" wrapText="1"/>
    </xf>
    <xf numFmtId="4" fontId="26" fillId="2" borderId="2" xfId="0" applyNumberFormat="1" applyFont="1" applyFill="1" applyBorder="1" applyAlignment="1">
      <alignment horizontal="center" vertical="center" wrapText="1"/>
    </xf>
    <xf numFmtId="0" fontId="18" fillId="4" borderId="2" xfId="0" applyFont="1" applyFill="1" applyBorder="1" applyAlignment="1">
      <alignment vertical="center" wrapText="1"/>
    </xf>
    <xf numFmtId="0" fontId="18" fillId="0" borderId="2" xfId="0" applyFont="1" applyBorder="1" applyAlignment="1">
      <alignment horizontal="center" vertical="center" wrapText="1"/>
    </xf>
    <xf numFmtId="4" fontId="12" fillId="0" borderId="2" xfId="0" applyNumberFormat="1" applyFont="1" applyBorder="1" applyAlignment="1">
      <alignment horizontal="center" vertical="center" wrapText="1"/>
    </xf>
    <xf numFmtId="4" fontId="18" fillId="0" borderId="2" xfId="0" applyNumberFormat="1" applyFont="1" applyBorder="1" applyAlignment="1">
      <alignment horizontal="center" vertical="center" wrapText="1"/>
    </xf>
    <xf numFmtId="0" fontId="25" fillId="2" borderId="2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30" fillId="0" borderId="2" xfId="0" applyFont="1" applyBorder="1"/>
    <xf numFmtId="0" fontId="30" fillId="0" borderId="0" xfId="0" applyFont="1"/>
    <xf numFmtId="0" fontId="16" fillId="0" borderId="0" xfId="0" applyFont="1"/>
    <xf numFmtId="0" fontId="4" fillId="0" borderId="0" xfId="0" applyFont="1" applyAlignment="1">
      <alignment horizontal="center" vertical="center" wrapText="1"/>
    </xf>
  </cellXfs>
  <cellStyles count="2">
    <cellStyle name="Normal" xfId="0" builtinId="0"/>
    <cellStyle name="Normal_Machete buget 99" xfId="1" xr:uid="{05E3A3A7-F8B3-4623-B01D-EC588A819CC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E45D99-B9F6-4B02-89F1-6A50944A3040}">
  <dimension ref="A1:N170"/>
  <sheetViews>
    <sheetView tabSelected="1" view="pageBreakPreview" topLeftCell="A88" zoomScaleSheetLayoutView="100" workbookViewId="0">
      <selection activeCell="A168" sqref="A168:XFD1475"/>
    </sheetView>
  </sheetViews>
  <sheetFormatPr defaultRowHeight="15" x14ac:dyDescent="0.25"/>
  <cols>
    <col min="1" max="1" width="4.28515625" customWidth="1"/>
    <col min="2" max="2" width="44.28515625" customWidth="1"/>
    <col min="3" max="3" width="13.5703125" customWidth="1"/>
    <col min="4" max="4" width="14.42578125" customWidth="1"/>
    <col min="5" max="5" width="13" customWidth="1"/>
    <col min="6" max="6" width="17.85546875" customWidth="1"/>
    <col min="7" max="7" width="17.7109375" customWidth="1"/>
    <col min="8" max="8" width="15.42578125" style="3" customWidth="1"/>
    <col min="9" max="9" width="16.140625" customWidth="1"/>
    <col min="10" max="10" width="16" customWidth="1"/>
    <col min="11" max="11" width="12.85546875" customWidth="1"/>
    <col min="12" max="12" width="10.5703125" customWidth="1"/>
    <col min="13" max="13" width="11.140625" customWidth="1"/>
    <col min="14" max="14" width="10.42578125" customWidth="1"/>
    <col min="17" max="17" width="9.7109375" customWidth="1"/>
    <col min="18" max="18" width="10" customWidth="1"/>
  </cols>
  <sheetData>
    <row r="1" spans="1:6" ht="15.75" x14ac:dyDescent="0.25">
      <c r="A1" s="1" t="s">
        <v>0</v>
      </c>
      <c r="B1" s="1"/>
      <c r="C1" s="2" t="s">
        <v>1</v>
      </c>
      <c r="D1" s="2"/>
      <c r="E1" s="3"/>
      <c r="F1" s="3"/>
    </row>
    <row r="2" spans="1:6" ht="15.75" x14ac:dyDescent="0.25">
      <c r="A2" s="1" t="s">
        <v>2</v>
      </c>
      <c r="B2" s="1"/>
      <c r="C2" s="2"/>
    </row>
    <row r="3" spans="1:6" ht="15.75" x14ac:dyDescent="0.25">
      <c r="A3" s="1" t="s">
        <v>3</v>
      </c>
      <c r="B3" s="1"/>
      <c r="C3" s="2"/>
      <c r="D3" s="2"/>
      <c r="E3" s="2"/>
      <c r="F3" s="2"/>
    </row>
    <row r="4" spans="1:6" ht="18.75" x14ac:dyDescent="0.25">
      <c r="A4" s="171" t="s">
        <v>4</v>
      </c>
      <c r="B4" s="171"/>
      <c r="C4" s="171"/>
      <c r="D4" s="171"/>
      <c r="E4" s="171"/>
      <c r="F4" s="171"/>
    </row>
    <row r="5" spans="1:6" ht="18.75" x14ac:dyDescent="0.3">
      <c r="A5" s="2"/>
      <c r="B5" s="4"/>
      <c r="C5" s="5"/>
      <c r="D5" s="5"/>
      <c r="E5" s="5"/>
      <c r="F5" s="5" t="s">
        <v>5</v>
      </c>
    </row>
    <row r="6" spans="1:6" ht="36" x14ac:dyDescent="0.25">
      <c r="A6" s="6" t="s">
        <v>6</v>
      </c>
      <c r="B6" s="7" t="s">
        <v>7</v>
      </c>
      <c r="C6" s="8" t="s">
        <v>8</v>
      </c>
      <c r="D6" s="9" t="s">
        <v>9</v>
      </c>
      <c r="E6" s="10" t="s">
        <v>10</v>
      </c>
      <c r="F6" s="9" t="s">
        <v>11</v>
      </c>
    </row>
    <row r="7" spans="1:6" x14ac:dyDescent="0.25">
      <c r="A7" s="11" t="s">
        <v>12</v>
      </c>
      <c r="B7" s="12" t="s">
        <v>13</v>
      </c>
      <c r="C7" s="13">
        <v>102</v>
      </c>
      <c r="D7" s="14">
        <v>43586.57</v>
      </c>
      <c r="E7" s="15">
        <f>E9+E11+E32+E34+E35+E36+E38+E26+E17+E18+E19+E21+E22</f>
        <v>598.4</v>
      </c>
      <c r="F7" s="16">
        <f>D7+E7</f>
        <v>44184.97</v>
      </c>
    </row>
    <row r="8" spans="1:6" x14ac:dyDescent="0.25">
      <c r="A8" s="17"/>
      <c r="B8" s="18"/>
      <c r="C8" s="19"/>
      <c r="D8" s="20"/>
      <c r="E8" s="20"/>
      <c r="F8" s="20"/>
    </row>
    <row r="9" spans="1:6" ht="25.5" x14ac:dyDescent="0.25">
      <c r="A9" s="21"/>
      <c r="B9" s="22" t="s">
        <v>14</v>
      </c>
      <c r="C9" s="23" t="s">
        <v>15</v>
      </c>
      <c r="D9" s="24">
        <v>36.71</v>
      </c>
      <c r="E9" s="24">
        <v>7</v>
      </c>
      <c r="F9" s="24">
        <f t="shared" ref="F9:F21" si="0">D9+E9</f>
        <v>43.71</v>
      </c>
    </row>
    <row r="10" spans="1:6" x14ac:dyDescent="0.25">
      <c r="A10" s="21"/>
      <c r="B10" s="22" t="s">
        <v>16</v>
      </c>
      <c r="C10" s="23" t="s">
        <v>17</v>
      </c>
      <c r="D10" s="24">
        <v>10052</v>
      </c>
      <c r="E10" s="24"/>
      <c r="F10" s="24">
        <f t="shared" si="0"/>
        <v>10052</v>
      </c>
    </row>
    <row r="11" spans="1:6" x14ac:dyDescent="0.25">
      <c r="A11" s="21"/>
      <c r="B11" s="22" t="s">
        <v>18</v>
      </c>
      <c r="C11" s="25" t="s">
        <v>19</v>
      </c>
      <c r="D11" s="24">
        <v>2690.66</v>
      </c>
      <c r="E11" s="24">
        <f>E12+E15</f>
        <v>185</v>
      </c>
      <c r="F11" s="24">
        <f t="shared" si="0"/>
        <v>2875.66</v>
      </c>
    </row>
    <row r="12" spans="1:6" x14ac:dyDescent="0.25">
      <c r="A12" s="17"/>
      <c r="B12" s="26" t="s">
        <v>20</v>
      </c>
      <c r="C12" s="27" t="s">
        <v>21</v>
      </c>
      <c r="D12" s="20">
        <v>1759.47</v>
      </c>
      <c r="E12" s="20">
        <f>E13+E14</f>
        <v>135</v>
      </c>
      <c r="F12" s="20">
        <f t="shared" si="0"/>
        <v>1894.47</v>
      </c>
    </row>
    <row r="13" spans="1:6" x14ac:dyDescent="0.25">
      <c r="A13" s="28"/>
      <c r="B13" s="29" t="s">
        <v>22</v>
      </c>
      <c r="C13" s="30" t="s">
        <v>23</v>
      </c>
      <c r="D13" s="31">
        <v>860.83</v>
      </c>
      <c r="E13" s="31">
        <v>110</v>
      </c>
      <c r="F13" s="31">
        <f t="shared" si="0"/>
        <v>970.83</v>
      </c>
    </row>
    <row r="14" spans="1:6" x14ac:dyDescent="0.25">
      <c r="A14" s="28"/>
      <c r="B14" s="29" t="s">
        <v>24</v>
      </c>
      <c r="C14" s="30" t="s">
        <v>25</v>
      </c>
      <c r="D14" s="31">
        <v>898.64</v>
      </c>
      <c r="E14" s="31">
        <v>25</v>
      </c>
      <c r="F14" s="31">
        <f t="shared" si="0"/>
        <v>923.64</v>
      </c>
    </row>
    <row r="15" spans="1:6" x14ac:dyDescent="0.25">
      <c r="A15" s="32"/>
      <c r="B15" s="33" t="s">
        <v>26</v>
      </c>
      <c r="C15" s="34" t="s">
        <v>27</v>
      </c>
      <c r="D15" s="35">
        <v>786.19</v>
      </c>
      <c r="E15" s="35">
        <f>E16</f>
        <v>50</v>
      </c>
      <c r="F15" s="35">
        <f t="shared" si="0"/>
        <v>836.19</v>
      </c>
    </row>
    <row r="16" spans="1:6" x14ac:dyDescent="0.25">
      <c r="A16" s="28"/>
      <c r="B16" s="29" t="s">
        <v>28</v>
      </c>
      <c r="C16" s="30" t="s">
        <v>29</v>
      </c>
      <c r="D16" s="31">
        <v>258.7</v>
      </c>
      <c r="E16" s="31">
        <v>50</v>
      </c>
      <c r="F16" s="31">
        <f t="shared" si="0"/>
        <v>308.7</v>
      </c>
    </row>
    <row r="17" spans="1:6" x14ac:dyDescent="0.25">
      <c r="A17" s="21"/>
      <c r="B17" s="22" t="s">
        <v>30</v>
      </c>
      <c r="C17" s="23" t="s">
        <v>31</v>
      </c>
      <c r="D17" s="24">
        <v>5619.6</v>
      </c>
      <c r="E17" s="24"/>
      <c r="F17" s="24">
        <f t="shared" si="0"/>
        <v>5619.6</v>
      </c>
    </row>
    <row r="18" spans="1:6" x14ac:dyDescent="0.25">
      <c r="A18" s="21"/>
      <c r="B18" s="22" t="s">
        <v>32</v>
      </c>
      <c r="C18" s="23" t="s">
        <v>33</v>
      </c>
      <c r="D18" s="24">
        <v>0.53</v>
      </c>
      <c r="E18" s="24"/>
      <c r="F18" s="24">
        <f t="shared" si="0"/>
        <v>0.53</v>
      </c>
    </row>
    <row r="19" spans="1:6" ht="25.5" x14ac:dyDescent="0.25">
      <c r="A19" s="21"/>
      <c r="B19" s="22" t="s">
        <v>34</v>
      </c>
      <c r="C19" s="23" t="s">
        <v>35</v>
      </c>
      <c r="D19" s="24">
        <v>964.01</v>
      </c>
      <c r="E19" s="24">
        <f>E20</f>
        <v>15</v>
      </c>
      <c r="F19" s="24">
        <f t="shared" si="0"/>
        <v>979.01</v>
      </c>
    </row>
    <row r="20" spans="1:6" ht="25.5" x14ac:dyDescent="0.25">
      <c r="A20" s="28"/>
      <c r="B20" s="29" t="s">
        <v>36</v>
      </c>
      <c r="C20" s="36" t="s">
        <v>37</v>
      </c>
      <c r="D20" s="31">
        <v>26.05</v>
      </c>
      <c r="E20" s="31">
        <v>15</v>
      </c>
      <c r="F20" s="31">
        <f t="shared" si="0"/>
        <v>41.05</v>
      </c>
    </row>
    <row r="21" spans="1:6" x14ac:dyDescent="0.25">
      <c r="A21" s="21"/>
      <c r="B21" s="22" t="s">
        <v>38</v>
      </c>
      <c r="C21" s="23" t="s">
        <v>39</v>
      </c>
      <c r="D21" s="24">
        <v>12.75</v>
      </c>
      <c r="E21" s="24"/>
      <c r="F21" s="24">
        <f t="shared" si="0"/>
        <v>12.75</v>
      </c>
    </row>
    <row r="22" spans="1:6" x14ac:dyDescent="0.25">
      <c r="A22" s="21"/>
      <c r="B22" s="22" t="s">
        <v>40</v>
      </c>
      <c r="C22" s="23" t="s">
        <v>41</v>
      </c>
      <c r="D22" s="24">
        <v>271.33</v>
      </c>
      <c r="E22" s="24">
        <f>E23</f>
        <v>140</v>
      </c>
      <c r="F22" s="24">
        <f>D22+E22</f>
        <v>411.33</v>
      </c>
    </row>
    <row r="23" spans="1:6" ht="25.5" x14ac:dyDescent="0.25">
      <c r="A23" s="28"/>
      <c r="B23" s="29" t="s">
        <v>42</v>
      </c>
      <c r="C23" s="37" t="s">
        <v>43</v>
      </c>
      <c r="D23" s="38">
        <v>271.33</v>
      </c>
      <c r="E23" s="39">
        <v>140</v>
      </c>
      <c r="F23" s="31">
        <f>D23+E23</f>
        <v>411.33</v>
      </c>
    </row>
    <row r="24" spans="1:6" x14ac:dyDescent="0.25">
      <c r="A24" s="40"/>
      <c r="B24" s="22" t="s">
        <v>44</v>
      </c>
      <c r="C24" s="23" t="s">
        <v>45</v>
      </c>
      <c r="D24" s="41">
        <v>416.48</v>
      </c>
      <c r="E24" s="42"/>
      <c r="F24" s="24">
        <f t="shared" ref="F24:F31" si="1">D24+E24</f>
        <v>416.48</v>
      </c>
    </row>
    <row r="25" spans="1:6" x14ac:dyDescent="0.25">
      <c r="A25" s="40"/>
      <c r="B25" s="22" t="s">
        <v>46</v>
      </c>
      <c r="C25" s="23" t="s">
        <v>47</v>
      </c>
      <c r="D25" s="41">
        <v>639.88</v>
      </c>
      <c r="E25" s="42"/>
      <c r="F25" s="24">
        <f t="shared" si="1"/>
        <v>639.88</v>
      </c>
    </row>
    <row r="26" spans="1:6" x14ac:dyDescent="0.25">
      <c r="A26" s="21"/>
      <c r="B26" s="22" t="s">
        <v>48</v>
      </c>
      <c r="C26" s="23" t="s">
        <v>49</v>
      </c>
      <c r="D26" s="43">
        <v>1478.6</v>
      </c>
      <c r="E26" s="44">
        <f>E27+E28</f>
        <v>240</v>
      </c>
      <c r="F26" s="24">
        <f t="shared" si="1"/>
        <v>1718.6</v>
      </c>
    </row>
    <row r="27" spans="1:6" x14ac:dyDescent="0.25">
      <c r="A27" s="28"/>
      <c r="B27" s="29" t="s">
        <v>50</v>
      </c>
      <c r="C27" s="37" t="s">
        <v>51</v>
      </c>
      <c r="D27" s="45">
        <v>527.54</v>
      </c>
      <c r="E27" s="46">
        <v>240</v>
      </c>
      <c r="F27" s="31">
        <f t="shared" si="1"/>
        <v>767.54</v>
      </c>
    </row>
    <row r="28" spans="1:6" x14ac:dyDescent="0.25">
      <c r="A28" s="28"/>
      <c r="B28" s="29" t="s">
        <v>52</v>
      </c>
      <c r="C28" s="37" t="s">
        <v>53</v>
      </c>
      <c r="D28" s="45">
        <v>951.06</v>
      </c>
      <c r="E28" s="46"/>
      <c r="F28" s="31">
        <f>D28+E28</f>
        <v>951.06</v>
      </c>
    </row>
    <row r="29" spans="1:6" x14ac:dyDescent="0.25">
      <c r="A29" s="28"/>
      <c r="B29" s="47" t="s">
        <v>54</v>
      </c>
      <c r="C29" s="48">
        <v>3702</v>
      </c>
      <c r="D29" s="49">
        <v>20</v>
      </c>
      <c r="E29" s="49">
        <f>E30+E31</f>
        <v>0</v>
      </c>
      <c r="F29" s="49">
        <f t="shared" si="1"/>
        <v>20</v>
      </c>
    </row>
    <row r="30" spans="1:6" ht="25.5" x14ac:dyDescent="0.25">
      <c r="A30" s="28"/>
      <c r="B30" s="47" t="s">
        <v>55</v>
      </c>
      <c r="C30" s="50">
        <v>370203</v>
      </c>
      <c r="D30" s="51">
        <v>-1542.52</v>
      </c>
      <c r="E30" s="52">
        <v>-254.5</v>
      </c>
      <c r="F30" s="53">
        <f t="shared" si="1"/>
        <v>-1797.02</v>
      </c>
    </row>
    <row r="31" spans="1:6" x14ac:dyDescent="0.25">
      <c r="A31" s="28"/>
      <c r="B31" s="47" t="s">
        <v>56</v>
      </c>
      <c r="C31" s="50">
        <v>370204</v>
      </c>
      <c r="D31" s="51">
        <v>1542.52</v>
      </c>
      <c r="E31" s="52">
        <v>254.5</v>
      </c>
      <c r="F31" s="53">
        <f t="shared" si="1"/>
        <v>1797.02</v>
      </c>
    </row>
    <row r="32" spans="1:6" x14ac:dyDescent="0.25">
      <c r="A32" s="21"/>
      <c r="B32" s="22" t="s">
        <v>57</v>
      </c>
      <c r="C32" s="23" t="s">
        <v>58</v>
      </c>
      <c r="D32" s="41">
        <v>130.71</v>
      </c>
      <c r="E32" s="42">
        <f>E33</f>
        <v>11.4</v>
      </c>
      <c r="F32" s="24">
        <f>F33</f>
        <v>142.11000000000001</v>
      </c>
    </row>
    <row r="33" spans="1:6" ht="25.5" x14ac:dyDescent="0.25">
      <c r="A33" s="54"/>
      <c r="B33" s="55" t="s">
        <v>59</v>
      </c>
      <c r="C33" s="54" t="s">
        <v>60</v>
      </c>
      <c r="D33" s="56">
        <v>130.71</v>
      </c>
      <c r="E33" s="57">
        <v>11.4</v>
      </c>
      <c r="F33" s="58">
        <f>SUM(D33:E33)</f>
        <v>142.11000000000001</v>
      </c>
    </row>
    <row r="34" spans="1:6" x14ac:dyDescent="0.25">
      <c r="A34" s="23"/>
      <c r="B34" s="22" t="s">
        <v>61</v>
      </c>
      <c r="C34" s="23" t="s">
        <v>62</v>
      </c>
      <c r="D34" s="41">
        <v>3518.37</v>
      </c>
      <c r="E34" s="42"/>
      <c r="F34" s="59">
        <f>D34+E34</f>
        <v>3518.37</v>
      </c>
    </row>
    <row r="35" spans="1:6" x14ac:dyDescent="0.25">
      <c r="A35" s="23"/>
      <c r="B35" s="22" t="s">
        <v>63</v>
      </c>
      <c r="C35" s="23" t="s">
        <v>64</v>
      </c>
      <c r="D35" s="41">
        <v>9296.09</v>
      </c>
      <c r="E35" s="42"/>
      <c r="F35" s="59">
        <f t="shared" ref="F35:F36" si="2">D35+E35</f>
        <v>9296.09</v>
      </c>
    </row>
    <row r="36" spans="1:6" ht="25.5" x14ac:dyDescent="0.25">
      <c r="A36" s="23"/>
      <c r="B36" s="60" t="s">
        <v>65</v>
      </c>
      <c r="C36" s="23" t="s">
        <v>66</v>
      </c>
      <c r="D36" s="24">
        <v>8438.85</v>
      </c>
      <c r="E36" s="24"/>
      <c r="F36" s="59">
        <f t="shared" si="2"/>
        <v>8438.85</v>
      </c>
    </row>
    <row r="37" spans="1:6" x14ac:dyDescent="0.25">
      <c r="A37" s="61"/>
      <c r="B37" s="62"/>
      <c r="C37" s="61"/>
      <c r="D37" s="63"/>
      <c r="E37" s="63"/>
      <c r="F37" s="64"/>
    </row>
    <row r="38" spans="1:6" x14ac:dyDescent="0.25">
      <c r="A38" s="65"/>
      <c r="B38" s="66"/>
      <c r="C38" s="65"/>
      <c r="D38" s="67"/>
      <c r="E38" s="67"/>
      <c r="F38" s="68"/>
    </row>
    <row r="39" spans="1:6" x14ac:dyDescent="0.25">
      <c r="A39" s="69"/>
      <c r="B39" s="70"/>
      <c r="C39" s="69"/>
      <c r="D39" s="71"/>
      <c r="E39" s="71"/>
      <c r="F39" s="72"/>
    </row>
    <row r="40" spans="1:6" x14ac:dyDescent="0.25">
      <c r="A40" s="69"/>
      <c r="B40" s="70"/>
      <c r="C40" s="69"/>
      <c r="D40" s="71"/>
      <c r="E40" s="71"/>
      <c r="F40" s="72"/>
    </row>
    <row r="41" spans="1:6" x14ac:dyDescent="0.25">
      <c r="A41" s="69"/>
      <c r="B41" s="73"/>
      <c r="C41" s="69"/>
      <c r="D41" s="74"/>
      <c r="E41" s="74"/>
      <c r="F41" s="75"/>
    </row>
    <row r="42" spans="1:6" x14ac:dyDescent="0.25">
      <c r="A42" s="69"/>
      <c r="B42" s="73"/>
      <c r="C42" s="69"/>
      <c r="D42" s="74"/>
      <c r="E42" s="74"/>
      <c r="F42" s="75"/>
    </row>
    <row r="43" spans="1:6" x14ac:dyDescent="0.25">
      <c r="A43" s="69"/>
      <c r="B43" s="73"/>
      <c r="C43" s="69"/>
      <c r="D43" s="74"/>
      <c r="E43" s="74"/>
      <c r="F43" s="75"/>
    </row>
    <row r="44" spans="1:6" x14ac:dyDescent="0.25">
      <c r="A44" s="69"/>
      <c r="B44" s="73"/>
      <c r="C44" s="69"/>
      <c r="D44" s="74"/>
      <c r="E44" s="74"/>
      <c r="F44" s="75"/>
    </row>
    <row r="45" spans="1:6" x14ac:dyDescent="0.25">
      <c r="A45" s="69"/>
      <c r="B45" s="73"/>
      <c r="C45" s="69"/>
      <c r="D45" s="74"/>
      <c r="E45" s="74"/>
      <c r="F45" s="75"/>
    </row>
    <row r="46" spans="1:6" x14ac:dyDescent="0.25">
      <c r="A46" s="69"/>
      <c r="B46" s="73"/>
      <c r="C46" s="69"/>
      <c r="D46" s="74"/>
      <c r="E46" s="74"/>
      <c r="F46" s="75"/>
    </row>
    <row r="47" spans="1:6" x14ac:dyDescent="0.25">
      <c r="A47" s="69"/>
      <c r="B47" s="73"/>
      <c r="C47" s="69"/>
      <c r="D47" s="74"/>
      <c r="E47" s="74"/>
      <c r="F47" s="75"/>
    </row>
    <row r="48" spans="1:6" x14ac:dyDescent="0.25">
      <c r="A48" s="69"/>
      <c r="B48" s="73"/>
      <c r="C48" s="69"/>
      <c r="D48" s="74"/>
      <c r="E48" s="74"/>
      <c r="F48" s="75"/>
    </row>
    <row r="49" spans="1:6" x14ac:dyDescent="0.25">
      <c r="A49" s="69"/>
      <c r="B49" s="73"/>
      <c r="C49" s="69"/>
      <c r="D49" s="74"/>
      <c r="E49" s="74"/>
      <c r="F49" s="75"/>
    </row>
    <row r="50" spans="1:6" x14ac:dyDescent="0.25">
      <c r="A50" s="69"/>
      <c r="B50" s="73"/>
      <c r="C50" s="69"/>
      <c r="D50" s="74"/>
      <c r="E50" s="74"/>
      <c r="F50" s="75"/>
    </row>
    <row r="51" spans="1:6" x14ac:dyDescent="0.25">
      <c r="A51" s="69"/>
      <c r="B51" s="73"/>
      <c r="C51" s="69"/>
      <c r="D51" s="74"/>
      <c r="E51" s="74"/>
      <c r="F51" s="75"/>
    </row>
    <row r="52" spans="1:6" x14ac:dyDescent="0.25">
      <c r="A52" s="69"/>
      <c r="B52" s="73"/>
      <c r="C52" s="69"/>
      <c r="D52" s="74"/>
      <c r="E52" s="74"/>
      <c r="F52" s="75"/>
    </row>
    <row r="53" spans="1:6" x14ac:dyDescent="0.25">
      <c r="A53" s="69"/>
      <c r="B53" s="73"/>
      <c r="C53" s="69"/>
      <c r="D53" s="74"/>
      <c r="E53" s="74"/>
      <c r="F53" s="75"/>
    </row>
    <row r="54" spans="1:6" x14ac:dyDescent="0.25">
      <c r="A54" s="69"/>
      <c r="B54" s="73"/>
      <c r="C54" s="69"/>
      <c r="D54" s="74"/>
      <c r="E54" s="74"/>
      <c r="F54" s="75"/>
    </row>
    <row r="55" spans="1:6" x14ac:dyDescent="0.25">
      <c r="A55" s="76"/>
      <c r="B55" s="77"/>
      <c r="C55" s="2"/>
      <c r="D55" s="78"/>
      <c r="E55" s="79"/>
      <c r="F55" s="79"/>
    </row>
    <row r="56" spans="1:6" ht="36" x14ac:dyDescent="0.25">
      <c r="A56" s="80" t="s">
        <v>67</v>
      </c>
      <c r="B56" s="81" t="s">
        <v>68</v>
      </c>
      <c r="C56" s="82" t="s">
        <v>8</v>
      </c>
      <c r="D56" s="9" t="s">
        <v>9</v>
      </c>
      <c r="E56" s="10" t="s">
        <v>10</v>
      </c>
      <c r="F56" s="9" t="s">
        <v>11</v>
      </c>
    </row>
    <row r="57" spans="1:6" x14ac:dyDescent="0.25">
      <c r="A57" s="83"/>
      <c r="B57" s="84" t="s">
        <v>69</v>
      </c>
      <c r="C57" s="85">
        <v>5002</v>
      </c>
      <c r="D57" s="86">
        <v>46559.26</v>
      </c>
      <c r="E57" s="24">
        <f>E61+E71+E73+E87+E95+E110+E115+E78+E133+E127</f>
        <v>598.4</v>
      </c>
      <c r="F57" s="24">
        <f>D57+E57</f>
        <v>47157.66</v>
      </c>
    </row>
    <row r="58" spans="1:6" x14ac:dyDescent="0.25">
      <c r="A58" s="80"/>
      <c r="B58" s="81" t="s">
        <v>70</v>
      </c>
      <c r="C58" s="87">
        <v>9802</v>
      </c>
      <c r="D58" s="88">
        <v>-2972.69</v>
      </c>
      <c r="E58" s="89"/>
      <c r="F58" s="88">
        <f>D58</f>
        <v>-2972.69</v>
      </c>
    </row>
    <row r="59" spans="1:6" x14ac:dyDescent="0.25">
      <c r="A59" s="83"/>
      <c r="B59" s="84" t="s">
        <v>71</v>
      </c>
      <c r="C59" s="85"/>
      <c r="D59" s="90">
        <f>D57+D58</f>
        <v>43586.57</v>
      </c>
      <c r="E59" s="24">
        <f>E61+E71+E73+E78+E87+E95+E110+E115+E127+E133</f>
        <v>598.40000000000009</v>
      </c>
      <c r="F59" s="24">
        <f>F57+F58</f>
        <v>44184.97</v>
      </c>
    </row>
    <row r="60" spans="1:6" x14ac:dyDescent="0.25">
      <c r="A60" s="80"/>
      <c r="B60" s="81"/>
      <c r="C60" s="87"/>
      <c r="D60" s="91"/>
      <c r="E60" s="89"/>
      <c r="F60" s="89"/>
    </row>
    <row r="61" spans="1:6" x14ac:dyDescent="0.25">
      <c r="A61" s="83"/>
      <c r="B61" s="84" t="s">
        <v>72</v>
      </c>
      <c r="C61" s="23">
        <v>5102</v>
      </c>
      <c r="D61" s="90">
        <v>6947.65</v>
      </c>
      <c r="E61" s="24">
        <f>E62</f>
        <v>8.6999999999999993</v>
      </c>
      <c r="F61" s="90">
        <f>SUM(D61:E61)</f>
        <v>6956.3499999999995</v>
      </c>
    </row>
    <row r="62" spans="1:6" x14ac:dyDescent="0.25">
      <c r="A62" s="83"/>
      <c r="B62" s="84" t="s">
        <v>73</v>
      </c>
      <c r="C62" s="23">
        <v>51020103</v>
      </c>
      <c r="D62" s="90">
        <v>6947.65</v>
      </c>
      <c r="E62" s="24">
        <f>E63+E67</f>
        <v>8.6999999999999993</v>
      </c>
      <c r="F62" s="24">
        <f>SUM(D62:E62)</f>
        <v>6956.3499999999995</v>
      </c>
    </row>
    <row r="63" spans="1:6" x14ac:dyDescent="0.25">
      <c r="A63" s="92"/>
      <c r="B63" s="93" t="s">
        <v>74</v>
      </c>
      <c r="C63" s="94" t="s">
        <v>75</v>
      </c>
      <c r="D63" s="95">
        <v>4427.8900000000003</v>
      </c>
      <c r="E63" s="95">
        <f>E64</f>
        <v>0</v>
      </c>
      <c r="F63" s="95">
        <f>SUM(D63:E63)</f>
        <v>4427.8900000000003</v>
      </c>
    </row>
    <row r="64" spans="1:6" x14ac:dyDescent="0.25">
      <c r="A64" s="92"/>
      <c r="B64" s="93" t="s">
        <v>76</v>
      </c>
      <c r="C64" s="94">
        <v>1001</v>
      </c>
      <c r="D64" s="95">
        <v>4295.49</v>
      </c>
      <c r="E64" s="95">
        <f>E65+E66</f>
        <v>0</v>
      </c>
      <c r="F64" s="95">
        <f>D64+E64</f>
        <v>4295.49</v>
      </c>
    </row>
    <row r="65" spans="1:6" x14ac:dyDescent="0.25">
      <c r="A65" s="92"/>
      <c r="B65" s="96" t="s">
        <v>77</v>
      </c>
      <c r="C65" s="54">
        <v>100101</v>
      </c>
      <c r="D65" s="97">
        <v>3696.39</v>
      </c>
      <c r="E65" s="98">
        <v>-30</v>
      </c>
      <c r="F65" s="97">
        <f>D65+E65</f>
        <v>3666.39</v>
      </c>
    </row>
    <row r="66" spans="1:6" x14ac:dyDescent="0.25">
      <c r="A66" s="92"/>
      <c r="B66" s="96" t="s">
        <v>78</v>
      </c>
      <c r="C66" s="54">
        <v>100106</v>
      </c>
      <c r="D66" s="97">
        <v>55</v>
      </c>
      <c r="E66" s="98">
        <v>30</v>
      </c>
      <c r="F66" s="97">
        <f>D66+E66</f>
        <v>85</v>
      </c>
    </row>
    <row r="67" spans="1:6" x14ac:dyDescent="0.25">
      <c r="A67" s="92"/>
      <c r="B67" s="99" t="s">
        <v>79</v>
      </c>
      <c r="C67" s="94" t="s">
        <v>80</v>
      </c>
      <c r="D67" s="95">
        <v>1794.11</v>
      </c>
      <c r="E67" s="95">
        <f>E68</f>
        <v>8.6999999999999993</v>
      </c>
      <c r="F67" s="95">
        <f>SUM(D67:E67)</f>
        <v>1802.81</v>
      </c>
    </row>
    <row r="68" spans="1:6" x14ac:dyDescent="0.25">
      <c r="A68" s="92"/>
      <c r="B68" s="100" t="s">
        <v>79</v>
      </c>
      <c r="C68" s="101" t="s">
        <v>81</v>
      </c>
      <c r="D68" s="95">
        <v>1026.31</v>
      </c>
      <c r="E68" s="102">
        <f>E69</f>
        <v>8.6999999999999993</v>
      </c>
      <c r="F68" s="95">
        <f t="shared" ref="F68:F69" si="3">SUM(D68:E68)</f>
        <v>1035.01</v>
      </c>
    </row>
    <row r="69" spans="1:6" x14ac:dyDescent="0.25">
      <c r="A69" s="92"/>
      <c r="B69" s="103" t="s">
        <v>82</v>
      </c>
      <c r="C69" s="54" t="s">
        <v>83</v>
      </c>
      <c r="D69" s="97">
        <v>325.2</v>
      </c>
      <c r="E69" s="98">
        <v>8.6999999999999993</v>
      </c>
      <c r="F69" s="97">
        <f t="shared" si="3"/>
        <v>333.9</v>
      </c>
    </row>
    <row r="70" spans="1:6" x14ac:dyDescent="0.25">
      <c r="A70" s="92"/>
      <c r="B70" s="104"/>
      <c r="C70" s="54"/>
      <c r="D70" s="97"/>
      <c r="E70" s="97"/>
      <c r="F70" s="97"/>
    </row>
    <row r="71" spans="1:6" x14ac:dyDescent="0.25">
      <c r="A71" s="92"/>
      <c r="B71" s="105" t="s">
        <v>84</v>
      </c>
      <c r="C71" s="106" t="s">
        <v>85</v>
      </c>
      <c r="D71" s="89">
        <v>959.19</v>
      </c>
      <c r="E71" s="89"/>
      <c r="F71" s="89">
        <f ca="1">SUM(D71:F71)</f>
        <v>959.19</v>
      </c>
    </row>
    <row r="72" spans="1:6" x14ac:dyDescent="0.25">
      <c r="A72" s="92"/>
      <c r="B72" s="107"/>
      <c r="C72" s="54"/>
      <c r="D72" s="97"/>
      <c r="E72" s="97"/>
      <c r="F72" s="97"/>
    </row>
    <row r="73" spans="1:6" x14ac:dyDescent="0.25">
      <c r="A73" s="108"/>
      <c r="B73" s="84" t="s">
        <v>86</v>
      </c>
      <c r="C73" s="23" t="s">
        <v>87</v>
      </c>
      <c r="D73" s="24">
        <v>1379.51</v>
      </c>
      <c r="E73" s="24"/>
      <c r="F73" s="24">
        <f>D73+E73</f>
        <v>1379.51</v>
      </c>
    </row>
    <row r="74" spans="1:6" x14ac:dyDescent="0.25">
      <c r="A74" s="108"/>
      <c r="B74" s="84" t="s">
        <v>88</v>
      </c>
      <c r="C74" s="23">
        <v>610203</v>
      </c>
      <c r="D74" s="24">
        <v>623.61</v>
      </c>
      <c r="E74" s="24"/>
      <c r="F74" s="24">
        <f t="shared" ref="F74:F75" si="4">D74+E74</f>
        <v>623.61</v>
      </c>
    </row>
    <row r="75" spans="1:6" x14ac:dyDescent="0.25">
      <c r="A75" s="92"/>
      <c r="B75" s="81" t="s">
        <v>89</v>
      </c>
      <c r="C75" s="106">
        <v>61020304</v>
      </c>
      <c r="D75" s="89">
        <v>623.61</v>
      </c>
      <c r="E75" s="89"/>
      <c r="F75" s="24">
        <f t="shared" si="4"/>
        <v>623.61</v>
      </c>
    </row>
    <row r="76" spans="1:6" ht="25.5" x14ac:dyDescent="0.25">
      <c r="A76" s="108"/>
      <c r="B76" s="60" t="s">
        <v>90</v>
      </c>
      <c r="C76" s="23">
        <v>610205</v>
      </c>
      <c r="D76" s="24">
        <v>755.9</v>
      </c>
      <c r="E76" s="24"/>
      <c r="F76" s="24">
        <f>D76+E76</f>
        <v>755.9</v>
      </c>
    </row>
    <row r="77" spans="1:6" x14ac:dyDescent="0.25">
      <c r="A77" s="92"/>
      <c r="B77" s="104"/>
      <c r="C77" s="54"/>
      <c r="D77" s="97"/>
      <c r="E77" s="97"/>
      <c r="F77" s="97"/>
    </row>
    <row r="78" spans="1:6" x14ac:dyDescent="0.25">
      <c r="A78" s="108"/>
      <c r="B78" s="60" t="s">
        <v>91</v>
      </c>
      <c r="C78" s="23">
        <v>6502</v>
      </c>
      <c r="D78" s="24">
        <f>D79+D81</f>
        <v>11192.08</v>
      </c>
      <c r="E78" s="24">
        <f>E82</f>
        <v>69.099999999999994</v>
      </c>
      <c r="F78" s="24">
        <f>D78+E78</f>
        <v>11261.18</v>
      </c>
    </row>
    <row r="79" spans="1:6" x14ac:dyDescent="0.25">
      <c r="A79" s="108"/>
      <c r="B79" s="60" t="s">
        <v>92</v>
      </c>
      <c r="C79" s="23">
        <v>650203</v>
      </c>
      <c r="D79" s="24">
        <f>D80</f>
        <v>6.6</v>
      </c>
      <c r="E79" s="24"/>
      <c r="F79" s="24">
        <f>F80</f>
        <v>6.6</v>
      </c>
    </row>
    <row r="80" spans="1:6" x14ac:dyDescent="0.25">
      <c r="A80" s="92"/>
      <c r="B80" s="109" t="s">
        <v>93</v>
      </c>
      <c r="C80" s="94">
        <v>65020301</v>
      </c>
      <c r="D80" s="95">
        <v>6.6</v>
      </c>
      <c r="E80" s="95"/>
      <c r="F80" s="95">
        <f>D80</f>
        <v>6.6</v>
      </c>
    </row>
    <row r="81" spans="1:8" x14ac:dyDescent="0.25">
      <c r="A81" s="108"/>
      <c r="B81" s="60" t="s">
        <v>94</v>
      </c>
      <c r="C81" s="23">
        <v>650204</v>
      </c>
      <c r="D81" s="24">
        <f>D82+D85</f>
        <v>11185.48</v>
      </c>
      <c r="E81" s="24">
        <f>E82</f>
        <v>69.099999999999994</v>
      </c>
      <c r="F81" s="24">
        <f>D81+E81</f>
        <v>11254.58</v>
      </c>
    </row>
    <row r="82" spans="1:8" x14ac:dyDescent="0.25">
      <c r="A82" s="92"/>
      <c r="B82" s="93" t="s">
        <v>95</v>
      </c>
      <c r="C82" s="94">
        <v>65020401</v>
      </c>
      <c r="D82" s="95">
        <v>1049</v>
      </c>
      <c r="E82" s="95">
        <f>E83</f>
        <v>69.099999999999994</v>
      </c>
      <c r="F82" s="95">
        <f>D82+E82</f>
        <v>1118.0999999999999</v>
      </c>
    </row>
    <row r="83" spans="1:8" x14ac:dyDescent="0.25">
      <c r="A83" s="92"/>
      <c r="B83" s="93" t="s">
        <v>96</v>
      </c>
      <c r="C83" s="94" t="s">
        <v>97</v>
      </c>
      <c r="D83" s="95">
        <v>0</v>
      </c>
      <c r="E83" s="95">
        <f>E84</f>
        <v>69.099999999999994</v>
      </c>
      <c r="F83" s="95">
        <f>D83+E83</f>
        <v>69.099999999999994</v>
      </c>
    </row>
    <row r="84" spans="1:8" ht="38.25" x14ac:dyDescent="0.25">
      <c r="A84" s="110"/>
      <c r="B84" s="104" t="s">
        <v>98</v>
      </c>
      <c r="C84" s="54" t="s">
        <v>99</v>
      </c>
      <c r="D84" s="97">
        <v>0</v>
      </c>
      <c r="E84" s="97">
        <v>69.099999999999994</v>
      </c>
      <c r="F84" s="97">
        <f>SUM(D84:E84)</f>
        <v>69.099999999999994</v>
      </c>
    </row>
    <row r="85" spans="1:8" x14ac:dyDescent="0.25">
      <c r="A85" s="92"/>
      <c r="B85" s="93" t="s">
        <v>100</v>
      </c>
      <c r="C85" s="94">
        <v>65020402</v>
      </c>
      <c r="D85" s="95">
        <v>10136.48</v>
      </c>
      <c r="E85" s="95"/>
      <c r="F85" s="95">
        <f>D85+E85</f>
        <v>10136.48</v>
      </c>
    </row>
    <row r="86" spans="1:8" x14ac:dyDescent="0.25">
      <c r="A86" s="80"/>
      <c r="B86" s="107"/>
      <c r="C86" s="54"/>
      <c r="D86" s="111"/>
      <c r="E86" s="97"/>
      <c r="F86" s="97"/>
    </row>
    <row r="87" spans="1:8" x14ac:dyDescent="0.25">
      <c r="A87" s="83"/>
      <c r="B87" s="84" t="s">
        <v>101</v>
      </c>
      <c r="C87" s="23">
        <v>6602</v>
      </c>
      <c r="D87" s="90">
        <v>1937.41</v>
      </c>
      <c r="E87" s="24">
        <f>E88</f>
        <v>196.8</v>
      </c>
      <c r="F87" s="24">
        <f>SUM(D87:E87)</f>
        <v>2134.21</v>
      </c>
    </row>
    <row r="88" spans="1:8" x14ac:dyDescent="0.25">
      <c r="A88" s="112"/>
      <c r="B88" s="113" t="s">
        <v>102</v>
      </c>
      <c r="C88" s="114" t="s">
        <v>103</v>
      </c>
      <c r="D88" s="115">
        <v>692</v>
      </c>
      <c r="E88" s="35">
        <f>E89</f>
        <v>196.8</v>
      </c>
      <c r="F88" s="35">
        <f>SUM(D88:E88)</f>
        <v>888.8</v>
      </c>
    </row>
    <row r="89" spans="1:8" ht="18.75" customHeight="1" x14ac:dyDescent="0.25">
      <c r="A89" s="112"/>
      <c r="B89" s="113" t="s">
        <v>104</v>
      </c>
      <c r="C89" s="114" t="s">
        <v>105</v>
      </c>
      <c r="D89" s="115">
        <f>D90+D91</f>
        <v>687</v>
      </c>
      <c r="E89" s="115">
        <f>E90+E91</f>
        <v>196.8</v>
      </c>
      <c r="F89" s="115">
        <f>F90+F91</f>
        <v>883.8</v>
      </c>
      <c r="H89" s="116"/>
    </row>
    <row r="90" spans="1:8" x14ac:dyDescent="0.25">
      <c r="A90" s="112"/>
      <c r="B90" s="113" t="s">
        <v>106</v>
      </c>
      <c r="C90" s="114" t="s">
        <v>107</v>
      </c>
      <c r="D90" s="115">
        <v>500</v>
      </c>
      <c r="E90" s="115"/>
      <c r="F90" s="115">
        <f>D90+E90</f>
        <v>500</v>
      </c>
    </row>
    <row r="91" spans="1:8" x14ac:dyDescent="0.25">
      <c r="A91" s="112"/>
      <c r="B91" s="113" t="s">
        <v>108</v>
      </c>
      <c r="C91" s="114" t="s">
        <v>109</v>
      </c>
      <c r="D91" s="115">
        <f>D92</f>
        <v>187</v>
      </c>
      <c r="E91" s="115">
        <f t="shared" ref="E91:F91" si="5">E92</f>
        <v>196.8</v>
      </c>
      <c r="F91" s="115">
        <f t="shared" si="5"/>
        <v>383.8</v>
      </c>
    </row>
    <row r="92" spans="1:8" ht="25.5" customHeight="1" x14ac:dyDescent="0.25">
      <c r="A92" s="110"/>
      <c r="B92" s="104" t="s">
        <v>110</v>
      </c>
      <c r="C92" s="54" t="s">
        <v>111</v>
      </c>
      <c r="D92" s="111">
        <v>187</v>
      </c>
      <c r="E92" s="97">
        <v>196.8</v>
      </c>
      <c r="F92" s="97">
        <f>SUM(D92:E92)</f>
        <v>383.8</v>
      </c>
    </row>
    <row r="93" spans="1:8" ht="12.75" customHeight="1" x14ac:dyDescent="0.25">
      <c r="A93" s="92"/>
      <c r="B93" s="109" t="s">
        <v>112</v>
      </c>
      <c r="C93" s="94" t="s">
        <v>113</v>
      </c>
      <c r="D93" s="117">
        <v>1245.4100000000001</v>
      </c>
      <c r="E93" s="95"/>
      <c r="F93" s="95">
        <f>D93+E93</f>
        <v>1245.4100000000001</v>
      </c>
    </row>
    <row r="94" spans="1:8" ht="12.75" customHeight="1" x14ac:dyDescent="0.25">
      <c r="A94" s="92"/>
      <c r="B94" s="109"/>
      <c r="C94" s="94"/>
      <c r="D94" s="117"/>
      <c r="E94" s="95"/>
      <c r="F94" s="95"/>
    </row>
    <row r="95" spans="1:8" x14ac:dyDescent="0.25">
      <c r="A95" s="83"/>
      <c r="B95" s="60" t="s">
        <v>114</v>
      </c>
      <c r="C95" s="23">
        <v>6702</v>
      </c>
      <c r="D95" s="90">
        <v>2328.5</v>
      </c>
      <c r="E95" s="90">
        <f>E98+E102</f>
        <v>57</v>
      </c>
      <c r="F95" s="90">
        <f>D95+E95</f>
        <v>2385.5</v>
      </c>
    </row>
    <row r="96" spans="1:8" x14ac:dyDescent="0.25">
      <c r="A96" s="83"/>
      <c r="B96" s="60" t="s">
        <v>115</v>
      </c>
      <c r="C96" s="23">
        <v>670203</v>
      </c>
      <c r="D96" s="90">
        <f>D97+D98</f>
        <v>1106.5</v>
      </c>
      <c r="E96" s="24">
        <f>E98</f>
        <v>27</v>
      </c>
      <c r="F96" s="90">
        <f>D96+E96</f>
        <v>1133.5</v>
      </c>
    </row>
    <row r="97" spans="1:6" x14ac:dyDescent="0.25">
      <c r="A97" s="83"/>
      <c r="B97" s="118" t="s">
        <v>116</v>
      </c>
      <c r="C97" s="19">
        <v>67020302</v>
      </c>
      <c r="D97" s="119">
        <v>159.4</v>
      </c>
      <c r="E97" s="20"/>
      <c r="F97" s="20">
        <f>D97+E97</f>
        <v>159.4</v>
      </c>
    </row>
    <row r="98" spans="1:6" x14ac:dyDescent="0.25">
      <c r="A98" s="83"/>
      <c r="B98" s="118" t="s">
        <v>117</v>
      </c>
      <c r="C98" s="19">
        <v>67020306</v>
      </c>
      <c r="D98" s="119">
        <v>947.1</v>
      </c>
      <c r="E98" s="20">
        <f>E99</f>
        <v>27</v>
      </c>
      <c r="F98" s="20">
        <f>D98+E98</f>
        <v>974.1</v>
      </c>
    </row>
    <row r="99" spans="1:6" x14ac:dyDescent="0.25">
      <c r="A99" s="110"/>
      <c r="B99" s="109" t="s">
        <v>118</v>
      </c>
      <c r="C99" s="94" t="s">
        <v>80</v>
      </c>
      <c r="D99" s="117">
        <v>744.4</v>
      </c>
      <c r="E99" s="95">
        <f>E100</f>
        <v>27</v>
      </c>
      <c r="F99" s="95">
        <f>SUM(D99:E99)</f>
        <v>771.4</v>
      </c>
    </row>
    <row r="100" spans="1:6" x14ac:dyDescent="0.25">
      <c r="A100" s="110"/>
      <c r="B100" s="109" t="s">
        <v>119</v>
      </c>
      <c r="C100" s="94" t="s">
        <v>120</v>
      </c>
      <c r="D100" s="117">
        <v>490</v>
      </c>
      <c r="E100" s="95">
        <f>E101</f>
        <v>27</v>
      </c>
      <c r="F100" s="95">
        <f>SUM(D100:E100)</f>
        <v>517</v>
      </c>
    </row>
    <row r="101" spans="1:6" x14ac:dyDescent="0.25">
      <c r="A101" s="110"/>
      <c r="B101" s="120" t="s">
        <v>121</v>
      </c>
      <c r="C101" s="54" t="s">
        <v>122</v>
      </c>
      <c r="D101" s="111">
        <v>485</v>
      </c>
      <c r="E101" s="98">
        <v>27</v>
      </c>
      <c r="F101" s="97">
        <f>SUM(D101:E101)</f>
        <v>512</v>
      </c>
    </row>
    <row r="102" spans="1:6" x14ac:dyDescent="0.25">
      <c r="A102" s="121"/>
      <c r="B102" s="122" t="s">
        <v>123</v>
      </c>
      <c r="C102" s="48">
        <v>670205</v>
      </c>
      <c r="D102" s="123">
        <v>902</v>
      </c>
      <c r="E102" s="124">
        <f>E103</f>
        <v>30</v>
      </c>
      <c r="F102" s="123">
        <f>D102+E102</f>
        <v>932</v>
      </c>
    </row>
    <row r="103" spans="1:6" x14ac:dyDescent="0.25">
      <c r="A103" s="121"/>
      <c r="B103" s="125" t="s">
        <v>124</v>
      </c>
      <c r="C103" s="114">
        <v>67020501</v>
      </c>
      <c r="D103" s="35">
        <v>370</v>
      </c>
      <c r="E103" s="115">
        <f>E104</f>
        <v>30</v>
      </c>
      <c r="F103" s="35">
        <f t="shared" ref="F103:F105" si="6">D103+E103</f>
        <v>400</v>
      </c>
    </row>
    <row r="104" spans="1:6" x14ac:dyDescent="0.25">
      <c r="A104" s="121"/>
      <c r="B104" s="125" t="s">
        <v>125</v>
      </c>
      <c r="C104" s="114" t="s">
        <v>105</v>
      </c>
      <c r="D104" s="35">
        <v>370</v>
      </c>
      <c r="E104" s="115">
        <f>E105</f>
        <v>30</v>
      </c>
      <c r="F104" s="35">
        <f t="shared" si="6"/>
        <v>400</v>
      </c>
    </row>
    <row r="105" spans="1:6" x14ac:dyDescent="0.25">
      <c r="A105" s="126"/>
      <c r="B105" s="127" t="s">
        <v>126</v>
      </c>
      <c r="C105" s="37">
        <v>510101</v>
      </c>
      <c r="D105" s="31">
        <v>370</v>
      </c>
      <c r="E105" s="128">
        <v>30</v>
      </c>
      <c r="F105" s="31">
        <f t="shared" si="6"/>
        <v>400</v>
      </c>
    </row>
    <row r="106" spans="1:6" ht="24" x14ac:dyDescent="0.25">
      <c r="A106" s="126"/>
      <c r="B106" s="129" t="s">
        <v>127</v>
      </c>
      <c r="C106" s="114">
        <v>67020503</v>
      </c>
      <c r="D106" s="35">
        <v>532</v>
      </c>
      <c r="E106" s="115"/>
      <c r="F106" s="35">
        <f>D106+E106</f>
        <v>532</v>
      </c>
    </row>
    <row r="107" spans="1:6" x14ac:dyDescent="0.25">
      <c r="A107" s="126"/>
      <c r="B107" s="122" t="s">
        <v>128</v>
      </c>
      <c r="C107" s="48">
        <v>670206</v>
      </c>
      <c r="D107" s="124">
        <v>300</v>
      </c>
      <c r="E107" s="124"/>
      <c r="F107" s="123">
        <v>300</v>
      </c>
    </row>
    <row r="108" spans="1:6" x14ac:dyDescent="0.25">
      <c r="A108" s="126"/>
      <c r="B108" s="122" t="s">
        <v>129</v>
      </c>
      <c r="C108" s="48">
        <v>670250</v>
      </c>
      <c r="D108" s="123">
        <v>20</v>
      </c>
      <c r="E108" s="123"/>
      <c r="F108" s="123">
        <f>D108+E108</f>
        <v>20</v>
      </c>
    </row>
    <row r="109" spans="1:6" x14ac:dyDescent="0.25">
      <c r="A109" s="110"/>
      <c r="B109" s="104"/>
      <c r="C109" s="54"/>
      <c r="D109" s="97"/>
      <c r="E109" s="111"/>
      <c r="F109" s="97"/>
    </row>
    <row r="110" spans="1:6" x14ac:dyDescent="0.25">
      <c r="A110" s="83"/>
      <c r="B110" s="60" t="s">
        <v>130</v>
      </c>
      <c r="C110" s="23">
        <v>6802</v>
      </c>
      <c r="D110" s="24">
        <f>D111+D112+D113</f>
        <v>5205.75</v>
      </c>
      <c r="E110" s="90"/>
      <c r="F110" s="24">
        <f>D110+E110</f>
        <v>5205.75</v>
      </c>
    </row>
    <row r="111" spans="1:6" x14ac:dyDescent="0.25">
      <c r="A111" s="83"/>
      <c r="B111" s="60" t="s">
        <v>131</v>
      </c>
      <c r="C111" s="23">
        <v>680205</v>
      </c>
      <c r="D111" s="24">
        <v>4588.1000000000004</v>
      </c>
      <c r="E111" s="90"/>
      <c r="F111" s="24">
        <f>D111</f>
        <v>4588.1000000000004</v>
      </c>
    </row>
    <row r="112" spans="1:6" x14ac:dyDescent="0.25">
      <c r="A112" s="83"/>
      <c r="B112" s="60" t="s">
        <v>132</v>
      </c>
      <c r="C112" s="23">
        <v>680206</v>
      </c>
      <c r="D112" s="24">
        <v>467.65</v>
      </c>
      <c r="E112" s="90"/>
      <c r="F112" s="24">
        <f>D112+E112</f>
        <v>467.65</v>
      </c>
    </row>
    <row r="113" spans="1:6" x14ac:dyDescent="0.25">
      <c r="A113" s="83"/>
      <c r="B113" s="60" t="s">
        <v>133</v>
      </c>
      <c r="C113" s="23">
        <v>680215</v>
      </c>
      <c r="D113" s="90">
        <v>150</v>
      </c>
      <c r="E113" s="130"/>
      <c r="F113" s="24">
        <f>D113</f>
        <v>150</v>
      </c>
    </row>
    <row r="114" spans="1:6" x14ac:dyDescent="0.25">
      <c r="A114" s="110"/>
      <c r="B114" s="104"/>
      <c r="C114" s="54"/>
      <c r="D114" s="111"/>
      <c r="E114" s="111"/>
      <c r="F114" s="97"/>
    </row>
    <row r="115" spans="1:6" x14ac:dyDescent="0.25">
      <c r="A115" s="92"/>
      <c r="B115" s="131" t="s">
        <v>134</v>
      </c>
      <c r="C115" s="132" t="s">
        <v>135</v>
      </c>
      <c r="D115" s="130">
        <v>12158.18</v>
      </c>
      <c r="E115" s="130">
        <f>E121</f>
        <v>26.8</v>
      </c>
      <c r="F115" s="133">
        <f t="shared" ref="F115:F125" si="7">SUM(D115:E115)</f>
        <v>12184.98</v>
      </c>
    </row>
    <row r="116" spans="1:6" x14ac:dyDescent="0.25">
      <c r="A116" s="92"/>
      <c r="B116" s="134" t="s">
        <v>136</v>
      </c>
      <c r="C116" s="132" t="s">
        <v>80</v>
      </c>
      <c r="D116" s="130">
        <v>735.5</v>
      </c>
      <c r="E116" s="130">
        <f>E117</f>
        <v>26.8</v>
      </c>
      <c r="F116" s="133">
        <f t="shared" si="7"/>
        <v>762.3</v>
      </c>
    </row>
    <row r="117" spans="1:6" x14ac:dyDescent="0.25">
      <c r="A117" s="92"/>
      <c r="B117" s="134" t="s">
        <v>136</v>
      </c>
      <c r="C117" s="132" t="s">
        <v>137</v>
      </c>
      <c r="D117" s="130">
        <v>518</v>
      </c>
      <c r="E117" s="130">
        <f>E118</f>
        <v>26.8</v>
      </c>
      <c r="F117" s="133">
        <f t="shared" si="7"/>
        <v>544.79999999999995</v>
      </c>
    </row>
    <row r="118" spans="1:6" x14ac:dyDescent="0.25">
      <c r="A118" s="92"/>
      <c r="B118" s="135" t="s">
        <v>138</v>
      </c>
      <c r="C118" s="132" t="s">
        <v>139</v>
      </c>
      <c r="D118" s="130">
        <v>76</v>
      </c>
      <c r="E118" s="130">
        <f>E124</f>
        <v>26.8</v>
      </c>
      <c r="F118" s="133">
        <f t="shared" si="7"/>
        <v>102.8</v>
      </c>
    </row>
    <row r="119" spans="1:6" x14ac:dyDescent="0.25">
      <c r="A119" s="92"/>
      <c r="B119" s="131" t="s">
        <v>140</v>
      </c>
      <c r="C119" s="132" t="s">
        <v>141</v>
      </c>
      <c r="D119" s="130">
        <v>353.5</v>
      </c>
      <c r="E119" s="130"/>
      <c r="F119" s="133">
        <f t="shared" si="7"/>
        <v>353.5</v>
      </c>
    </row>
    <row r="120" spans="1:6" x14ac:dyDescent="0.25">
      <c r="A120" s="92"/>
      <c r="B120" s="131" t="s">
        <v>142</v>
      </c>
      <c r="C120" s="132" t="s">
        <v>143</v>
      </c>
      <c r="D120" s="130">
        <v>579.5</v>
      </c>
      <c r="E120" s="130"/>
      <c r="F120" s="133">
        <f t="shared" si="7"/>
        <v>579.5</v>
      </c>
    </row>
    <row r="121" spans="1:6" x14ac:dyDescent="0.25">
      <c r="A121" s="92"/>
      <c r="B121" s="136" t="s">
        <v>144</v>
      </c>
      <c r="C121" s="137" t="s">
        <v>145</v>
      </c>
      <c r="D121" s="138">
        <v>10775.18</v>
      </c>
      <c r="E121" s="138">
        <f>E122</f>
        <v>26.8</v>
      </c>
      <c r="F121" s="139">
        <f t="shared" si="7"/>
        <v>10801.98</v>
      </c>
    </row>
    <row r="122" spans="1:6" x14ac:dyDescent="0.25">
      <c r="A122" s="112"/>
      <c r="B122" s="134" t="s">
        <v>136</v>
      </c>
      <c r="C122" s="140" t="s">
        <v>80</v>
      </c>
      <c r="D122" s="141">
        <v>562.5</v>
      </c>
      <c r="E122" s="141">
        <f>E123</f>
        <v>26.8</v>
      </c>
      <c r="F122" s="142">
        <f t="shared" si="7"/>
        <v>589.29999999999995</v>
      </c>
    </row>
    <row r="123" spans="1:6" x14ac:dyDescent="0.25">
      <c r="A123" s="112"/>
      <c r="B123" s="134" t="s">
        <v>136</v>
      </c>
      <c r="C123" s="140" t="s">
        <v>137</v>
      </c>
      <c r="D123" s="141">
        <v>492</v>
      </c>
      <c r="E123" s="141">
        <f>E124</f>
        <v>26.8</v>
      </c>
      <c r="F123" s="142">
        <f t="shared" si="7"/>
        <v>518.79999999999995</v>
      </c>
    </row>
    <row r="124" spans="1:6" x14ac:dyDescent="0.25">
      <c r="A124" s="126"/>
      <c r="B124" s="135" t="s">
        <v>138</v>
      </c>
      <c r="C124" s="143" t="s">
        <v>139</v>
      </c>
      <c r="D124" s="144">
        <v>50</v>
      </c>
      <c r="E124" s="144">
        <v>26.8</v>
      </c>
      <c r="F124" s="145">
        <f>SUM(D124:E124)</f>
        <v>76.8</v>
      </c>
    </row>
    <row r="125" spans="1:6" x14ac:dyDescent="0.25">
      <c r="A125" s="83"/>
      <c r="B125" s="146" t="s">
        <v>146</v>
      </c>
      <c r="C125" s="147">
        <v>700207</v>
      </c>
      <c r="D125" s="148">
        <v>450</v>
      </c>
      <c r="E125" s="148"/>
      <c r="F125" s="148">
        <f t="shared" si="7"/>
        <v>450</v>
      </c>
    </row>
    <row r="126" spans="1:6" x14ac:dyDescent="0.25">
      <c r="A126" s="80"/>
      <c r="B126" s="149"/>
      <c r="C126" s="150"/>
      <c r="D126" s="151"/>
      <c r="E126" s="151"/>
      <c r="F126" s="151"/>
    </row>
    <row r="127" spans="1:6" x14ac:dyDescent="0.25">
      <c r="A127" s="108"/>
      <c r="B127" s="152" t="s">
        <v>147</v>
      </c>
      <c r="C127" s="147">
        <v>7402</v>
      </c>
      <c r="D127" s="153">
        <v>807.12</v>
      </c>
      <c r="E127" s="148">
        <f>E128</f>
        <v>240</v>
      </c>
      <c r="F127" s="148">
        <f>D127+E127</f>
        <v>1047.1199999999999</v>
      </c>
    </row>
    <row r="128" spans="1:6" x14ac:dyDescent="0.25">
      <c r="A128" s="108"/>
      <c r="B128" s="152" t="s">
        <v>148</v>
      </c>
      <c r="C128" s="147">
        <v>74020501</v>
      </c>
      <c r="D128" s="153">
        <v>567.82000000000005</v>
      </c>
      <c r="E128" s="148">
        <f>E129</f>
        <v>240</v>
      </c>
      <c r="F128" s="148">
        <f>SUM(D128:E128)</f>
        <v>807.82</v>
      </c>
    </row>
    <row r="129" spans="1:7" x14ac:dyDescent="0.25">
      <c r="A129" s="108"/>
      <c r="B129" s="154" t="s">
        <v>136</v>
      </c>
      <c r="C129" s="155" t="s">
        <v>80</v>
      </c>
      <c r="D129" s="156">
        <v>542.82000000000005</v>
      </c>
      <c r="E129" s="157">
        <f>E130</f>
        <v>240</v>
      </c>
      <c r="F129" s="157">
        <f>SUM(D129:E129)</f>
        <v>782.82</v>
      </c>
    </row>
    <row r="130" spans="1:7" x14ac:dyDescent="0.25">
      <c r="A130" s="108"/>
      <c r="B130" s="154" t="s">
        <v>136</v>
      </c>
      <c r="C130" s="155">
        <v>2001</v>
      </c>
      <c r="D130" s="156">
        <v>527.82000000000005</v>
      </c>
      <c r="E130" s="157">
        <f>E131</f>
        <v>240</v>
      </c>
      <c r="F130" s="157">
        <f>SUM(D130:E130)</f>
        <v>767.82</v>
      </c>
    </row>
    <row r="131" spans="1:7" x14ac:dyDescent="0.25">
      <c r="A131" s="92"/>
      <c r="B131" s="120" t="s">
        <v>149</v>
      </c>
      <c r="C131" s="158">
        <v>200104</v>
      </c>
      <c r="D131" s="98">
        <v>527.82000000000005</v>
      </c>
      <c r="E131" s="159">
        <v>240</v>
      </c>
      <c r="F131" s="160">
        <f>SUM(D131:E131)</f>
        <v>767.82</v>
      </c>
    </row>
    <row r="132" spans="1:7" x14ac:dyDescent="0.25">
      <c r="A132" s="92"/>
      <c r="B132" s="161"/>
      <c r="C132" s="162">
        <v>740250</v>
      </c>
      <c r="D132" s="163">
        <v>239.3</v>
      </c>
      <c r="E132" s="164"/>
      <c r="F132" s="148">
        <f>D132+E132</f>
        <v>239.3</v>
      </c>
    </row>
    <row r="133" spans="1:7" x14ac:dyDescent="0.25">
      <c r="A133" s="165"/>
      <c r="B133" s="166" t="s">
        <v>150</v>
      </c>
      <c r="C133" s="167">
        <v>8402</v>
      </c>
      <c r="D133" s="153">
        <v>3643.87</v>
      </c>
      <c r="E133" s="153"/>
      <c r="F133" s="153">
        <f>D133</f>
        <v>3643.87</v>
      </c>
    </row>
    <row r="134" spans="1:7" x14ac:dyDescent="0.25">
      <c r="A134" s="96"/>
      <c r="B134" s="168"/>
      <c r="C134" s="168"/>
      <c r="D134" s="168"/>
      <c r="E134" s="168"/>
      <c r="F134" s="168"/>
    </row>
    <row r="135" spans="1:7" x14ac:dyDescent="0.25">
      <c r="A135" s="3"/>
      <c r="B135" s="169"/>
      <c r="C135" s="169"/>
      <c r="D135" s="169"/>
      <c r="E135" s="169"/>
      <c r="F135" s="169"/>
    </row>
    <row r="136" spans="1:7" x14ac:dyDescent="0.25">
      <c r="B136" s="3" t="s">
        <v>151</v>
      </c>
      <c r="C136" s="3"/>
      <c r="D136" s="116"/>
      <c r="E136" s="2" t="s">
        <v>152</v>
      </c>
      <c r="F136" s="2"/>
      <c r="G136" s="2"/>
    </row>
    <row r="137" spans="1:7" x14ac:dyDescent="0.25">
      <c r="B137" s="3" t="s">
        <v>153</v>
      </c>
      <c r="C137" s="3"/>
      <c r="D137" s="3"/>
      <c r="E137" s="2" t="s">
        <v>154</v>
      </c>
      <c r="F137" s="2"/>
      <c r="G137" s="2"/>
    </row>
    <row r="138" spans="1:7" x14ac:dyDescent="0.25">
      <c r="E138" s="170"/>
    </row>
    <row r="168" spans="12:14" x14ac:dyDescent="0.25">
      <c r="L168" s="3"/>
      <c r="M168" s="3"/>
      <c r="N168" s="3"/>
    </row>
    <row r="169" spans="12:14" x14ac:dyDescent="0.25">
      <c r="L169" s="3"/>
      <c r="M169" s="3"/>
      <c r="N169" s="3"/>
    </row>
    <row r="170" spans="12:14" x14ac:dyDescent="0.25">
      <c r="L170" s="3"/>
      <c r="M170" s="3"/>
      <c r="N170" s="3"/>
    </row>
  </sheetData>
  <mergeCells count="1">
    <mergeCell ref="A4:F4"/>
  </mergeCells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Bug Local OK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Conta2025</dc:creator>
  <cp:lastModifiedBy>Conta2025</cp:lastModifiedBy>
  <dcterms:created xsi:type="dcterms:W3CDTF">2026-09-16T08:46:53Z</dcterms:created>
  <dcterms:modified xsi:type="dcterms:W3CDTF">2026-09-16T08:49:05Z</dcterms:modified>
</cp:coreProperties>
</file>