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osar ședință extraordinară 23.10.2026\"/>
    </mc:Choice>
  </mc:AlternateContent>
  <xr:revisionPtr revIDLastSave="0" documentId="13_ncr:1_{118BEFA3-DB2F-4C72-A34A-39DABAEAA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 1.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2" l="1"/>
  <c r="E12" i="12"/>
  <c r="F11" i="12"/>
  <c r="F26" i="12"/>
  <c r="F28" i="12"/>
  <c r="E27" i="12"/>
  <c r="F27" i="12" s="1"/>
  <c r="E25" i="12"/>
  <c r="F25" i="12" s="1"/>
  <c r="F17" i="12" l="1"/>
  <c r="F15" i="12"/>
  <c r="F14" i="12"/>
  <c r="E16" i="12"/>
  <c r="E9" i="12" s="1"/>
  <c r="E22" i="12"/>
  <c r="E20" i="12" s="1"/>
  <c r="E24" i="12"/>
  <c r="F21" i="12"/>
  <c r="F24" i="12" l="1"/>
  <c r="F12" i="12" l="1"/>
  <c r="F13" i="12"/>
  <c r="F16" i="12"/>
  <c r="F18" i="12"/>
  <c r="F10" i="12"/>
  <c r="E23" i="12"/>
  <c r="E19" i="12" s="1"/>
  <c r="D29" i="12"/>
  <c r="F22" i="12"/>
  <c r="F23" i="12" l="1"/>
  <c r="F20" i="12"/>
  <c r="E29" i="12" l="1"/>
  <c r="F9" i="12"/>
  <c r="F19" i="12" l="1"/>
  <c r="F29" i="12" s="1"/>
</calcChain>
</file>

<file path=xl/sharedStrings.xml><?xml version="1.0" encoding="utf-8"?>
<sst xmlns="http://schemas.openxmlformats.org/spreadsheetml/2006/main" count="50" uniqueCount="48">
  <si>
    <t>TOTAL VENITURI, din care:</t>
  </si>
  <si>
    <t>TOTAL CHELTUIELI, din care:</t>
  </si>
  <si>
    <t>PRIMAR,</t>
  </si>
  <si>
    <t>Elena Valerica LASCONI</t>
  </si>
  <si>
    <t>Roxana Maria CAPLAN</t>
  </si>
  <si>
    <t>EXCEDENT</t>
  </si>
  <si>
    <t>Buget rectificat</t>
  </si>
  <si>
    <t xml:space="preserve">   Director Executiv,</t>
  </si>
  <si>
    <t xml:space="preserve">     Violeta IARCA</t>
  </si>
  <si>
    <t>BUGET LOCAL</t>
  </si>
  <si>
    <t>Cod indicator bugetar</t>
  </si>
  <si>
    <t xml:space="preserve">Inspector, </t>
  </si>
  <si>
    <t xml:space="preserve">Influente                 +/-   </t>
  </si>
  <si>
    <t>Varsaminte din sectiunea de functionare pentru finantarea sectiunii de dezvoltare a bugetului local</t>
  </si>
  <si>
    <t>37.02.03</t>
  </si>
  <si>
    <t>Varsaminte din sectiunea de functionare</t>
  </si>
  <si>
    <t>37.02.04</t>
  </si>
  <si>
    <t>Invatamant</t>
  </si>
  <si>
    <t>Locuinte, servicii si dezvoltare publica</t>
  </si>
  <si>
    <t>70.02</t>
  </si>
  <si>
    <t>30.02.05.30</t>
  </si>
  <si>
    <t>Alte venituri din concesiuni si inchirieri de catre institutii publice</t>
  </si>
  <si>
    <t>Asigurari si sistenta sociala</t>
  </si>
  <si>
    <t>68.02 - 56</t>
  </si>
  <si>
    <t>Proiecte cu finantare din fonduri externe nerambursabile FEN postaderare</t>
  </si>
  <si>
    <t>42.02.93.03</t>
  </si>
  <si>
    <t>45.02.49.01</t>
  </si>
  <si>
    <t>Subventii de la bugetul de stat catre bugetele locale necesare sustinerii derularii proiectelor finantate din FEN postaderare, aferente perioadei de programare 2021-2027</t>
  </si>
  <si>
    <t>Fondul Social European Plus (FSE+), aferent cadrului financiar 2021-2027 - Sume primite in contul platilor efectuate in anul curent</t>
  </si>
  <si>
    <t>Alocari de sume din PNRR aferente asistentei financiare nerambursabile - Sume aferente TVA</t>
  </si>
  <si>
    <t>42.02.88.03</t>
  </si>
  <si>
    <t>Proiecte cu finantare din sumele reprezentand asistenta financiara nerambursabila aferenta PNRR - Sume aferente TVA</t>
  </si>
  <si>
    <t>65.02-60</t>
  </si>
  <si>
    <t>07.02.01.01</t>
  </si>
  <si>
    <t xml:space="preserve">Impozit pe cladiri de la persoane fizice </t>
  </si>
  <si>
    <t>Fondul European de Dezvoltare Regionala (FEDR), aferent cadrului financiar 2021-2027 - Sume primite in contul platilor efectuate in anul curent</t>
  </si>
  <si>
    <t>45.02.48.01</t>
  </si>
  <si>
    <t>42.02.88.02</t>
  </si>
  <si>
    <t>Alocari de sume din PNRR aferente asistentei financiare nerambursabile - Finantare publica nationala</t>
  </si>
  <si>
    <t>65.02 - 56</t>
  </si>
  <si>
    <t>Buget aprobat prin HCL nr. 146/22.09.2026</t>
  </si>
  <si>
    <t>Sef serviciu,</t>
  </si>
  <si>
    <t>Tania POPA</t>
  </si>
  <si>
    <t xml:space="preserve">Salubritate </t>
  </si>
  <si>
    <t>Alte transferuri</t>
  </si>
  <si>
    <t>74.02-55</t>
  </si>
  <si>
    <t>70.02-55</t>
  </si>
  <si>
    <t>ANEXA NR. 1 LA RAPORTUL DE SPECIALITATE NR. 124/61644/19.10.2026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</si>
</sst>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vertical="center" wrapText="1"/>
    </xf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8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</cellXfs>
  <cellStyles count="2">
    <cellStyle name="Normal" xfId="0" builtinId="0"/>
    <cellStyle name="Normal 3 2" xfId="1" xr:uid="{AAD30F97-8BD0-4A9D-BC72-06BB992AB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013E-8CF1-47D0-AFC8-EF2519691992}">
  <sheetPr>
    <pageSetUpPr fitToPage="1"/>
  </sheetPr>
  <dimension ref="A2:K38"/>
  <sheetViews>
    <sheetView tabSelected="1" zoomScale="130" zoomScaleNormal="130" workbookViewId="0">
      <selection activeCell="K5" sqref="K5"/>
    </sheetView>
  </sheetViews>
  <sheetFormatPr defaultRowHeight="15" x14ac:dyDescent="0.25"/>
  <cols>
    <col min="2" max="2" width="44.85546875" customWidth="1"/>
    <col min="3" max="3" width="14.7109375" customWidth="1"/>
    <col min="4" max="4" width="15.42578125" bestFit="1" customWidth="1"/>
    <col min="5" max="5" width="9.42578125" bestFit="1" customWidth="1"/>
    <col min="6" max="6" width="14" customWidth="1"/>
  </cols>
  <sheetData>
    <row r="2" spans="1:10" x14ac:dyDescent="0.25">
      <c r="A2" s="39" t="s">
        <v>47</v>
      </c>
      <c r="B2" s="39"/>
      <c r="C2" s="39"/>
      <c r="D2" s="39"/>
      <c r="E2" s="39"/>
      <c r="F2" s="39"/>
    </row>
    <row r="3" spans="1:10" x14ac:dyDescent="0.25">
      <c r="A3" s="38"/>
      <c r="B3" s="38"/>
      <c r="C3" s="38"/>
      <c r="D3" s="38"/>
      <c r="E3" s="38"/>
      <c r="F3" s="38"/>
    </row>
    <row r="4" spans="1:10" x14ac:dyDescent="0.25">
      <c r="B4" s="1"/>
    </row>
    <row r="5" spans="1:10" x14ac:dyDescent="0.25">
      <c r="A5" s="37" t="s">
        <v>9</v>
      </c>
      <c r="B5" s="37"/>
      <c r="C5" s="37"/>
      <c r="D5" s="37"/>
      <c r="E5" s="37"/>
      <c r="F5" s="37"/>
    </row>
    <row r="7" spans="1:10" ht="50.25" customHeight="1" x14ac:dyDescent="0.25">
      <c r="B7" s="34"/>
      <c r="C7" s="34" t="s">
        <v>10</v>
      </c>
      <c r="D7" s="35" t="s">
        <v>40</v>
      </c>
      <c r="E7" s="35" t="s">
        <v>12</v>
      </c>
      <c r="F7" s="35" t="s">
        <v>6</v>
      </c>
    </row>
    <row r="8" spans="1:10" x14ac:dyDescent="0.25">
      <c r="B8" s="34"/>
      <c r="C8" s="34"/>
      <c r="D8" s="36"/>
      <c r="E8" s="36"/>
      <c r="F8" s="36"/>
    </row>
    <row r="9" spans="1:10" x14ac:dyDescent="0.25">
      <c r="B9" s="2" t="s">
        <v>0</v>
      </c>
      <c r="C9" s="3"/>
      <c r="D9" s="4">
        <v>241188.6</v>
      </c>
      <c r="E9" s="4">
        <f>SUM(E10:E18)</f>
        <v>3821.5699999999997</v>
      </c>
      <c r="F9" s="4">
        <f>D9+E9</f>
        <v>245010.17</v>
      </c>
    </row>
    <row r="10" spans="1:10" x14ac:dyDescent="0.25">
      <c r="B10" s="17" t="s">
        <v>34</v>
      </c>
      <c r="C10" s="31" t="s">
        <v>33</v>
      </c>
      <c r="D10" s="19">
        <v>6390.2</v>
      </c>
      <c r="E10" s="19">
        <v>61.98</v>
      </c>
      <c r="F10" s="19">
        <f t="shared" ref="F10:F18" si="0">D10+E10</f>
        <v>6452.1799999999994</v>
      </c>
      <c r="J10" s="28"/>
    </row>
    <row r="11" spans="1:10" ht="25.5" x14ac:dyDescent="0.25">
      <c r="B11" s="17" t="s">
        <v>21</v>
      </c>
      <c r="C11" s="16" t="s">
        <v>20</v>
      </c>
      <c r="D11" s="19">
        <v>761.02</v>
      </c>
      <c r="E11" s="19">
        <v>570</v>
      </c>
      <c r="F11" s="19">
        <f t="shared" si="0"/>
        <v>1331.02</v>
      </c>
      <c r="J11" s="28"/>
    </row>
    <row r="12" spans="1:10" ht="25.5" x14ac:dyDescent="0.25">
      <c r="B12" s="17" t="s">
        <v>13</v>
      </c>
      <c r="C12" s="16" t="s">
        <v>14</v>
      </c>
      <c r="D12" s="19">
        <v>-12735.86</v>
      </c>
      <c r="E12" s="32">
        <f>-61.98-570</f>
        <v>-631.98</v>
      </c>
      <c r="F12" s="19">
        <f t="shared" si="0"/>
        <v>-13367.84</v>
      </c>
    </row>
    <row r="13" spans="1:10" x14ac:dyDescent="0.25">
      <c r="B13" s="17" t="s">
        <v>15</v>
      </c>
      <c r="C13" s="16" t="s">
        <v>16</v>
      </c>
      <c r="D13" s="19">
        <v>12735.86</v>
      </c>
      <c r="E13" s="32">
        <f>61.98+570</f>
        <v>631.98</v>
      </c>
      <c r="F13" s="19">
        <f t="shared" si="0"/>
        <v>13367.84</v>
      </c>
    </row>
    <row r="14" spans="1:10" ht="25.5" x14ac:dyDescent="0.25">
      <c r="B14" s="17" t="s">
        <v>38</v>
      </c>
      <c r="C14" s="16" t="s">
        <v>37</v>
      </c>
      <c r="D14" s="19">
        <v>625.16</v>
      </c>
      <c r="E14" s="19">
        <v>1142.5999999999999</v>
      </c>
      <c r="F14" s="19">
        <f t="shared" si="0"/>
        <v>1767.7599999999998</v>
      </c>
    </row>
    <row r="15" spans="1:10" ht="26.25" customHeight="1" x14ac:dyDescent="0.25">
      <c r="B15" s="17" t="s">
        <v>29</v>
      </c>
      <c r="C15" s="16" t="s">
        <v>30</v>
      </c>
      <c r="D15" s="19">
        <v>17214.03</v>
      </c>
      <c r="E15" s="19">
        <v>620.15</v>
      </c>
      <c r="F15" s="19">
        <f t="shared" si="0"/>
        <v>17834.18</v>
      </c>
    </row>
    <row r="16" spans="1:10" ht="38.25" x14ac:dyDescent="0.25">
      <c r="B16" s="17" t="s">
        <v>27</v>
      </c>
      <c r="C16" s="16" t="s">
        <v>25</v>
      </c>
      <c r="D16" s="19">
        <v>2165.17</v>
      </c>
      <c r="E16" s="19">
        <f>22.93+20.75</f>
        <v>43.68</v>
      </c>
      <c r="F16" s="19">
        <f t="shared" si="0"/>
        <v>2208.85</v>
      </c>
    </row>
    <row r="17" spans="2:11" ht="38.25" x14ac:dyDescent="0.25">
      <c r="B17" s="17" t="s">
        <v>35</v>
      </c>
      <c r="C17" s="16" t="s">
        <v>36</v>
      </c>
      <c r="D17" s="19">
        <v>13930.75</v>
      </c>
      <c r="E17" s="19">
        <v>726.13</v>
      </c>
      <c r="F17" s="19">
        <f t="shared" si="0"/>
        <v>14656.88</v>
      </c>
    </row>
    <row r="18" spans="2:11" ht="38.25" x14ac:dyDescent="0.25">
      <c r="B18" s="17" t="s">
        <v>28</v>
      </c>
      <c r="C18" s="16" t="s">
        <v>26</v>
      </c>
      <c r="D18" s="19">
        <v>1095.68</v>
      </c>
      <c r="E18" s="19">
        <v>657.03</v>
      </c>
      <c r="F18" s="19">
        <f t="shared" si="0"/>
        <v>1752.71</v>
      </c>
    </row>
    <row r="19" spans="2:11" x14ac:dyDescent="0.25">
      <c r="B19" s="2" t="s">
        <v>1</v>
      </c>
      <c r="C19" s="3"/>
      <c r="D19" s="5">
        <v>258100.6</v>
      </c>
      <c r="E19" s="5">
        <f>E20+E23+E25+E27</f>
        <v>3821.5699999999997</v>
      </c>
      <c r="F19" s="5">
        <f t="shared" ref="F19:F28" si="1">D19+E19</f>
        <v>261922.17</v>
      </c>
    </row>
    <row r="20" spans="2:11" s="15" customFormat="1" x14ac:dyDescent="0.25">
      <c r="B20" s="24" t="s">
        <v>17</v>
      </c>
      <c r="C20" s="21">
        <v>65.02</v>
      </c>
      <c r="D20" s="22">
        <v>71487.399999999994</v>
      </c>
      <c r="E20" s="22">
        <f>E21+E22</f>
        <v>2454.37</v>
      </c>
      <c r="F20" s="22">
        <f t="shared" si="1"/>
        <v>73941.76999999999</v>
      </c>
    </row>
    <row r="21" spans="2:11" s="15" customFormat="1" ht="25.5" x14ac:dyDescent="0.25">
      <c r="B21" s="14" t="s">
        <v>24</v>
      </c>
      <c r="C21" s="23" t="s">
        <v>39</v>
      </c>
      <c r="D21" s="6">
        <v>18517.95</v>
      </c>
      <c r="E21" s="6">
        <v>691.62</v>
      </c>
      <c r="F21" s="22">
        <f t="shared" si="1"/>
        <v>19209.57</v>
      </c>
    </row>
    <row r="22" spans="2:11" ht="38.25" x14ac:dyDescent="0.25">
      <c r="B22" s="17" t="s">
        <v>31</v>
      </c>
      <c r="C22" s="16" t="s">
        <v>32</v>
      </c>
      <c r="D22" s="6">
        <v>32935.17</v>
      </c>
      <c r="E22" s="6">
        <f>1142.6+620.15</f>
        <v>1762.75</v>
      </c>
      <c r="F22" s="22">
        <f t="shared" si="1"/>
        <v>34697.919999999998</v>
      </c>
    </row>
    <row r="23" spans="2:11" x14ac:dyDescent="0.25">
      <c r="B23" s="20" t="s">
        <v>22</v>
      </c>
      <c r="C23" s="29">
        <v>68.02</v>
      </c>
      <c r="D23" s="22">
        <v>19019.36</v>
      </c>
      <c r="E23" s="22">
        <f>E24</f>
        <v>797.19999999999993</v>
      </c>
      <c r="F23" s="22">
        <f t="shared" si="1"/>
        <v>19816.560000000001</v>
      </c>
      <c r="K23" s="28"/>
    </row>
    <row r="24" spans="2:11" ht="25.5" x14ac:dyDescent="0.25">
      <c r="B24" s="14" t="s">
        <v>24</v>
      </c>
      <c r="C24" s="23" t="s">
        <v>23</v>
      </c>
      <c r="D24" s="6">
        <v>1153.3599999999999</v>
      </c>
      <c r="E24" s="6">
        <f>726.13+22.93+15.29+32.85</f>
        <v>797.19999999999993</v>
      </c>
      <c r="F24" s="22">
        <f t="shared" si="1"/>
        <v>1950.56</v>
      </c>
    </row>
    <row r="25" spans="2:11" x14ac:dyDescent="0.25">
      <c r="B25" s="25" t="s">
        <v>18</v>
      </c>
      <c r="C25" s="26" t="s">
        <v>19</v>
      </c>
      <c r="D25" s="6">
        <v>71259.199999999997</v>
      </c>
      <c r="E25" s="6">
        <f>E26</f>
        <v>250.8</v>
      </c>
      <c r="F25" s="22">
        <f t="shared" si="1"/>
        <v>71510</v>
      </c>
    </row>
    <row r="26" spans="2:11" x14ac:dyDescent="0.25">
      <c r="B26" s="27" t="s">
        <v>44</v>
      </c>
      <c r="C26" s="23" t="s">
        <v>46</v>
      </c>
      <c r="D26" s="6">
        <v>128.37</v>
      </c>
      <c r="E26" s="6">
        <v>250.8</v>
      </c>
      <c r="F26" s="22">
        <f t="shared" si="1"/>
        <v>379.17</v>
      </c>
    </row>
    <row r="27" spans="2:11" x14ac:dyDescent="0.25">
      <c r="B27" s="18" t="s">
        <v>43</v>
      </c>
      <c r="C27" s="29">
        <v>74.02</v>
      </c>
      <c r="D27" s="6">
        <v>19440.11</v>
      </c>
      <c r="E27" s="6">
        <f>E28</f>
        <v>319.2</v>
      </c>
      <c r="F27" s="22">
        <f t="shared" si="1"/>
        <v>19759.310000000001</v>
      </c>
    </row>
    <row r="28" spans="2:11" x14ac:dyDescent="0.25">
      <c r="B28" s="27" t="s">
        <v>44</v>
      </c>
      <c r="C28" s="23" t="s">
        <v>45</v>
      </c>
      <c r="D28" s="6">
        <v>162.05000000000001</v>
      </c>
      <c r="E28" s="6">
        <v>319.2</v>
      </c>
      <c r="F28" s="22">
        <f t="shared" si="1"/>
        <v>481.25</v>
      </c>
    </row>
    <row r="29" spans="2:11" x14ac:dyDescent="0.25">
      <c r="B29" s="7" t="s">
        <v>5</v>
      </c>
      <c r="C29" s="8"/>
      <c r="D29" s="9">
        <f>D9-D19</f>
        <v>-16912</v>
      </c>
      <c r="E29" s="9">
        <f>E9-E19</f>
        <v>0</v>
      </c>
      <c r="F29" s="9">
        <f>F9-F19</f>
        <v>-16912</v>
      </c>
    </row>
    <row r="33" spans="2:8" x14ac:dyDescent="0.25">
      <c r="B33" s="10" t="s">
        <v>2</v>
      </c>
      <c r="C33" s="11" t="s">
        <v>7</v>
      </c>
      <c r="D33" s="12"/>
      <c r="E33" t="s">
        <v>41</v>
      </c>
      <c r="G33" s="30"/>
      <c r="H33" s="30"/>
    </row>
    <row r="34" spans="2:8" x14ac:dyDescent="0.25">
      <c r="B34" s="10" t="s">
        <v>3</v>
      </c>
      <c r="C34" s="12" t="s">
        <v>8</v>
      </c>
      <c r="D34" s="12"/>
      <c r="E34" t="s">
        <v>42</v>
      </c>
      <c r="G34" s="30"/>
      <c r="H34" s="30"/>
    </row>
    <row r="35" spans="2:8" x14ac:dyDescent="0.25">
      <c r="B35" s="10"/>
      <c r="C35" s="10"/>
      <c r="D35" s="10"/>
      <c r="E35" s="10"/>
      <c r="F35" s="12"/>
    </row>
    <row r="36" spans="2:8" x14ac:dyDescent="0.25">
      <c r="B36" s="10"/>
      <c r="C36" s="10"/>
      <c r="D36" s="13"/>
      <c r="E36" s="10"/>
      <c r="F36" s="12"/>
    </row>
    <row r="37" spans="2:8" x14ac:dyDescent="0.25">
      <c r="B37" s="10"/>
      <c r="C37" s="10"/>
      <c r="D37" s="10"/>
      <c r="E37" s="10"/>
      <c r="F37" s="12" t="s">
        <v>11</v>
      </c>
    </row>
    <row r="38" spans="2:8" x14ac:dyDescent="0.25">
      <c r="B38" s="12"/>
      <c r="C38" s="10"/>
      <c r="D38" s="12"/>
      <c r="E38" s="33" t="s">
        <v>4</v>
      </c>
      <c r="F38" s="33"/>
    </row>
  </sheetData>
  <mergeCells count="8">
    <mergeCell ref="A5:F5"/>
    <mergeCell ref="A2:F2"/>
    <mergeCell ref="E38:F38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Radu Gabriel</cp:lastModifiedBy>
  <cp:lastPrinted>2026-10-19T10:20:15Z</cp:lastPrinted>
  <dcterms:created xsi:type="dcterms:W3CDTF">2020-09-04T06:20:51Z</dcterms:created>
  <dcterms:modified xsi:type="dcterms:W3CDTF">2026-10-21T05:47:44Z</dcterms:modified>
</cp:coreProperties>
</file>