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AU57" i="1" l="1"/>
  <c r="AQ57" i="1"/>
  <c r="AM57" i="1"/>
  <c r="AE57" i="1"/>
  <c r="AB57" i="1"/>
  <c r="AA57" i="1"/>
  <c r="W57" i="1"/>
  <c r="S57" i="1"/>
  <c r="O57" i="1"/>
  <c r="K57" i="1"/>
  <c r="G57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G55" i="1"/>
  <c r="AF55" i="1"/>
  <c r="AE55" i="1"/>
  <c r="AD55" i="1"/>
  <c r="AC55" i="1"/>
  <c r="AB55" i="1"/>
  <c r="AA55" i="1"/>
  <c r="Z55" i="1"/>
  <c r="Y55" i="1"/>
  <c r="X55" i="1"/>
  <c r="W55" i="1"/>
  <c r="V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AX54" i="1"/>
  <c r="AX55" i="1" s="1"/>
  <c r="AX56" i="1" s="1"/>
  <c r="AV54" i="1"/>
  <c r="AV55" i="1" s="1"/>
  <c r="AH54" i="1"/>
  <c r="AI54" i="1" s="1"/>
  <c r="AI55" i="1" s="1"/>
  <c r="T54" i="1"/>
  <c r="T55" i="1" s="1"/>
  <c r="F54" i="1"/>
  <c r="F55" i="1" s="1"/>
  <c r="E54" i="1"/>
  <c r="E55" i="1" s="1"/>
  <c r="D54" i="1"/>
  <c r="D55" i="1" s="1"/>
  <c r="C54" i="1"/>
  <c r="AX51" i="1"/>
  <c r="AT51" i="1"/>
  <c r="AT57" i="1" s="1"/>
  <c r="AR51" i="1"/>
  <c r="AR57" i="1" s="1"/>
  <c r="AP51" i="1"/>
  <c r="AP57" i="1" s="1"/>
  <c r="AN51" i="1"/>
  <c r="AL51" i="1"/>
  <c r="AL57" i="1" s="1"/>
  <c r="AJ51" i="1"/>
  <c r="AJ57" i="1" s="1"/>
  <c r="AG51" i="1"/>
  <c r="AG57" i="1" s="1"/>
  <c r="AF51" i="1"/>
  <c r="AF57" i="1" s="1"/>
  <c r="AD51" i="1"/>
  <c r="AD57" i="1" s="1"/>
  <c r="AB51" i="1"/>
  <c r="Z51" i="1"/>
  <c r="Z57" i="1" s="1"/>
  <c r="X51" i="1"/>
  <c r="X57" i="1" s="1"/>
  <c r="V51" i="1"/>
  <c r="V57" i="1" s="1"/>
  <c r="R51" i="1"/>
  <c r="R57" i="1" s="1"/>
  <c r="P51" i="1"/>
  <c r="N51" i="1"/>
  <c r="N57" i="1" s="1"/>
  <c r="L51" i="1"/>
  <c r="L57" i="1" s="1"/>
  <c r="J51" i="1"/>
  <c r="J57" i="1" s="1"/>
  <c r="H51" i="1"/>
  <c r="F51" i="1"/>
  <c r="C51" i="1"/>
  <c r="AV50" i="1"/>
  <c r="AS50" i="1"/>
  <c r="AQ50" i="1"/>
  <c r="AW50" i="1" s="1"/>
  <c r="AH50" i="1"/>
  <c r="AH51" i="1" s="1"/>
  <c r="T50" i="1"/>
  <c r="O50" i="1"/>
  <c r="D50" i="1"/>
  <c r="D51" i="1" s="1"/>
  <c r="D57" i="1" s="1"/>
  <c r="AY47" i="1"/>
  <c r="AX47" i="1"/>
  <c r="AX48" i="1" s="1"/>
  <c r="AW47" i="1"/>
  <c r="AU47" i="1"/>
  <c r="AT47" i="1"/>
  <c r="AS47" i="1"/>
  <c r="AS57" i="1" s="1"/>
  <c r="AR47" i="1"/>
  <c r="AQ47" i="1"/>
  <c r="AP47" i="1"/>
  <c r="AO47" i="1"/>
  <c r="AO57" i="1" s="1"/>
  <c r="AN47" i="1"/>
  <c r="AM47" i="1"/>
  <c r="AL47" i="1"/>
  <c r="AK47" i="1"/>
  <c r="AK57" i="1" s="1"/>
  <c r="AJ47" i="1"/>
  <c r="AI47" i="1"/>
  <c r="AH47" i="1"/>
  <c r="AG47" i="1"/>
  <c r="AF47" i="1"/>
  <c r="AE47" i="1"/>
  <c r="AD47" i="1"/>
  <c r="AC47" i="1"/>
  <c r="AC57" i="1" s="1"/>
  <c r="AB47" i="1"/>
  <c r="AA47" i="1"/>
  <c r="Z47" i="1"/>
  <c r="Y47" i="1"/>
  <c r="Y57" i="1" s="1"/>
  <c r="X47" i="1"/>
  <c r="W47" i="1"/>
  <c r="V47" i="1"/>
  <c r="U47" i="1"/>
  <c r="S47" i="1"/>
  <c r="R47" i="1"/>
  <c r="Q47" i="1"/>
  <c r="Q57" i="1" s="1"/>
  <c r="P47" i="1"/>
  <c r="O47" i="1"/>
  <c r="N47" i="1"/>
  <c r="M47" i="1"/>
  <c r="M57" i="1" s="1"/>
  <c r="L47" i="1"/>
  <c r="K47" i="1"/>
  <c r="J47" i="1"/>
  <c r="I47" i="1"/>
  <c r="I57" i="1" s="1"/>
  <c r="G47" i="1"/>
  <c r="F47" i="1"/>
  <c r="E47" i="1"/>
  <c r="D47" i="1"/>
  <c r="C47" i="1"/>
  <c r="AV46" i="1"/>
  <c r="T43" i="1"/>
  <c r="T41" i="1"/>
  <c r="AV40" i="1"/>
  <c r="T40" i="1"/>
  <c r="H39" i="1"/>
  <c r="H38" i="1"/>
  <c r="H47" i="1" s="1"/>
  <c r="T35" i="1"/>
  <c r="AV30" i="1"/>
  <c r="T30" i="1"/>
  <c r="AV29" i="1"/>
  <c r="AV47" i="1" s="1"/>
  <c r="AY25" i="1"/>
  <c r="AY57" i="1" s="1"/>
  <c r="AX25" i="1"/>
  <c r="AV25" i="1"/>
  <c r="AT25" i="1"/>
  <c r="AR25" i="1"/>
  <c r="AP25" i="1"/>
  <c r="AN25" i="1"/>
  <c r="AN57" i="1" s="1"/>
  <c r="AL25" i="1"/>
  <c r="AJ25" i="1"/>
  <c r="AF25" i="1"/>
  <c r="AD25" i="1"/>
  <c r="AB25" i="1"/>
  <c r="Z25" i="1"/>
  <c r="X25" i="1"/>
  <c r="V25" i="1"/>
  <c r="R25" i="1"/>
  <c r="P25" i="1"/>
  <c r="P57" i="1" s="1"/>
  <c r="N25" i="1"/>
  <c r="L25" i="1"/>
  <c r="J25" i="1"/>
  <c r="F25" i="1"/>
  <c r="E25" i="1"/>
  <c r="D25" i="1"/>
  <c r="AZ26" i="1" s="1"/>
  <c r="C25" i="1"/>
  <c r="H23" i="1"/>
  <c r="H22" i="1"/>
  <c r="AZ21" i="1"/>
  <c r="H21" i="1"/>
  <c r="H20" i="1"/>
  <c r="AZ19" i="1"/>
  <c r="H19" i="1"/>
  <c r="H18" i="1"/>
  <c r="H17" i="1"/>
  <c r="H16" i="1"/>
  <c r="AH15" i="1"/>
  <c r="AI15" i="1" s="1"/>
  <c r="T15" i="1"/>
  <c r="H15" i="1"/>
  <c r="AU14" i="1"/>
  <c r="AS14" i="1"/>
  <c r="AW14" i="1" s="1"/>
  <c r="AH14" i="1"/>
  <c r="AI14" i="1" s="1"/>
  <c r="T14" i="1"/>
  <c r="T25" i="1" s="1"/>
  <c r="H14" i="1"/>
  <c r="AH13" i="1"/>
  <c r="AI13" i="1" s="1"/>
  <c r="H13" i="1"/>
  <c r="AU12" i="1"/>
  <c r="AW12" i="1" s="1"/>
  <c r="AS12" i="1"/>
  <c r="AH12" i="1"/>
  <c r="Q12" i="1"/>
  <c r="O12" i="1"/>
  <c r="K12" i="1"/>
  <c r="I12" i="1"/>
  <c r="U12" i="1" s="1"/>
  <c r="U25" i="1" s="1"/>
  <c r="H12" i="1"/>
  <c r="AW54" i="1" l="1"/>
  <c r="AW55" i="1" s="1"/>
  <c r="AI50" i="1"/>
  <c r="U54" i="1"/>
  <c r="U55" i="1" s="1"/>
  <c r="AW25" i="1"/>
  <c r="T47" i="1"/>
  <c r="AH25" i="1"/>
  <c r="AZ25" i="1"/>
  <c r="AZ57" i="1" s="1"/>
  <c r="E57" i="1"/>
  <c r="F57" i="1"/>
  <c r="AX57" i="1"/>
  <c r="AI51" i="1"/>
  <c r="AI57" i="1" s="1"/>
  <c r="T48" i="1"/>
  <c r="U50" i="1"/>
  <c r="T51" i="1"/>
  <c r="AH55" i="1"/>
  <c r="AH57" i="1" s="1"/>
  <c r="AI12" i="1"/>
  <c r="AX26" i="1"/>
  <c r="AV51" i="1"/>
  <c r="AV57" i="1" s="1"/>
  <c r="AX52" i="1"/>
  <c r="C55" i="1"/>
  <c r="C57" i="1" s="1"/>
  <c r="H25" i="1"/>
  <c r="AW51" i="1" l="1"/>
  <c r="AW57" i="1" s="1"/>
  <c r="T56" i="1"/>
  <c r="AX58" i="1"/>
  <c r="T57" i="1"/>
  <c r="T52" i="1"/>
  <c r="H57" i="1"/>
  <c r="H26" i="1"/>
  <c r="U51" i="1"/>
  <c r="U57" i="1" s="1"/>
  <c r="H58" i="1" l="1"/>
</calcChain>
</file>

<file path=xl/sharedStrings.xml><?xml version="1.0" encoding="utf-8"?>
<sst xmlns="http://schemas.openxmlformats.org/spreadsheetml/2006/main" count="146" uniqueCount="81">
  <si>
    <t>RPL OCOLUL SILVIC MUNICIPAL BISTRITA RA</t>
  </si>
  <si>
    <t>DISTRICTUL SILVIC LIVEZILE</t>
  </si>
  <si>
    <t>la Hotararea Consiliului Local Livezile</t>
  </si>
  <si>
    <t>LISTA PARTIZI 2023- ACTUALIZATA</t>
  </si>
  <si>
    <t>Nr. crt.</t>
  </si>
  <si>
    <t>ua</t>
  </si>
  <si>
    <t>Fel taiere</t>
  </si>
  <si>
    <t>Volum-mc</t>
  </si>
  <si>
    <t>suprafata-ha</t>
  </si>
  <si>
    <t>specie</t>
  </si>
  <si>
    <t>vanzare directa</t>
  </si>
  <si>
    <t>licitatie</t>
  </si>
  <si>
    <t>Rezerva partizi</t>
  </si>
  <si>
    <t>apropiat</t>
  </si>
  <si>
    <t>apropiat BG Fag</t>
  </si>
  <si>
    <t>fasonat</t>
  </si>
  <si>
    <t>picior</t>
  </si>
  <si>
    <t>estimat</t>
  </si>
  <si>
    <t>totala</t>
  </si>
  <si>
    <t>efectiva</t>
  </si>
  <si>
    <t>mc</t>
  </si>
  <si>
    <t>lei/mc</t>
  </si>
  <si>
    <t>Produse principale</t>
  </si>
  <si>
    <t>19A%1</t>
  </si>
  <si>
    <t>S2</t>
  </si>
  <si>
    <t>Fa</t>
  </si>
  <si>
    <t>19B</t>
  </si>
  <si>
    <t>Acc1</t>
  </si>
  <si>
    <t>fa</t>
  </si>
  <si>
    <t>15B</t>
  </si>
  <si>
    <t>P2</t>
  </si>
  <si>
    <t>SC</t>
  </si>
  <si>
    <t>15A</t>
  </si>
  <si>
    <t>Mo+Sac+Plt</t>
  </si>
  <si>
    <t>48C</t>
  </si>
  <si>
    <t>19A%2</t>
  </si>
  <si>
    <t>9C</t>
  </si>
  <si>
    <t>P12</t>
  </si>
  <si>
    <t>P1</t>
  </si>
  <si>
    <t>19A</t>
  </si>
  <si>
    <t>49A</t>
  </si>
  <si>
    <t>28-30</t>
  </si>
  <si>
    <t>ACC</t>
  </si>
  <si>
    <t>c9-13</t>
  </si>
  <si>
    <t>total principale</t>
  </si>
  <si>
    <t>Produse secundare</t>
  </si>
  <si>
    <t>1B</t>
  </si>
  <si>
    <t>SR/C</t>
  </si>
  <si>
    <t>4F</t>
  </si>
  <si>
    <t>SR</t>
  </si>
  <si>
    <t>6A</t>
  </si>
  <si>
    <t>8G</t>
  </si>
  <si>
    <t>9A</t>
  </si>
  <si>
    <t>28B</t>
  </si>
  <si>
    <t>28C</t>
  </si>
  <si>
    <t>29G</t>
  </si>
  <si>
    <t>49D</t>
  </si>
  <si>
    <t>52D</t>
  </si>
  <si>
    <t>55A</t>
  </si>
  <si>
    <t>56A</t>
  </si>
  <si>
    <t>57A,58</t>
  </si>
  <si>
    <t>63A</t>
  </si>
  <si>
    <t>63B</t>
  </si>
  <si>
    <t>SR/c</t>
  </si>
  <si>
    <t>2G</t>
  </si>
  <si>
    <t>3D</t>
  </si>
  <si>
    <t>36H</t>
  </si>
  <si>
    <t>D</t>
  </si>
  <si>
    <t>total secundare</t>
  </si>
  <si>
    <t>Produse de igiena</t>
  </si>
  <si>
    <t>C 9-13</t>
  </si>
  <si>
    <t>IG</t>
  </si>
  <si>
    <t>Dt+Dm</t>
  </si>
  <si>
    <t>total igiena</t>
  </si>
  <si>
    <t>Taieri de conservare</t>
  </si>
  <si>
    <t>C 11</t>
  </si>
  <si>
    <t>Fa+Dm</t>
  </si>
  <si>
    <t>total conservare</t>
  </si>
  <si>
    <t>TOTAL GENERAL</t>
  </si>
  <si>
    <t>Anexa nr.1</t>
  </si>
  <si>
    <t>la proiectul de hotărâre nr. 17/16.02.2023, inițiat de Viceprimarul comunei Livezile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</si>
</sst>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2"/>
      <name val="Arial"/>
      <family val="2"/>
    </font>
    <font>
      <b/>
      <i/>
      <u/>
      <sz val="10"/>
      <name val="Arial"/>
      <family val="2"/>
    </font>
    <font>
      <b/>
      <i/>
      <u/>
      <sz val="12"/>
      <name val="Arial"/>
      <family val="2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right"/>
    </xf>
    <xf numFmtId="1" fontId="0" fillId="0" borderId="3" xfId="0" applyNumberFormat="1" applyFont="1" applyBorder="1"/>
    <xf numFmtId="164" fontId="0" fillId="0" borderId="3" xfId="0" applyNumberFormat="1" applyFont="1" applyBorder="1"/>
    <xf numFmtId="1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/>
    <xf numFmtId="1" fontId="0" fillId="0" borderId="4" xfId="0" applyNumberFormat="1" applyFont="1" applyBorder="1"/>
    <xf numFmtId="1" fontId="0" fillId="0" borderId="0" xfId="0" applyNumberFormat="1"/>
    <xf numFmtId="1" fontId="7" fillId="0" borderId="5" xfId="0" applyNumberFormat="1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/>
    </xf>
    <xf numFmtId="1" fontId="0" fillId="0" borderId="6" xfId="0" applyNumberFormat="1" applyFont="1" applyBorder="1" applyAlignment="1">
      <alignment horizontal="right"/>
    </xf>
    <xf numFmtId="1" fontId="0" fillId="0" borderId="6" xfId="0" applyNumberFormat="1" applyFont="1" applyBorder="1"/>
    <xf numFmtId="164" fontId="0" fillId="0" borderId="6" xfId="0" applyNumberFormat="1" applyFont="1" applyBorder="1"/>
    <xf numFmtId="1" fontId="0" fillId="0" borderId="6" xfId="0" applyNumberFormat="1" applyFont="1" applyFill="1" applyBorder="1" applyAlignment="1">
      <alignment horizontal="center"/>
    </xf>
    <xf numFmtId="0" fontId="0" fillId="0" borderId="6" xfId="0" applyFont="1" applyBorder="1"/>
    <xf numFmtId="1" fontId="0" fillId="0" borderId="7" xfId="0" applyNumberFormat="1" applyFont="1" applyBorder="1"/>
    <xf numFmtId="1" fontId="4" fillId="0" borderId="6" xfId="0" applyNumberFormat="1" applyFont="1" applyFill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1" fontId="7" fillId="0" borderId="8" xfId="0" applyNumberFormat="1" applyFont="1" applyBorder="1" applyAlignment="1">
      <alignment horizontal="center" vertical="center" wrapText="1"/>
    </xf>
    <xf numFmtId="1" fontId="9" fillId="0" borderId="9" xfId="0" applyNumberFormat="1" applyFont="1" applyBorder="1" applyAlignment="1">
      <alignment horizontal="center"/>
    </xf>
    <xf numFmtId="1" fontId="0" fillId="0" borderId="9" xfId="0" applyNumberFormat="1" applyFont="1" applyBorder="1" applyAlignment="1">
      <alignment horizontal="right"/>
    </xf>
    <xf numFmtId="1" fontId="0" fillId="0" borderId="9" xfId="0" applyNumberFormat="1" applyFont="1" applyBorder="1"/>
    <xf numFmtId="164" fontId="0" fillId="0" borderId="9" xfId="0" applyNumberFormat="1" applyFont="1" applyBorder="1"/>
    <xf numFmtId="1" fontId="0" fillId="0" borderId="9" xfId="0" applyNumberFormat="1" applyFont="1" applyFill="1" applyBorder="1" applyAlignment="1">
      <alignment horizontal="center"/>
    </xf>
    <xf numFmtId="0" fontId="0" fillId="0" borderId="9" xfId="0" applyFont="1" applyBorder="1"/>
    <xf numFmtId="1" fontId="0" fillId="0" borderId="10" xfId="0" applyNumberFormat="1" applyFont="1" applyBorder="1"/>
    <xf numFmtId="1" fontId="10" fillId="0" borderId="14" xfId="0" applyNumberFormat="1" applyFont="1" applyBorder="1"/>
    <xf numFmtId="164" fontId="10" fillId="0" borderId="14" xfId="0" applyNumberFormat="1" applyFont="1" applyBorder="1"/>
    <xf numFmtId="0" fontId="11" fillId="0" borderId="14" xfId="0" applyFont="1" applyBorder="1"/>
    <xf numFmtId="1" fontId="12" fillId="0" borderId="15" xfId="0" applyNumberFormat="1" applyFont="1" applyBorder="1"/>
    <xf numFmtId="1" fontId="10" fillId="0" borderId="9" xfId="0" applyNumberFormat="1" applyFont="1" applyBorder="1" applyAlignment="1"/>
    <xf numFmtId="1" fontId="10" fillId="0" borderId="9" xfId="0" applyNumberFormat="1" applyFont="1" applyBorder="1"/>
    <xf numFmtId="1" fontId="13" fillId="0" borderId="10" xfId="0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Font="1" applyBorder="1"/>
    <xf numFmtId="1" fontId="0" fillId="0" borderId="5" xfId="0" applyNumberFormat="1" applyFont="1" applyBorder="1" applyAlignment="1">
      <alignment horizontal="center"/>
    </xf>
    <xf numFmtId="1" fontId="0" fillId="0" borderId="6" xfId="0" applyNumberFormat="1" applyFont="1" applyBorder="1" applyAlignment="1">
      <alignment horizontal="center"/>
    </xf>
    <xf numFmtId="1" fontId="0" fillId="0" borderId="6" xfId="0" applyNumberFormat="1" applyFont="1" applyFill="1" applyBorder="1"/>
    <xf numFmtId="164" fontId="0" fillId="0" borderId="6" xfId="0" applyNumberFormat="1" applyFont="1" applyFill="1" applyBorder="1"/>
    <xf numFmtId="2" fontId="0" fillId="0" borderId="6" xfId="0" applyNumberFormat="1" applyFont="1" applyBorder="1"/>
    <xf numFmtId="1" fontId="0" fillId="0" borderId="17" xfId="0" applyNumberFormat="1" applyFont="1" applyBorder="1" applyAlignment="1">
      <alignment horizontal="center"/>
    </xf>
    <xf numFmtId="1" fontId="0" fillId="0" borderId="17" xfId="0" applyNumberFormat="1" applyFont="1" applyBorder="1"/>
    <xf numFmtId="1" fontId="0" fillId="0" borderId="17" xfId="0" applyNumberFormat="1" applyFont="1" applyFill="1" applyBorder="1"/>
    <xf numFmtId="164" fontId="0" fillId="0" borderId="17" xfId="0" applyNumberFormat="1" applyFont="1" applyFill="1" applyBorder="1"/>
    <xf numFmtId="1" fontId="1" fillId="0" borderId="5" xfId="0" applyNumberFormat="1" applyFont="1" applyBorder="1" applyAlignment="1">
      <alignment horizontal="center"/>
    </xf>
    <xf numFmtId="1" fontId="1" fillId="0" borderId="17" xfId="0" applyNumberFormat="1" applyFont="1" applyBorder="1" applyAlignment="1">
      <alignment horizontal="center"/>
    </xf>
    <xf numFmtId="1" fontId="1" fillId="0" borderId="17" xfId="0" applyNumberFormat="1" applyFont="1" applyBorder="1"/>
    <xf numFmtId="1" fontId="1" fillId="0" borderId="17" xfId="0" applyNumberFormat="1" applyFont="1" applyFill="1" applyBorder="1"/>
    <xf numFmtId="164" fontId="1" fillId="0" borderId="17" xfId="0" applyNumberFormat="1" applyFont="1" applyFill="1" applyBorder="1"/>
    <xf numFmtId="1" fontId="1" fillId="0" borderId="6" xfId="0" applyNumberFormat="1" applyFont="1" applyBorder="1" applyAlignment="1">
      <alignment horizontal="center"/>
    </xf>
    <xf numFmtId="1" fontId="1" fillId="0" borderId="6" xfId="0" applyNumberFormat="1" applyFont="1" applyFill="1" applyBorder="1"/>
    <xf numFmtId="164" fontId="1" fillId="0" borderId="6" xfId="0" applyNumberFormat="1" applyFont="1" applyFill="1" applyBorder="1"/>
    <xf numFmtId="1" fontId="1" fillId="0" borderId="18" xfId="0" applyNumberFormat="1" applyFont="1" applyBorder="1" applyAlignment="1">
      <alignment horizontal="center"/>
    </xf>
    <xf numFmtId="2" fontId="0" fillId="0" borderId="17" xfId="0" applyNumberFormat="1" applyFont="1" applyBorder="1"/>
    <xf numFmtId="1" fontId="0" fillId="0" borderId="19" xfId="0" applyNumberFormat="1" applyFont="1" applyBorder="1"/>
    <xf numFmtId="1" fontId="10" fillId="0" borderId="3" xfId="0" applyNumberFormat="1" applyFont="1" applyBorder="1"/>
    <xf numFmtId="1" fontId="11" fillId="0" borderId="20" xfId="0" applyNumberFormat="1" applyFont="1" applyBorder="1"/>
    <xf numFmtId="164" fontId="10" fillId="0" borderId="9" xfId="0" applyNumberFormat="1" applyFont="1" applyBorder="1"/>
    <xf numFmtId="1" fontId="10" fillId="0" borderId="21" xfId="0" applyNumberFormat="1" applyFont="1" applyBorder="1"/>
    <xf numFmtId="1" fontId="10" fillId="0" borderId="22" xfId="0" applyNumberFormat="1" applyFont="1" applyBorder="1"/>
    <xf numFmtId="1" fontId="11" fillId="0" borderId="23" xfId="0" applyNumberFormat="1" applyFont="1" applyBorder="1"/>
    <xf numFmtId="1" fontId="0" fillId="0" borderId="2" xfId="0" applyNumberFormat="1" applyBorder="1"/>
    <xf numFmtId="1" fontId="14" fillId="0" borderId="3" xfId="0" applyNumberFormat="1" applyFont="1" applyBorder="1" applyAlignment="1">
      <alignment horizontal="left"/>
    </xf>
    <xf numFmtId="1" fontId="0" fillId="0" borderId="3" xfId="0" applyNumberFormat="1" applyBorder="1"/>
    <xf numFmtId="2" fontId="0" fillId="0" borderId="3" xfId="0" applyNumberFormat="1" applyBorder="1"/>
    <xf numFmtId="1" fontId="0" fillId="0" borderId="4" xfId="0" applyNumberFormat="1" applyBorder="1"/>
    <xf numFmtId="1" fontId="6" fillId="0" borderId="14" xfId="0" applyNumberFormat="1" applyFont="1" applyBorder="1"/>
    <xf numFmtId="1" fontId="6" fillId="0" borderId="14" xfId="0" applyNumberFormat="1" applyFont="1" applyFill="1" applyBorder="1"/>
    <xf numFmtId="1" fontId="6" fillId="0" borderId="24" xfId="0" applyNumberFormat="1" applyFont="1" applyFill="1" applyBorder="1"/>
    <xf numFmtId="1" fontId="6" fillId="0" borderId="13" xfId="0" applyNumberFormat="1" applyFont="1" applyFill="1" applyBorder="1"/>
    <xf numFmtId="1" fontId="6" fillId="0" borderId="15" xfId="0" applyNumberFormat="1" applyFont="1" applyFill="1" applyBorder="1"/>
    <xf numFmtId="1" fontId="6" fillId="0" borderId="25" xfId="0" applyNumberFormat="1" applyFont="1" applyFill="1" applyBorder="1"/>
    <xf numFmtId="1" fontId="0" fillId="0" borderId="15" xfId="0" applyNumberFormat="1" applyBorder="1"/>
    <xf numFmtId="1" fontId="6" fillId="0" borderId="17" xfId="0" applyNumberFormat="1" applyFont="1" applyBorder="1"/>
    <xf numFmtId="1" fontId="6" fillId="0" borderId="17" xfId="0" applyNumberFormat="1" applyFont="1" applyFill="1" applyBorder="1"/>
    <xf numFmtId="1" fontId="6" fillId="0" borderId="26" xfId="0" applyNumberFormat="1" applyFont="1" applyFill="1" applyBorder="1"/>
    <xf numFmtId="1" fontId="6" fillId="0" borderId="27" xfId="0" applyNumberFormat="1" applyFont="1" applyFill="1" applyBorder="1"/>
    <xf numFmtId="1" fontId="0" fillId="0" borderId="19" xfId="0" applyNumberFormat="1" applyBorder="1"/>
    <xf numFmtId="1" fontId="0" fillId="0" borderId="18" xfId="0" applyNumberFormat="1" applyBorder="1"/>
    <xf numFmtId="1" fontId="2" fillId="0" borderId="17" xfId="0" applyNumberFormat="1" applyFont="1" applyBorder="1" applyAlignment="1">
      <alignment horizontal="left"/>
    </xf>
    <xf numFmtId="1" fontId="0" fillId="0" borderId="17" xfId="0" applyNumberFormat="1" applyBorder="1"/>
    <xf numFmtId="2" fontId="0" fillId="0" borderId="17" xfId="0" applyNumberFormat="1" applyBorder="1"/>
    <xf numFmtId="1" fontId="6" fillId="0" borderId="3" xfId="0" applyNumberFormat="1" applyFont="1" applyBorder="1"/>
    <xf numFmtId="1" fontId="6" fillId="0" borderId="3" xfId="0" applyNumberFormat="1" applyFont="1" applyFill="1" applyBorder="1"/>
    <xf numFmtId="1" fontId="6" fillId="0" borderId="9" xfId="0" applyNumberFormat="1" applyFont="1" applyBorder="1"/>
    <xf numFmtId="1" fontId="6" fillId="0" borderId="9" xfId="0" applyNumberFormat="1" applyFont="1" applyFill="1" applyBorder="1"/>
    <xf numFmtId="1" fontId="0" fillId="0" borderId="10" xfId="0" applyNumberFormat="1" applyBorder="1"/>
    <xf numFmtId="1" fontId="15" fillId="0" borderId="24" xfId="0" applyNumberFormat="1" applyFont="1" applyBorder="1"/>
    <xf numFmtId="1" fontId="16" fillId="0" borderId="28" xfId="0" applyNumberFormat="1" applyFont="1" applyBorder="1"/>
    <xf numFmtId="1" fontId="15" fillId="0" borderId="25" xfId="0" applyNumberFormat="1" applyFont="1" applyBorder="1"/>
    <xf numFmtId="1" fontId="15" fillId="0" borderId="14" xfId="0" applyNumberFormat="1" applyFont="1" applyBorder="1"/>
    <xf numFmtId="0" fontId="17" fillId="0" borderId="9" xfId="0" applyFont="1" applyBorder="1"/>
    <xf numFmtId="0" fontId="17" fillId="0" borderId="29" xfId="0" applyFont="1" applyBorder="1"/>
    <xf numFmtId="1" fontId="17" fillId="0" borderId="9" xfId="0" applyNumberFormat="1" applyFont="1" applyBorder="1"/>
    <xf numFmtId="1" fontId="15" fillId="0" borderId="13" xfId="0" applyNumberFormat="1" applyFont="1" applyBorder="1" applyAlignment="1">
      <alignment horizontal="center" vertical="center" wrapText="1"/>
    </xf>
    <xf numFmtId="1" fontId="15" fillId="0" borderId="14" xfId="0" applyNumberFormat="1" applyFont="1" applyBorder="1" applyAlignment="1">
      <alignment horizontal="center" vertical="center" wrapText="1"/>
    </xf>
    <xf numFmtId="1" fontId="15" fillId="0" borderId="8" xfId="0" applyNumberFormat="1" applyFont="1" applyBorder="1" applyAlignment="1">
      <alignment horizontal="center" vertical="center" wrapText="1"/>
    </xf>
    <xf numFmtId="1" fontId="15" fillId="0" borderId="9" xfId="0" applyNumberFormat="1" applyFont="1" applyBorder="1" applyAlignment="1">
      <alignment horizontal="center" vertical="center" wrapText="1"/>
    </xf>
    <xf numFmtId="1" fontId="15" fillId="0" borderId="15" xfId="0" applyNumberFormat="1" applyFont="1" applyBorder="1" applyAlignment="1">
      <alignment horizontal="center"/>
    </xf>
    <xf numFmtId="1" fontId="15" fillId="0" borderId="10" xfId="0" applyNumberFormat="1" applyFont="1" applyBorder="1" applyAlignment="1">
      <alignment horizontal="center"/>
    </xf>
    <xf numFmtId="1" fontId="17" fillId="0" borderId="21" xfId="0" applyNumberFormat="1" applyFont="1" applyBorder="1" applyAlignment="1">
      <alignment horizontal="center"/>
    </xf>
    <xf numFmtId="1" fontId="17" fillId="0" borderId="22" xfId="0" applyNumberFormat="1" applyFont="1" applyBorder="1" applyAlignment="1">
      <alignment horizontal="center"/>
    </xf>
    <xf numFmtId="1" fontId="17" fillId="0" borderId="30" xfId="0" applyNumberFormat="1" applyFont="1" applyBorder="1" applyAlignment="1">
      <alignment horizontal="center"/>
    </xf>
    <xf numFmtId="1" fontId="17" fillId="0" borderId="9" xfId="0" applyNumberFormat="1" applyFont="1" applyBorder="1" applyAlignment="1">
      <alignment horizontal="center"/>
    </xf>
    <xf numFmtId="1" fontId="6" fillId="0" borderId="11" xfId="0" applyNumberFormat="1" applyFont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1" fontId="6" fillId="0" borderId="16" xfId="0" applyNumberFormat="1" applyFont="1" applyBorder="1" applyAlignment="1">
      <alignment horizontal="center"/>
    </xf>
    <xf numFmtId="1" fontId="6" fillId="0" borderId="13" xfId="0" applyNumberFormat="1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1" fontId="6" fillId="0" borderId="18" xfId="0" applyNumberFormat="1" applyFont="1" applyFill="1" applyBorder="1" applyAlignment="1">
      <alignment horizontal="center"/>
    </xf>
    <xf numFmtId="1" fontId="6" fillId="0" borderId="17" xfId="0" applyNumberFormat="1" applyFont="1" applyFill="1" applyBorder="1" applyAlignment="1">
      <alignment horizontal="center"/>
    </xf>
    <xf numFmtId="1" fontId="6" fillId="0" borderId="19" xfId="0" applyNumberFormat="1" applyFont="1" applyFill="1" applyBorder="1" applyAlignment="1">
      <alignment horizontal="center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1" fontId="6" fillId="0" borderId="9" xfId="0" applyNumberFormat="1" applyFont="1" applyFill="1" applyBorder="1" applyAlignment="1">
      <alignment horizontal="center"/>
    </xf>
    <xf numFmtId="1" fontId="10" fillId="0" borderId="13" xfId="0" applyNumberFormat="1" applyFont="1" applyBorder="1" applyAlignment="1">
      <alignment horizontal="center" vertical="center" wrapText="1"/>
    </xf>
    <xf numFmtId="1" fontId="10" fillId="0" borderId="14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9" xfId="0" applyNumberFormat="1" applyFont="1" applyBorder="1" applyAlignment="1">
      <alignment horizontal="center" vertical="center" wrapText="1"/>
    </xf>
    <xf numFmtId="1" fontId="10" fillId="0" borderId="9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/>
    </xf>
    <xf numFmtId="1" fontId="10" fillId="0" borderId="10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exploatare%202023/lista%20partiz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LP 23-24"/>
      <sheetName val="lp"/>
      <sheetName val="program"/>
      <sheetName val="simulare"/>
      <sheetName val="estima ch exp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61"/>
  <sheetViews>
    <sheetView tabSelected="1" workbookViewId="0">
      <selection activeCell="V3" sqref="V3"/>
    </sheetView>
  </sheetViews>
  <sheetFormatPr defaultRowHeight="15" x14ac:dyDescent="0.25"/>
  <cols>
    <col min="1" max="1" width="3.7109375" customWidth="1"/>
    <col min="2" max="2" width="8.7109375" customWidth="1"/>
    <col min="3" max="3" width="4.7109375" customWidth="1"/>
    <col min="4" max="4" width="8.5703125" customWidth="1"/>
    <col min="5" max="5" width="6.85546875" customWidth="1"/>
    <col min="6" max="6" width="7.140625" customWidth="1"/>
    <col min="7" max="7" width="4.5703125" hidden="1" customWidth="1"/>
    <col min="8" max="8" width="7.85546875" customWidth="1"/>
    <col min="9" max="9" width="0.140625" hidden="1" customWidth="1"/>
    <col min="10" max="21" width="9.140625" hidden="1" customWidth="1"/>
    <col min="22" max="22" width="6.7109375" customWidth="1"/>
    <col min="23" max="35" width="9.140625" hidden="1" customWidth="1"/>
    <col min="36" max="36" width="6.42578125" customWidth="1"/>
    <col min="37" max="48" width="9.140625" hidden="1" customWidth="1"/>
    <col min="49" max="49" width="3.5703125" hidden="1" customWidth="1"/>
    <col min="50" max="50" width="7.28515625" customWidth="1"/>
    <col min="51" max="51" width="6.85546875" customWidth="1"/>
    <col min="52" max="53" width="7.5703125" customWidth="1"/>
    <col min="54" max="59" width="9.140625" hidden="1" customWidth="1"/>
    <col min="60" max="60" width="6.7109375" customWidth="1"/>
    <col min="61" max="61" width="8.5703125" customWidth="1"/>
    <col min="62" max="62" width="6.42578125" customWidth="1"/>
    <col min="63" max="63" width="7.42578125" customWidth="1"/>
    <col min="64" max="65" width="6.7109375" customWidth="1"/>
    <col min="66" max="66" width="9.28515625" bestFit="1" customWidth="1"/>
    <col min="67" max="72" width="9.28515625" customWidth="1"/>
    <col min="73" max="73" width="9.28515625" bestFit="1" customWidth="1"/>
    <col min="74" max="75" width="9.5703125" bestFit="1" customWidth="1"/>
    <col min="76" max="76" width="9.85546875" customWidth="1"/>
    <col min="77" max="77" width="9.28515625" bestFit="1" customWidth="1"/>
    <col min="283" max="283" width="4" customWidth="1"/>
    <col min="284" max="284" width="7.5703125" customWidth="1"/>
    <col min="285" max="285" width="3.85546875" customWidth="1"/>
    <col min="286" max="286" width="2.85546875" customWidth="1"/>
    <col min="287" max="287" width="8.140625" customWidth="1"/>
    <col min="288" max="288" width="6.42578125" customWidth="1"/>
    <col min="289" max="289" width="8.140625" customWidth="1"/>
    <col min="290" max="290" width="6.140625" customWidth="1"/>
    <col min="292" max="292" width="10.5703125" customWidth="1"/>
    <col min="293" max="293" width="9.5703125" customWidth="1"/>
    <col min="294" max="294" width="8.7109375" customWidth="1"/>
    <col min="295" max="295" width="7.7109375" customWidth="1"/>
    <col min="296" max="296" width="8.140625" customWidth="1"/>
    <col min="297" max="297" width="6.42578125" customWidth="1"/>
    <col min="298" max="298" width="8" customWidth="1"/>
    <col min="299" max="299" width="5.42578125" customWidth="1"/>
    <col min="300" max="301" width="6.42578125" customWidth="1"/>
    <col min="302" max="302" width="6.7109375" customWidth="1"/>
    <col min="303" max="303" width="5.28515625" customWidth="1"/>
    <col min="304" max="304" width="6.42578125" customWidth="1"/>
    <col min="305" max="305" width="7.140625" customWidth="1"/>
    <col min="306" max="306" width="5.140625" customWidth="1"/>
    <col min="307" max="307" width="6.28515625" customWidth="1"/>
    <col min="308" max="308" width="7.28515625" customWidth="1"/>
    <col min="309" max="309" width="7.140625" customWidth="1"/>
    <col min="310" max="310" width="5.5703125" customWidth="1"/>
    <col min="311" max="311" width="6.28515625" customWidth="1"/>
    <col min="312" max="312" width="7" customWidth="1"/>
    <col min="313" max="313" width="6.28515625" customWidth="1"/>
    <col min="314" max="314" width="6.140625" customWidth="1"/>
    <col min="315" max="316" width="6.7109375" customWidth="1"/>
    <col min="317" max="318" width="6.42578125" customWidth="1"/>
    <col min="319" max="319" width="7.42578125" customWidth="1"/>
    <col min="320" max="321" width="6.7109375" customWidth="1"/>
    <col min="322" max="322" width="9.28515625" bestFit="1" customWidth="1"/>
    <col min="323" max="328" width="9.28515625" customWidth="1"/>
    <col min="329" max="329" width="9.28515625" bestFit="1" customWidth="1"/>
    <col min="330" max="331" width="9.5703125" bestFit="1" customWidth="1"/>
    <col min="332" max="332" width="9.85546875" customWidth="1"/>
    <col min="333" max="333" width="9.28515625" bestFit="1" customWidth="1"/>
    <col min="539" max="539" width="4" customWidth="1"/>
    <col min="540" max="540" width="7.5703125" customWidth="1"/>
    <col min="541" max="541" width="3.85546875" customWidth="1"/>
    <col min="542" max="542" width="2.85546875" customWidth="1"/>
    <col min="543" max="543" width="8.140625" customWidth="1"/>
    <col min="544" max="544" width="6.42578125" customWidth="1"/>
    <col min="545" max="545" width="8.140625" customWidth="1"/>
    <col min="546" max="546" width="6.140625" customWidth="1"/>
    <col min="548" max="548" width="10.5703125" customWidth="1"/>
    <col min="549" max="549" width="9.5703125" customWidth="1"/>
    <col min="550" max="550" width="8.7109375" customWidth="1"/>
    <col min="551" max="551" width="7.7109375" customWidth="1"/>
    <col min="552" max="552" width="8.140625" customWidth="1"/>
    <col min="553" max="553" width="6.42578125" customWidth="1"/>
    <col min="554" max="554" width="8" customWidth="1"/>
    <col min="555" max="555" width="5.42578125" customWidth="1"/>
    <col min="556" max="557" width="6.42578125" customWidth="1"/>
    <col min="558" max="558" width="6.7109375" customWidth="1"/>
    <col min="559" max="559" width="5.28515625" customWidth="1"/>
    <col min="560" max="560" width="6.42578125" customWidth="1"/>
    <col min="561" max="561" width="7.140625" customWidth="1"/>
    <col min="562" max="562" width="5.140625" customWidth="1"/>
    <col min="563" max="563" width="6.28515625" customWidth="1"/>
    <col min="564" max="564" width="7.28515625" customWidth="1"/>
    <col min="565" max="565" width="7.140625" customWidth="1"/>
    <col min="566" max="566" width="5.5703125" customWidth="1"/>
    <col min="567" max="567" width="6.28515625" customWidth="1"/>
    <col min="568" max="568" width="7" customWidth="1"/>
    <col min="569" max="569" width="6.28515625" customWidth="1"/>
    <col min="570" max="570" width="6.140625" customWidth="1"/>
    <col min="571" max="572" width="6.7109375" customWidth="1"/>
    <col min="573" max="574" width="6.42578125" customWidth="1"/>
    <col min="575" max="575" width="7.42578125" customWidth="1"/>
    <col min="576" max="577" width="6.7109375" customWidth="1"/>
    <col min="578" max="578" width="9.28515625" bestFit="1" customWidth="1"/>
    <col min="579" max="584" width="9.28515625" customWidth="1"/>
    <col min="585" max="585" width="9.28515625" bestFit="1" customWidth="1"/>
    <col min="586" max="587" width="9.5703125" bestFit="1" customWidth="1"/>
    <col min="588" max="588" width="9.85546875" customWidth="1"/>
    <col min="589" max="589" width="9.28515625" bestFit="1" customWidth="1"/>
    <col min="795" max="795" width="4" customWidth="1"/>
    <col min="796" max="796" width="7.5703125" customWidth="1"/>
    <col min="797" max="797" width="3.85546875" customWidth="1"/>
    <col min="798" max="798" width="2.85546875" customWidth="1"/>
    <col min="799" max="799" width="8.140625" customWidth="1"/>
    <col min="800" max="800" width="6.42578125" customWidth="1"/>
    <col min="801" max="801" width="8.140625" customWidth="1"/>
    <col min="802" max="802" width="6.140625" customWidth="1"/>
    <col min="804" max="804" width="10.5703125" customWidth="1"/>
    <col min="805" max="805" width="9.5703125" customWidth="1"/>
    <col min="806" max="806" width="8.7109375" customWidth="1"/>
    <col min="807" max="807" width="7.7109375" customWidth="1"/>
    <col min="808" max="808" width="8.140625" customWidth="1"/>
    <col min="809" max="809" width="6.42578125" customWidth="1"/>
    <col min="810" max="810" width="8" customWidth="1"/>
    <col min="811" max="811" width="5.42578125" customWidth="1"/>
    <col min="812" max="813" width="6.42578125" customWidth="1"/>
    <col min="814" max="814" width="6.7109375" customWidth="1"/>
    <col min="815" max="815" width="5.28515625" customWidth="1"/>
    <col min="816" max="816" width="6.42578125" customWidth="1"/>
    <col min="817" max="817" width="7.140625" customWidth="1"/>
    <col min="818" max="818" width="5.140625" customWidth="1"/>
    <col min="819" max="819" width="6.28515625" customWidth="1"/>
    <col min="820" max="820" width="7.28515625" customWidth="1"/>
    <col min="821" max="821" width="7.140625" customWidth="1"/>
    <col min="822" max="822" width="5.5703125" customWidth="1"/>
    <col min="823" max="823" width="6.28515625" customWidth="1"/>
    <col min="824" max="824" width="7" customWidth="1"/>
    <col min="825" max="825" width="6.28515625" customWidth="1"/>
    <col min="826" max="826" width="6.140625" customWidth="1"/>
    <col min="827" max="828" width="6.7109375" customWidth="1"/>
    <col min="829" max="830" width="6.42578125" customWidth="1"/>
    <col min="831" max="831" width="7.42578125" customWidth="1"/>
    <col min="832" max="833" width="6.7109375" customWidth="1"/>
    <col min="834" max="834" width="9.28515625" bestFit="1" customWidth="1"/>
    <col min="835" max="840" width="9.28515625" customWidth="1"/>
    <col min="841" max="841" width="9.28515625" bestFit="1" customWidth="1"/>
    <col min="842" max="843" width="9.5703125" bestFit="1" customWidth="1"/>
    <col min="844" max="844" width="9.85546875" customWidth="1"/>
    <col min="845" max="845" width="9.28515625" bestFit="1" customWidth="1"/>
    <col min="1051" max="1051" width="4" customWidth="1"/>
    <col min="1052" max="1052" width="7.5703125" customWidth="1"/>
    <col min="1053" max="1053" width="3.85546875" customWidth="1"/>
    <col min="1054" max="1054" width="2.85546875" customWidth="1"/>
    <col min="1055" max="1055" width="8.140625" customWidth="1"/>
    <col min="1056" max="1056" width="6.42578125" customWidth="1"/>
    <col min="1057" max="1057" width="8.140625" customWidth="1"/>
    <col min="1058" max="1058" width="6.140625" customWidth="1"/>
    <col min="1060" max="1060" width="10.5703125" customWidth="1"/>
    <col min="1061" max="1061" width="9.5703125" customWidth="1"/>
    <col min="1062" max="1062" width="8.7109375" customWidth="1"/>
    <col min="1063" max="1063" width="7.7109375" customWidth="1"/>
    <col min="1064" max="1064" width="8.140625" customWidth="1"/>
    <col min="1065" max="1065" width="6.42578125" customWidth="1"/>
    <col min="1066" max="1066" width="8" customWidth="1"/>
    <col min="1067" max="1067" width="5.42578125" customWidth="1"/>
    <col min="1068" max="1069" width="6.42578125" customWidth="1"/>
    <col min="1070" max="1070" width="6.7109375" customWidth="1"/>
    <col min="1071" max="1071" width="5.28515625" customWidth="1"/>
    <col min="1072" max="1072" width="6.42578125" customWidth="1"/>
    <col min="1073" max="1073" width="7.140625" customWidth="1"/>
    <col min="1074" max="1074" width="5.140625" customWidth="1"/>
    <col min="1075" max="1075" width="6.28515625" customWidth="1"/>
    <col min="1076" max="1076" width="7.28515625" customWidth="1"/>
    <col min="1077" max="1077" width="7.140625" customWidth="1"/>
    <col min="1078" max="1078" width="5.5703125" customWidth="1"/>
    <col min="1079" max="1079" width="6.28515625" customWidth="1"/>
    <col min="1080" max="1080" width="7" customWidth="1"/>
    <col min="1081" max="1081" width="6.28515625" customWidth="1"/>
    <col min="1082" max="1082" width="6.140625" customWidth="1"/>
    <col min="1083" max="1084" width="6.7109375" customWidth="1"/>
    <col min="1085" max="1086" width="6.42578125" customWidth="1"/>
    <col min="1087" max="1087" width="7.42578125" customWidth="1"/>
    <col min="1088" max="1089" width="6.7109375" customWidth="1"/>
    <col min="1090" max="1090" width="9.28515625" bestFit="1" customWidth="1"/>
    <col min="1091" max="1096" width="9.28515625" customWidth="1"/>
    <col min="1097" max="1097" width="9.28515625" bestFit="1" customWidth="1"/>
    <col min="1098" max="1099" width="9.5703125" bestFit="1" customWidth="1"/>
    <col min="1100" max="1100" width="9.85546875" customWidth="1"/>
    <col min="1101" max="1101" width="9.28515625" bestFit="1" customWidth="1"/>
    <col min="1307" max="1307" width="4" customWidth="1"/>
    <col min="1308" max="1308" width="7.5703125" customWidth="1"/>
    <col min="1309" max="1309" width="3.85546875" customWidth="1"/>
    <col min="1310" max="1310" width="2.85546875" customWidth="1"/>
    <col min="1311" max="1311" width="8.140625" customWidth="1"/>
    <col min="1312" max="1312" width="6.42578125" customWidth="1"/>
    <col min="1313" max="1313" width="8.140625" customWidth="1"/>
    <col min="1314" max="1314" width="6.140625" customWidth="1"/>
    <col min="1316" max="1316" width="10.5703125" customWidth="1"/>
    <col min="1317" max="1317" width="9.5703125" customWidth="1"/>
    <col min="1318" max="1318" width="8.7109375" customWidth="1"/>
    <col min="1319" max="1319" width="7.7109375" customWidth="1"/>
    <col min="1320" max="1320" width="8.140625" customWidth="1"/>
    <col min="1321" max="1321" width="6.42578125" customWidth="1"/>
    <col min="1322" max="1322" width="8" customWidth="1"/>
    <col min="1323" max="1323" width="5.42578125" customWidth="1"/>
    <col min="1324" max="1325" width="6.42578125" customWidth="1"/>
    <col min="1326" max="1326" width="6.7109375" customWidth="1"/>
    <col min="1327" max="1327" width="5.28515625" customWidth="1"/>
    <col min="1328" max="1328" width="6.42578125" customWidth="1"/>
    <col min="1329" max="1329" width="7.140625" customWidth="1"/>
    <col min="1330" max="1330" width="5.140625" customWidth="1"/>
    <col min="1331" max="1331" width="6.28515625" customWidth="1"/>
    <col min="1332" max="1332" width="7.28515625" customWidth="1"/>
    <col min="1333" max="1333" width="7.140625" customWidth="1"/>
    <col min="1334" max="1334" width="5.5703125" customWidth="1"/>
    <col min="1335" max="1335" width="6.28515625" customWidth="1"/>
    <col min="1336" max="1336" width="7" customWidth="1"/>
    <col min="1337" max="1337" width="6.28515625" customWidth="1"/>
    <col min="1338" max="1338" width="6.140625" customWidth="1"/>
    <col min="1339" max="1340" width="6.7109375" customWidth="1"/>
    <col min="1341" max="1342" width="6.42578125" customWidth="1"/>
    <col min="1343" max="1343" width="7.42578125" customWidth="1"/>
    <col min="1344" max="1345" width="6.7109375" customWidth="1"/>
    <col min="1346" max="1346" width="9.28515625" bestFit="1" customWidth="1"/>
    <col min="1347" max="1352" width="9.28515625" customWidth="1"/>
    <col min="1353" max="1353" width="9.28515625" bestFit="1" customWidth="1"/>
    <col min="1354" max="1355" width="9.5703125" bestFit="1" customWidth="1"/>
    <col min="1356" max="1356" width="9.85546875" customWidth="1"/>
    <col min="1357" max="1357" width="9.28515625" bestFit="1" customWidth="1"/>
    <col min="1563" max="1563" width="4" customWidth="1"/>
    <col min="1564" max="1564" width="7.5703125" customWidth="1"/>
    <col min="1565" max="1565" width="3.85546875" customWidth="1"/>
    <col min="1566" max="1566" width="2.85546875" customWidth="1"/>
    <col min="1567" max="1567" width="8.140625" customWidth="1"/>
    <col min="1568" max="1568" width="6.42578125" customWidth="1"/>
    <col min="1569" max="1569" width="8.140625" customWidth="1"/>
    <col min="1570" max="1570" width="6.140625" customWidth="1"/>
    <col min="1572" max="1572" width="10.5703125" customWidth="1"/>
    <col min="1573" max="1573" width="9.5703125" customWidth="1"/>
    <col min="1574" max="1574" width="8.7109375" customWidth="1"/>
    <col min="1575" max="1575" width="7.7109375" customWidth="1"/>
    <col min="1576" max="1576" width="8.140625" customWidth="1"/>
    <col min="1577" max="1577" width="6.42578125" customWidth="1"/>
    <col min="1578" max="1578" width="8" customWidth="1"/>
    <col min="1579" max="1579" width="5.42578125" customWidth="1"/>
    <col min="1580" max="1581" width="6.42578125" customWidth="1"/>
    <col min="1582" max="1582" width="6.7109375" customWidth="1"/>
    <col min="1583" max="1583" width="5.28515625" customWidth="1"/>
    <col min="1584" max="1584" width="6.42578125" customWidth="1"/>
    <col min="1585" max="1585" width="7.140625" customWidth="1"/>
    <col min="1586" max="1586" width="5.140625" customWidth="1"/>
    <col min="1587" max="1587" width="6.28515625" customWidth="1"/>
    <col min="1588" max="1588" width="7.28515625" customWidth="1"/>
    <col min="1589" max="1589" width="7.140625" customWidth="1"/>
    <col min="1590" max="1590" width="5.5703125" customWidth="1"/>
    <col min="1591" max="1591" width="6.28515625" customWidth="1"/>
    <col min="1592" max="1592" width="7" customWidth="1"/>
    <col min="1593" max="1593" width="6.28515625" customWidth="1"/>
    <col min="1594" max="1594" width="6.140625" customWidth="1"/>
    <col min="1595" max="1596" width="6.7109375" customWidth="1"/>
    <col min="1597" max="1598" width="6.42578125" customWidth="1"/>
    <col min="1599" max="1599" width="7.42578125" customWidth="1"/>
    <col min="1600" max="1601" width="6.7109375" customWidth="1"/>
    <col min="1602" max="1602" width="9.28515625" bestFit="1" customWidth="1"/>
    <col min="1603" max="1608" width="9.28515625" customWidth="1"/>
    <col min="1609" max="1609" width="9.28515625" bestFit="1" customWidth="1"/>
    <col min="1610" max="1611" width="9.5703125" bestFit="1" customWidth="1"/>
    <col min="1612" max="1612" width="9.85546875" customWidth="1"/>
    <col min="1613" max="1613" width="9.28515625" bestFit="1" customWidth="1"/>
    <col min="1819" max="1819" width="4" customWidth="1"/>
    <col min="1820" max="1820" width="7.5703125" customWidth="1"/>
    <col min="1821" max="1821" width="3.85546875" customWidth="1"/>
    <col min="1822" max="1822" width="2.85546875" customWidth="1"/>
    <col min="1823" max="1823" width="8.140625" customWidth="1"/>
    <col min="1824" max="1824" width="6.42578125" customWidth="1"/>
    <col min="1825" max="1825" width="8.140625" customWidth="1"/>
    <col min="1826" max="1826" width="6.140625" customWidth="1"/>
    <col min="1828" max="1828" width="10.5703125" customWidth="1"/>
    <col min="1829" max="1829" width="9.5703125" customWidth="1"/>
    <col min="1830" max="1830" width="8.7109375" customWidth="1"/>
    <col min="1831" max="1831" width="7.7109375" customWidth="1"/>
    <col min="1832" max="1832" width="8.140625" customWidth="1"/>
    <col min="1833" max="1833" width="6.42578125" customWidth="1"/>
    <col min="1834" max="1834" width="8" customWidth="1"/>
    <col min="1835" max="1835" width="5.42578125" customWidth="1"/>
    <col min="1836" max="1837" width="6.42578125" customWidth="1"/>
    <col min="1838" max="1838" width="6.7109375" customWidth="1"/>
    <col min="1839" max="1839" width="5.28515625" customWidth="1"/>
    <col min="1840" max="1840" width="6.42578125" customWidth="1"/>
    <col min="1841" max="1841" width="7.140625" customWidth="1"/>
    <col min="1842" max="1842" width="5.140625" customWidth="1"/>
    <col min="1843" max="1843" width="6.28515625" customWidth="1"/>
    <col min="1844" max="1844" width="7.28515625" customWidth="1"/>
    <col min="1845" max="1845" width="7.140625" customWidth="1"/>
    <col min="1846" max="1846" width="5.5703125" customWidth="1"/>
    <col min="1847" max="1847" width="6.28515625" customWidth="1"/>
    <col min="1848" max="1848" width="7" customWidth="1"/>
    <col min="1849" max="1849" width="6.28515625" customWidth="1"/>
    <col min="1850" max="1850" width="6.140625" customWidth="1"/>
    <col min="1851" max="1852" width="6.7109375" customWidth="1"/>
    <col min="1853" max="1854" width="6.42578125" customWidth="1"/>
    <col min="1855" max="1855" width="7.42578125" customWidth="1"/>
    <col min="1856" max="1857" width="6.7109375" customWidth="1"/>
    <col min="1858" max="1858" width="9.28515625" bestFit="1" customWidth="1"/>
    <col min="1859" max="1864" width="9.28515625" customWidth="1"/>
    <col min="1865" max="1865" width="9.28515625" bestFit="1" customWidth="1"/>
    <col min="1866" max="1867" width="9.5703125" bestFit="1" customWidth="1"/>
    <col min="1868" max="1868" width="9.85546875" customWidth="1"/>
    <col min="1869" max="1869" width="9.28515625" bestFit="1" customWidth="1"/>
    <col min="2075" max="2075" width="4" customWidth="1"/>
    <col min="2076" max="2076" width="7.5703125" customWidth="1"/>
    <col min="2077" max="2077" width="3.85546875" customWidth="1"/>
    <col min="2078" max="2078" width="2.85546875" customWidth="1"/>
    <col min="2079" max="2079" width="8.140625" customWidth="1"/>
    <col min="2080" max="2080" width="6.42578125" customWidth="1"/>
    <col min="2081" max="2081" width="8.140625" customWidth="1"/>
    <col min="2082" max="2082" width="6.140625" customWidth="1"/>
    <col min="2084" max="2084" width="10.5703125" customWidth="1"/>
    <col min="2085" max="2085" width="9.5703125" customWidth="1"/>
    <col min="2086" max="2086" width="8.7109375" customWidth="1"/>
    <col min="2087" max="2087" width="7.7109375" customWidth="1"/>
    <col min="2088" max="2088" width="8.140625" customWidth="1"/>
    <col min="2089" max="2089" width="6.42578125" customWidth="1"/>
    <col min="2090" max="2090" width="8" customWidth="1"/>
    <col min="2091" max="2091" width="5.42578125" customWidth="1"/>
    <col min="2092" max="2093" width="6.42578125" customWidth="1"/>
    <col min="2094" max="2094" width="6.7109375" customWidth="1"/>
    <col min="2095" max="2095" width="5.28515625" customWidth="1"/>
    <col min="2096" max="2096" width="6.42578125" customWidth="1"/>
    <col min="2097" max="2097" width="7.140625" customWidth="1"/>
    <col min="2098" max="2098" width="5.140625" customWidth="1"/>
    <col min="2099" max="2099" width="6.28515625" customWidth="1"/>
    <col min="2100" max="2100" width="7.28515625" customWidth="1"/>
    <col min="2101" max="2101" width="7.140625" customWidth="1"/>
    <col min="2102" max="2102" width="5.5703125" customWidth="1"/>
    <col min="2103" max="2103" width="6.28515625" customWidth="1"/>
    <col min="2104" max="2104" width="7" customWidth="1"/>
    <col min="2105" max="2105" width="6.28515625" customWidth="1"/>
    <col min="2106" max="2106" width="6.140625" customWidth="1"/>
    <col min="2107" max="2108" width="6.7109375" customWidth="1"/>
    <col min="2109" max="2110" width="6.42578125" customWidth="1"/>
    <col min="2111" max="2111" width="7.42578125" customWidth="1"/>
    <col min="2112" max="2113" width="6.7109375" customWidth="1"/>
    <col min="2114" max="2114" width="9.28515625" bestFit="1" customWidth="1"/>
    <col min="2115" max="2120" width="9.28515625" customWidth="1"/>
    <col min="2121" max="2121" width="9.28515625" bestFit="1" customWidth="1"/>
    <col min="2122" max="2123" width="9.5703125" bestFit="1" customWidth="1"/>
    <col min="2124" max="2124" width="9.85546875" customWidth="1"/>
    <col min="2125" max="2125" width="9.28515625" bestFit="1" customWidth="1"/>
    <col min="2331" max="2331" width="4" customWidth="1"/>
    <col min="2332" max="2332" width="7.5703125" customWidth="1"/>
    <col min="2333" max="2333" width="3.85546875" customWidth="1"/>
    <col min="2334" max="2334" width="2.85546875" customWidth="1"/>
    <col min="2335" max="2335" width="8.140625" customWidth="1"/>
    <col min="2336" max="2336" width="6.42578125" customWidth="1"/>
    <col min="2337" max="2337" width="8.140625" customWidth="1"/>
    <col min="2338" max="2338" width="6.140625" customWidth="1"/>
    <col min="2340" max="2340" width="10.5703125" customWidth="1"/>
    <col min="2341" max="2341" width="9.5703125" customWidth="1"/>
    <col min="2342" max="2342" width="8.7109375" customWidth="1"/>
    <col min="2343" max="2343" width="7.7109375" customWidth="1"/>
    <col min="2344" max="2344" width="8.140625" customWidth="1"/>
    <col min="2345" max="2345" width="6.42578125" customWidth="1"/>
    <col min="2346" max="2346" width="8" customWidth="1"/>
    <col min="2347" max="2347" width="5.42578125" customWidth="1"/>
    <col min="2348" max="2349" width="6.42578125" customWidth="1"/>
    <col min="2350" max="2350" width="6.7109375" customWidth="1"/>
    <col min="2351" max="2351" width="5.28515625" customWidth="1"/>
    <col min="2352" max="2352" width="6.42578125" customWidth="1"/>
    <col min="2353" max="2353" width="7.140625" customWidth="1"/>
    <col min="2354" max="2354" width="5.140625" customWidth="1"/>
    <col min="2355" max="2355" width="6.28515625" customWidth="1"/>
    <col min="2356" max="2356" width="7.28515625" customWidth="1"/>
    <col min="2357" max="2357" width="7.140625" customWidth="1"/>
    <col min="2358" max="2358" width="5.5703125" customWidth="1"/>
    <col min="2359" max="2359" width="6.28515625" customWidth="1"/>
    <col min="2360" max="2360" width="7" customWidth="1"/>
    <col min="2361" max="2361" width="6.28515625" customWidth="1"/>
    <col min="2362" max="2362" width="6.140625" customWidth="1"/>
    <col min="2363" max="2364" width="6.7109375" customWidth="1"/>
    <col min="2365" max="2366" width="6.42578125" customWidth="1"/>
    <col min="2367" max="2367" width="7.42578125" customWidth="1"/>
    <col min="2368" max="2369" width="6.7109375" customWidth="1"/>
    <col min="2370" max="2370" width="9.28515625" bestFit="1" customWidth="1"/>
    <col min="2371" max="2376" width="9.28515625" customWidth="1"/>
    <col min="2377" max="2377" width="9.28515625" bestFit="1" customWidth="1"/>
    <col min="2378" max="2379" width="9.5703125" bestFit="1" customWidth="1"/>
    <col min="2380" max="2380" width="9.85546875" customWidth="1"/>
    <col min="2381" max="2381" width="9.28515625" bestFit="1" customWidth="1"/>
    <col min="2587" max="2587" width="4" customWidth="1"/>
    <col min="2588" max="2588" width="7.5703125" customWidth="1"/>
    <col min="2589" max="2589" width="3.85546875" customWidth="1"/>
    <col min="2590" max="2590" width="2.85546875" customWidth="1"/>
    <col min="2591" max="2591" width="8.140625" customWidth="1"/>
    <col min="2592" max="2592" width="6.42578125" customWidth="1"/>
    <col min="2593" max="2593" width="8.140625" customWidth="1"/>
    <col min="2594" max="2594" width="6.140625" customWidth="1"/>
    <col min="2596" max="2596" width="10.5703125" customWidth="1"/>
    <col min="2597" max="2597" width="9.5703125" customWidth="1"/>
    <col min="2598" max="2598" width="8.7109375" customWidth="1"/>
    <col min="2599" max="2599" width="7.7109375" customWidth="1"/>
    <col min="2600" max="2600" width="8.140625" customWidth="1"/>
    <col min="2601" max="2601" width="6.42578125" customWidth="1"/>
    <col min="2602" max="2602" width="8" customWidth="1"/>
    <col min="2603" max="2603" width="5.42578125" customWidth="1"/>
    <col min="2604" max="2605" width="6.42578125" customWidth="1"/>
    <col min="2606" max="2606" width="6.7109375" customWidth="1"/>
    <col min="2607" max="2607" width="5.28515625" customWidth="1"/>
    <col min="2608" max="2608" width="6.42578125" customWidth="1"/>
    <col min="2609" max="2609" width="7.140625" customWidth="1"/>
    <col min="2610" max="2610" width="5.140625" customWidth="1"/>
    <col min="2611" max="2611" width="6.28515625" customWidth="1"/>
    <col min="2612" max="2612" width="7.28515625" customWidth="1"/>
    <col min="2613" max="2613" width="7.140625" customWidth="1"/>
    <col min="2614" max="2614" width="5.5703125" customWidth="1"/>
    <col min="2615" max="2615" width="6.28515625" customWidth="1"/>
    <col min="2616" max="2616" width="7" customWidth="1"/>
    <col min="2617" max="2617" width="6.28515625" customWidth="1"/>
    <col min="2618" max="2618" width="6.140625" customWidth="1"/>
    <col min="2619" max="2620" width="6.7109375" customWidth="1"/>
    <col min="2621" max="2622" width="6.42578125" customWidth="1"/>
    <col min="2623" max="2623" width="7.42578125" customWidth="1"/>
    <col min="2624" max="2625" width="6.7109375" customWidth="1"/>
    <col min="2626" max="2626" width="9.28515625" bestFit="1" customWidth="1"/>
    <col min="2627" max="2632" width="9.28515625" customWidth="1"/>
    <col min="2633" max="2633" width="9.28515625" bestFit="1" customWidth="1"/>
    <col min="2634" max="2635" width="9.5703125" bestFit="1" customWidth="1"/>
    <col min="2636" max="2636" width="9.85546875" customWidth="1"/>
    <col min="2637" max="2637" width="9.28515625" bestFit="1" customWidth="1"/>
    <col min="2843" max="2843" width="4" customWidth="1"/>
    <col min="2844" max="2844" width="7.5703125" customWidth="1"/>
    <col min="2845" max="2845" width="3.85546875" customWidth="1"/>
    <col min="2846" max="2846" width="2.85546875" customWidth="1"/>
    <col min="2847" max="2847" width="8.140625" customWidth="1"/>
    <col min="2848" max="2848" width="6.42578125" customWidth="1"/>
    <col min="2849" max="2849" width="8.140625" customWidth="1"/>
    <col min="2850" max="2850" width="6.140625" customWidth="1"/>
    <col min="2852" max="2852" width="10.5703125" customWidth="1"/>
    <col min="2853" max="2853" width="9.5703125" customWidth="1"/>
    <col min="2854" max="2854" width="8.7109375" customWidth="1"/>
    <col min="2855" max="2855" width="7.7109375" customWidth="1"/>
    <col min="2856" max="2856" width="8.140625" customWidth="1"/>
    <col min="2857" max="2857" width="6.42578125" customWidth="1"/>
    <col min="2858" max="2858" width="8" customWidth="1"/>
    <col min="2859" max="2859" width="5.42578125" customWidth="1"/>
    <col min="2860" max="2861" width="6.42578125" customWidth="1"/>
    <col min="2862" max="2862" width="6.7109375" customWidth="1"/>
    <col min="2863" max="2863" width="5.28515625" customWidth="1"/>
    <col min="2864" max="2864" width="6.42578125" customWidth="1"/>
    <col min="2865" max="2865" width="7.140625" customWidth="1"/>
    <col min="2866" max="2866" width="5.140625" customWidth="1"/>
    <col min="2867" max="2867" width="6.28515625" customWidth="1"/>
    <col min="2868" max="2868" width="7.28515625" customWidth="1"/>
    <col min="2869" max="2869" width="7.140625" customWidth="1"/>
    <col min="2870" max="2870" width="5.5703125" customWidth="1"/>
    <col min="2871" max="2871" width="6.28515625" customWidth="1"/>
    <col min="2872" max="2872" width="7" customWidth="1"/>
    <col min="2873" max="2873" width="6.28515625" customWidth="1"/>
    <col min="2874" max="2874" width="6.140625" customWidth="1"/>
    <col min="2875" max="2876" width="6.7109375" customWidth="1"/>
    <col min="2877" max="2878" width="6.42578125" customWidth="1"/>
    <col min="2879" max="2879" width="7.42578125" customWidth="1"/>
    <col min="2880" max="2881" width="6.7109375" customWidth="1"/>
    <col min="2882" max="2882" width="9.28515625" bestFit="1" customWidth="1"/>
    <col min="2883" max="2888" width="9.28515625" customWidth="1"/>
    <col min="2889" max="2889" width="9.28515625" bestFit="1" customWidth="1"/>
    <col min="2890" max="2891" width="9.5703125" bestFit="1" customWidth="1"/>
    <col min="2892" max="2892" width="9.85546875" customWidth="1"/>
    <col min="2893" max="2893" width="9.28515625" bestFit="1" customWidth="1"/>
    <col min="3099" max="3099" width="4" customWidth="1"/>
    <col min="3100" max="3100" width="7.5703125" customWidth="1"/>
    <col min="3101" max="3101" width="3.85546875" customWidth="1"/>
    <col min="3102" max="3102" width="2.85546875" customWidth="1"/>
    <col min="3103" max="3103" width="8.140625" customWidth="1"/>
    <col min="3104" max="3104" width="6.42578125" customWidth="1"/>
    <col min="3105" max="3105" width="8.140625" customWidth="1"/>
    <col min="3106" max="3106" width="6.140625" customWidth="1"/>
    <col min="3108" max="3108" width="10.5703125" customWidth="1"/>
    <col min="3109" max="3109" width="9.5703125" customWidth="1"/>
    <col min="3110" max="3110" width="8.7109375" customWidth="1"/>
    <col min="3111" max="3111" width="7.7109375" customWidth="1"/>
    <col min="3112" max="3112" width="8.140625" customWidth="1"/>
    <col min="3113" max="3113" width="6.42578125" customWidth="1"/>
    <col min="3114" max="3114" width="8" customWidth="1"/>
    <col min="3115" max="3115" width="5.42578125" customWidth="1"/>
    <col min="3116" max="3117" width="6.42578125" customWidth="1"/>
    <col min="3118" max="3118" width="6.7109375" customWidth="1"/>
    <col min="3119" max="3119" width="5.28515625" customWidth="1"/>
    <col min="3120" max="3120" width="6.42578125" customWidth="1"/>
    <col min="3121" max="3121" width="7.140625" customWidth="1"/>
    <col min="3122" max="3122" width="5.140625" customWidth="1"/>
    <col min="3123" max="3123" width="6.28515625" customWidth="1"/>
    <col min="3124" max="3124" width="7.28515625" customWidth="1"/>
    <col min="3125" max="3125" width="7.140625" customWidth="1"/>
    <col min="3126" max="3126" width="5.5703125" customWidth="1"/>
    <col min="3127" max="3127" width="6.28515625" customWidth="1"/>
    <col min="3128" max="3128" width="7" customWidth="1"/>
    <col min="3129" max="3129" width="6.28515625" customWidth="1"/>
    <col min="3130" max="3130" width="6.140625" customWidth="1"/>
    <col min="3131" max="3132" width="6.7109375" customWidth="1"/>
    <col min="3133" max="3134" width="6.42578125" customWidth="1"/>
    <col min="3135" max="3135" width="7.42578125" customWidth="1"/>
    <col min="3136" max="3137" width="6.7109375" customWidth="1"/>
    <col min="3138" max="3138" width="9.28515625" bestFit="1" customWidth="1"/>
    <col min="3139" max="3144" width="9.28515625" customWidth="1"/>
    <col min="3145" max="3145" width="9.28515625" bestFit="1" customWidth="1"/>
    <col min="3146" max="3147" width="9.5703125" bestFit="1" customWidth="1"/>
    <col min="3148" max="3148" width="9.85546875" customWidth="1"/>
    <col min="3149" max="3149" width="9.28515625" bestFit="1" customWidth="1"/>
    <col min="3355" max="3355" width="4" customWidth="1"/>
    <col min="3356" max="3356" width="7.5703125" customWidth="1"/>
    <col min="3357" max="3357" width="3.85546875" customWidth="1"/>
    <col min="3358" max="3358" width="2.85546875" customWidth="1"/>
    <col min="3359" max="3359" width="8.140625" customWidth="1"/>
    <col min="3360" max="3360" width="6.42578125" customWidth="1"/>
    <col min="3361" max="3361" width="8.140625" customWidth="1"/>
    <col min="3362" max="3362" width="6.140625" customWidth="1"/>
    <col min="3364" max="3364" width="10.5703125" customWidth="1"/>
    <col min="3365" max="3365" width="9.5703125" customWidth="1"/>
    <col min="3366" max="3366" width="8.7109375" customWidth="1"/>
    <col min="3367" max="3367" width="7.7109375" customWidth="1"/>
    <col min="3368" max="3368" width="8.140625" customWidth="1"/>
    <col min="3369" max="3369" width="6.42578125" customWidth="1"/>
    <col min="3370" max="3370" width="8" customWidth="1"/>
    <col min="3371" max="3371" width="5.42578125" customWidth="1"/>
    <col min="3372" max="3373" width="6.42578125" customWidth="1"/>
    <col min="3374" max="3374" width="6.7109375" customWidth="1"/>
    <col min="3375" max="3375" width="5.28515625" customWidth="1"/>
    <col min="3376" max="3376" width="6.42578125" customWidth="1"/>
    <col min="3377" max="3377" width="7.140625" customWidth="1"/>
    <col min="3378" max="3378" width="5.140625" customWidth="1"/>
    <col min="3379" max="3379" width="6.28515625" customWidth="1"/>
    <col min="3380" max="3380" width="7.28515625" customWidth="1"/>
    <col min="3381" max="3381" width="7.140625" customWidth="1"/>
    <col min="3382" max="3382" width="5.5703125" customWidth="1"/>
    <col min="3383" max="3383" width="6.28515625" customWidth="1"/>
    <col min="3384" max="3384" width="7" customWidth="1"/>
    <col min="3385" max="3385" width="6.28515625" customWidth="1"/>
    <col min="3386" max="3386" width="6.140625" customWidth="1"/>
    <col min="3387" max="3388" width="6.7109375" customWidth="1"/>
    <col min="3389" max="3390" width="6.42578125" customWidth="1"/>
    <col min="3391" max="3391" width="7.42578125" customWidth="1"/>
    <col min="3392" max="3393" width="6.7109375" customWidth="1"/>
    <col min="3394" max="3394" width="9.28515625" bestFit="1" customWidth="1"/>
    <col min="3395" max="3400" width="9.28515625" customWidth="1"/>
    <col min="3401" max="3401" width="9.28515625" bestFit="1" customWidth="1"/>
    <col min="3402" max="3403" width="9.5703125" bestFit="1" customWidth="1"/>
    <col min="3404" max="3404" width="9.85546875" customWidth="1"/>
    <col min="3405" max="3405" width="9.28515625" bestFit="1" customWidth="1"/>
    <col min="3611" max="3611" width="4" customWidth="1"/>
    <col min="3612" max="3612" width="7.5703125" customWidth="1"/>
    <col min="3613" max="3613" width="3.85546875" customWidth="1"/>
    <col min="3614" max="3614" width="2.85546875" customWidth="1"/>
    <col min="3615" max="3615" width="8.140625" customWidth="1"/>
    <col min="3616" max="3616" width="6.42578125" customWidth="1"/>
    <col min="3617" max="3617" width="8.140625" customWidth="1"/>
    <col min="3618" max="3618" width="6.140625" customWidth="1"/>
    <col min="3620" max="3620" width="10.5703125" customWidth="1"/>
    <col min="3621" max="3621" width="9.5703125" customWidth="1"/>
    <col min="3622" max="3622" width="8.7109375" customWidth="1"/>
    <col min="3623" max="3623" width="7.7109375" customWidth="1"/>
    <col min="3624" max="3624" width="8.140625" customWidth="1"/>
    <col min="3625" max="3625" width="6.42578125" customWidth="1"/>
    <col min="3626" max="3626" width="8" customWidth="1"/>
    <col min="3627" max="3627" width="5.42578125" customWidth="1"/>
    <col min="3628" max="3629" width="6.42578125" customWidth="1"/>
    <col min="3630" max="3630" width="6.7109375" customWidth="1"/>
    <col min="3631" max="3631" width="5.28515625" customWidth="1"/>
    <col min="3632" max="3632" width="6.42578125" customWidth="1"/>
    <col min="3633" max="3633" width="7.140625" customWidth="1"/>
    <col min="3634" max="3634" width="5.140625" customWidth="1"/>
    <col min="3635" max="3635" width="6.28515625" customWidth="1"/>
    <col min="3636" max="3636" width="7.28515625" customWidth="1"/>
    <col min="3637" max="3637" width="7.140625" customWidth="1"/>
    <col min="3638" max="3638" width="5.5703125" customWidth="1"/>
    <col min="3639" max="3639" width="6.28515625" customWidth="1"/>
    <col min="3640" max="3640" width="7" customWidth="1"/>
    <col min="3641" max="3641" width="6.28515625" customWidth="1"/>
    <col min="3642" max="3642" width="6.140625" customWidth="1"/>
    <col min="3643" max="3644" width="6.7109375" customWidth="1"/>
    <col min="3645" max="3646" width="6.42578125" customWidth="1"/>
    <col min="3647" max="3647" width="7.42578125" customWidth="1"/>
    <col min="3648" max="3649" width="6.7109375" customWidth="1"/>
    <col min="3650" max="3650" width="9.28515625" bestFit="1" customWidth="1"/>
    <col min="3651" max="3656" width="9.28515625" customWidth="1"/>
    <col min="3657" max="3657" width="9.28515625" bestFit="1" customWidth="1"/>
    <col min="3658" max="3659" width="9.5703125" bestFit="1" customWidth="1"/>
    <col min="3660" max="3660" width="9.85546875" customWidth="1"/>
    <col min="3661" max="3661" width="9.28515625" bestFit="1" customWidth="1"/>
    <col min="3867" max="3867" width="4" customWidth="1"/>
    <col min="3868" max="3868" width="7.5703125" customWidth="1"/>
    <col min="3869" max="3869" width="3.85546875" customWidth="1"/>
    <col min="3870" max="3870" width="2.85546875" customWidth="1"/>
    <col min="3871" max="3871" width="8.140625" customWidth="1"/>
    <col min="3872" max="3872" width="6.42578125" customWidth="1"/>
    <col min="3873" max="3873" width="8.140625" customWidth="1"/>
    <col min="3874" max="3874" width="6.140625" customWidth="1"/>
    <col min="3876" max="3876" width="10.5703125" customWidth="1"/>
    <col min="3877" max="3877" width="9.5703125" customWidth="1"/>
    <col min="3878" max="3878" width="8.7109375" customWidth="1"/>
    <col min="3879" max="3879" width="7.7109375" customWidth="1"/>
    <col min="3880" max="3880" width="8.140625" customWidth="1"/>
    <col min="3881" max="3881" width="6.42578125" customWidth="1"/>
    <col min="3882" max="3882" width="8" customWidth="1"/>
    <col min="3883" max="3883" width="5.42578125" customWidth="1"/>
    <col min="3884" max="3885" width="6.42578125" customWidth="1"/>
    <col min="3886" max="3886" width="6.7109375" customWidth="1"/>
    <col min="3887" max="3887" width="5.28515625" customWidth="1"/>
    <col min="3888" max="3888" width="6.42578125" customWidth="1"/>
    <col min="3889" max="3889" width="7.140625" customWidth="1"/>
    <col min="3890" max="3890" width="5.140625" customWidth="1"/>
    <col min="3891" max="3891" width="6.28515625" customWidth="1"/>
    <col min="3892" max="3892" width="7.28515625" customWidth="1"/>
    <col min="3893" max="3893" width="7.140625" customWidth="1"/>
    <col min="3894" max="3894" width="5.5703125" customWidth="1"/>
    <col min="3895" max="3895" width="6.28515625" customWidth="1"/>
    <col min="3896" max="3896" width="7" customWidth="1"/>
    <col min="3897" max="3897" width="6.28515625" customWidth="1"/>
    <col min="3898" max="3898" width="6.140625" customWidth="1"/>
    <col min="3899" max="3900" width="6.7109375" customWidth="1"/>
    <col min="3901" max="3902" width="6.42578125" customWidth="1"/>
    <col min="3903" max="3903" width="7.42578125" customWidth="1"/>
    <col min="3904" max="3905" width="6.7109375" customWidth="1"/>
    <col min="3906" max="3906" width="9.28515625" bestFit="1" customWidth="1"/>
    <col min="3907" max="3912" width="9.28515625" customWidth="1"/>
    <col min="3913" max="3913" width="9.28515625" bestFit="1" customWidth="1"/>
    <col min="3914" max="3915" width="9.5703125" bestFit="1" customWidth="1"/>
    <col min="3916" max="3916" width="9.85546875" customWidth="1"/>
    <col min="3917" max="3917" width="9.28515625" bestFit="1" customWidth="1"/>
    <col min="4123" max="4123" width="4" customWidth="1"/>
    <col min="4124" max="4124" width="7.5703125" customWidth="1"/>
    <col min="4125" max="4125" width="3.85546875" customWidth="1"/>
    <col min="4126" max="4126" width="2.85546875" customWidth="1"/>
    <col min="4127" max="4127" width="8.140625" customWidth="1"/>
    <col min="4128" max="4128" width="6.42578125" customWidth="1"/>
    <col min="4129" max="4129" width="8.140625" customWidth="1"/>
    <col min="4130" max="4130" width="6.140625" customWidth="1"/>
    <col min="4132" max="4132" width="10.5703125" customWidth="1"/>
    <col min="4133" max="4133" width="9.5703125" customWidth="1"/>
    <col min="4134" max="4134" width="8.7109375" customWidth="1"/>
    <col min="4135" max="4135" width="7.7109375" customWidth="1"/>
    <col min="4136" max="4136" width="8.140625" customWidth="1"/>
    <col min="4137" max="4137" width="6.42578125" customWidth="1"/>
    <col min="4138" max="4138" width="8" customWidth="1"/>
    <col min="4139" max="4139" width="5.42578125" customWidth="1"/>
    <col min="4140" max="4141" width="6.42578125" customWidth="1"/>
    <col min="4142" max="4142" width="6.7109375" customWidth="1"/>
    <col min="4143" max="4143" width="5.28515625" customWidth="1"/>
    <col min="4144" max="4144" width="6.42578125" customWidth="1"/>
    <col min="4145" max="4145" width="7.140625" customWidth="1"/>
    <col min="4146" max="4146" width="5.140625" customWidth="1"/>
    <col min="4147" max="4147" width="6.28515625" customWidth="1"/>
    <col min="4148" max="4148" width="7.28515625" customWidth="1"/>
    <col min="4149" max="4149" width="7.140625" customWidth="1"/>
    <col min="4150" max="4150" width="5.5703125" customWidth="1"/>
    <col min="4151" max="4151" width="6.28515625" customWidth="1"/>
    <col min="4152" max="4152" width="7" customWidth="1"/>
    <col min="4153" max="4153" width="6.28515625" customWidth="1"/>
    <col min="4154" max="4154" width="6.140625" customWidth="1"/>
    <col min="4155" max="4156" width="6.7109375" customWidth="1"/>
    <col min="4157" max="4158" width="6.42578125" customWidth="1"/>
    <col min="4159" max="4159" width="7.42578125" customWidth="1"/>
    <col min="4160" max="4161" width="6.7109375" customWidth="1"/>
    <col min="4162" max="4162" width="9.28515625" bestFit="1" customWidth="1"/>
    <col min="4163" max="4168" width="9.28515625" customWidth="1"/>
    <col min="4169" max="4169" width="9.28515625" bestFit="1" customWidth="1"/>
    <col min="4170" max="4171" width="9.5703125" bestFit="1" customWidth="1"/>
    <col min="4172" max="4172" width="9.85546875" customWidth="1"/>
    <col min="4173" max="4173" width="9.28515625" bestFit="1" customWidth="1"/>
    <col min="4379" max="4379" width="4" customWidth="1"/>
    <col min="4380" max="4380" width="7.5703125" customWidth="1"/>
    <col min="4381" max="4381" width="3.85546875" customWidth="1"/>
    <col min="4382" max="4382" width="2.85546875" customWidth="1"/>
    <col min="4383" max="4383" width="8.140625" customWidth="1"/>
    <col min="4384" max="4384" width="6.42578125" customWidth="1"/>
    <col min="4385" max="4385" width="8.140625" customWidth="1"/>
    <col min="4386" max="4386" width="6.140625" customWidth="1"/>
    <col min="4388" max="4388" width="10.5703125" customWidth="1"/>
    <col min="4389" max="4389" width="9.5703125" customWidth="1"/>
    <col min="4390" max="4390" width="8.7109375" customWidth="1"/>
    <col min="4391" max="4391" width="7.7109375" customWidth="1"/>
    <col min="4392" max="4392" width="8.140625" customWidth="1"/>
    <col min="4393" max="4393" width="6.42578125" customWidth="1"/>
    <col min="4394" max="4394" width="8" customWidth="1"/>
    <col min="4395" max="4395" width="5.42578125" customWidth="1"/>
    <col min="4396" max="4397" width="6.42578125" customWidth="1"/>
    <col min="4398" max="4398" width="6.7109375" customWidth="1"/>
    <col min="4399" max="4399" width="5.28515625" customWidth="1"/>
    <col min="4400" max="4400" width="6.42578125" customWidth="1"/>
    <col min="4401" max="4401" width="7.140625" customWidth="1"/>
    <col min="4402" max="4402" width="5.140625" customWidth="1"/>
    <col min="4403" max="4403" width="6.28515625" customWidth="1"/>
    <col min="4404" max="4404" width="7.28515625" customWidth="1"/>
    <col min="4405" max="4405" width="7.140625" customWidth="1"/>
    <col min="4406" max="4406" width="5.5703125" customWidth="1"/>
    <col min="4407" max="4407" width="6.28515625" customWidth="1"/>
    <col min="4408" max="4408" width="7" customWidth="1"/>
    <col min="4409" max="4409" width="6.28515625" customWidth="1"/>
    <col min="4410" max="4410" width="6.140625" customWidth="1"/>
    <col min="4411" max="4412" width="6.7109375" customWidth="1"/>
    <col min="4413" max="4414" width="6.42578125" customWidth="1"/>
    <col min="4415" max="4415" width="7.42578125" customWidth="1"/>
    <col min="4416" max="4417" width="6.7109375" customWidth="1"/>
    <col min="4418" max="4418" width="9.28515625" bestFit="1" customWidth="1"/>
    <col min="4419" max="4424" width="9.28515625" customWidth="1"/>
    <col min="4425" max="4425" width="9.28515625" bestFit="1" customWidth="1"/>
    <col min="4426" max="4427" width="9.5703125" bestFit="1" customWidth="1"/>
    <col min="4428" max="4428" width="9.85546875" customWidth="1"/>
    <col min="4429" max="4429" width="9.28515625" bestFit="1" customWidth="1"/>
    <col min="4635" max="4635" width="4" customWidth="1"/>
    <col min="4636" max="4636" width="7.5703125" customWidth="1"/>
    <col min="4637" max="4637" width="3.85546875" customWidth="1"/>
    <col min="4638" max="4638" width="2.85546875" customWidth="1"/>
    <col min="4639" max="4639" width="8.140625" customWidth="1"/>
    <col min="4640" max="4640" width="6.42578125" customWidth="1"/>
    <col min="4641" max="4641" width="8.140625" customWidth="1"/>
    <col min="4642" max="4642" width="6.140625" customWidth="1"/>
    <col min="4644" max="4644" width="10.5703125" customWidth="1"/>
    <col min="4645" max="4645" width="9.5703125" customWidth="1"/>
    <col min="4646" max="4646" width="8.7109375" customWidth="1"/>
    <col min="4647" max="4647" width="7.7109375" customWidth="1"/>
    <col min="4648" max="4648" width="8.140625" customWidth="1"/>
    <col min="4649" max="4649" width="6.42578125" customWidth="1"/>
    <col min="4650" max="4650" width="8" customWidth="1"/>
    <col min="4651" max="4651" width="5.42578125" customWidth="1"/>
    <col min="4652" max="4653" width="6.42578125" customWidth="1"/>
    <col min="4654" max="4654" width="6.7109375" customWidth="1"/>
    <col min="4655" max="4655" width="5.28515625" customWidth="1"/>
    <col min="4656" max="4656" width="6.42578125" customWidth="1"/>
    <col min="4657" max="4657" width="7.140625" customWidth="1"/>
    <col min="4658" max="4658" width="5.140625" customWidth="1"/>
    <col min="4659" max="4659" width="6.28515625" customWidth="1"/>
    <col min="4660" max="4660" width="7.28515625" customWidth="1"/>
    <col min="4661" max="4661" width="7.140625" customWidth="1"/>
    <col min="4662" max="4662" width="5.5703125" customWidth="1"/>
    <col min="4663" max="4663" width="6.28515625" customWidth="1"/>
    <col min="4664" max="4664" width="7" customWidth="1"/>
    <col min="4665" max="4665" width="6.28515625" customWidth="1"/>
    <col min="4666" max="4666" width="6.140625" customWidth="1"/>
    <col min="4667" max="4668" width="6.7109375" customWidth="1"/>
    <col min="4669" max="4670" width="6.42578125" customWidth="1"/>
    <col min="4671" max="4671" width="7.42578125" customWidth="1"/>
    <col min="4672" max="4673" width="6.7109375" customWidth="1"/>
    <col min="4674" max="4674" width="9.28515625" bestFit="1" customWidth="1"/>
    <col min="4675" max="4680" width="9.28515625" customWidth="1"/>
    <col min="4681" max="4681" width="9.28515625" bestFit="1" customWidth="1"/>
    <col min="4682" max="4683" width="9.5703125" bestFit="1" customWidth="1"/>
    <col min="4684" max="4684" width="9.85546875" customWidth="1"/>
    <col min="4685" max="4685" width="9.28515625" bestFit="1" customWidth="1"/>
    <col min="4891" max="4891" width="4" customWidth="1"/>
    <col min="4892" max="4892" width="7.5703125" customWidth="1"/>
    <col min="4893" max="4893" width="3.85546875" customWidth="1"/>
    <col min="4894" max="4894" width="2.85546875" customWidth="1"/>
    <col min="4895" max="4895" width="8.140625" customWidth="1"/>
    <col min="4896" max="4896" width="6.42578125" customWidth="1"/>
    <col min="4897" max="4897" width="8.140625" customWidth="1"/>
    <col min="4898" max="4898" width="6.140625" customWidth="1"/>
    <col min="4900" max="4900" width="10.5703125" customWidth="1"/>
    <col min="4901" max="4901" width="9.5703125" customWidth="1"/>
    <col min="4902" max="4902" width="8.7109375" customWidth="1"/>
    <col min="4903" max="4903" width="7.7109375" customWidth="1"/>
    <col min="4904" max="4904" width="8.140625" customWidth="1"/>
    <col min="4905" max="4905" width="6.42578125" customWidth="1"/>
    <col min="4906" max="4906" width="8" customWidth="1"/>
    <col min="4907" max="4907" width="5.42578125" customWidth="1"/>
    <col min="4908" max="4909" width="6.42578125" customWidth="1"/>
    <col min="4910" max="4910" width="6.7109375" customWidth="1"/>
    <col min="4911" max="4911" width="5.28515625" customWidth="1"/>
    <col min="4912" max="4912" width="6.42578125" customWidth="1"/>
    <col min="4913" max="4913" width="7.140625" customWidth="1"/>
    <col min="4914" max="4914" width="5.140625" customWidth="1"/>
    <col min="4915" max="4915" width="6.28515625" customWidth="1"/>
    <col min="4916" max="4916" width="7.28515625" customWidth="1"/>
    <col min="4917" max="4917" width="7.140625" customWidth="1"/>
    <col min="4918" max="4918" width="5.5703125" customWidth="1"/>
    <col min="4919" max="4919" width="6.28515625" customWidth="1"/>
    <col min="4920" max="4920" width="7" customWidth="1"/>
    <col min="4921" max="4921" width="6.28515625" customWidth="1"/>
    <col min="4922" max="4922" width="6.140625" customWidth="1"/>
    <col min="4923" max="4924" width="6.7109375" customWidth="1"/>
    <col min="4925" max="4926" width="6.42578125" customWidth="1"/>
    <col min="4927" max="4927" width="7.42578125" customWidth="1"/>
    <col min="4928" max="4929" width="6.7109375" customWidth="1"/>
    <col min="4930" max="4930" width="9.28515625" bestFit="1" customWidth="1"/>
    <col min="4931" max="4936" width="9.28515625" customWidth="1"/>
    <col min="4937" max="4937" width="9.28515625" bestFit="1" customWidth="1"/>
    <col min="4938" max="4939" width="9.5703125" bestFit="1" customWidth="1"/>
    <col min="4940" max="4940" width="9.85546875" customWidth="1"/>
    <col min="4941" max="4941" width="9.28515625" bestFit="1" customWidth="1"/>
    <col min="5147" max="5147" width="4" customWidth="1"/>
    <col min="5148" max="5148" width="7.5703125" customWidth="1"/>
    <col min="5149" max="5149" width="3.85546875" customWidth="1"/>
    <col min="5150" max="5150" width="2.85546875" customWidth="1"/>
    <col min="5151" max="5151" width="8.140625" customWidth="1"/>
    <col min="5152" max="5152" width="6.42578125" customWidth="1"/>
    <col min="5153" max="5153" width="8.140625" customWidth="1"/>
    <col min="5154" max="5154" width="6.140625" customWidth="1"/>
    <col min="5156" max="5156" width="10.5703125" customWidth="1"/>
    <col min="5157" max="5157" width="9.5703125" customWidth="1"/>
    <col min="5158" max="5158" width="8.7109375" customWidth="1"/>
    <col min="5159" max="5159" width="7.7109375" customWidth="1"/>
    <col min="5160" max="5160" width="8.140625" customWidth="1"/>
    <col min="5161" max="5161" width="6.42578125" customWidth="1"/>
    <col min="5162" max="5162" width="8" customWidth="1"/>
    <col min="5163" max="5163" width="5.42578125" customWidth="1"/>
    <col min="5164" max="5165" width="6.42578125" customWidth="1"/>
    <col min="5166" max="5166" width="6.7109375" customWidth="1"/>
    <col min="5167" max="5167" width="5.28515625" customWidth="1"/>
    <col min="5168" max="5168" width="6.42578125" customWidth="1"/>
    <col min="5169" max="5169" width="7.140625" customWidth="1"/>
    <col min="5170" max="5170" width="5.140625" customWidth="1"/>
    <col min="5171" max="5171" width="6.28515625" customWidth="1"/>
    <col min="5172" max="5172" width="7.28515625" customWidth="1"/>
    <col min="5173" max="5173" width="7.140625" customWidth="1"/>
    <col min="5174" max="5174" width="5.5703125" customWidth="1"/>
    <col min="5175" max="5175" width="6.28515625" customWidth="1"/>
    <col min="5176" max="5176" width="7" customWidth="1"/>
    <col min="5177" max="5177" width="6.28515625" customWidth="1"/>
    <col min="5178" max="5178" width="6.140625" customWidth="1"/>
    <col min="5179" max="5180" width="6.7109375" customWidth="1"/>
    <col min="5181" max="5182" width="6.42578125" customWidth="1"/>
    <col min="5183" max="5183" width="7.42578125" customWidth="1"/>
    <col min="5184" max="5185" width="6.7109375" customWidth="1"/>
    <col min="5186" max="5186" width="9.28515625" bestFit="1" customWidth="1"/>
    <col min="5187" max="5192" width="9.28515625" customWidth="1"/>
    <col min="5193" max="5193" width="9.28515625" bestFit="1" customWidth="1"/>
    <col min="5194" max="5195" width="9.5703125" bestFit="1" customWidth="1"/>
    <col min="5196" max="5196" width="9.85546875" customWidth="1"/>
    <col min="5197" max="5197" width="9.28515625" bestFit="1" customWidth="1"/>
    <col min="5403" max="5403" width="4" customWidth="1"/>
    <col min="5404" max="5404" width="7.5703125" customWidth="1"/>
    <col min="5405" max="5405" width="3.85546875" customWidth="1"/>
    <col min="5406" max="5406" width="2.85546875" customWidth="1"/>
    <col min="5407" max="5407" width="8.140625" customWidth="1"/>
    <col min="5408" max="5408" width="6.42578125" customWidth="1"/>
    <col min="5409" max="5409" width="8.140625" customWidth="1"/>
    <col min="5410" max="5410" width="6.140625" customWidth="1"/>
    <col min="5412" max="5412" width="10.5703125" customWidth="1"/>
    <col min="5413" max="5413" width="9.5703125" customWidth="1"/>
    <col min="5414" max="5414" width="8.7109375" customWidth="1"/>
    <col min="5415" max="5415" width="7.7109375" customWidth="1"/>
    <col min="5416" max="5416" width="8.140625" customWidth="1"/>
    <col min="5417" max="5417" width="6.42578125" customWidth="1"/>
    <col min="5418" max="5418" width="8" customWidth="1"/>
    <col min="5419" max="5419" width="5.42578125" customWidth="1"/>
    <col min="5420" max="5421" width="6.42578125" customWidth="1"/>
    <col min="5422" max="5422" width="6.7109375" customWidth="1"/>
    <col min="5423" max="5423" width="5.28515625" customWidth="1"/>
    <col min="5424" max="5424" width="6.42578125" customWidth="1"/>
    <col min="5425" max="5425" width="7.140625" customWidth="1"/>
    <col min="5426" max="5426" width="5.140625" customWidth="1"/>
    <col min="5427" max="5427" width="6.28515625" customWidth="1"/>
    <col min="5428" max="5428" width="7.28515625" customWidth="1"/>
    <col min="5429" max="5429" width="7.140625" customWidth="1"/>
    <col min="5430" max="5430" width="5.5703125" customWidth="1"/>
    <col min="5431" max="5431" width="6.28515625" customWidth="1"/>
    <col min="5432" max="5432" width="7" customWidth="1"/>
    <col min="5433" max="5433" width="6.28515625" customWidth="1"/>
    <col min="5434" max="5434" width="6.140625" customWidth="1"/>
    <col min="5435" max="5436" width="6.7109375" customWidth="1"/>
    <col min="5437" max="5438" width="6.42578125" customWidth="1"/>
    <col min="5439" max="5439" width="7.42578125" customWidth="1"/>
    <col min="5440" max="5441" width="6.7109375" customWidth="1"/>
    <col min="5442" max="5442" width="9.28515625" bestFit="1" customWidth="1"/>
    <col min="5443" max="5448" width="9.28515625" customWidth="1"/>
    <col min="5449" max="5449" width="9.28515625" bestFit="1" customWidth="1"/>
    <col min="5450" max="5451" width="9.5703125" bestFit="1" customWidth="1"/>
    <col min="5452" max="5452" width="9.85546875" customWidth="1"/>
    <col min="5453" max="5453" width="9.28515625" bestFit="1" customWidth="1"/>
    <col min="5659" max="5659" width="4" customWidth="1"/>
    <col min="5660" max="5660" width="7.5703125" customWidth="1"/>
    <col min="5661" max="5661" width="3.85546875" customWidth="1"/>
    <col min="5662" max="5662" width="2.85546875" customWidth="1"/>
    <col min="5663" max="5663" width="8.140625" customWidth="1"/>
    <col min="5664" max="5664" width="6.42578125" customWidth="1"/>
    <col min="5665" max="5665" width="8.140625" customWidth="1"/>
    <col min="5666" max="5666" width="6.140625" customWidth="1"/>
    <col min="5668" max="5668" width="10.5703125" customWidth="1"/>
    <col min="5669" max="5669" width="9.5703125" customWidth="1"/>
    <col min="5670" max="5670" width="8.7109375" customWidth="1"/>
    <col min="5671" max="5671" width="7.7109375" customWidth="1"/>
    <col min="5672" max="5672" width="8.140625" customWidth="1"/>
    <col min="5673" max="5673" width="6.42578125" customWidth="1"/>
    <col min="5674" max="5674" width="8" customWidth="1"/>
    <col min="5675" max="5675" width="5.42578125" customWidth="1"/>
    <col min="5676" max="5677" width="6.42578125" customWidth="1"/>
    <col min="5678" max="5678" width="6.7109375" customWidth="1"/>
    <col min="5679" max="5679" width="5.28515625" customWidth="1"/>
    <col min="5680" max="5680" width="6.42578125" customWidth="1"/>
    <col min="5681" max="5681" width="7.140625" customWidth="1"/>
    <col min="5682" max="5682" width="5.140625" customWidth="1"/>
    <col min="5683" max="5683" width="6.28515625" customWidth="1"/>
    <col min="5684" max="5684" width="7.28515625" customWidth="1"/>
    <col min="5685" max="5685" width="7.140625" customWidth="1"/>
    <col min="5686" max="5686" width="5.5703125" customWidth="1"/>
    <col min="5687" max="5687" width="6.28515625" customWidth="1"/>
    <col min="5688" max="5688" width="7" customWidth="1"/>
    <col min="5689" max="5689" width="6.28515625" customWidth="1"/>
    <col min="5690" max="5690" width="6.140625" customWidth="1"/>
    <col min="5691" max="5692" width="6.7109375" customWidth="1"/>
    <col min="5693" max="5694" width="6.42578125" customWidth="1"/>
    <col min="5695" max="5695" width="7.42578125" customWidth="1"/>
    <col min="5696" max="5697" width="6.7109375" customWidth="1"/>
    <col min="5698" max="5698" width="9.28515625" bestFit="1" customWidth="1"/>
    <col min="5699" max="5704" width="9.28515625" customWidth="1"/>
    <col min="5705" max="5705" width="9.28515625" bestFit="1" customWidth="1"/>
    <col min="5706" max="5707" width="9.5703125" bestFit="1" customWidth="1"/>
    <col min="5708" max="5708" width="9.85546875" customWidth="1"/>
    <col min="5709" max="5709" width="9.28515625" bestFit="1" customWidth="1"/>
    <col min="5915" max="5915" width="4" customWidth="1"/>
    <col min="5916" max="5916" width="7.5703125" customWidth="1"/>
    <col min="5917" max="5917" width="3.85546875" customWidth="1"/>
    <col min="5918" max="5918" width="2.85546875" customWidth="1"/>
    <col min="5919" max="5919" width="8.140625" customWidth="1"/>
    <col min="5920" max="5920" width="6.42578125" customWidth="1"/>
    <col min="5921" max="5921" width="8.140625" customWidth="1"/>
    <col min="5922" max="5922" width="6.140625" customWidth="1"/>
    <col min="5924" max="5924" width="10.5703125" customWidth="1"/>
    <col min="5925" max="5925" width="9.5703125" customWidth="1"/>
    <col min="5926" max="5926" width="8.7109375" customWidth="1"/>
    <col min="5927" max="5927" width="7.7109375" customWidth="1"/>
    <col min="5928" max="5928" width="8.140625" customWidth="1"/>
    <col min="5929" max="5929" width="6.42578125" customWidth="1"/>
    <col min="5930" max="5930" width="8" customWidth="1"/>
    <col min="5931" max="5931" width="5.42578125" customWidth="1"/>
    <col min="5932" max="5933" width="6.42578125" customWidth="1"/>
    <col min="5934" max="5934" width="6.7109375" customWidth="1"/>
    <col min="5935" max="5935" width="5.28515625" customWidth="1"/>
    <col min="5936" max="5936" width="6.42578125" customWidth="1"/>
    <col min="5937" max="5937" width="7.140625" customWidth="1"/>
    <col min="5938" max="5938" width="5.140625" customWidth="1"/>
    <col min="5939" max="5939" width="6.28515625" customWidth="1"/>
    <col min="5940" max="5940" width="7.28515625" customWidth="1"/>
    <col min="5941" max="5941" width="7.140625" customWidth="1"/>
    <col min="5942" max="5942" width="5.5703125" customWidth="1"/>
    <col min="5943" max="5943" width="6.28515625" customWidth="1"/>
    <col min="5944" max="5944" width="7" customWidth="1"/>
    <col min="5945" max="5945" width="6.28515625" customWidth="1"/>
    <col min="5946" max="5946" width="6.140625" customWidth="1"/>
    <col min="5947" max="5948" width="6.7109375" customWidth="1"/>
    <col min="5949" max="5950" width="6.42578125" customWidth="1"/>
    <col min="5951" max="5951" width="7.42578125" customWidth="1"/>
    <col min="5952" max="5953" width="6.7109375" customWidth="1"/>
    <col min="5954" max="5954" width="9.28515625" bestFit="1" customWidth="1"/>
    <col min="5955" max="5960" width="9.28515625" customWidth="1"/>
    <col min="5961" max="5961" width="9.28515625" bestFit="1" customWidth="1"/>
    <col min="5962" max="5963" width="9.5703125" bestFit="1" customWidth="1"/>
    <col min="5964" max="5964" width="9.85546875" customWidth="1"/>
    <col min="5965" max="5965" width="9.28515625" bestFit="1" customWidth="1"/>
    <col min="6171" max="6171" width="4" customWidth="1"/>
    <col min="6172" max="6172" width="7.5703125" customWidth="1"/>
    <col min="6173" max="6173" width="3.85546875" customWidth="1"/>
    <col min="6174" max="6174" width="2.85546875" customWidth="1"/>
    <col min="6175" max="6175" width="8.140625" customWidth="1"/>
    <col min="6176" max="6176" width="6.42578125" customWidth="1"/>
    <col min="6177" max="6177" width="8.140625" customWidth="1"/>
    <col min="6178" max="6178" width="6.140625" customWidth="1"/>
    <col min="6180" max="6180" width="10.5703125" customWidth="1"/>
    <col min="6181" max="6181" width="9.5703125" customWidth="1"/>
    <col min="6182" max="6182" width="8.7109375" customWidth="1"/>
    <col min="6183" max="6183" width="7.7109375" customWidth="1"/>
    <col min="6184" max="6184" width="8.140625" customWidth="1"/>
    <col min="6185" max="6185" width="6.42578125" customWidth="1"/>
    <col min="6186" max="6186" width="8" customWidth="1"/>
    <col min="6187" max="6187" width="5.42578125" customWidth="1"/>
    <col min="6188" max="6189" width="6.42578125" customWidth="1"/>
    <col min="6190" max="6190" width="6.7109375" customWidth="1"/>
    <col min="6191" max="6191" width="5.28515625" customWidth="1"/>
    <col min="6192" max="6192" width="6.42578125" customWidth="1"/>
    <col min="6193" max="6193" width="7.140625" customWidth="1"/>
    <col min="6194" max="6194" width="5.140625" customWidth="1"/>
    <col min="6195" max="6195" width="6.28515625" customWidth="1"/>
    <col min="6196" max="6196" width="7.28515625" customWidth="1"/>
    <col min="6197" max="6197" width="7.140625" customWidth="1"/>
    <col min="6198" max="6198" width="5.5703125" customWidth="1"/>
    <col min="6199" max="6199" width="6.28515625" customWidth="1"/>
    <col min="6200" max="6200" width="7" customWidth="1"/>
    <col min="6201" max="6201" width="6.28515625" customWidth="1"/>
    <col min="6202" max="6202" width="6.140625" customWidth="1"/>
    <col min="6203" max="6204" width="6.7109375" customWidth="1"/>
    <col min="6205" max="6206" width="6.42578125" customWidth="1"/>
    <col min="6207" max="6207" width="7.42578125" customWidth="1"/>
    <col min="6208" max="6209" width="6.7109375" customWidth="1"/>
    <col min="6210" max="6210" width="9.28515625" bestFit="1" customWidth="1"/>
    <col min="6211" max="6216" width="9.28515625" customWidth="1"/>
    <col min="6217" max="6217" width="9.28515625" bestFit="1" customWidth="1"/>
    <col min="6218" max="6219" width="9.5703125" bestFit="1" customWidth="1"/>
    <col min="6220" max="6220" width="9.85546875" customWidth="1"/>
    <col min="6221" max="6221" width="9.28515625" bestFit="1" customWidth="1"/>
    <col min="6427" max="6427" width="4" customWidth="1"/>
    <col min="6428" max="6428" width="7.5703125" customWidth="1"/>
    <col min="6429" max="6429" width="3.85546875" customWidth="1"/>
    <col min="6430" max="6430" width="2.85546875" customWidth="1"/>
    <col min="6431" max="6431" width="8.140625" customWidth="1"/>
    <col min="6432" max="6432" width="6.42578125" customWidth="1"/>
    <col min="6433" max="6433" width="8.140625" customWidth="1"/>
    <col min="6434" max="6434" width="6.140625" customWidth="1"/>
    <col min="6436" max="6436" width="10.5703125" customWidth="1"/>
    <col min="6437" max="6437" width="9.5703125" customWidth="1"/>
    <col min="6438" max="6438" width="8.7109375" customWidth="1"/>
    <col min="6439" max="6439" width="7.7109375" customWidth="1"/>
    <col min="6440" max="6440" width="8.140625" customWidth="1"/>
    <col min="6441" max="6441" width="6.42578125" customWidth="1"/>
    <col min="6442" max="6442" width="8" customWidth="1"/>
    <col min="6443" max="6443" width="5.42578125" customWidth="1"/>
    <col min="6444" max="6445" width="6.42578125" customWidth="1"/>
    <col min="6446" max="6446" width="6.7109375" customWidth="1"/>
    <col min="6447" max="6447" width="5.28515625" customWidth="1"/>
    <col min="6448" max="6448" width="6.42578125" customWidth="1"/>
    <col min="6449" max="6449" width="7.140625" customWidth="1"/>
    <col min="6450" max="6450" width="5.140625" customWidth="1"/>
    <col min="6451" max="6451" width="6.28515625" customWidth="1"/>
    <col min="6452" max="6452" width="7.28515625" customWidth="1"/>
    <col min="6453" max="6453" width="7.140625" customWidth="1"/>
    <col min="6454" max="6454" width="5.5703125" customWidth="1"/>
    <col min="6455" max="6455" width="6.28515625" customWidth="1"/>
    <col min="6456" max="6456" width="7" customWidth="1"/>
    <col min="6457" max="6457" width="6.28515625" customWidth="1"/>
    <col min="6458" max="6458" width="6.140625" customWidth="1"/>
    <col min="6459" max="6460" width="6.7109375" customWidth="1"/>
    <col min="6461" max="6462" width="6.42578125" customWidth="1"/>
    <col min="6463" max="6463" width="7.42578125" customWidth="1"/>
    <col min="6464" max="6465" width="6.7109375" customWidth="1"/>
    <col min="6466" max="6466" width="9.28515625" bestFit="1" customWidth="1"/>
    <col min="6467" max="6472" width="9.28515625" customWidth="1"/>
    <col min="6473" max="6473" width="9.28515625" bestFit="1" customWidth="1"/>
    <col min="6474" max="6475" width="9.5703125" bestFit="1" customWidth="1"/>
    <col min="6476" max="6476" width="9.85546875" customWidth="1"/>
    <col min="6477" max="6477" width="9.28515625" bestFit="1" customWidth="1"/>
    <col min="6683" max="6683" width="4" customWidth="1"/>
    <col min="6684" max="6684" width="7.5703125" customWidth="1"/>
    <col min="6685" max="6685" width="3.85546875" customWidth="1"/>
    <col min="6686" max="6686" width="2.85546875" customWidth="1"/>
    <col min="6687" max="6687" width="8.140625" customWidth="1"/>
    <col min="6688" max="6688" width="6.42578125" customWidth="1"/>
    <col min="6689" max="6689" width="8.140625" customWidth="1"/>
    <col min="6690" max="6690" width="6.140625" customWidth="1"/>
    <col min="6692" max="6692" width="10.5703125" customWidth="1"/>
    <col min="6693" max="6693" width="9.5703125" customWidth="1"/>
    <col min="6694" max="6694" width="8.7109375" customWidth="1"/>
    <col min="6695" max="6695" width="7.7109375" customWidth="1"/>
    <col min="6696" max="6696" width="8.140625" customWidth="1"/>
    <col min="6697" max="6697" width="6.42578125" customWidth="1"/>
    <col min="6698" max="6698" width="8" customWidth="1"/>
    <col min="6699" max="6699" width="5.42578125" customWidth="1"/>
    <col min="6700" max="6701" width="6.42578125" customWidth="1"/>
    <col min="6702" max="6702" width="6.7109375" customWidth="1"/>
    <col min="6703" max="6703" width="5.28515625" customWidth="1"/>
    <col min="6704" max="6704" width="6.42578125" customWidth="1"/>
    <col min="6705" max="6705" width="7.140625" customWidth="1"/>
    <col min="6706" max="6706" width="5.140625" customWidth="1"/>
    <col min="6707" max="6707" width="6.28515625" customWidth="1"/>
    <col min="6708" max="6708" width="7.28515625" customWidth="1"/>
    <col min="6709" max="6709" width="7.140625" customWidth="1"/>
    <col min="6710" max="6710" width="5.5703125" customWidth="1"/>
    <col min="6711" max="6711" width="6.28515625" customWidth="1"/>
    <col min="6712" max="6712" width="7" customWidth="1"/>
    <col min="6713" max="6713" width="6.28515625" customWidth="1"/>
    <col min="6714" max="6714" width="6.140625" customWidth="1"/>
    <col min="6715" max="6716" width="6.7109375" customWidth="1"/>
    <col min="6717" max="6718" width="6.42578125" customWidth="1"/>
    <col min="6719" max="6719" width="7.42578125" customWidth="1"/>
    <col min="6720" max="6721" width="6.7109375" customWidth="1"/>
    <col min="6722" max="6722" width="9.28515625" bestFit="1" customWidth="1"/>
    <col min="6723" max="6728" width="9.28515625" customWidth="1"/>
    <col min="6729" max="6729" width="9.28515625" bestFit="1" customWidth="1"/>
    <col min="6730" max="6731" width="9.5703125" bestFit="1" customWidth="1"/>
    <col min="6732" max="6732" width="9.85546875" customWidth="1"/>
    <col min="6733" max="6733" width="9.28515625" bestFit="1" customWidth="1"/>
    <col min="6939" max="6939" width="4" customWidth="1"/>
    <col min="6940" max="6940" width="7.5703125" customWidth="1"/>
    <col min="6941" max="6941" width="3.85546875" customWidth="1"/>
    <col min="6942" max="6942" width="2.85546875" customWidth="1"/>
    <col min="6943" max="6943" width="8.140625" customWidth="1"/>
    <col min="6944" max="6944" width="6.42578125" customWidth="1"/>
    <col min="6945" max="6945" width="8.140625" customWidth="1"/>
    <col min="6946" max="6946" width="6.140625" customWidth="1"/>
    <col min="6948" max="6948" width="10.5703125" customWidth="1"/>
    <col min="6949" max="6949" width="9.5703125" customWidth="1"/>
    <col min="6950" max="6950" width="8.7109375" customWidth="1"/>
    <col min="6951" max="6951" width="7.7109375" customWidth="1"/>
    <col min="6952" max="6952" width="8.140625" customWidth="1"/>
    <col min="6953" max="6953" width="6.42578125" customWidth="1"/>
    <col min="6954" max="6954" width="8" customWidth="1"/>
    <col min="6955" max="6955" width="5.42578125" customWidth="1"/>
    <col min="6956" max="6957" width="6.42578125" customWidth="1"/>
    <col min="6958" max="6958" width="6.7109375" customWidth="1"/>
    <col min="6959" max="6959" width="5.28515625" customWidth="1"/>
    <col min="6960" max="6960" width="6.42578125" customWidth="1"/>
    <col min="6961" max="6961" width="7.140625" customWidth="1"/>
    <col min="6962" max="6962" width="5.140625" customWidth="1"/>
    <col min="6963" max="6963" width="6.28515625" customWidth="1"/>
    <col min="6964" max="6964" width="7.28515625" customWidth="1"/>
    <col min="6965" max="6965" width="7.140625" customWidth="1"/>
    <col min="6966" max="6966" width="5.5703125" customWidth="1"/>
    <col min="6967" max="6967" width="6.28515625" customWidth="1"/>
    <col min="6968" max="6968" width="7" customWidth="1"/>
    <col min="6969" max="6969" width="6.28515625" customWidth="1"/>
    <col min="6970" max="6970" width="6.140625" customWidth="1"/>
    <col min="6971" max="6972" width="6.7109375" customWidth="1"/>
    <col min="6973" max="6974" width="6.42578125" customWidth="1"/>
    <col min="6975" max="6975" width="7.42578125" customWidth="1"/>
    <col min="6976" max="6977" width="6.7109375" customWidth="1"/>
    <col min="6978" max="6978" width="9.28515625" bestFit="1" customWidth="1"/>
    <col min="6979" max="6984" width="9.28515625" customWidth="1"/>
    <col min="6985" max="6985" width="9.28515625" bestFit="1" customWidth="1"/>
    <col min="6986" max="6987" width="9.5703125" bestFit="1" customWidth="1"/>
    <col min="6988" max="6988" width="9.85546875" customWidth="1"/>
    <col min="6989" max="6989" width="9.28515625" bestFit="1" customWidth="1"/>
    <col min="7195" max="7195" width="4" customWidth="1"/>
    <col min="7196" max="7196" width="7.5703125" customWidth="1"/>
    <col min="7197" max="7197" width="3.85546875" customWidth="1"/>
    <col min="7198" max="7198" width="2.85546875" customWidth="1"/>
    <col min="7199" max="7199" width="8.140625" customWidth="1"/>
    <col min="7200" max="7200" width="6.42578125" customWidth="1"/>
    <col min="7201" max="7201" width="8.140625" customWidth="1"/>
    <col min="7202" max="7202" width="6.140625" customWidth="1"/>
    <col min="7204" max="7204" width="10.5703125" customWidth="1"/>
    <col min="7205" max="7205" width="9.5703125" customWidth="1"/>
    <col min="7206" max="7206" width="8.7109375" customWidth="1"/>
    <col min="7207" max="7207" width="7.7109375" customWidth="1"/>
    <col min="7208" max="7208" width="8.140625" customWidth="1"/>
    <col min="7209" max="7209" width="6.42578125" customWidth="1"/>
    <col min="7210" max="7210" width="8" customWidth="1"/>
    <col min="7211" max="7211" width="5.42578125" customWidth="1"/>
    <col min="7212" max="7213" width="6.42578125" customWidth="1"/>
    <col min="7214" max="7214" width="6.7109375" customWidth="1"/>
    <col min="7215" max="7215" width="5.28515625" customWidth="1"/>
    <col min="7216" max="7216" width="6.42578125" customWidth="1"/>
    <col min="7217" max="7217" width="7.140625" customWidth="1"/>
    <col min="7218" max="7218" width="5.140625" customWidth="1"/>
    <col min="7219" max="7219" width="6.28515625" customWidth="1"/>
    <col min="7220" max="7220" width="7.28515625" customWidth="1"/>
    <col min="7221" max="7221" width="7.140625" customWidth="1"/>
    <col min="7222" max="7222" width="5.5703125" customWidth="1"/>
    <col min="7223" max="7223" width="6.28515625" customWidth="1"/>
    <col min="7224" max="7224" width="7" customWidth="1"/>
    <col min="7225" max="7225" width="6.28515625" customWidth="1"/>
    <col min="7226" max="7226" width="6.140625" customWidth="1"/>
    <col min="7227" max="7228" width="6.7109375" customWidth="1"/>
    <col min="7229" max="7230" width="6.42578125" customWidth="1"/>
    <col min="7231" max="7231" width="7.42578125" customWidth="1"/>
    <col min="7232" max="7233" width="6.7109375" customWidth="1"/>
    <col min="7234" max="7234" width="9.28515625" bestFit="1" customWidth="1"/>
    <col min="7235" max="7240" width="9.28515625" customWidth="1"/>
    <col min="7241" max="7241" width="9.28515625" bestFit="1" customWidth="1"/>
    <col min="7242" max="7243" width="9.5703125" bestFit="1" customWidth="1"/>
    <col min="7244" max="7244" width="9.85546875" customWidth="1"/>
    <col min="7245" max="7245" width="9.28515625" bestFit="1" customWidth="1"/>
    <col min="7451" max="7451" width="4" customWidth="1"/>
    <col min="7452" max="7452" width="7.5703125" customWidth="1"/>
    <col min="7453" max="7453" width="3.85546875" customWidth="1"/>
    <col min="7454" max="7454" width="2.85546875" customWidth="1"/>
    <col min="7455" max="7455" width="8.140625" customWidth="1"/>
    <col min="7456" max="7456" width="6.42578125" customWidth="1"/>
    <col min="7457" max="7457" width="8.140625" customWidth="1"/>
    <col min="7458" max="7458" width="6.140625" customWidth="1"/>
    <col min="7460" max="7460" width="10.5703125" customWidth="1"/>
    <col min="7461" max="7461" width="9.5703125" customWidth="1"/>
    <col min="7462" max="7462" width="8.7109375" customWidth="1"/>
    <col min="7463" max="7463" width="7.7109375" customWidth="1"/>
    <col min="7464" max="7464" width="8.140625" customWidth="1"/>
    <col min="7465" max="7465" width="6.42578125" customWidth="1"/>
    <col min="7466" max="7466" width="8" customWidth="1"/>
    <col min="7467" max="7467" width="5.42578125" customWidth="1"/>
    <col min="7468" max="7469" width="6.42578125" customWidth="1"/>
    <col min="7470" max="7470" width="6.7109375" customWidth="1"/>
    <col min="7471" max="7471" width="5.28515625" customWidth="1"/>
    <col min="7472" max="7472" width="6.42578125" customWidth="1"/>
    <col min="7473" max="7473" width="7.140625" customWidth="1"/>
    <col min="7474" max="7474" width="5.140625" customWidth="1"/>
    <col min="7475" max="7475" width="6.28515625" customWidth="1"/>
    <col min="7476" max="7476" width="7.28515625" customWidth="1"/>
    <col min="7477" max="7477" width="7.140625" customWidth="1"/>
    <col min="7478" max="7478" width="5.5703125" customWidth="1"/>
    <col min="7479" max="7479" width="6.28515625" customWidth="1"/>
    <col min="7480" max="7480" width="7" customWidth="1"/>
    <col min="7481" max="7481" width="6.28515625" customWidth="1"/>
    <col min="7482" max="7482" width="6.140625" customWidth="1"/>
    <col min="7483" max="7484" width="6.7109375" customWidth="1"/>
    <col min="7485" max="7486" width="6.42578125" customWidth="1"/>
    <col min="7487" max="7487" width="7.42578125" customWidth="1"/>
    <col min="7488" max="7489" width="6.7109375" customWidth="1"/>
    <col min="7490" max="7490" width="9.28515625" bestFit="1" customWidth="1"/>
    <col min="7491" max="7496" width="9.28515625" customWidth="1"/>
    <col min="7497" max="7497" width="9.28515625" bestFit="1" customWidth="1"/>
    <col min="7498" max="7499" width="9.5703125" bestFit="1" customWidth="1"/>
    <col min="7500" max="7500" width="9.85546875" customWidth="1"/>
    <col min="7501" max="7501" width="9.28515625" bestFit="1" customWidth="1"/>
    <col min="7707" max="7707" width="4" customWidth="1"/>
    <col min="7708" max="7708" width="7.5703125" customWidth="1"/>
    <col min="7709" max="7709" width="3.85546875" customWidth="1"/>
    <col min="7710" max="7710" width="2.85546875" customWidth="1"/>
    <col min="7711" max="7711" width="8.140625" customWidth="1"/>
    <col min="7712" max="7712" width="6.42578125" customWidth="1"/>
    <col min="7713" max="7713" width="8.140625" customWidth="1"/>
    <col min="7714" max="7714" width="6.140625" customWidth="1"/>
    <col min="7716" max="7716" width="10.5703125" customWidth="1"/>
    <col min="7717" max="7717" width="9.5703125" customWidth="1"/>
    <col min="7718" max="7718" width="8.7109375" customWidth="1"/>
    <col min="7719" max="7719" width="7.7109375" customWidth="1"/>
    <col min="7720" max="7720" width="8.140625" customWidth="1"/>
    <col min="7721" max="7721" width="6.42578125" customWidth="1"/>
    <col min="7722" max="7722" width="8" customWidth="1"/>
    <col min="7723" max="7723" width="5.42578125" customWidth="1"/>
    <col min="7724" max="7725" width="6.42578125" customWidth="1"/>
    <col min="7726" max="7726" width="6.7109375" customWidth="1"/>
    <col min="7727" max="7727" width="5.28515625" customWidth="1"/>
    <col min="7728" max="7728" width="6.42578125" customWidth="1"/>
    <col min="7729" max="7729" width="7.140625" customWidth="1"/>
    <col min="7730" max="7730" width="5.140625" customWidth="1"/>
    <col min="7731" max="7731" width="6.28515625" customWidth="1"/>
    <col min="7732" max="7732" width="7.28515625" customWidth="1"/>
    <col min="7733" max="7733" width="7.140625" customWidth="1"/>
    <col min="7734" max="7734" width="5.5703125" customWidth="1"/>
    <col min="7735" max="7735" width="6.28515625" customWidth="1"/>
    <col min="7736" max="7736" width="7" customWidth="1"/>
    <col min="7737" max="7737" width="6.28515625" customWidth="1"/>
    <col min="7738" max="7738" width="6.140625" customWidth="1"/>
    <col min="7739" max="7740" width="6.7109375" customWidth="1"/>
    <col min="7741" max="7742" width="6.42578125" customWidth="1"/>
    <col min="7743" max="7743" width="7.42578125" customWidth="1"/>
    <col min="7744" max="7745" width="6.7109375" customWidth="1"/>
    <col min="7746" max="7746" width="9.28515625" bestFit="1" customWidth="1"/>
    <col min="7747" max="7752" width="9.28515625" customWidth="1"/>
    <col min="7753" max="7753" width="9.28515625" bestFit="1" customWidth="1"/>
    <col min="7754" max="7755" width="9.5703125" bestFit="1" customWidth="1"/>
    <col min="7756" max="7756" width="9.85546875" customWidth="1"/>
    <col min="7757" max="7757" width="9.28515625" bestFit="1" customWidth="1"/>
    <col min="7963" max="7963" width="4" customWidth="1"/>
    <col min="7964" max="7964" width="7.5703125" customWidth="1"/>
    <col min="7965" max="7965" width="3.85546875" customWidth="1"/>
    <col min="7966" max="7966" width="2.85546875" customWidth="1"/>
    <col min="7967" max="7967" width="8.140625" customWidth="1"/>
    <col min="7968" max="7968" width="6.42578125" customWidth="1"/>
    <col min="7969" max="7969" width="8.140625" customWidth="1"/>
    <col min="7970" max="7970" width="6.140625" customWidth="1"/>
    <col min="7972" max="7972" width="10.5703125" customWidth="1"/>
    <col min="7973" max="7973" width="9.5703125" customWidth="1"/>
    <col min="7974" max="7974" width="8.7109375" customWidth="1"/>
    <col min="7975" max="7975" width="7.7109375" customWidth="1"/>
    <col min="7976" max="7976" width="8.140625" customWidth="1"/>
    <col min="7977" max="7977" width="6.42578125" customWidth="1"/>
    <col min="7978" max="7978" width="8" customWidth="1"/>
    <col min="7979" max="7979" width="5.42578125" customWidth="1"/>
    <col min="7980" max="7981" width="6.42578125" customWidth="1"/>
    <col min="7982" max="7982" width="6.7109375" customWidth="1"/>
    <col min="7983" max="7983" width="5.28515625" customWidth="1"/>
    <col min="7984" max="7984" width="6.42578125" customWidth="1"/>
    <col min="7985" max="7985" width="7.140625" customWidth="1"/>
    <col min="7986" max="7986" width="5.140625" customWidth="1"/>
    <col min="7987" max="7987" width="6.28515625" customWidth="1"/>
    <col min="7988" max="7988" width="7.28515625" customWidth="1"/>
    <col min="7989" max="7989" width="7.140625" customWidth="1"/>
    <col min="7990" max="7990" width="5.5703125" customWidth="1"/>
    <col min="7991" max="7991" width="6.28515625" customWidth="1"/>
    <col min="7992" max="7992" width="7" customWidth="1"/>
    <col min="7993" max="7993" width="6.28515625" customWidth="1"/>
    <col min="7994" max="7994" width="6.140625" customWidth="1"/>
    <col min="7995" max="7996" width="6.7109375" customWidth="1"/>
    <col min="7997" max="7998" width="6.42578125" customWidth="1"/>
    <col min="7999" max="7999" width="7.42578125" customWidth="1"/>
    <col min="8000" max="8001" width="6.7109375" customWidth="1"/>
    <col min="8002" max="8002" width="9.28515625" bestFit="1" customWidth="1"/>
    <col min="8003" max="8008" width="9.28515625" customWidth="1"/>
    <col min="8009" max="8009" width="9.28515625" bestFit="1" customWidth="1"/>
    <col min="8010" max="8011" width="9.5703125" bestFit="1" customWidth="1"/>
    <col min="8012" max="8012" width="9.85546875" customWidth="1"/>
    <col min="8013" max="8013" width="9.28515625" bestFit="1" customWidth="1"/>
    <col min="8219" max="8219" width="4" customWidth="1"/>
    <col min="8220" max="8220" width="7.5703125" customWidth="1"/>
    <col min="8221" max="8221" width="3.85546875" customWidth="1"/>
    <col min="8222" max="8222" width="2.85546875" customWidth="1"/>
    <col min="8223" max="8223" width="8.140625" customWidth="1"/>
    <col min="8224" max="8224" width="6.42578125" customWidth="1"/>
    <col min="8225" max="8225" width="8.140625" customWidth="1"/>
    <col min="8226" max="8226" width="6.140625" customWidth="1"/>
    <col min="8228" max="8228" width="10.5703125" customWidth="1"/>
    <col min="8229" max="8229" width="9.5703125" customWidth="1"/>
    <col min="8230" max="8230" width="8.7109375" customWidth="1"/>
    <col min="8231" max="8231" width="7.7109375" customWidth="1"/>
    <col min="8232" max="8232" width="8.140625" customWidth="1"/>
    <col min="8233" max="8233" width="6.42578125" customWidth="1"/>
    <col min="8234" max="8234" width="8" customWidth="1"/>
    <col min="8235" max="8235" width="5.42578125" customWidth="1"/>
    <col min="8236" max="8237" width="6.42578125" customWidth="1"/>
    <col min="8238" max="8238" width="6.7109375" customWidth="1"/>
    <col min="8239" max="8239" width="5.28515625" customWidth="1"/>
    <col min="8240" max="8240" width="6.42578125" customWidth="1"/>
    <col min="8241" max="8241" width="7.140625" customWidth="1"/>
    <col min="8242" max="8242" width="5.140625" customWidth="1"/>
    <col min="8243" max="8243" width="6.28515625" customWidth="1"/>
    <col min="8244" max="8244" width="7.28515625" customWidth="1"/>
    <col min="8245" max="8245" width="7.140625" customWidth="1"/>
    <col min="8246" max="8246" width="5.5703125" customWidth="1"/>
    <col min="8247" max="8247" width="6.28515625" customWidth="1"/>
    <col min="8248" max="8248" width="7" customWidth="1"/>
    <col min="8249" max="8249" width="6.28515625" customWidth="1"/>
    <col min="8250" max="8250" width="6.140625" customWidth="1"/>
    <col min="8251" max="8252" width="6.7109375" customWidth="1"/>
    <col min="8253" max="8254" width="6.42578125" customWidth="1"/>
    <col min="8255" max="8255" width="7.42578125" customWidth="1"/>
    <col min="8256" max="8257" width="6.7109375" customWidth="1"/>
    <col min="8258" max="8258" width="9.28515625" bestFit="1" customWidth="1"/>
    <col min="8259" max="8264" width="9.28515625" customWidth="1"/>
    <col min="8265" max="8265" width="9.28515625" bestFit="1" customWidth="1"/>
    <col min="8266" max="8267" width="9.5703125" bestFit="1" customWidth="1"/>
    <col min="8268" max="8268" width="9.85546875" customWidth="1"/>
    <col min="8269" max="8269" width="9.28515625" bestFit="1" customWidth="1"/>
    <col min="8475" max="8475" width="4" customWidth="1"/>
    <col min="8476" max="8476" width="7.5703125" customWidth="1"/>
    <col min="8477" max="8477" width="3.85546875" customWidth="1"/>
    <col min="8478" max="8478" width="2.85546875" customWidth="1"/>
    <col min="8479" max="8479" width="8.140625" customWidth="1"/>
    <col min="8480" max="8480" width="6.42578125" customWidth="1"/>
    <col min="8481" max="8481" width="8.140625" customWidth="1"/>
    <col min="8482" max="8482" width="6.140625" customWidth="1"/>
    <col min="8484" max="8484" width="10.5703125" customWidth="1"/>
    <col min="8485" max="8485" width="9.5703125" customWidth="1"/>
    <col min="8486" max="8486" width="8.7109375" customWidth="1"/>
    <col min="8487" max="8487" width="7.7109375" customWidth="1"/>
    <col min="8488" max="8488" width="8.140625" customWidth="1"/>
    <col min="8489" max="8489" width="6.42578125" customWidth="1"/>
    <col min="8490" max="8490" width="8" customWidth="1"/>
    <col min="8491" max="8491" width="5.42578125" customWidth="1"/>
    <col min="8492" max="8493" width="6.42578125" customWidth="1"/>
    <col min="8494" max="8494" width="6.7109375" customWidth="1"/>
    <col min="8495" max="8495" width="5.28515625" customWidth="1"/>
    <col min="8496" max="8496" width="6.42578125" customWidth="1"/>
    <col min="8497" max="8497" width="7.140625" customWidth="1"/>
    <col min="8498" max="8498" width="5.140625" customWidth="1"/>
    <col min="8499" max="8499" width="6.28515625" customWidth="1"/>
    <col min="8500" max="8500" width="7.28515625" customWidth="1"/>
    <col min="8501" max="8501" width="7.140625" customWidth="1"/>
    <col min="8502" max="8502" width="5.5703125" customWidth="1"/>
    <col min="8503" max="8503" width="6.28515625" customWidth="1"/>
    <col min="8504" max="8504" width="7" customWidth="1"/>
    <col min="8505" max="8505" width="6.28515625" customWidth="1"/>
    <col min="8506" max="8506" width="6.140625" customWidth="1"/>
    <col min="8507" max="8508" width="6.7109375" customWidth="1"/>
    <col min="8509" max="8510" width="6.42578125" customWidth="1"/>
    <col min="8511" max="8511" width="7.42578125" customWidth="1"/>
    <col min="8512" max="8513" width="6.7109375" customWidth="1"/>
    <col min="8514" max="8514" width="9.28515625" bestFit="1" customWidth="1"/>
    <col min="8515" max="8520" width="9.28515625" customWidth="1"/>
    <col min="8521" max="8521" width="9.28515625" bestFit="1" customWidth="1"/>
    <col min="8522" max="8523" width="9.5703125" bestFit="1" customWidth="1"/>
    <col min="8524" max="8524" width="9.85546875" customWidth="1"/>
    <col min="8525" max="8525" width="9.28515625" bestFit="1" customWidth="1"/>
    <col min="8731" max="8731" width="4" customWidth="1"/>
    <col min="8732" max="8732" width="7.5703125" customWidth="1"/>
    <col min="8733" max="8733" width="3.85546875" customWidth="1"/>
    <col min="8734" max="8734" width="2.85546875" customWidth="1"/>
    <col min="8735" max="8735" width="8.140625" customWidth="1"/>
    <col min="8736" max="8736" width="6.42578125" customWidth="1"/>
    <col min="8737" max="8737" width="8.140625" customWidth="1"/>
    <col min="8738" max="8738" width="6.140625" customWidth="1"/>
    <col min="8740" max="8740" width="10.5703125" customWidth="1"/>
    <col min="8741" max="8741" width="9.5703125" customWidth="1"/>
    <col min="8742" max="8742" width="8.7109375" customWidth="1"/>
    <col min="8743" max="8743" width="7.7109375" customWidth="1"/>
    <col min="8744" max="8744" width="8.140625" customWidth="1"/>
    <col min="8745" max="8745" width="6.42578125" customWidth="1"/>
    <col min="8746" max="8746" width="8" customWidth="1"/>
    <col min="8747" max="8747" width="5.42578125" customWidth="1"/>
    <col min="8748" max="8749" width="6.42578125" customWidth="1"/>
    <col min="8750" max="8750" width="6.7109375" customWidth="1"/>
    <col min="8751" max="8751" width="5.28515625" customWidth="1"/>
    <col min="8752" max="8752" width="6.42578125" customWidth="1"/>
    <col min="8753" max="8753" width="7.140625" customWidth="1"/>
    <col min="8754" max="8754" width="5.140625" customWidth="1"/>
    <col min="8755" max="8755" width="6.28515625" customWidth="1"/>
    <col min="8756" max="8756" width="7.28515625" customWidth="1"/>
    <col min="8757" max="8757" width="7.140625" customWidth="1"/>
    <col min="8758" max="8758" width="5.5703125" customWidth="1"/>
    <col min="8759" max="8759" width="6.28515625" customWidth="1"/>
    <col min="8760" max="8760" width="7" customWidth="1"/>
    <col min="8761" max="8761" width="6.28515625" customWidth="1"/>
    <col min="8762" max="8762" width="6.140625" customWidth="1"/>
    <col min="8763" max="8764" width="6.7109375" customWidth="1"/>
    <col min="8765" max="8766" width="6.42578125" customWidth="1"/>
    <col min="8767" max="8767" width="7.42578125" customWidth="1"/>
    <col min="8768" max="8769" width="6.7109375" customWidth="1"/>
    <col min="8770" max="8770" width="9.28515625" bestFit="1" customWidth="1"/>
    <col min="8771" max="8776" width="9.28515625" customWidth="1"/>
    <col min="8777" max="8777" width="9.28515625" bestFit="1" customWidth="1"/>
    <col min="8778" max="8779" width="9.5703125" bestFit="1" customWidth="1"/>
    <col min="8780" max="8780" width="9.85546875" customWidth="1"/>
    <col min="8781" max="8781" width="9.28515625" bestFit="1" customWidth="1"/>
    <col min="8987" max="8987" width="4" customWidth="1"/>
    <col min="8988" max="8988" width="7.5703125" customWidth="1"/>
    <col min="8989" max="8989" width="3.85546875" customWidth="1"/>
    <col min="8990" max="8990" width="2.85546875" customWidth="1"/>
    <col min="8991" max="8991" width="8.140625" customWidth="1"/>
    <col min="8992" max="8992" width="6.42578125" customWidth="1"/>
    <col min="8993" max="8993" width="8.140625" customWidth="1"/>
    <col min="8994" max="8994" width="6.140625" customWidth="1"/>
    <col min="8996" max="8996" width="10.5703125" customWidth="1"/>
    <col min="8997" max="8997" width="9.5703125" customWidth="1"/>
    <col min="8998" max="8998" width="8.7109375" customWidth="1"/>
    <col min="8999" max="8999" width="7.7109375" customWidth="1"/>
    <col min="9000" max="9000" width="8.140625" customWidth="1"/>
    <col min="9001" max="9001" width="6.42578125" customWidth="1"/>
    <col min="9002" max="9002" width="8" customWidth="1"/>
    <col min="9003" max="9003" width="5.42578125" customWidth="1"/>
    <col min="9004" max="9005" width="6.42578125" customWidth="1"/>
    <col min="9006" max="9006" width="6.7109375" customWidth="1"/>
    <col min="9007" max="9007" width="5.28515625" customWidth="1"/>
    <col min="9008" max="9008" width="6.42578125" customWidth="1"/>
    <col min="9009" max="9009" width="7.140625" customWidth="1"/>
    <col min="9010" max="9010" width="5.140625" customWidth="1"/>
    <col min="9011" max="9011" width="6.28515625" customWidth="1"/>
    <col min="9012" max="9012" width="7.28515625" customWidth="1"/>
    <col min="9013" max="9013" width="7.140625" customWidth="1"/>
    <col min="9014" max="9014" width="5.5703125" customWidth="1"/>
    <col min="9015" max="9015" width="6.28515625" customWidth="1"/>
    <col min="9016" max="9016" width="7" customWidth="1"/>
    <col min="9017" max="9017" width="6.28515625" customWidth="1"/>
    <col min="9018" max="9018" width="6.140625" customWidth="1"/>
    <col min="9019" max="9020" width="6.7109375" customWidth="1"/>
    <col min="9021" max="9022" width="6.42578125" customWidth="1"/>
    <col min="9023" max="9023" width="7.42578125" customWidth="1"/>
    <col min="9024" max="9025" width="6.7109375" customWidth="1"/>
    <col min="9026" max="9026" width="9.28515625" bestFit="1" customWidth="1"/>
    <col min="9027" max="9032" width="9.28515625" customWidth="1"/>
    <col min="9033" max="9033" width="9.28515625" bestFit="1" customWidth="1"/>
    <col min="9034" max="9035" width="9.5703125" bestFit="1" customWidth="1"/>
    <col min="9036" max="9036" width="9.85546875" customWidth="1"/>
    <col min="9037" max="9037" width="9.28515625" bestFit="1" customWidth="1"/>
    <col min="9243" max="9243" width="4" customWidth="1"/>
    <col min="9244" max="9244" width="7.5703125" customWidth="1"/>
    <col min="9245" max="9245" width="3.85546875" customWidth="1"/>
    <col min="9246" max="9246" width="2.85546875" customWidth="1"/>
    <col min="9247" max="9247" width="8.140625" customWidth="1"/>
    <col min="9248" max="9248" width="6.42578125" customWidth="1"/>
    <col min="9249" max="9249" width="8.140625" customWidth="1"/>
    <col min="9250" max="9250" width="6.140625" customWidth="1"/>
    <col min="9252" max="9252" width="10.5703125" customWidth="1"/>
    <col min="9253" max="9253" width="9.5703125" customWidth="1"/>
    <col min="9254" max="9254" width="8.7109375" customWidth="1"/>
    <col min="9255" max="9255" width="7.7109375" customWidth="1"/>
    <col min="9256" max="9256" width="8.140625" customWidth="1"/>
    <col min="9257" max="9257" width="6.42578125" customWidth="1"/>
    <col min="9258" max="9258" width="8" customWidth="1"/>
    <col min="9259" max="9259" width="5.42578125" customWidth="1"/>
    <col min="9260" max="9261" width="6.42578125" customWidth="1"/>
    <col min="9262" max="9262" width="6.7109375" customWidth="1"/>
    <col min="9263" max="9263" width="5.28515625" customWidth="1"/>
    <col min="9264" max="9264" width="6.42578125" customWidth="1"/>
    <col min="9265" max="9265" width="7.140625" customWidth="1"/>
    <col min="9266" max="9266" width="5.140625" customWidth="1"/>
    <col min="9267" max="9267" width="6.28515625" customWidth="1"/>
    <col min="9268" max="9268" width="7.28515625" customWidth="1"/>
    <col min="9269" max="9269" width="7.140625" customWidth="1"/>
    <col min="9270" max="9270" width="5.5703125" customWidth="1"/>
    <col min="9271" max="9271" width="6.28515625" customWidth="1"/>
    <col min="9272" max="9272" width="7" customWidth="1"/>
    <col min="9273" max="9273" width="6.28515625" customWidth="1"/>
    <col min="9274" max="9274" width="6.140625" customWidth="1"/>
    <col min="9275" max="9276" width="6.7109375" customWidth="1"/>
    <col min="9277" max="9278" width="6.42578125" customWidth="1"/>
    <col min="9279" max="9279" width="7.42578125" customWidth="1"/>
    <col min="9280" max="9281" width="6.7109375" customWidth="1"/>
    <col min="9282" max="9282" width="9.28515625" bestFit="1" customWidth="1"/>
    <col min="9283" max="9288" width="9.28515625" customWidth="1"/>
    <col min="9289" max="9289" width="9.28515625" bestFit="1" customWidth="1"/>
    <col min="9290" max="9291" width="9.5703125" bestFit="1" customWidth="1"/>
    <col min="9292" max="9292" width="9.85546875" customWidth="1"/>
    <col min="9293" max="9293" width="9.28515625" bestFit="1" customWidth="1"/>
    <col min="9499" max="9499" width="4" customWidth="1"/>
    <col min="9500" max="9500" width="7.5703125" customWidth="1"/>
    <col min="9501" max="9501" width="3.85546875" customWidth="1"/>
    <col min="9502" max="9502" width="2.85546875" customWidth="1"/>
    <col min="9503" max="9503" width="8.140625" customWidth="1"/>
    <col min="9504" max="9504" width="6.42578125" customWidth="1"/>
    <col min="9505" max="9505" width="8.140625" customWidth="1"/>
    <col min="9506" max="9506" width="6.140625" customWidth="1"/>
    <col min="9508" max="9508" width="10.5703125" customWidth="1"/>
    <col min="9509" max="9509" width="9.5703125" customWidth="1"/>
    <col min="9510" max="9510" width="8.7109375" customWidth="1"/>
    <col min="9511" max="9511" width="7.7109375" customWidth="1"/>
    <col min="9512" max="9512" width="8.140625" customWidth="1"/>
    <col min="9513" max="9513" width="6.42578125" customWidth="1"/>
    <col min="9514" max="9514" width="8" customWidth="1"/>
    <col min="9515" max="9515" width="5.42578125" customWidth="1"/>
    <col min="9516" max="9517" width="6.42578125" customWidth="1"/>
    <col min="9518" max="9518" width="6.7109375" customWidth="1"/>
    <col min="9519" max="9519" width="5.28515625" customWidth="1"/>
    <col min="9520" max="9520" width="6.42578125" customWidth="1"/>
    <col min="9521" max="9521" width="7.140625" customWidth="1"/>
    <col min="9522" max="9522" width="5.140625" customWidth="1"/>
    <col min="9523" max="9523" width="6.28515625" customWidth="1"/>
    <col min="9524" max="9524" width="7.28515625" customWidth="1"/>
    <col min="9525" max="9525" width="7.140625" customWidth="1"/>
    <col min="9526" max="9526" width="5.5703125" customWidth="1"/>
    <col min="9527" max="9527" width="6.28515625" customWidth="1"/>
    <col min="9528" max="9528" width="7" customWidth="1"/>
    <col min="9529" max="9529" width="6.28515625" customWidth="1"/>
    <col min="9530" max="9530" width="6.140625" customWidth="1"/>
    <col min="9531" max="9532" width="6.7109375" customWidth="1"/>
    <col min="9533" max="9534" width="6.42578125" customWidth="1"/>
    <col min="9535" max="9535" width="7.42578125" customWidth="1"/>
    <col min="9536" max="9537" width="6.7109375" customWidth="1"/>
    <col min="9538" max="9538" width="9.28515625" bestFit="1" customWidth="1"/>
    <col min="9539" max="9544" width="9.28515625" customWidth="1"/>
    <col min="9545" max="9545" width="9.28515625" bestFit="1" customWidth="1"/>
    <col min="9546" max="9547" width="9.5703125" bestFit="1" customWidth="1"/>
    <col min="9548" max="9548" width="9.85546875" customWidth="1"/>
    <col min="9549" max="9549" width="9.28515625" bestFit="1" customWidth="1"/>
    <col min="9755" max="9755" width="4" customWidth="1"/>
    <col min="9756" max="9756" width="7.5703125" customWidth="1"/>
    <col min="9757" max="9757" width="3.85546875" customWidth="1"/>
    <col min="9758" max="9758" width="2.85546875" customWidth="1"/>
    <col min="9759" max="9759" width="8.140625" customWidth="1"/>
    <col min="9760" max="9760" width="6.42578125" customWidth="1"/>
    <col min="9761" max="9761" width="8.140625" customWidth="1"/>
    <col min="9762" max="9762" width="6.140625" customWidth="1"/>
    <col min="9764" max="9764" width="10.5703125" customWidth="1"/>
    <col min="9765" max="9765" width="9.5703125" customWidth="1"/>
    <col min="9766" max="9766" width="8.7109375" customWidth="1"/>
    <col min="9767" max="9767" width="7.7109375" customWidth="1"/>
    <col min="9768" max="9768" width="8.140625" customWidth="1"/>
    <col min="9769" max="9769" width="6.42578125" customWidth="1"/>
    <col min="9770" max="9770" width="8" customWidth="1"/>
    <col min="9771" max="9771" width="5.42578125" customWidth="1"/>
    <col min="9772" max="9773" width="6.42578125" customWidth="1"/>
    <col min="9774" max="9774" width="6.7109375" customWidth="1"/>
    <col min="9775" max="9775" width="5.28515625" customWidth="1"/>
    <col min="9776" max="9776" width="6.42578125" customWidth="1"/>
    <col min="9777" max="9777" width="7.140625" customWidth="1"/>
    <col min="9778" max="9778" width="5.140625" customWidth="1"/>
    <col min="9779" max="9779" width="6.28515625" customWidth="1"/>
    <col min="9780" max="9780" width="7.28515625" customWidth="1"/>
    <col min="9781" max="9781" width="7.140625" customWidth="1"/>
    <col min="9782" max="9782" width="5.5703125" customWidth="1"/>
    <col min="9783" max="9783" width="6.28515625" customWidth="1"/>
    <col min="9784" max="9784" width="7" customWidth="1"/>
    <col min="9785" max="9785" width="6.28515625" customWidth="1"/>
    <col min="9786" max="9786" width="6.140625" customWidth="1"/>
    <col min="9787" max="9788" width="6.7109375" customWidth="1"/>
    <col min="9789" max="9790" width="6.42578125" customWidth="1"/>
    <col min="9791" max="9791" width="7.42578125" customWidth="1"/>
    <col min="9792" max="9793" width="6.7109375" customWidth="1"/>
    <col min="9794" max="9794" width="9.28515625" bestFit="1" customWidth="1"/>
    <col min="9795" max="9800" width="9.28515625" customWidth="1"/>
    <col min="9801" max="9801" width="9.28515625" bestFit="1" customWidth="1"/>
    <col min="9802" max="9803" width="9.5703125" bestFit="1" customWidth="1"/>
    <col min="9804" max="9804" width="9.85546875" customWidth="1"/>
    <col min="9805" max="9805" width="9.28515625" bestFit="1" customWidth="1"/>
    <col min="10011" max="10011" width="4" customWidth="1"/>
    <col min="10012" max="10012" width="7.5703125" customWidth="1"/>
    <col min="10013" max="10013" width="3.85546875" customWidth="1"/>
    <col min="10014" max="10014" width="2.85546875" customWidth="1"/>
    <col min="10015" max="10015" width="8.140625" customWidth="1"/>
    <col min="10016" max="10016" width="6.42578125" customWidth="1"/>
    <col min="10017" max="10017" width="8.140625" customWidth="1"/>
    <col min="10018" max="10018" width="6.140625" customWidth="1"/>
    <col min="10020" max="10020" width="10.5703125" customWidth="1"/>
    <col min="10021" max="10021" width="9.5703125" customWidth="1"/>
    <col min="10022" max="10022" width="8.7109375" customWidth="1"/>
    <col min="10023" max="10023" width="7.7109375" customWidth="1"/>
    <col min="10024" max="10024" width="8.140625" customWidth="1"/>
    <col min="10025" max="10025" width="6.42578125" customWidth="1"/>
    <col min="10026" max="10026" width="8" customWidth="1"/>
    <col min="10027" max="10027" width="5.42578125" customWidth="1"/>
    <col min="10028" max="10029" width="6.42578125" customWidth="1"/>
    <col min="10030" max="10030" width="6.7109375" customWidth="1"/>
    <col min="10031" max="10031" width="5.28515625" customWidth="1"/>
    <col min="10032" max="10032" width="6.42578125" customWidth="1"/>
    <col min="10033" max="10033" width="7.140625" customWidth="1"/>
    <col min="10034" max="10034" width="5.140625" customWidth="1"/>
    <col min="10035" max="10035" width="6.28515625" customWidth="1"/>
    <col min="10036" max="10036" width="7.28515625" customWidth="1"/>
    <col min="10037" max="10037" width="7.140625" customWidth="1"/>
    <col min="10038" max="10038" width="5.5703125" customWidth="1"/>
    <col min="10039" max="10039" width="6.28515625" customWidth="1"/>
    <col min="10040" max="10040" width="7" customWidth="1"/>
    <col min="10041" max="10041" width="6.28515625" customWidth="1"/>
    <col min="10042" max="10042" width="6.140625" customWidth="1"/>
    <col min="10043" max="10044" width="6.7109375" customWidth="1"/>
    <col min="10045" max="10046" width="6.42578125" customWidth="1"/>
    <col min="10047" max="10047" width="7.42578125" customWidth="1"/>
    <col min="10048" max="10049" width="6.7109375" customWidth="1"/>
    <col min="10050" max="10050" width="9.28515625" bestFit="1" customWidth="1"/>
    <col min="10051" max="10056" width="9.28515625" customWidth="1"/>
    <col min="10057" max="10057" width="9.28515625" bestFit="1" customWidth="1"/>
    <col min="10058" max="10059" width="9.5703125" bestFit="1" customWidth="1"/>
    <col min="10060" max="10060" width="9.85546875" customWidth="1"/>
    <col min="10061" max="10061" width="9.28515625" bestFit="1" customWidth="1"/>
    <col min="10267" max="10267" width="4" customWidth="1"/>
    <col min="10268" max="10268" width="7.5703125" customWidth="1"/>
    <col min="10269" max="10269" width="3.85546875" customWidth="1"/>
    <col min="10270" max="10270" width="2.85546875" customWidth="1"/>
    <col min="10271" max="10271" width="8.140625" customWidth="1"/>
    <col min="10272" max="10272" width="6.42578125" customWidth="1"/>
    <col min="10273" max="10273" width="8.140625" customWidth="1"/>
    <col min="10274" max="10274" width="6.140625" customWidth="1"/>
    <col min="10276" max="10276" width="10.5703125" customWidth="1"/>
    <col min="10277" max="10277" width="9.5703125" customWidth="1"/>
    <col min="10278" max="10278" width="8.7109375" customWidth="1"/>
    <col min="10279" max="10279" width="7.7109375" customWidth="1"/>
    <col min="10280" max="10280" width="8.140625" customWidth="1"/>
    <col min="10281" max="10281" width="6.42578125" customWidth="1"/>
    <col min="10282" max="10282" width="8" customWidth="1"/>
    <col min="10283" max="10283" width="5.42578125" customWidth="1"/>
    <col min="10284" max="10285" width="6.42578125" customWidth="1"/>
    <col min="10286" max="10286" width="6.7109375" customWidth="1"/>
    <col min="10287" max="10287" width="5.28515625" customWidth="1"/>
    <col min="10288" max="10288" width="6.42578125" customWidth="1"/>
    <col min="10289" max="10289" width="7.140625" customWidth="1"/>
    <col min="10290" max="10290" width="5.140625" customWidth="1"/>
    <col min="10291" max="10291" width="6.28515625" customWidth="1"/>
    <col min="10292" max="10292" width="7.28515625" customWidth="1"/>
    <col min="10293" max="10293" width="7.140625" customWidth="1"/>
    <col min="10294" max="10294" width="5.5703125" customWidth="1"/>
    <col min="10295" max="10295" width="6.28515625" customWidth="1"/>
    <col min="10296" max="10296" width="7" customWidth="1"/>
    <col min="10297" max="10297" width="6.28515625" customWidth="1"/>
    <col min="10298" max="10298" width="6.140625" customWidth="1"/>
    <col min="10299" max="10300" width="6.7109375" customWidth="1"/>
    <col min="10301" max="10302" width="6.42578125" customWidth="1"/>
    <col min="10303" max="10303" width="7.42578125" customWidth="1"/>
    <col min="10304" max="10305" width="6.7109375" customWidth="1"/>
    <col min="10306" max="10306" width="9.28515625" bestFit="1" customWidth="1"/>
    <col min="10307" max="10312" width="9.28515625" customWidth="1"/>
    <col min="10313" max="10313" width="9.28515625" bestFit="1" customWidth="1"/>
    <col min="10314" max="10315" width="9.5703125" bestFit="1" customWidth="1"/>
    <col min="10316" max="10316" width="9.85546875" customWidth="1"/>
    <col min="10317" max="10317" width="9.28515625" bestFit="1" customWidth="1"/>
    <col min="10523" max="10523" width="4" customWidth="1"/>
    <col min="10524" max="10524" width="7.5703125" customWidth="1"/>
    <col min="10525" max="10525" width="3.85546875" customWidth="1"/>
    <col min="10526" max="10526" width="2.85546875" customWidth="1"/>
    <col min="10527" max="10527" width="8.140625" customWidth="1"/>
    <col min="10528" max="10528" width="6.42578125" customWidth="1"/>
    <col min="10529" max="10529" width="8.140625" customWidth="1"/>
    <col min="10530" max="10530" width="6.140625" customWidth="1"/>
    <col min="10532" max="10532" width="10.5703125" customWidth="1"/>
    <col min="10533" max="10533" width="9.5703125" customWidth="1"/>
    <col min="10534" max="10534" width="8.7109375" customWidth="1"/>
    <col min="10535" max="10535" width="7.7109375" customWidth="1"/>
    <col min="10536" max="10536" width="8.140625" customWidth="1"/>
    <col min="10537" max="10537" width="6.42578125" customWidth="1"/>
    <col min="10538" max="10538" width="8" customWidth="1"/>
    <col min="10539" max="10539" width="5.42578125" customWidth="1"/>
    <col min="10540" max="10541" width="6.42578125" customWidth="1"/>
    <col min="10542" max="10542" width="6.7109375" customWidth="1"/>
    <col min="10543" max="10543" width="5.28515625" customWidth="1"/>
    <col min="10544" max="10544" width="6.42578125" customWidth="1"/>
    <col min="10545" max="10545" width="7.140625" customWidth="1"/>
    <col min="10546" max="10546" width="5.140625" customWidth="1"/>
    <col min="10547" max="10547" width="6.28515625" customWidth="1"/>
    <col min="10548" max="10548" width="7.28515625" customWidth="1"/>
    <col min="10549" max="10549" width="7.140625" customWidth="1"/>
    <col min="10550" max="10550" width="5.5703125" customWidth="1"/>
    <col min="10551" max="10551" width="6.28515625" customWidth="1"/>
    <col min="10552" max="10552" width="7" customWidth="1"/>
    <col min="10553" max="10553" width="6.28515625" customWidth="1"/>
    <col min="10554" max="10554" width="6.140625" customWidth="1"/>
    <col min="10555" max="10556" width="6.7109375" customWidth="1"/>
    <col min="10557" max="10558" width="6.42578125" customWidth="1"/>
    <col min="10559" max="10559" width="7.42578125" customWidth="1"/>
    <col min="10560" max="10561" width="6.7109375" customWidth="1"/>
    <col min="10562" max="10562" width="9.28515625" bestFit="1" customWidth="1"/>
    <col min="10563" max="10568" width="9.28515625" customWidth="1"/>
    <col min="10569" max="10569" width="9.28515625" bestFit="1" customWidth="1"/>
    <col min="10570" max="10571" width="9.5703125" bestFit="1" customWidth="1"/>
    <col min="10572" max="10572" width="9.85546875" customWidth="1"/>
    <col min="10573" max="10573" width="9.28515625" bestFit="1" customWidth="1"/>
    <col min="10779" max="10779" width="4" customWidth="1"/>
    <col min="10780" max="10780" width="7.5703125" customWidth="1"/>
    <col min="10781" max="10781" width="3.85546875" customWidth="1"/>
    <col min="10782" max="10782" width="2.85546875" customWidth="1"/>
    <col min="10783" max="10783" width="8.140625" customWidth="1"/>
    <col min="10784" max="10784" width="6.42578125" customWidth="1"/>
    <col min="10785" max="10785" width="8.140625" customWidth="1"/>
    <col min="10786" max="10786" width="6.140625" customWidth="1"/>
    <col min="10788" max="10788" width="10.5703125" customWidth="1"/>
    <col min="10789" max="10789" width="9.5703125" customWidth="1"/>
    <col min="10790" max="10790" width="8.7109375" customWidth="1"/>
    <col min="10791" max="10791" width="7.7109375" customWidth="1"/>
    <col min="10792" max="10792" width="8.140625" customWidth="1"/>
    <col min="10793" max="10793" width="6.42578125" customWidth="1"/>
    <col min="10794" max="10794" width="8" customWidth="1"/>
    <col min="10795" max="10795" width="5.42578125" customWidth="1"/>
    <col min="10796" max="10797" width="6.42578125" customWidth="1"/>
    <col min="10798" max="10798" width="6.7109375" customWidth="1"/>
    <col min="10799" max="10799" width="5.28515625" customWidth="1"/>
    <col min="10800" max="10800" width="6.42578125" customWidth="1"/>
    <col min="10801" max="10801" width="7.140625" customWidth="1"/>
    <col min="10802" max="10802" width="5.140625" customWidth="1"/>
    <col min="10803" max="10803" width="6.28515625" customWidth="1"/>
    <col min="10804" max="10804" width="7.28515625" customWidth="1"/>
    <col min="10805" max="10805" width="7.140625" customWidth="1"/>
    <col min="10806" max="10806" width="5.5703125" customWidth="1"/>
    <col min="10807" max="10807" width="6.28515625" customWidth="1"/>
    <col min="10808" max="10808" width="7" customWidth="1"/>
    <col min="10809" max="10809" width="6.28515625" customWidth="1"/>
    <col min="10810" max="10810" width="6.140625" customWidth="1"/>
    <col min="10811" max="10812" width="6.7109375" customWidth="1"/>
    <col min="10813" max="10814" width="6.42578125" customWidth="1"/>
    <col min="10815" max="10815" width="7.42578125" customWidth="1"/>
    <col min="10816" max="10817" width="6.7109375" customWidth="1"/>
    <col min="10818" max="10818" width="9.28515625" bestFit="1" customWidth="1"/>
    <col min="10819" max="10824" width="9.28515625" customWidth="1"/>
    <col min="10825" max="10825" width="9.28515625" bestFit="1" customWidth="1"/>
    <col min="10826" max="10827" width="9.5703125" bestFit="1" customWidth="1"/>
    <col min="10828" max="10828" width="9.85546875" customWidth="1"/>
    <col min="10829" max="10829" width="9.28515625" bestFit="1" customWidth="1"/>
    <col min="11035" max="11035" width="4" customWidth="1"/>
    <col min="11036" max="11036" width="7.5703125" customWidth="1"/>
    <col min="11037" max="11037" width="3.85546875" customWidth="1"/>
    <col min="11038" max="11038" width="2.85546875" customWidth="1"/>
    <col min="11039" max="11039" width="8.140625" customWidth="1"/>
    <col min="11040" max="11040" width="6.42578125" customWidth="1"/>
    <col min="11041" max="11041" width="8.140625" customWidth="1"/>
    <col min="11042" max="11042" width="6.140625" customWidth="1"/>
    <col min="11044" max="11044" width="10.5703125" customWidth="1"/>
    <col min="11045" max="11045" width="9.5703125" customWidth="1"/>
    <col min="11046" max="11046" width="8.7109375" customWidth="1"/>
    <col min="11047" max="11047" width="7.7109375" customWidth="1"/>
    <col min="11048" max="11048" width="8.140625" customWidth="1"/>
    <col min="11049" max="11049" width="6.42578125" customWidth="1"/>
    <col min="11050" max="11050" width="8" customWidth="1"/>
    <col min="11051" max="11051" width="5.42578125" customWidth="1"/>
    <col min="11052" max="11053" width="6.42578125" customWidth="1"/>
    <col min="11054" max="11054" width="6.7109375" customWidth="1"/>
    <col min="11055" max="11055" width="5.28515625" customWidth="1"/>
    <col min="11056" max="11056" width="6.42578125" customWidth="1"/>
    <col min="11057" max="11057" width="7.140625" customWidth="1"/>
    <col min="11058" max="11058" width="5.140625" customWidth="1"/>
    <col min="11059" max="11059" width="6.28515625" customWidth="1"/>
    <col min="11060" max="11060" width="7.28515625" customWidth="1"/>
    <col min="11061" max="11061" width="7.140625" customWidth="1"/>
    <col min="11062" max="11062" width="5.5703125" customWidth="1"/>
    <col min="11063" max="11063" width="6.28515625" customWidth="1"/>
    <col min="11064" max="11064" width="7" customWidth="1"/>
    <col min="11065" max="11065" width="6.28515625" customWidth="1"/>
    <col min="11066" max="11066" width="6.140625" customWidth="1"/>
    <col min="11067" max="11068" width="6.7109375" customWidth="1"/>
    <col min="11069" max="11070" width="6.42578125" customWidth="1"/>
    <col min="11071" max="11071" width="7.42578125" customWidth="1"/>
    <col min="11072" max="11073" width="6.7109375" customWidth="1"/>
    <col min="11074" max="11074" width="9.28515625" bestFit="1" customWidth="1"/>
    <col min="11075" max="11080" width="9.28515625" customWidth="1"/>
    <col min="11081" max="11081" width="9.28515625" bestFit="1" customWidth="1"/>
    <col min="11082" max="11083" width="9.5703125" bestFit="1" customWidth="1"/>
    <col min="11084" max="11084" width="9.85546875" customWidth="1"/>
    <col min="11085" max="11085" width="9.28515625" bestFit="1" customWidth="1"/>
    <col min="11291" max="11291" width="4" customWidth="1"/>
    <col min="11292" max="11292" width="7.5703125" customWidth="1"/>
    <col min="11293" max="11293" width="3.85546875" customWidth="1"/>
    <col min="11294" max="11294" width="2.85546875" customWidth="1"/>
    <col min="11295" max="11295" width="8.140625" customWidth="1"/>
    <col min="11296" max="11296" width="6.42578125" customWidth="1"/>
    <col min="11297" max="11297" width="8.140625" customWidth="1"/>
    <col min="11298" max="11298" width="6.140625" customWidth="1"/>
    <col min="11300" max="11300" width="10.5703125" customWidth="1"/>
    <col min="11301" max="11301" width="9.5703125" customWidth="1"/>
    <col min="11302" max="11302" width="8.7109375" customWidth="1"/>
    <col min="11303" max="11303" width="7.7109375" customWidth="1"/>
    <col min="11304" max="11304" width="8.140625" customWidth="1"/>
    <col min="11305" max="11305" width="6.42578125" customWidth="1"/>
    <col min="11306" max="11306" width="8" customWidth="1"/>
    <col min="11307" max="11307" width="5.42578125" customWidth="1"/>
    <col min="11308" max="11309" width="6.42578125" customWidth="1"/>
    <col min="11310" max="11310" width="6.7109375" customWidth="1"/>
    <col min="11311" max="11311" width="5.28515625" customWidth="1"/>
    <col min="11312" max="11312" width="6.42578125" customWidth="1"/>
    <col min="11313" max="11313" width="7.140625" customWidth="1"/>
    <col min="11314" max="11314" width="5.140625" customWidth="1"/>
    <col min="11315" max="11315" width="6.28515625" customWidth="1"/>
    <col min="11316" max="11316" width="7.28515625" customWidth="1"/>
    <col min="11317" max="11317" width="7.140625" customWidth="1"/>
    <col min="11318" max="11318" width="5.5703125" customWidth="1"/>
    <col min="11319" max="11319" width="6.28515625" customWidth="1"/>
    <col min="11320" max="11320" width="7" customWidth="1"/>
    <col min="11321" max="11321" width="6.28515625" customWidth="1"/>
    <col min="11322" max="11322" width="6.140625" customWidth="1"/>
    <col min="11323" max="11324" width="6.7109375" customWidth="1"/>
    <col min="11325" max="11326" width="6.42578125" customWidth="1"/>
    <col min="11327" max="11327" width="7.42578125" customWidth="1"/>
    <col min="11328" max="11329" width="6.7109375" customWidth="1"/>
    <col min="11330" max="11330" width="9.28515625" bestFit="1" customWidth="1"/>
    <col min="11331" max="11336" width="9.28515625" customWidth="1"/>
    <col min="11337" max="11337" width="9.28515625" bestFit="1" customWidth="1"/>
    <col min="11338" max="11339" width="9.5703125" bestFit="1" customWidth="1"/>
    <col min="11340" max="11340" width="9.85546875" customWidth="1"/>
    <col min="11341" max="11341" width="9.28515625" bestFit="1" customWidth="1"/>
    <col min="11547" max="11547" width="4" customWidth="1"/>
    <col min="11548" max="11548" width="7.5703125" customWidth="1"/>
    <col min="11549" max="11549" width="3.85546875" customWidth="1"/>
    <col min="11550" max="11550" width="2.85546875" customWidth="1"/>
    <col min="11551" max="11551" width="8.140625" customWidth="1"/>
    <col min="11552" max="11552" width="6.42578125" customWidth="1"/>
    <col min="11553" max="11553" width="8.140625" customWidth="1"/>
    <col min="11554" max="11554" width="6.140625" customWidth="1"/>
    <col min="11556" max="11556" width="10.5703125" customWidth="1"/>
    <col min="11557" max="11557" width="9.5703125" customWidth="1"/>
    <col min="11558" max="11558" width="8.7109375" customWidth="1"/>
    <col min="11559" max="11559" width="7.7109375" customWidth="1"/>
    <col min="11560" max="11560" width="8.140625" customWidth="1"/>
    <col min="11561" max="11561" width="6.42578125" customWidth="1"/>
    <col min="11562" max="11562" width="8" customWidth="1"/>
    <col min="11563" max="11563" width="5.42578125" customWidth="1"/>
    <col min="11564" max="11565" width="6.42578125" customWidth="1"/>
    <col min="11566" max="11566" width="6.7109375" customWidth="1"/>
    <col min="11567" max="11567" width="5.28515625" customWidth="1"/>
    <col min="11568" max="11568" width="6.42578125" customWidth="1"/>
    <col min="11569" max="11569" width="7.140625" customWidth="1"/>
    <col min="11570" max="11570" width="5.140625" customWidth="1"/>
    <col min="11571" max="11571" width="6.28515625" customWidth="1"/>
    <col min="11572" max="11572" width="7.28515625" customWidth="1"/>
    <col min="11573" max="11573" width="7.140625" customWidth="1"/>
    <col min="11574" max="11574" width="5.5703125" customWidth="1"/>
    <col min="11575" max="11575" width="6.28515625" customWidth="1"/>
    <col min="11576" max="11576" width="7" customWidth="1"/>
    <col min="11577" max="11577" width="6.28515625" customWidth="1"/>
    <col min="11578" max="11578" width="6.140625" customWidth="1"/>
    <col min="11579" max="11580" width="6.7109375" customWidth="1"/>
    <col min="11581" max="11582" width="6.42578125" customWidth="1"/>
    <col min="11583" max="11583" width="7.42578125" customWidth="1"/>
    <col min="11584" max="11585" width="6.7109375" customWidth="1"/>
    <col min="11586" max="11586" width="9.28515625" bestFit="1" customWidth="1"/>
    <col min="11587" max="11592" width="9.28515625" customWidth="1"/>
    <col min="11593" max="11593" width="9.28515625" bestFit="1" customWidth="1"/>
    <col min="11594" max="11595" width="9.5703125" bestFit="1" customWidth="1"/>
    <col min="11596" max="11596" width="9.85546875" customWidth="1"/>
    <col min="11597" max="11597" width="9.28515625" bestFit="1" customWidth="1"/>
    <col min="11803" max="11803" width="4" customWidth="1"/>
    <col min="11804" max="11804" width="7.5703125" customWidth="1"/>
    <col min="11805" max="11805" width="3.85546875" customWidth="1"/>
    <col min="11806" max="11806" width="2.85546875" customWidth="1"/>
    <col min="11807" max="11807" width="8.140625" customWidth="1"/>
    <col min="11808" max="11808" width="6.42578125" customWidth="1"/>
    <col min="11809" max="11809" width="8.140625" customWidth="1"/>
    <col min="11810" max="11810" width="6.140625" customWidth="1"/>
    <col min="11812" max="11812" width="10.5703125" customWidth="1"/>
    <col min="11813" max="11813" width="9.5703125" customWidth="1"/>
    <col min="11814" max="11814" width="8.7109375" customWidth="1"/>
    <col min="11815" max="11815" width="7.7109375" customWidth="1"/>
    <col min="11816" max="11816" width="8.140625" customWidth="1"/>
    <col min="11817" max="11817" width="6.42578125" customWidth="1"/>
    <col min="11818" max="11818" width="8" customWidth="1"/>
    <col min="11819" max="11819" width="5.42578125" customWidth="1"/>
    <col min="11820" max="11821" width="6.42578125" customWidth="1"/>
    <col min="11822" max="11822" width="6.7109375" customWidth="1"/>
    <col min="11823" max="11823" width="5.28515625" customWidth="1"/>
    <col min="11824" max="11824" width="6.42578125" customWidth="1"/>
    <col min="11825" max="11825" width="7.140625" customWidth="1"/>
    <col min="11826" max="11826" width="5.140625" customWidth="1"/>
    <col min="11827" max="11827" width="6.28515625" customWidth="1"/>
    <col min="11828" max="11828" width="7.28515625" customWidth="1"/>
    <col min="11829" max="11829" width="7.140625" customWidth="1"/>
    <col min="11830" max="11830" width="5.5703125" customWidth="1"/>
    <col min="11831" max="11831" width="6.28515625" customWidth="1"/>
    <col min="11832" max="11832" width="7" customWidth="1"/>
    <col min="11833" max="11833" width="6.28515625" customWidth="1"/>
    <col min="11834" max="11834" width="6.140625" customWidth="1"/>
    <col min="11835" max="11836" width="6.7109375" customWidth="1"/>
    <col min="11837" max="11838" width="6.42578125" customWidth="1"/>
    <col min="11839" max="11839" width="7.42578125" customWidth="1"/>
    <col min="11840" max="11841" width="6.7109375" customWidth="1"/>
    <col min="11842" max="11842" width="9.28515625" bestFit="1" customWidth="1"/>
    <col min="11843" max="11848" width="9.28515625" customWidth="1"/>
    <col min="11849" max="11849" width="9.28515625" bestFit="1" customWidth="1"/>
    <col min="11850" max="11851" width="9.5703125" bestFit="1" customWidth="1"/>
    <col min="11852" max="11852" width="9.85546875" customWidth="1"/>
    <col min="11853" max="11853" width="9.28515625" bestFit="1" customWidth="1"/>
    <col min="12059" max="12059" width="4" customWidth="1"/>
    <col min="12060" max="12060" width="7.5703125" customWidth="1"/>
    <col min="12061" max="12061" width="3.85546875" customWidth="1"/>
    <col min="12062" max="12062" width="2.85546875" customWidth="1"/>
    <col min="12063" max="12063" width="8.140625" customWidth="1"/>
    <col min="12064" max="12064" width="6.42578125" customWidth="1"/>
    <col min="12065" max="12065" width="8.140625" customWidth="1"/>
    <col min="12066" max="12066" width="6.140625" customWidth="1"/>
    <col min="12068" max="12068" width="10.5703125" customWidth="1"/>
    <col min="12069" max="12069" width="9.5703125" customWidth="1"/>
    <col min="12070" max="12070" width="8.7109375" customWidth="1"/>
    <col min="12071" max="12071" width="7.7109375" customWidth="1"/>
    <col min="12072" max="12072" width="8.140625" customWidth="1"/>
    <col min="12073" max="12073" width="6.42578125" customWidth="1"/>
    <col min="12074" max="12074" width="8" customWidth="1"/>
    <col min="12075" max="12075" width="5.42578125" customWidth="1"/>
    <col min="12076" max="12077" width="6.42578125" customWidth="1"/>
    <col min="12078" max="12078" width="6.7109375" customWidth="1"/>
    <col min="12079" max="12079" width="5.28515625" customWidth="1"/>
    <col min="12080" max="12080" width="6.42578125" customWidth="1"/>
    <col min="12081" max="12081" width="7.140625" customWidth="1"/>
    <col min="12082" max="12082" width="5.140625" customWidth="1"/>
    <col min="12083" max="12083" width="6.28515625" customWidth="1"/>
    <col min="12084" max="12084" width="7.28515625" customWidth="1"/>
    <col min="12085" max="12085" width="7.140625" customWidth="1"/>
    <col min="12086" max="12086" width="5.5703125" customWidth="1"/>
    <col min="12087" max="12087" width="6.28515625" customWidth="1"/>
    <col min="12088" max="12088" width="7" customWidth="1"/>
    <col min="12089" max="12089" width="6.28515625" customWidth="1"/>
    <col min="12090" max="12090" width="6.140625" customWidth="1"/>
    <col min="12091" max="12092" width="6.7109375" customWidth="1"/>
    <col min="12093" max="12094" width="6.42578125" customWidth="1"/>
    <col min="12095" max="12095" width="7.42578125" customWidth="1"/>
    <col min="12096" max="12097" width="6.7109375" customWidth="1"/>
    <col min="12098" max="12098" width="9.28515625" bestFit="1" customWidth="1"/>
    <col min="12099" max="12104" width="9.28515625" customWidth="1"/>
    <col min="12105" max="12105" width="9.28515625" bestFit="1" customWidth="1"/>
    <col min="12106" max="12107" width="9.5703125" bestFit="1" customWidth="1"/>
    <col min="12108" max="12108" width="9.85546875" customWidth="1"/>
    <col min="12109" max="12109" width="9.28515625" bestFit="1" customWidth="1"/>
    <col min="12315" max="12315" width="4" customWidth="1"/>
    <col min="12316" max="12316" width="7.5703125" customWidth="1"/>
    <col min="12317" max="12317" width="3.85546875" customWidth="1"/>
    <col min="12318" max="12318" width="2.85546875" customWidth="1"/>
    <col min="12319" max="12319" width="8.140625" customWidth="1"/>
    <col min="12320" max="12320" width="6.42578125" customWidth="1"/>
    <col min="12321" max="12321" width="8.140625" customWidth="1"/>
    <col min="12322" max="12322" width="6.140625" customWidth="1"/>
    <col min="12324" max="12324" width="10.5703125" customWidth="1"/>
    <col min="12325" max="12325" width="9.5703125" customWidth="1"/>
    <col min="12326" max="12326" width="8.7109375" customWidth="1"/>
    <col min="12327" max="12327" width="7.7109375" customWidth="1"/>
    <col min="12328" max="12328" width="8.140625" customWidth="1"/>
    <col min="12329" max="12329" width="6.42578125" customWidth="1"/>
    <col min="12330" max="12330" width="8" customWidth="1"/>
    <col min="12331" max="12331" width="5.42578125" customWidth="1"/>
    <col min="12332" max="12333" width="6.42578125" customWidth="1"/>
    <col min="12334" max="12334" width="6.7109375" customWidth="1"/>
    <col min="12335" max="12335" width="5.28515625" customWidth="1"/>
    <col min="12336" max="12336" width="6.42578125" customWidth="1"/>
    <col min="12337" max="12337" width="7.140625" customWidth="1"/>
    <col min="12338" max="12338" width="5.140625" customWidth="1"/>
    <col min="12339" max="12339" width="6.28515625" customWidth="1"/>
    <col min="12340" max="12340" width="7.28515625" customWidth="1"/>
    <col min="12341" max="12341" width="7.140625" customWidth="1"/>
    <col min="12342" max="12342" width="5.5703125" customWidth="1"/>
    <col min="12343" max="12343" width="6.28515625" customWidth="1"/>
    <col min="12344" max="12344" width="7" customWidth="1"/>
    <col min="12345" max="12345" width="6.28515625" customWidth="1"/>
    <col min="12346" max="12346" width="6.140625" customWidth="1"/>
    <col min="12347" max="12348" width="6.7109375" customWidth="1"/>
    <col min="12349" max="12350" width="6.42578125" customWidth="1"/>
    <col min="12351" max="12351" width="7.42578125" customWidth="1"/>
    <col min="12352" max="12353" width="6.7109375" customWidth="1"/>
    <col min="12354" max="12354" width="9.28515625" bestFit="1" customWidth="1"/>
    <col min="12355" max="12360" width="9.28515625" customWidth="1"/>
    <col min="12361" max="12361" width="9.28515625" bestFit="1" customWidth="1"/>
    <col min="12362" max="12363" width="9.5703125" bestFit="1" customWidth="1"/>
    <col min="12364" max="12364" width="9.85546875" customWidth="1"/>
    <col min="12365" max="12365" width="9.28515625" bestFit="1" customWidth="1"/>
    <col min="12571" max="12571" width="4" customWidth="1"/>
    <col min="12572" max="12572" width="7.5703125" customWidth="1"/>
    <col min="12573" max="12573" width="3.85546875" customWidth="1"/>
    <col min="12574" max="12574" width="2.85546875" customWidth="1"/>
    <col min="12575" max="12575" width="8.140625" customWidth="1"/>
    <col min="12576" max="12576" width="6.42578125" customWidth="1"/>
    <col min="12577" max="12577" width="8.140625" customWidth="1"/>
    <col min="12578" max="12578" width="6.140625" customWidth="1"/>
    <col min="12580" max="12580" width="10.5703125" customWidth="1"/>
    <col min="12581" max="12581" width="9.5703125" customWidth="1"/>
    <col min="12582" max="12582" width="8.7109375" customWidth="1"/>
    <col min="12583" max="12583" width="7.7109375" customWidth="1"/>
    <col min="12584" max="12584" width="8.140625" customWidth="1"/>
    <col min="12585" max="12585" width="6.42578125" customWidth="1"/>
    <col min="12586" max="12586" width="8" customWidth="1"/>
    <col min="12587" max="12587" width="5.42578125" customWidth="1"/>
    <col min="12588" max="12589" width="6.42578125" customWidth="1"/>
    <col min="12590" max="12590" width="6.7109375" customWidth="1"/>
    <col min="12591" max="12591" width="5.28515625" customWidth="1"/>
    <col min="12592" max="12592" width="6.42578125" customWidth="1"/>
    <col min="12593" max="12593" width="7.140625" customWidth="1"/>
    <col min="12594" max="12594" width="5.140625" customWidth="1"/>
    <col min="12595" max="12595" width="6.28515625" customWidth="1"/>
    <col min="12596" max="12596" width="7.28515625" customWidth="1"/>
    <col min="12597" max="12597" width="7.140625" customWidth="1"/>
    <col min="12598" max="12598" width="5.5703125" customWidth="1"/>
    <col min="12599" max="12599" width="6.28515625" customWidth="1"/>
    <col min="12600" max="12600" width="7" customWidth="1"/>
    <col min="12601" max="12601" width="6.28515625" customWidth="1"/>
    <col min="12602" max="12602" width="6.140625" customWidth="1"/>
    <col min="12603" max="12604" width="6.7109375" customWidth="1"/>
    <col min="12605" max="12606" width="6.42578125" customWidth="1"/>
    <col min="12607" max="12607" width="7.42578125" customWidth="1"/>
    <col min="12608" max="12609" width="6.7109375" customWidth="1"/>
    <col min="12610" max="12610" width="9.28515625" bestFit="1" customWidth="1"/>
    <col min="12611" max="12616" width="9.28515625" customWidth="1"/>
    <col min="12617" max="12617" width="9.28515625" bestFit="1" customWidth="1"/>
    <col min="12618" max="12619" width="9.5703125" bestFit="1" customWidth="1"/>
    <col min="12620" max="12620" width="9.85546875" customWidth="1"/>
    <col min="12621" max="12621" width="9.28515625" bestFit="1" customWidth="1"/>
    <col min="12827" max="12827" width="4" customWidth="1"/>
    <col min="12828" max="12828" width="7.5703125" customWidth="1"/>
    <col min="12829" max="12829" width="3.85546875" customWidth="1"/>
    <col min="12830" max="12830" width="2.85546875" customWidth="1"/>
    <col min="12831" max="12831" width="8.140625" customWidth="1"/>
    <col min="12832" max="12832" width="6.42578125" customWidth="1"/>
    <col min="12833" max="12833" width="8.140625" customWidth="1"/>
    <col min="12834" max="12834" width="6.140625" customWidth="1"/>
    <col min="12836" max="12836" width="10.5703125" customWidth="1"/>
    <col min="12837" max="12837" width="9.5703125" customWidth="1"/>
    <col min="12838" max="12838" width="8.7109375" customWidth="1"/>
    <col min="12839" max="12839" width="7.7109375" customWidth="1"/>
    <col min="12840" max="12840" width="8.140625" customWidth="1"/>
    <col min="12841" max="12841" width="6.42578125" customWidth="1"/>
    <col min="12842" max="12842" width="8" customWidth="1"/>
    <col min="12843" max="12843" width="5.42578125" customWidth="1"/>
    <col min="12844" max="12845" width="6.42578125" customWidth="1"/>
    <col min="12846" max="12846" width="6.7109375" customWidth="1"/>
    <col min="12847" max="12847" width="5.28515625" customWidth="1"/>
    <col min="12848" max="12848" width="6.42578125" customWidth="1"/>
    <col min="12849" max="12849" width="7.140625" customWidth="1"/>
    <col min="12850" max="12850" width="5.140625" customWidth="1"/>
    <col min="12851" max="12851" width="6.28515625" customWidth="1"/>
    <col min="12852" max="12852" width="7.28515625" customWidth="1"/>
    <col min="12853" max="12853" width="7.140625" customWidth="1"/>
    <col min="12854" max="12854" width="5.5703125" customWidth="1"/>
    <col min="12855" max="12855" width="6.28515625" customWidth="1"/>
    <col min="12856" max="12856" width="7" customWidth="1"/>
    <col min="12857" max="12857" width="6.28515625" customWidth="1"/>
    <col min="12858" max="12858" width="6.140625" customWidth="1"/>
    <col min="12859" max="12860" width="6.7109375" customWidth="1"/>
    <col min="12861" max="12862" width="6.42578125" customWidth="1"/>
    <col min="12863" max="12863" width="7.42578125" customWidth="1"/>
    <col min="12864" max="12865" width="6.7109375" customWidth="1"/>
    <col min="12866" max="12866" width="9.28515625" bestFit="1" customWidth="1"/>
    <col min="12867" max="12872" width="9.28515625" customWidth="1"/>
    <col min="12873" max="12873" width="9.28515625" bestFit="1" customWidth="1"/>
    <col min="12874" max="12875" width="9.5703125" bestFit="1" customWidth="1"/>
    <col min="12876" max="12876" width="9.85546875" customWidth="1"/>
    <col min="12877" max="12877" width="9.28515625" bestFit="1" customWidth="1"/>
    <col min="13083" max="13083" width="4" customWidth="1"/>
    <col min="13084" max="13084" width="7.5703125" customWidth="1"/>
    <col min="13085" max="13085" width="3.85546875" customWidth="1"/>
    <col min="13086" max="13086" width="2.85546875" customWidth="1"/>
    <col min="13087" max="13087" width="8.140625" customWidth="1"/>
    <col min="13088" max="13088" width="6.42578125" customWidth="1"/>
    <col min="13089" max="13089" width="8.140625" customWidth="1"/>
    <col min="13090" max="13090" width="6.140625" customWidth="1"/>
    <col min="13092" max="13092" width="10.5703125" customWidth="1"/>
    <col min="13093" max="13093" width="9.5703125" customWidth="1"/>
    <col min="13094" max="13094" width="8.7109375" customWidth="1"/>
    <col min="13095" max="13095" width="7.7109375" customWidth="1"/>
    <col min="13096" max="13096" width="8.140625" customWidth="1"/>
    <col min="13097" max="13097" width="6.42578125" customWidth="1"/>
    <col min="13098" max="13098" width="8" customWidth="1"/>
    <col min="13099" max="13099" width="5.42578125" customWidth="1"/>
    <col min="13100" max="13101" width="6.42578125" customWidth="1"/>
    <col min="13102" max="13102" width="6.7109375" customWidth="1"/>
    <col min="13103" max="13103" width="5.28515625" customWidth="1"/>
    <col min="13104" max="13104" width="6.42578125" customWidth="1"/>
    <col min="13105" max="13105" width="7.140625" customWidth="1"/>
    <col min="13106" max="13106" width="5.140625" customWidth="1"/>
    <col min="13107" max="13107" width="6.28515625" customWidth="1"/>
    <col min="13108" max="13108" width="7.28515625" customWidth="1"/>
    <col min="13109" max="13109" width="7.140625" customWidth="1"/>
    <col min="13110" max="13110" width="5.5703125" customWidth="1"/>
    <col min="13111" max="13111" width="6.28515625" customWidth="1"/>
    <col min="13112" max="13112" width="7" customWidth="1"/>
    <col min="13113" max="13113" width="6.28515625" customWidth="1"/>
    <col min="13114" max="13114" width="6.140625" customWidth="1"/>
    <col min="13115" max="13116" width="6.7109375" customWidth="1"/>
    <col min="13117" max="13118" width="6.42578125" customWidth="1"/>
    <col min="13119" max="13119" width="7.42578125" customWidth="1"/>
    <col min="13120" max="13121" width="6.7109375" customWidth="1"/>
    <col min="13122" max="13122" width="9.28515625" bestFit="1" customWidth="1"/>
    <col min="13123" max="13128" width="9.28515625" customWidth="1"/>
    <col min="13129" max="13129" width="9.28515625" bestFit="1" customWidth="1"/>
    <col min="13130" max="13131" width="9.5703125" bestFit="1" customWidth="1"/>
    <col min="13132" max="13132" width="9.85546875" customWidth="1"/>
    <col min="13133" max="13133" width="9.28515625" bestFit="1" customWidth="1"/>
    <col min="13339" max="13339" width="4" customWidth="1"/>
    <col min="13340" max="13340" width="7.5703125" customWidth="1"/>
    <col min="13341" max="13341" width="3.85546875" customWidth="1"/>
    <col min="13342" max="13342" width="2.85546875" customWidth="1"/>
    <col min="13343" max="13343" width="8.140625" customWidth="1"/>
    <col min="13344" max="13344" width="6.42578125" customWidth="1"/>
    <col min="13345" max="13345" width="8.140625" customWidth="1"/>
    <col min="13346" max="13346" width="6.140625" customWidth="1"/>
    <col min="13348" max="13348" width="10.5703125" customWidth="1"/>
    <col min="13349" max="13349" width="9.5703125" customWidth="1"/>
    <col min="13350" max="13350" width="8.7109375" customWidth="1"/>
    <col min="13351" max="13351" width="7.7109375" customWidth="1"/>
    <col min="13352" max="13352" width="8.140625" customWidth="1"/>
    <col min="13353" max="13353" width="6.42578125" customWidth="1"/>
    <col min="13354" max="13354" width="8" customWidth="1"/>
    <col min="13355" max="13355" width="5.42578125" customWidth="1"/>
    <col min="13356" max="13357" width="6.42578125" customWidth="1"/>
    <col min="13358" max="13358" width="6.7109375" customWidth="1"/>
    <col min="13359" max="13359" width="5.28515625" customWidth="1"/>
    <col min="13360" max="13360" width="6.42578125" customWidth="1"/>
    <col min="13361" max="13361" width="7.140625" customWidth="1"/>
    <col min="13362" max="13362" width="5.140625" customWidth="1"/>
    <col min="13363" max="13363" width="6.28515625" customWidth="1"/>
    <col min="13364" max="13364" width="7.28515625" customWidth="1"/>
    <col min="13365" max="13365" width="7.140625" customWidth="1"/>
    <col min="13366" max="13366" width="5.5703125" customWidth="1"/>
    <col min="13367" max="13367" width="6.28515625" customWidth="1"/>
    <col min="13368" max="13368" width="7" customWidth="1"/>
    <col min="13369" max="13369" width="6.28515625" customWidth="1"/>
    <col min="13370" max="13370" width="6.140625" customWidth="1"/>
    <col min="13371" max="13372" width="6.7109375" customWidth="1"/>
    <col min="13373" max="13374" width="6.42578125" customWidth="1"/>
    <col min="13375" max="13375" width="7.42578125" customWidth="1"/>
    <col min="13376" max="13377" width="6.7109375" customWidth="1"/>
    <col min="13378" max="13378" width="9.28515625" bestFit="1" customWidth="1"/>
    <col min="13379" max="13384" width="9.28515625" customWidth="1"/>
    <col min="13385" max="13385" width="9.28515625" bestFit="1" customWidth="1"/>
    <col min="13386" max="13387" width="9.5703125" bestFit="1" customWidth="1"/>
    <col min="13388" max="13388" width="9.85546875" customWidth="1"/>
    <col min="13389" max="13389" width="9.28515625" bestFit="1" customWidth="1"/>
    <col min="13595" max="13595" width="4" customWidth="1"/>
    <col min="13596" max="13596" width="7.5703125" customWidth="1"/>
    <col min="13597" max="13597" width="3.85546875" customWidth="1"/>
    <col min="13598" max="13598" width="2.85546875" customWidth="1"/>
    <col min="13599" max="13599" width="8.140625" customWidth="1"/>
    <col min="13600" max="13600" width="6.42578125" customWidth="1"/>
    <col min="13601" max="13601" width="8.140625" customWidth="1"/>
    <col min="13602" max="13602" width="6.140625" customWidth="1"/>
    <col min="13604" max="13604" width="10.5703125" customWidth="1"/>
    <col min="13605" max="13605" width="9.5703125" customWidth="1"/>
    <col min="13606" max="13606" width="8.7109375" customWidth="1"/>
    <col min="13607" max="13607" width="7.7109375" customWidth="1"/>
    <col min="13608" max="13608" width="8.140625" customWidth="1"/>
    <col min="13609" max="13609" width="6.42578125" customWidth="1"/>
    <col min="13610" max="13610" width="8" customWidth="1"/>
    <col min="13611" max="13611" width="5.42578125" customWidth="1"/>
    <col min="13612" max="13613" width="6.42578125" customWidth="1"/>
    <col min="13614" max="13614" width="6.7109375" customWidth="1"/>
    <col min="13615" max="13615" width="5.28515625" customWidth="1"/>
    <col min="13616" max="13616" width="6.42578125" customWidth="1"/>
    <col min="13617" max="13617" width="7.140625" customWidth="1"/>
    <col min="13618" max="13618" width="5.140625" customWidth="1"/>
    <col min="13619" max="13619" width="6.28515625" customWidth="1"/>
    <col min="13620" max="13620" width="7.28515625" customWidth="1"/>
    <col min="13621" max="13621" width="7.140625" customWidth="1"/>
    <col min="13622" max="13622" width="5.5703125" customWidth="1"/>
    <col min="13623" max="13623" width="6.28515625" customWidth="1"/>
    <col min="13624" max="13624" width="7" customWidth="1"/>
    <col min="13625" max="13625" width="6.28515625" customWidth="1"/>
    <col min="13626" max="13626" width="6.140625" customWidth="1"/>
    <col min="13627" max="13628" width="6.7109375" customWidth="1"/>
    <col min="13629" max="13630" width="6.42578125" customWidth="1"/>
    <col min="13631" max="13631" width="7.42578125" customWidth="1"/>
    <col min="13632" max="13633" width="6.7109375" customWidth="1"/>
    <col min="13634" max="13634" width="9.28515625" bestFit="1" customWidth="1"/>
    <col min="13635" max="13640" width="9.28515625" customWidth="1"/>
    <col min="13641" max="13641" width="9.28515625" bestFit="1" customWidth="1"/>
    <col min="13642" max="13643" width="9.5703125" bestFit="1" customWidth="1"/>
    <col min="13644" max="13644" width="9.85546875" customWidth="1"/>
    <col min="13645" max="13645" width="9.28515625" bestFit="1" customWidth="1"/>
    <col min="13851" max="13851" width="4" customWidth="1"/>
    <col min="13852" max="13852" width="7.5703125" customWidth="1"/>
    <col min="13853" max="13853" width="3.85546875" customWidth="1"/>
    <col min="13854" max="13854" width="2.85546875" customWidth="1"/>
    <col min="13855" max="13855" width="8.140625" customWidth="1"/>
    <col min="13856" max="13856" width="6.42578125" customWidth="1"/>
    <col min="13857" max="13857" width="8.140625" customWidth="1"/>
    <col min="13858" max="13858" width="6.140625" customWidth="1"/>
    <col min="13860" max="13860" width="10.5703125" customWidth="1"/>
    <col min="13861" max="13861" width="9.5703125" customWidth="1"/>
    <col min="13862" max="13862" width="8.7109375" customWidth="1"/>
    <col min="13863" max="13863" width="7.7109375" customWidth="1"/>
    <col min="13864" max="13864" width="8.140625" customWidth="1"/>
    <col min="13865" max="13865" width="6.42578125" customWidth="1"/>
    <col min="13866" max="13866" width="8" customWidth="1"/>
    <col min="13867" max="13867" width="5.42578125" customWidth="1"/>
    <col min="13868" max="13869" width="6.42578125" customWidth="1"/>
    <col min="13870" max="13870" width="6.7109375" customWidth="1"/>
    <col min="13871" max="13871" width="5.28515625" customWidth="1"/>
    <col min="13872" max="13872" width="6.42578125" customWidth="1"/>
    <col min="13873" max="13873" width="7.140625" customWidth="1"/>
    <col min="13874" max="13874" width="5.140625" customWidth="1"/>
    <col min="13875" max="13875" width="6.28515625" customWidth="1"/>
    <col min="13876" max="13876" width="7.28515625" customWidth="1"/>
    <col min="13877" max="13877" width="7.140625" customWidth="1"/>
    <col min="13878" max="13878" width="5.5703125" customWidth="1"/>
    <col min="13879" max="13879" width="6.28515625" customWidth="1"/>
    <col min="13880" max="13880" width="7" customWidth="1"/>
    <col min="13881" max="13881" width="6.28515625" customWidth="1"/>
    <col min="13882" max="13882" width="6.140625" customWidth="1"/>
    <col min="13883" max="13884" width="6.7109375" customWidth="1"/>
    <col min="13885" max="13886" width="6.42578125" customWidth="1"/>
    <col min="13887" max="13887" width="7.42578125" customWidth="1"/>
    <col min="13888" max="13889" width="6.7109375" customWidth="1"/>
    <col min="13890" max="13890" width="9.28515625" bestFit="1" customWidth="1"/>
    <col min="13891" max="13896" width="9.28515625" customWidth="1"/>
    <col min="13897" max="13897" width="9.28515625" bestFit="1" customWidth="1"/>
    <col min="13898" max="13899" width="9.5703125" bestFit="1" customWidth="1"/>
    <col min="13900" max="13900" width="9.85546875" customWidth="1"/>
    <col min="13901" max="13901" width="9.28515625" bestFit="1" customWidth="1"/>
    <col min="14107" max="14107" width="4" customWidth="1"/>
    <col min="14108" max="14108" width="7.5703125" customWidth="1"/>
    <col min="14109" max="14109" width="3.85546875" customWidth="1"/>
    <col min="14110" max="14110" width="2.85546875" customWidth="1"/>
    <col min="14111" max="14111" width="8.140625" customWidth="1"/>
    <col min="14112" max="14112" width="6.42578125" customWidth="1"/>
    <col min="14113" max="14113" width="8.140625" customWidth="1"/>
    <col min="14114" max="14114" width="6.140625" customWidth="1"/>
    <col min="14116" max="14116" width="10.5703125" customWidth="1"/>
    <col min="14117" max="14117" width="9.5703125" customWidth="1"/>
    <col min="14118" max="14118" width="8.7109375" customWidth="1"/>
    <col min="14119" max="14119" width="7.7109375" customWidth="1"/>
    <col min="14120" max="14120" width="8.140625" customWidth="1"/>
    <col min="14121" max="14121" width="6.42578125" customWidth="1"/>
    <col min="14122" max="14122" width="8" customWidth="1"/>
    <col min="14123" max="14123" width="5.42578125" customWidth="1"/>
    <col min="14124" max="14125" width="6.42578125" customWidth="1"/>
    <col min="14126" max="14126" width="6.7109375" customWidth="1"/>
    <col min="14127" max="14127" width="5.28515625" customWidth="1"/>
    <col min="14128" max="14128" width="6.42578125" customWidth="1"/>
    <col min="14129" max="14129" width="7.140625" customWidth="1"/>
    <col min="14130" max="14130" width="5.140625" customWidth="1"/>
    <col min="14131" max="14131" width="6.28515625" customWidth="1"/>
    <col min="14132" max="14132" width="7.28515625" customWidth="1"/>
    <col min="14133" max="14133" width="7.140625" customWidth="1"/>
    <col min="14134" max="14134" width="5.5703125" customWidth="1"/>
    <col min="14135" max="14135" width="6.28515625" customWidth="1"/>
    <col min="14136" max="14136" width="7" customWidth="1"/>
    <col min="14137" max="14137" width="6.28515625" customWidth="1"/>
    <col min="14138" max="14138" width="6.140625" customWidth="1"/>
    <col min="14139" max="14140" width="6.7109375" customWidth="1"/>
    <col min="14141" max="14142" width="6.42578125" customWidth="1"/>
    <col min="14143" max="14143" width="7.42578125" customWidth="1"/>
    <col min="14144" max="14145" width="6.7109375" customWidth="1"/>
    <col min="14146" max="14146" width="9.28515625" bestFit="1" customWidth="1"/>
    <col min="14147" max="14152" width="9.28515625" customWidth="1"/>
    <col min="14153" max="14153" width="9.28515625" bestFit="1" customWidth="1"/>
    <col min="14154" max="14155" width="9.5703125" bestFit="1" customWidth="1"/>
    <col min="14156" max="14156" width="9.85546875" customWidth="1"/>
    <col min="14157" max="14157" width="9.28515625" bestFit="1" customWidth="1"/>
    <col min="14363" max="14363" width="4" customWidth="1"/>
    <col min="14364" max="14364" width="7.5703125" customWidth="1"/>
    <col min="14365" max="14365" width="3.85546875" customWidth="1"/>
    <col min="14366" max="14366" width="2.85546875" customWidth="1"/>
    <col min="14367" max="14367" width="8.140625" customWidth="1"/>
    <col min="14368" max="14368" width="6.42578125" customWidth="1"/>
    <col min="14369" max="14369" width="8.140625" customWidth="1"/>
    <col min="14370" max="14370" width="6.140625" customWidth="1"/>
    <col min="14372" max="14372" width="10.5703125" customWidth="1"/>
    <col min="14373" max="14373" width="9.5703125" customWidth="1"/>
    <col min="14374" max="14374" width="8.7109375" customWidth="1"/>
    <col min="14375" max="14375" width="7.7109375" customWidth="1"/>
    <col min="14376" max="14376" width="8.140625" customWidth="1"/>
    <col min="14377" max="14377" width="6.42578125" customWidth="1"/>
    <col min="14378" max="14378" width="8" customWidth="1"/>
    <col min="14379" max="14379" width="5.42578125" customWidth="1"/>
    <col min="14380" max="14381" width="6.42578125" customWidth="1"/>
    <col min="14382" max="14382" width="6.7109375" customWidth="1"/>
    <col min="14383" max="14383" width="5.28515625" customWidth="1"/>
    <col min="14384" max="14384" width="6.42578125" customWidth="1"/>
    <col min="14385" max="14385" width="7.140625" customWidth="1"/>
    <col min="14386" max="14386" width="5.140625" customWidth="1"/>
    <col min="14387" max="14387" width="6.28515625" customWidth="1"/>
    <col min="14388" max="14388" width="7.28515625" customWidth="1"/>
    <col min="14389" max="14389" width="7.140625" customWidth="1"/>
    <col min="14390" max="14390" width="5.5703125" customWidth="1"/>
    <col min="14391" max="14391" width="6.28515625" customWidth="1"/>
    <col min="14392" max="14392" width="7" customWidth="1"/>
    <col min="14393" max="14393" width="6.28515625" customWidth="1"/>
    <col min="14394" max="14394" width="6.140625" customWidth="1"/>
    <col min="14395" max="14396" width="6.7109375" customWidth="1"/>
    <col min="14397" max="14398" width="6.42578125" customWidth="1"/>
    <col min="14399" max="14399" width="7.42578125" customWidth="1"/>
    <col min="14400" max="14401" width="6.7109375" customWidth="1"/>
    <col min="14402" max="14402" width="9.28515625" bestFit="1" customWidth="1"/>
    <col min="14403" max="14408" width="9.28515625" customWidth="1"/>
    <col min="14409" max="14409" width="9.28515625" bestFit="1" customWidth="1"/>
    <col min="14410" max="14411" width="9.5703125" bestFit="1" customWidth="1"/>
    <col min="14412" max="14412" width="9.85546875" customWidth="1"/>
    <col min="14413" max="14413" width="9.28515625" bestFit="1" customWidth="1"/>
    <col min="14619" max="14619" width="4" customWidth="1"/>
    <col min="14620" max="14620" width="7.5703125" customWidth="1"/>
    <col min="14621" max="14621" width="3.85546875" customWidth="1"/>
    <col min="14622" max="14622" width="2.85546875" customWidth="1"/>
    <col min="14623" max="14623" width="8.140625" customWidth="1"/>
    <col min="14624" max="14624" width="6.42578125" customWidth="1"/>
    <col min="14625" max="14625" width="8.140625" customWidth="1"/>
    <col min="14626" max="14626" width="6.140625" customWidth="1"/>
    <col min="14628" max="14628" width="10.5703125" customWidth="1"/>
    <col min="14629" max="14629" width="9.5703125" customWidth="1"/>
    <col min="14630" max="14630" width="8.7109375" customWidth="1"/>
    <col min="14631" max="14631" width="7.7109375" customWidth="1"/>
    <col min="14632" max="14632" width="8.140625" customWidth="1"/>
    <col min="14633" max="14633" width="6.42578125" customWidth="1"/>
    <col min="14634" max="14634" width="8" customWidth="1"/>
    <col min="14635" max="14635" width="5.42578125" customWidth="1"/>
    <col min="14636" max="14637" width="6.42578125" customWidth="1"/>
    <col min="14638" max="14638" width="6.7109375" customWidth="1"/>
    <col min="14639" max="14639" width="5.28515625" customWidth="1"/>
    <col min="14640" max="14640" width="6.42578125" customWidth="1"/>
    <col min="14641" max="14641" width="7.140625" customWidth="1"/>
    <col min="14642" max="14642" width="5.140625" customWidth="1"/>
    <col min="14643" max="14643" width="6.28515625" customWidth="1"/>
    <col min="14644" max="14644" width="7.28515625" customWidth="1"/>
    <col min="14645" max="14645" width="7.140625" customWidth="1"/>
    <col min="14646" max="14646" width="5.5703125" customWidth="1"/>
    <col min="14647" max="14647" width="6.28515625" customWidth="1"/>
    <col min="14648" max="14648" width="7" customWidth="1"/>
    <col min="14649" max="14649" width="6.28515625" customWidth="1"/>
    <col min="14650" max="14650" width="6.140625" customWidth="1"/>
    <col min="14651" max="14652" width="6.7109375" customWidth="1"/>
    <col min="14653" max="14654" width="6.42578125" customWidth="1"/>
    <col min="14655" max="14655" width="7.42578125" customWidth="1"/>
    <col min="14656" max="14657" width="6.7109375" customWidth="1"/>
    <col min="14658" max="14658" width="9.28515625" bestFit="1" customWidth="1"/>
    <col min="14659" max="14664" width="9.28515625" customWidth="1"/>
    <col min="14665" max="14665" width="9.28515625" bestFit="1" customWidth="1"/>
    <col min="14666" max="14667" width="9.5703125" bestFit="1" customWidth="1"/>
    <col min="14668" max="14668" width="9.85546875" customWidth="1"/>
    <col min="14669" max="14669" width="9.28515625" bestFit="1" customWidth="1"/>
    <col min="14875" max="14875" width="4" customWidth="1"/>
    <col min="14876" max="14876" width="7.5703125" customWidth="1"/>
    <col min="14877" max="14877" width="3.85546875" customWidth="1"/>
    <col min="14878" max="14878" width="2.85546875" customWidth="1"/>
    <col min="14879" max="14879" width="8.140625" customWidth="1"/>
    <col min="14880" max="14880" width="6.42578125" customWidth="1"/>
    <col min="14881" max="14881" width="8.140625" customWidth="1"/>
    <col min="14882" max="14882" width="6.140625" customWidth="1"/>
    <col min="14884" max="14884" width="10.5703125" customWidth="1"/>
    <col min="14885" max="14885" width="9.5703125" customWidth="1"/>
    <col min="14886" max="14886" width="8.7109375" customWidth="1"/>
    <col min="14887" max="14887" width="7.7109375" customWidth="1"/>
    <col min="14888" max="14888" width="8.140625" customWidth="1"/>
    <col min="14889" max="14889" width="6.42578125" customWidth="1"/>
    <col min="14890" max="14890" width="8" customWidth="1"/>
    <col min="14891" max="14891" width="5.42578125" customWidth="1"/>
    <col min="14892" max="14893" width="6.42578125" customWidth="1"/>
    <col min="14894" max="14894" width="6.7109375" customWidth="1"/>
    <col min="14895" max="14895" width="5.28515625" customWidth="1"/>
    <col min="14896" max="14896" width="6.42578125" customWidth="1"/>
    <col min="14897" max="14897" width="7.140625" customWidth="1"/>
    <col min="14898" max="14898" width="5.140625" customWidth="1"/>
    <col min="14899" max="14899" width="6.28515625" customWidth="1"/>
    <col min="14900" max="14900" width="7.28515625" customWidth="1"/>
    <col min="14901" max="14901" width="7.140625" customWidth="1"/>
    <col min="14902" max="14902" width="5.5703125" customWidth="1"/>
    <col min="14903" max="14903" width="6.28515625" customWidth="1"/>
    <col min="14904" max="14904" width="7" customWidth="1"/>
    <col min="14905" max="14905" width="6.28515625" customWidth="1"/>
    <col min="14906" max="14906" width="6.140625" customWidth="1"/>
    <col min="14907" max="14908" width="6.7109375" customWidth="1"/>
    <col min="14909" max="14910" width="6.42578125" customWidth="1"/>
    <col min="14911" max="14911" width="7.42578125" customWidth="1"/>
    <col min="14912" max="14913" width="6.7109375" customWidth="1"/>
    <col min="14914" max="14914" width="9.28515625" bestFit="1" customWidth="1"/>
    <col min="14915" max="14920" width="9.28515625" customWidth="1"/>
    <col min="14921" max="14921" width="9.28515625" bestFit="1" customWidth="1"/>
    <col min="14922" max="14923" width="9.5703125" bestFit="1" customWidth="1"/>
    <col min="14924" max="14924" width="9.85546875" customWidth="1"/>
    <col min="14925" max="14925" width="9.28515625" bestFit="1" customWidth="1"/>
    <col min="15131" max="15131" width="4" customWidth="1"/>
    <col min="15132" max="15132" width="7.5703125" customWidth="1"/>
    <col min="15133" max="15133" width="3.85546875" customWidth="1"/>
    <col min="15134" max="15134" width="2.85546875" customWidth="1"/>
    <col min="15135" max="15135" width="8.140625" customWidth="1"/>
    <col min="15136" max="15136" width="6.42578125" customWidth="1"/>
    <col min="15137" max="15137" width="8.140625" customWidth="1"/>
    <col min="15138" max="15138" width="6.140625" customWidth="1"/>
    <col min="15140" max="15140" width="10.5703125" customWidth="1"/>
    <col min="15141" max="15141" width="9.5703125" customWidth="1"/>
    <col min="15142" max="15142" width="8.7109375" customWidth="1"/>
    <col min="15143" max="15143" width="7.7109375" customWidth="1"/>
    <col min="15144" max="15144" width="8.140625" customWidth="1"/>
    <col min="15145" max="15145" width="6.42578125" customWidth="1"/>
    <col min="15146" max="15146" width="8" customWidth="1"/>
    <col min="15147" max="15147" width="5.42578125" customWidth="1"/>
    <col min="15148" max="15149" width="6.42578125" customWidth="1"/>
    <col min="15150" max="15150" width="6.7109375" customWidth="1"/>
    <col min="15151" max="15151" width="5.28515625" customWidth="1"/>
    <col min="15152" max="15152" width="6.42578125" customWidth="1"/>
    <col min="15153" max="15153" width="7.140625" customWidth="1"/>
    <col min="15154" max="15154" width="5.140625" customWidth="1"/>
    <col min="15155" max="15155" width="6.28515625" customWidth="1"/>
    <col min="15156" max="15156" width="7.28515625" customWidth="1"/>
    <col min="15157" max="15157" width="7.140625" customWidth="1"/>
    <col min="15158" max="15158" width="5.5703125" customWidth="1"/>
    <col min="15159" max="15159" width="6.28515625" customWidth="1"/>
    <col min="15160" max="15160" width="7" customWidth="1"/>
    <col min="15161" max="15161" width="6.28515625" customWidth="1"/>
    <col min="15162" max="15162" width="6.140625" customWidth="1"/>
    <col min="15163" max="15164" width="6.7109375" customWidth="1"/>
    <col min="15165" max="15166" width="6.42578125" customWidth="1"/>
    <col min="15167" max="15167" width="7.42578125" customWidth="1"/>
    <col min="15168" max="15169" width="6.7109375" customWidth="1"/>
    <col min="15170" max="15170" width="9.28515625" bestFit="1" customWidth="1"/>
    <col min="15171" max="15176" width="9.28515625" customWidth="1"/>
    <col min="15177" max="15177" width="9.28515625" bestFit="1" customWidth="1"/>
    <col min="15178" max="15179" width="9.5703125" bestFit="1" customWidth="1"/>
    <col min="15180" max="15180" width="9.85546875" customWidth="1"/>
    <col min="15181" max="15181" width="9.28515625" bestFit="1" customWidth="1"/>
    <col min="15387" max="15387" width="4" customWidth="1"/>
    <col min="15388" max="15388" width="7.5703125" customWidth="1"/>
    <col min="15389" max="15389" width="3.85546875" customWidth="1"/>
    <col min="15390" max="15390" width="2.85546875" customWidth="1"/>
    <col min="15391" max="15391" width="8.140625" customWidth="1"/>
    <col min="15392" max="15392" width="6.42578125" customWidth="1"/>
    <col min="15393" max="15393" width="8.140625" customWidth="1"/>
    <col min="15394" max="15394" width="6.140625" customWidth="1"/>
    <col min="15396" max="15396" width="10.5703125" customWidth="1"/>
    <col min="15397" max="15397" width="9.5703125" customWidth="1"/>
    <col min="15398" max="15398" width="8.7109375" customWidth="1"/>
    <col min="15399" max="15399" width="7.7109375" customWidth="1"/>
    <col min="15400" max="15400" width="8.140625" customWidth="1"/>
    <col min="15401" max="15401" width="6.42578125" customWidth="1"/>
    <col min="15402" max="15402" width="8" customWidth="1"/>
    <col min="15403" max="15403" width="5.42578125" customWidth="1"/>
    <col min="15404" max="15405" width="6.42578125" customWidth="1"/>
    <col min="15406" max="15406" width="6.7109375" customWidth="1"/>
    <col min="15407" max="15407" width="5.28515625" customWidth="1"/>
    <col min="15408" max="15408" width="6.42578125" customWidth="1"/>
    <col min="15409" max="15409" width="7.140625" customWidth="1"/>
    <col min="15410" max="15410" width="5.140625" customWidth="1"/>
    <col min="15411" max="15411" width="6.28515625" customWidth="1"/>
    <col min="15412" max="15412" width="7.28515625" customWidth="1"/>
    <col min="15413" max="15413" width="7.140625" customWidth="1"/>
    <col min="15414" max="15414" width="5.5703125" customWidth="1"/>
    <col min="15415" max="15415" width="6.28515625" customWidth="1"/>
    <col min="15416" max="15416" width="7" customWidth="1"/>
    <col min="15417" max="15417" width="6.28515625" customWidth="1"/>
    <col min="15418" max="15418" width="6.140625" customWidth="1"/>
    <col min="15419" max="15420" width="6.7109375" customWidth="1"/>
    <col min="15421" max="15422" width="6.42578125" customWidth="1"/>
    <col min="15423" max="15423" width="7.42578125" customWidth="1"/>
    <col min="15424" max="15425" width="6.7109375" customWidth="1"/>
    <col min="15426" max="15426" width="9.28515625" bestFit="1" customWidth="1"/>
    <col min="15427" max="15432" width="9.28515625" customWidth="1"/>
    <col min="15433" max="15433" width="9.28515625" bestFit="1" customWidth="1"/>
    <col min="15434" max="15435" width="9.5703125" bestFit="1" customWidth="1"/>
    <col min="15436" max="15436" width="9.85546875" customWidth="1"/>
    <col min="15437" max="15437" width="9.28515625" bestFit="1" customWidth="1"/>
    <col min="15643" max="15643" width="4" customWidth="1"/>
    <col min="15644" max="15644" width="7.5703125" customWidth="1"/>
    <col min="15645" max="15645" width="3.85546875" customWidth="1"/>
    <col min="15646" max="15646" width="2.85546875" customWidth="1"/>
    <col min="15647" max="15647" width="8.140625" customWidth="1"/>
    <col min="15648" max="15648" width="6.42578125" customWidth="1"/>
    <col min="15649" max="15649" width="8.140625" customWidth="1"/>
    <col min="15650" max="15650" width="6.140625" customWidth="1"/>
    <col min="15652" max="15652" width="10.5703125" customWidth="1"/>
    <col min="15653" max="15653" width="9.5703125" customWidth="1"/>
    <col min="15654" max="15654" width="8.7109375" customWidth="1"/>
    <col min="15655" max="15655" width="7.7109375" customWidth="1"/>
    <col min="15656" max="15656" width="8.140625" customWidth="1"/>
    <col min="15657" max="15657" width="6.42578125" customWidth="1"/>
    <col min="15658" max="15658" width="8" customWidth="1"/>
    <col min="15659" max="15659" width="5.42578125" customWidth="1"/>
    <col min="15660" max="15661" width="6.42578125" customWidth="1"/>
    <col min="15662" max="15662" width="6.7109375" customWidth="1"/>
    <col min="15663" max="15663" width="5.28515625" customWidth="1"/>
    <col min="15664" max="15664" width="6.42578125" customWidth="1"/>
    <col min="15665" max="15665" width="7.140625" customWidth="1"/>
    <col min="15666" max="15666" width="5.140625" customWidth="1"/>
    <col min="15667" max="15667" width="6.28515625" customWidth="1"/>
    <col min="15668" max="15668" width="7.28515625" customWidth="1"/>
    <col min="15669" max="15669" width="7.140625" customWidth="1"/>
    <col min="15670" max="15670" width="5.5703125" customWidth="1"/>
    <col min="15671" max="15671" width="6.28515625" customWidth="1"/>
    <col min="15672" max="15672" width="7" customWidth="1"/>
    <col min="15673" max="15673" width="6.28515625" customWidth="1"/>
    <col min="15674" max="15674" width="6.140625" customWidth="1"/>
    <col min="15675" max="15676" width="6.7109375" customWidth="1"/>
    <col min="15677" max="15678" width="6.42578125" customWidth="1"/>
    <col min="15679" max="15679" width="7.42578125" customWidth="1"/>
    <col min="15680" max="15681" width="6.7109375" customWidth="1"/>
    <col min="15682" max="15682" width="9.28515625" bestFit="1" customWidth="1"/>
    <col min="15683" max="15688" width="9.28515625" customWidth="1"/>
    <col min="15689" max="15689" width="9.28515625" bestFit="1" customWidth="1"/>
    <col min="15690" max="15691" width="9.5703125" bestFit="1" customWidth="1"/>
    <col min="15692" max="15692" width="9.85546875" customWidth="1"/>
    <col min="15693" max="15693" width="9.28515625" bestFit="1" customWidth="1"/>
    <col min="15899" max="15899" width="4" customWidth="1"/>
    <col min="15900" max="15900" width="7.5703125" customWidth="1"/>
    <col min="15901" max="15901" width="3.85546875" customWidth="1"/>
    <col min="15902" max="15902" width="2.85546875" customWidth="1"/>
    <col min="15903" max="15903" width="8.140625" customWidth="1"/>
    <col min="15904" max="15904" width="6.42578125" customWidth="1"/>
    <col min="15905" max="15905" width="8.140625" customWidth="1"/>
    <col min="15906" max="15906" width="6.140625" customWidth="1"/>
    <col min="15908" max="15908" width="10.5703125" customWidth="1"/>
    <col min="15909" max="15909" width="9.5703125" customWidth="1"/>
    <col min="15910" max="15910" width="8.7109375" customWidth="1"/>
    <col min="15911" max="15911" width="7.7109375" customWidth="1"/>
    <col min="15912" max="15912" width="8.140625" customWidth="1"/>
    <col min="15913" max="15913" width="6.42578125" customWidth="1"/>
    <col min="15914" max="15914" width="8" customWidth="1"/>
    <col min="15915" max="15915" width="5.42578125" customWidth="1"/>
    <col min="15916" max="15917" width="6.42578125" customWidth="1"/>
    <col min="15918" max="15918" width="6.7109375" customWidth="1"/>
    <col min="15919" max="15919" width="5.28515625" customWidth="1"/>
    <col min="15920" max="15920" width="6.42578125" customWidth="1"/>
    <col min="15921" max="15921" width="7.140625" customWidth="1"/>
    <col min="15922" max="15922" width="5.140625" customWidth="1"/>
    <col min="15923" max="15923" width="6.28515625" customWidth="1"/>
    <col min="15924" max="15924" width="7.28515625" customWidth="1"/>
    <col min="15925" max="15925" width="7.140625" customWidth="1"/>
    <col min="15926" max="15926" width="5.5703125" customWidth="1"/>
    <col min="15927" max="15927" width="6.28515625" customWidth="1"/>
    <col min="15928" max="15928" width="7" customWidth="1"/>
    <col min="15929" max="15929" width="6.28515625" customWidth="1"/>
    <col min="15930" max="15930" width="6.140625" customWidth="1"/>
    <col min="15931" max="15932" width="6.7109375" customWidth="1"/>
    <col min="15933" max="15934" width="6.42578125" customWidth="1"/>
    <col min="15935" max="15935" width="7.42578125" customWidth="1"/>
    <col min="15936" max="15937" width="6.7109375" customWidth="1"/>
    <col min="15938" max="15938" width="9.28515625" bestFit="1" customWidth="1"/>
    <col min="15939" max="15944" width="9.28515625" customWidth="1"/>
    <col min="15945" max="15945" width="9.28515625" bestFit="1" customWidth="1"/>
    <col min="15946" max="15947" width="9.5703125" bestFit="1" customWidth="1"/>
    <col min="15948" max="15948" width="9.85546875" customWidth="1"/>
    <col min="15949" max="15949" width="9.28515625" bestFit="1" customWidth="1"/>
  </cols>
  <sheetData>
    <row r="1" spans="1:63" x14ac:dyDescent="0.25">
      <c r="AX1" t="s">
        <v>79</v>
      </c>
    </row>
    <row r="2" spans="1:63" x14ac:dyDescent="0.25">
      <c r="C2" t="s">
        <v>80</v>
      </c>
    </row>
    <row r="3" spans="1:63" ht="15.75" x14ac:dyDescent="0.25">
      <c r="A3" s="1" t="s">
        <v>0</v>
      </c>
    </row>
    <row r="4" spans="1:63" ht="15.75" x14ac:dyDescent="0.25">
      <c r="A4" s="1" t="s">
        <v>1</v>
      </c>
      <c r="AI4" t="s">
        <v>2</v>
      </c>
    </row>
    <row r="5" spans="1:63" ht="15.75" customHeight="1" thickBot="1" x14ac:dyDescent="0.35">
      <c r="B5" s="141" t="s">
        <v>3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</row>
    <row r="6" spans="1:63" ht="15" customHeight="1" x14ac:dyDescent="0.25">
      <c r="A6" s="142" t="s">
        <v>4</v>
      </c>
      <c r="B6" s="145" t="s">
        <v>5</v>
      </c>
      <c r="C6" s="145" t="s">
        <v>6</v>
      </c>
      <c r="D6" s="148" t="s">
        <v>7</v>
      </c>
      <c r="E6" s="148" t="s">
        <v>8</v>
      </c>
      <c r="F6" s="148"/>
      <c r="G6" s="148" t="s">
        <v>9</v>
      </c>
      <c r="H6" s="150" t="s">
        <v>10</v>
      </c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 t="s">
        <v>11</v>
      </c>
      <c r="AY6" s="150"/>
      <c r="AZ6" s="151" t="s">
        <v>12</v>
      </c>
    </row>
    <row r="7" spans="1:63" ht="10.5" customHeight="1" x14ac:dyDescent="0.25">
      <c r="A7" s="143"/>
      <c r="B7" s="146"/>
      <c r="C7" s="146"/>
      <c r="D7" s="138"/>
      <c r="E7" s="138"/>
      <c r="F7" s="138"/>
      <c r="G7" s="138"/>
      <c r="H7" s="137" t="s">
        <v>13</v>
      </c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 t="s">
        <v>14</v>
      </c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 t="s">
        <v>15</v>
      </c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8" t="s">
        <v>13</v>
      </c>
      <c r="AY7" s="138" t="s">
        <v>16</v>
      </c>
      <c r="AZ7" s="152"/>
      <c r="BA7" s="2"/>
      <c r="BB7" s="2"/>
    </row>
    <row r="8" spans="1:63" ht="11.25" customHeight="1" x14ac:dyDescent="0.25">
      <c r="A8" s="143"/>
      <c r="B8" s="146"/>
      <c r="C8" s="146"/>
      <c r="D8" s="138"/>
      <c r="E8" s="138"/>
      <c r="F8" s="138"/>
      <c r="G8" s="138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8"/>
      <c r="AY8" s="138"/>
      <c r="AZ8" s="152"/>
      <c r="BA8" s="2"/>
      <c r="BB8" s="2"/>
    </row>
    <row r="9" spans="1:63" ht="12.75" customHeight="1" x14ac:dyDescent="0.25">
      <c r="A9" s="143"/>
      <c r="B9" s="146"/>
      <c r="C9" s="146"/>
      <c r="D9" s="138"/>
      <c r="E9" s="138"/>
      <c r="F9" s="138"/>
      <c r="G9" s="138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8"/>
      <c r="AY9" s="138"/>
      <c r="AZ9" s="152"/>
      <c r="BA9" s="2"/>
      <c r="BB9" s="2"/>
    </row>
    <row r="10" spans="1:63" ht="19.5" customHeight="1" thickBot="1" x14ac:dyDescent="0.3">
      <c r="A10" s="144"/>
      <c r="B10" s="147"/>
      <c r="C10" s="147"/>
      <c r="D10" s="3" t="s">
        <v>17</v>
      </c>
      <c r="E10" s="3" t="s">
        <v>18</v>
      </c>
      <c r="F10" s="3" t="s">
        <v>19</v>
      </c>
      <c r="G10" s="149"/>
      <c r="H10" s="3" t="s">
        <v>20</v>
      </c>
      <c r="I10" s="3" t="s">
        <v>21</v>
      </c>
      <c r="J10" s="3" t="s">
        <v>20</v>
      </c>
      <c r="K10" s="3" t="s">
        <v>21</v>
      </c>
      <c r="L10" s="3" t="s">
        <v>20</v>
      </c>
      <c r="M10" s="3" t="s">
        <v>21</v>
      </c>
      <c r="N10" s="3" t="s">
        <v>20</v>
      </c>
      <c r="O10" s="3" t="s">
        <v>21</v>
      </c>
      <c r="P10" s="3" t="s">
        <v>20</v>
      </c>
      <c r="Q10" s="3" t="s">
        <v>21</v>
      </c>
      <c r="R10" s="3" t="s">
        <v>20</v>
      </c>
      <c r="S10" s="3" t="s">
        <v>21</v>
      </c>
      <c r="T10" s="3" t="s">
        <v>20</v>
      </c>
      <c r="U10" s="3" t="s">
        <v>21</v>
      </c>
      <c r="V10" s="3" t="s">
        <v>20</v>
      </c>
      <c r="W10" s="3" t="s">
        <v>21</v>
      </c>
      <c r="X10" s="3" t="s">
        <v>20</v>
      </c>
      <c r="Y10" s="3" t="s">
        <v>21</v>
      </c>
      <c r="Z10" s="3" t="s">
        <v>20</v>
      </c>
      <c r="AA10" s="3" t="s">
        <v>21</v>
      </c>
      <c r="AB10" s="3" t="s">
        <v>20</v>
      </c>
      <c r="AC10" s="3" t="s">
        <v>21</v>
      </c>
      <c r="AD10" s="3" t="s">
        <v>20</v>
      </c>
      <c r="AE10" s="3" t="s">
        <v>21</v>
      </c>
      <c r="AF10" s="3" t="s">
        <v>20</v>
      </c>
      <c r="AG10" s="3" t="s">
        <v>21</v>
      </c>
      <c r="AH10" s="3" t="s">
        <v>20</v>
      </c>
      <c r="AI10" s="3" t="s">
        <v>21</v>
      </c>
      <c r="AJ10" s="3" t="s">
        <v>20</v>
      </c>
      <c r="AK10" s="3" t="s">
        <v>21</v>
      </c>
      <c r="AL10" s="3" t="s">
        <v>20</v>
      </c>
      <c r="AM10" s="3" t="s">
        <v>21</v>
      </c>
      <c r="AN10" s="3" t="s">
        <v>20</v>
      </c>
      <c r="AO10" s="3" t="s">
        <v>21</v>
      </c>
      <c r="AP10" s="3" t="s">
        <v>20</v>
      </c>
      <c r="AQ10" s="3" t="s">
        <v>21</v>
      </c>
      <c r="AR10" s="3" t="s">
        <v>20</v>
      </c>
      <c r="AS10" s="3" t="s">
        <v>21</v>
      </c>
      <c r="AT10" s="3" t="s">
        <v>20</v>
      </c>
      <c r="AU10" s="3" t="s">
        <v>21</v>
      </c>
      <c r="AV10" s="3" t="s">
        <v>20</v>
      </c>
      <c r="AW10" s="3" t="s">
        <v>21</v>
      </c>
      <c r="AX10" s="3" t="s">
        <v>20</v>
      </c>
      <c r="AY10" s="3" t="s">
        <v>20</v>
      </c>
      <c r="AZ10" s="4" t="s">
        <v>20</v>
      </c>
      <c r="BA10" s="2"/>
      <c r="BB10" s="2"/>
    </row>
    <row r="11" spans="1:63" ht="12.75" customHeight="1" thickBot="1" x14ac:dyDescent="0.3">
      <c r="A11" s="139" t="s">
        <v>22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2"/>
      <c r="BB11" s="2"/>
    </row>
    <row r="12" spans="1:63" ht="12.75" customHeight="1" x14ac:dyDescent="0.25">
      <c r="A12" s="5">
        <v>1</v>
      </c>
      <c r="B12" s="6" t="s">
        <v>23</v>
      </c>
      <c r="C12" s="7" t="s">
        <v>24</v>
      </c>
      <c r="D12" s="8">
        <v>173</v>
      </c>
      <c r="E12" s="9">
        <v>2</v>
      </c>
      <c r="F12" s="9">
        <v>2</v>
      </c>
      <c r="G12" s="10" t="s">
        <v>25</v>
      </c>
      <c r="H12" s="8">
        <f>D12-V12-AJ12-AX12-AY12</f>
        <v>126</v>
      </c>
      <c r="I12" s="11">
        <f>190/1.19</f>
        <v>159.66386554621849</v>
      </c>
      <c r="J12" s="11">
        <v>40</v>
      </c>
      <c r="K12" s="11">
        <f>K11</f>
        <v>0</v>
      </c>
      <c r="L12" s="11"/>
      <c r="M12" s="11"/>
      <c r="N12" s="11">
        <v>105</v>
      </c>
      <c r="O12" s="11">
        <f>O11</f>
        <v>0</v>
      </c>
      <c r="P12" s="11">
        <v>775</v>
      </c>
      <c r="Q12" s="11">
        <f>Q11</f>
        <v>0</v>
      </c>
      <c r="R12" s="8"/>
      <c r="S12" s="11"/>
      <c r="T12" s="8">
        <v>52</v>
      </c>
      <c r="U12" s="8">
        <f t="shared" ref="U12" si="0">(H12*I12+J12*K12+L12*M12+N12*O12+P12*Q12+R12*S12)/T12</f>
        <v>386.87782805429862</v>
      </c>
      <c r="V12" s="11">
        <v>30</v>
      </c>
      <c r="W12" s="11"/>
      <c r="X12" s="11"/>
      <c r="Y12" s="11"/>
      <c r="Z12" s="11"/>
      <c r="AA12" s="11"/>
      <c r="AB12" s="11"/>
      <c r="AC12" s="11"/>
      <c r="AD12" s="11"/>
      <c r="AE12" s="11"/>
      <c r="AF12" s="8"/>
      <c r="AG12" s="11"/>
      <c r="AH12" s="8">
        <f>[1]program!CA10</f>
        <v>0</v>
      </c>
      <c r="AI12" s="8" t="e">
        <f t="shared" ref="AI12:AI15" si="1">(V12*W12+X12*Y12+Z12*AA12+AB12*AC12+AD12*AE12+AF12*AG12)/AH12</f>
        <v>#DIV/0!</v>
      </c>
      <c r="AJ12" s="11">
        <v>17</v>
      </c>
      <c r="AK12" s="11"/>
      <c r="AL12" s="11"/>
      <c r="AM12" s="11"/>
      <c r="AN12" s="11"/>
      <c r="AO12" s="11"/>
      <c r="AP12" s="11"/>
      <c r="AQ12" s="11"/>
      <c r="AR12" s="11">
        <v>65</v>
      </c>
      <c r="AS12" s="11">
        <f>AS11</f>
        <v>0</v>
      </c>
      <c r="AT12" s="11">
        <v>70</v>
      </c>
      <c r="AU12" s="11">
        <f>AU11</f>
        <v>0</v>
      </c>
      <c r="AV12" s="11">
        <v>3</v>
      </c>
      <c r="AW12" s="8">
        <f t="shared" ref="AW12" si="2">(AJ12*AK12+AL12*AM12+AN12*AO12+AP12*AQ12+AR12*AS12+AT12*AU12)/AV12</f>
        <v>0</v>
      </c>
      <c r="AX12" s="8"/>
      <c r="AY12" s="8"/>
      <c r="AZ12" s="12"/>
      <c r="BA12" s="13"/>
      <c r="BB12" s="13"/>
      <c r="BH12" s="13"/>
      <c r="BI12" s="13"/>
      <c r="BK12" s="13"/>
    </row>
    <row r="13" spans="1:63" ht="15" customHeight="1" x14ac:dyDescent="0.25">
      <c r="A13" s="14">
        <v>2</v>
      </c>
      <c r="B13" s="15" t="s">
        <v>26</v>
      </c>
      <c r="C13" s="16" t="s">
        <v>27</v>
      </c>
      <c r="D13" s="17">
        <v>28</v>
      </c>
      <c r="E13" s="18">
        <v>2</v>
      </c>
      <c r="F13" s="18">
        <v>0.57999999999999996</v>
      </c>
      <c r="G13" s="19" t="s">
        <v>28</v>
      </c>
      <c r="H13" s="17">
        <f t="shared" ref="H13:H23" si="3">D13-V13-AJ13-AX13-AY13</f>
        <v>24</v>
      </c>
      <c r="I13" s="20"/>
      <c r="J13" s="20"/>
      <c r="K13" s="20"/>
      <c r="L13" s="20"/>
      <c r="M13" s="20"/>
      <c r="N13" s="20"/>
      <c r="O13" s="20"/>
      <c r="P13" s="20"/>
      <c r="Q13" s="20"/>
      <c r="R13" s="17"/>
      <c r="S13" s="20"/>
      <c r="T13" s="17">
        <v>28</v>
      </c>
      <c r="U13" s="17">
        <v>0</v>
      </c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17"/>
      <c r="AG13" s="20"/>
      <c r="AH13" s="17">
        <f>[1]program!CA11</f>
        <v>0</v>
      </c>
      <c r="AI13" s="17" t="e">
        <f t="shared" si="1"/>
        <v>#DIV/0!</v>
      </c>
      <c r="AJ13" s="20">
        <v>4</v>
      </c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>
        <v>2</v>
      </c>
      <c r="AW13" s="17"/>
      <c r="AX13" s="17"/>
      <c r="AY13" s="17"/>
      <c r="AZ13" s="21"/>
      <c r="BA13" s="13"/>
      <c r="BB13" s="13"/>
      <c r="BH13" s="13"/>
      <c r="BI13" s="13"/>
      <c r="BK13" s="13"/>
    </row>
    <row r="14" spans="1:63" x14ac:dyDescent="0.25">
      <c r="A14" s="14">
        <v>3</v>
      </c>
      <c r="B14" s="15" t="s">
        <v>29</v>
      </c>
      <c r="C14" s="16" t="s">
        <v>30</v>
      </c>
      <c r="D14" s="17">
        <v>73</v>
      </c>
      <c r="E14" s="18">
        <v>2</v>
      </c>
      <c r="F14" s="18">
        <v>0.4</v>
      </c>
      <c r="G14" s="19" t="s">
        <v>31</v>
      </c>
      <c r="H14" s="17">
        <f t="shared" si="3"/>
        <v>50</v>
      </c>
      <c r="I14" s="20"/>
      <c r="J14" s="20"/>
      <c r="K14" s="20"/>
      <c r="L14" s="20"/>
      <c r="M14" s="20"/>
      <c r="N14" s="20"/>
      <c r="O14" s="20"/>
      <c r="P14" s="20"/>
      <c r="Q14" s="20"/>
      <c r="R14" s="17"/>
      <c r="S14" s="20"/>
      <c r="T14" s="17">
        <f>D14-AX14-AV14</f>
        <v>68</v>
      </c>
      <c r="U14" s="17">
        <v>0</v>
      </c>
      <c r="V14" s="20">
        <v>16</v>
      </c>
      <c r="W14" s="20"/>
      <c r="X14" s="20"/>
      <c r="Y14" s="20"/>
      <c r="Z14" s="20"/>
      <c r="AA14" s="20"/>
      <c r="AB14" s="20"/>
      <c r="AC14" s="20"/>
      <c r="AD14" s="20"/>
      <c r="AE14" s="20"/>
      <c r="AF14" s="17"/>
      <c r="AG14" s="20"/>
      <c r="AH14" s="17">
        <f>[1]program!CA9</f>
        <v>0</v>
      </c>
      <c r="AI14" s="17" t="e">
        <f t="shared" si="1"/>
        <v>#DIV/0!</v>
      </c>
      <c r="AJ14" s="17">
        <v>7</v>
      </c>
      <c r="AK14" s="20"/>
      <c r="AL14" s="20"/>
      <c r="AM14" s="20"/>
      <c r="AN14" s="20"/>
      <c r="AO14" s="20"/>
      <c r="AP14" s="20"/>
      <c r="AQ14" s="20"/>
      <c r="AR14" s="20">
        <v>11</v>
      </c>
      <c r="AS14" s="20">
        <f>AS7</f>
        <v>0</v>
      </c>
      <c r="AT14" s="20">
        <v>5</v>
      </c>
      <c r="AU14" s="20">
        <f>AU7</f>
        <v>0</v>
      </c>
      <c r="AV14" s="20">
        <v>5</v>
      </c>
      <c r="AW14" s="17">
        <f t="shared" ref="AW14" si="4">(AJ14*AK14+AL14*AM14+AN14*AO14+AP14*AQ14+AR14*AS14+AT14*AU14)/AV14</f>
        <v>0</v>
      </c>
      <c r="AX14" s="17"/>
      <c r="AY14" s="17"/>
      <c r="AZ14" s="21">
        <v>0</v>
      </c>
      <c r="BA14" s="13"/>
      <c r="BB14" s="13"/>
      <c r="BH14" s="13"/>
      <c r="BI14" s="13"/>
      <c r="BK14" s="13"/>
    </row>
    <row r="15" spans="1:63" x14ac:dyDescent="0.25">
      <c r="A15" s="14">
        <v>4</v>
      </c>
      <c r="B15" s="15" t="s">
        <v>32</v>
      </c>
      <c r="C15" s="16" t="s">
        <v>24</v>
      </c>
      <c r="D15" s="17">
        <v>1167</v>
      </c>
      <c r="E15" s="18">
        <v>16.43</v>
      </c>
      <c r="F15" s="18">
        <v>15.4</v>
      </c>
      <c r="G15" s="22" t="s">
        <v>33</v>
      </c>
      <c r="H15" s="17">
        <f t="shared" si="3"/>
        <v>683</v>
      </c>
      <c r="I15" s="20"/>
      <c r="J15" s="20"/>
      <c r="K15" s="20"/>
      <c r="L15" s="20"/>
      <c r="M15" s="20"/>
      <c r="N15" s="20"/>
      <c r="O15" s="20"/>
      <c r="P15" s="20"/>
      <c r="Q15" s="20"/>
      <c r="R15" s="17"/>
      <c r="S15" s="20"/>
      <c r="T15" s="17">
        <f>D15-AX15-AV15</f>
        <v>1027</v>
      </c>
      <c r="U15" s="17">
        <v>0</v>
      </c>
      <c r="V15" s="20">
        <v>358</v>
      </c>
      <c r="W15" s="20"/>
      <c r="X15" s="20"/>
      <c r="Y15" s="20"/>
      <c r="Z15" s="20"/>
      <c r="AA15" s="20"/>
      <c r="AB15" s="20"/>
      <c r="AC15" s="20"/>
      <c r="AD15" s="20"/>
      <c r="AE15" s="20"/>
      <c r="AF15" s="17"/>
      <c r="AG15" s="20"/>
      <c r="AH15" s="17">
        <f>[1]program!CA10</f>
        <v>0</v>
      </c>
      <c r="AI15" s="17" t="e">
        <f t="shared" si="1"/>
        <v>#DIV/0!</v>
      </c>
      <c r="AJ15" s="17">
        <v>126</v>
      </c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>
        <v>140</v>
      </c>
      <c r="AW15" s="17"/>
      <c r="AX15" s="17"/>
      <c r="AY15" s="17"/>
      <c r="AZ15" s="21">
        <v>0</v>
      </c>
      <c r="BA15" s="13"/>
      <c r="BB15" s="13"/>
      <c r="BH15" s="13"/>
      <c r="BI15" s="13"/>
      <c r="BK15" s="13"/>
    </row>
    <row r="16" spans="1:63" x14ac:dyDescent="0.25">
      <c r="A16" s="14">
        <v>5</v>
      </c>
      <c r="B16" s="15" t="s">
        <v>34</v>
      </c>
      <c r="C16" s="16" t="s">
        <v>24</v>
      </c>
      <c r="D16" s="17">
        <v>356</v>
      </c>
      <c r="E16" s="18">
        <v>8.8000000000000007</v>
      </c>
      <c r="F16" s="18">
        <v>1.5</v>
      </c>
      <c r="G16" s="19"/>
      <c r="H16" s="17">
        <f t="shared" si="3"/>
        <v>250</v>
      </c>
      <c r="I16" s="20"/>
      <c r="J16" s="20"/>
      <c r="K16" s="20"/>
      <c r="L16" s="20"/>
      <c r="M16" s="20"/>
      <c r="N16" s="20"/>
      <c r="O16" s="20"/>
      <c r="P16" s="20"/>
      <c r="Q16" s="20"/>
      <c r="R16" s="17"/>
      <c r="S16" s="20"/>
      <c r="T16" s="17"/>
      <c r="U16" s="17"/>
      <c r="V16" s="20">
        <v>70</v>
      </c>
      <c r="W16" s="20"/>
      <c r="X16" s="20"/>
      <c r="Y16" s="20"/>
      <c r="Z16" s="20"/>
      <c r="AA16" s="20"/>
      <c r="AB16" s="20"/>
      <c r="AC16" s="20"/>
      <c r="AD16" s="20"/>
      <c r="AE16" s="20"/>
      <c r="AF16" s="17"/>
      <c r="AG16" s="20"/>
      <c r="AH16" s="17"/>
      <c r="AI16" s="17"/>
      <c r="AJ16" s="17">
        <v>36</v>
      </c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17"/>
      <c r="AX16" s="17"/>
      <c r="AY16" s="17"/>
      <c r="AZ16" s="21">
        <v>0</v>
      </c>
      <c r="BA16" s="13"/>
      <c r="BB16" s="13"/>
      <c r="BH16" s="13"/>
      <c r="BI16" s="13"/>
      <c r="BK16" s="13"/>
    </row>
    <row r="17" spans="1:65" x14ac:dyDescent="0.25">
      <c r="A17" s="14">
        <v>6</v>
      </c>
      <c r="B17" s="15" t="s">
        <v>35</v>
      </c>
      <c r="C17" s="16" t="s">
        <v>24</v>
      </c>
      <c r="D17" s="17">
        <v>496</v>
      </c>
      <c r="E17" s="18">
        <v>4.4000000000000004</v>
      </c>
      <c r="F17" s="18">
        <v>4.4000000000000004</v>
      </c>
      <c r="G17" s="22"/>
      <c r="H17" s="17">
        <f t="shared" si="3"/>
        <v>289</v>
      </c>
      <c r="I17" s="20"/>
      <c r="J17" s="20"/>
      <c r="K17" s="20"/>
      <c r="L17" s="20"/>
      <c r="M17" s="20"/>
      <c r="N17" s="20"/>
      <c r="O17" s="20"/>
      <c r="P17" s="20"/>
      <c r="Q17" s="20"/>
      <c r="R17" s="17"/>
      <c r="S17" s="20"/>
      <c r="T17" s="17"/>
      <c r="U17" s="17"/>
      <c r="V17" s="20">
        <v>148</v>
      </c>
      <c r="W17" s="20"/>
      <c r="X17" s="20"/>
      <c r="Y17" s="20"/>
      <c r="Z17" s="20"/>
      <c r="AA17" s="20"/>
      <c r="AB17" s="20"/>
      <c r="AC17" s="20"/>
      <c r="AD17" s="20"/>
      <c r="AE17" s="20"/>
      <c r="AF17" s="17"/>
      <c r="AG17" s="20"/>
      <c r="AH17" s="17"/>
      <c r="AI17" s="17"/>
      <c r="AJ17" s="20">
        <v>59</v>
      </c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>
        <v>20</v>
      </c>
      <c r="AW17" s="17"/>
      <c r="AX17" s="17"/>
      <c r="AY17" s="17"/>
      <c r="AZ17" s="21">
        <v>0</v>
      </c>
      <c r="BA17" s="13"/>
      <c r="BB17" s="13"/>
      <c r="BH17" s="13"/>
      <c r="BI17" s="13"/>
      <c r="BK17" s="13"/>
    </row>
    <row r="18" spans="1:65" x14ac:dyDescent="0.25">
      <c r="A18" s="14">
        <v>7</v>
      </c>
      <c r="B18" s="15" t="s">
        <v>36</v>
      </c>
      <c r="C18" s="16" t="s">
        <v>37</v>
      </c>
      <c r="D18" s="17">
        <v>50</v>
      </c>
      <c r="E18" s="18">
        <v>0.56000000000000005</v>
      </c>
      <c r="F18" s="18">
        <v>0.56000000000000005</v>
      </c>
      <c r="G18" s="22"/>
      <c r="H18" s="17">
        <f t="shared" si="3"/>
        <v>38</v>
      </c>
      <c r="I18" s="20"/>
      <c r="J18" s="20"/>
      <c r="K18" s="20"/>
      <c r="L18" s="20"/>
      <c r="M18" s="20"/>
      <c r="N18" s="20"/>
      <c r="O18" s="20"/>
      <c r="P18" s="20"/>
      <c r="Q18" s="20"/>
      <c r="R18" s="17"/>
      <c r="S18" s="20"/>
      <c r="T18" s="17"/>
      <c r="U18" s="17"/>
      <c r="V18" s="20">
        <v>7</v>
      </c>
      <c r="W18" s="20"/>
      <c r="X18" s="20"/>
      <c r="Y18" s="20"/>
      <c r="Z18" s="20"/>
      <c r="AA18" s="20"/>
      <c r="AB18" s="20"/>
      <c r="AC18" s="20"/>
      <c r="AD18" s="20"/>
      <c r="AE18" s="20"/>
      <c r="AF18" s="17"/>
      <c r="AG18" s="20"/>
      <c r="AH18" s="17"/>
      <c r="AI18" s="17"/>
      <c r="AJ18" s="20">
        <v>5</v>
      </c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17"/>
      <c r="AX18" s="17"/>
      <c r="AY18" s="17"/>
      <c r="AZ18" s="21">
        <v>50</v>
      </c>
      <c r="BA18" s="13"/>
      <c r="BB18" s="13"/>
      <c r="BH18" s="13"/>
      <c r="BI18" s="13"/>
      <c r="BK18" s="13"/>
    </row>
    <row r="19" spans="1:65" x14ac:dyDescent="0.25">
      <c r="A19" s="14">
        <v>8</v>
      </c>
      <c r="B19" s="15">
        <v>53</v>
      </c>
      <c r="C19" s="16" t="s">
        <v>38</v>
      </c>
      <c r="D19" s="17">
        <v>1179</v>
      </c>
      <c r="E19" s="18">
        <v>15.58</v>
      </c>
      <c r="F19" s="18">
        <v>15.58</v>
      </c>
      <c r="G19" s="19"/>
      <c r="H19" s="17">
        <f t="shared" si="3"/>
        <v>861</v>
      </c>
      <c r="I19" s="20"/>
      <c r="J19" s="20"/>
      <c r="K19" s="20"/>
      <c r="L19" s="20"/>
      <c r="M19" s="20"/>
      <c r="N19" s="20"/>
      <c r="O19" s="20"/>
      <c r="P19" s="20"/>
      <c r="Q19" s="20"/>
      <c r="R19" s="17"/>
      <c r="S19" s="20"/>
      <c r="T19" s="17"/>
      <c r="U19" s="17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17"/>
      <c r="AG19" s="20"/>
      <c r="AH19" s="17"/>
      <c r="AI19" s="17"/>
      <c r="AJ19" s="17">
        <v>118</v>
      </c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17"/>
      <c r="AX19" s="17">
        <v>200</v>
      </c>
      <c r="AY19" s="17"/>
      <c r="AZ19" s="21">
        <f>[1]program!BS14</f>
        <v>0</v>
      </c>
      <c r="BA19" s="13"/>
      <c r="BB19" s="13"/>
      <c r="BH19" s="13"/>
      <c r="BI19" s="13"/>
      <c r="BK19" s="13"/>
    </row>
    <row r="20" spans="1:65" x14ac:dyDescent="0.25">
      <c r="A20" s="14">
        <v>9</v>
      </c>
      <c r="B20" s="15" t="s">
        <v>39</v>
      </c>
      <c r="C20" s="16" t="s">
        <v>24</v>
      </c>
      <c r="D20" s="17">
        <v>902</v>
      </c>
      <c r="E20" s="18">
        <v>12</v>
      </c>
      <c r="F20" s="18">
        <v>12</v>
      </c>
      <c r="G20" s="19"/>
      <c r="H20" s="17">
        <f t="shared" si="3"/>
        <v>0</v>
      </c>
      <c r="I20" s="20"/>
      <c r="J20" s="20"/>
      <c r="K20" s="20"/>
      <c r="L20" s="20"/>
      <c r="M20" s="20"/>
      <c r="N20" s="20"/>
      <c r="O20" s="20"/>
      <c r="P20" s="20"/>
      <c r="Q20" s="20"/>
      <c r="R20" s="17"/>
      <c r="S20" s="20"/>
      <c r="T20" s="17"/>
      <c r="U20" s="17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17"/>
      <c r="AG20" s="20"/>
      <c r="AH20" s="17"/>
      <c r="AI20" s="17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17"/>
      <c r="AX20" s="17"/>
      <c r="AY20" s="17">
        <v>902</v>
      </c>
      <c r="AZ20" s="21">
        <v>902</v>
      </c>
      <c r="BA20" s="13"/>
      <c r="BB20" s="13"/>
      <c r="BH20" s="13"/>
      <c r="BI20" s="13"/>
      <c r="BK20" s="13"/>
    </row>
    <row r="21" spans="1:65" x14ac:dyDescent="0.25">
      <c r="A21" s="14">
        <v>10</v>
      </c>
      <c r="B21" s="15" t="s">
        <v>40</v>
      </c>
      <c r="C21" s="16" t="s">
        <v>24</v>
      </c>
      <c r="D21" s="17">
        <v>1949</v>
      </c>
      <c r="E21" s="18">
        <v>27.61</v>
      </c>
      <c r="F21" s="18">
        <v>23.11</v>
      </c>
      <c r="G21" s="19"/>
      <c r="H21" s="17">
        <f t="shared" si="3"/>
        <v>1170</v>
      </c>
      <c r="I21" s="20"/>
      <c r="J21" s="20"/>
      <c r="K21" s="20"/>
      <c r="L21" s="20"/>
      <c r="M21" s="20"/>
      <c r="N21" s="20"/>
      <c r="O21" s="20"/>
      <c r="P21" s="20"/>
      <c r="Q21" s="20"/>
      <c r="R21" s="17"/>
      <c r="S21" s="20"/>
      <c r="T21" s="17"/>
      <c r="U21" s="17"/>
      <c r="V21" s="20">
        <v>584</v>
      </c>
      <c r="W21" s="20"/>
      <c r="X21" s="20"/>
      <c r="Y21" s="20"/>
      <c r="Z21" s="20"/>
      <c r="AA21" s="20"/>
      <c r="AB21" s="20"/>
      <c r="AC21" s="20"/>
      <c r="AD21" s="20"/>
      <c r="AE21" s="20"/>
      <c r="AF21" s="17"/>
      <c r="AG21" s="20"/>
      <c r="AH21" s="17"/>
      <c r="AI21" s="17"/>
      <c r="AJ21" s="17">
        <v>195</v>
      </c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17"/>
      <c r="AX21" s="17"/>
      <c r="AY21" s="17"/>
      <c r="AZ21" s="21">
        <f>[1]program!BS16</f>
        <v>0</v>
      </c>
      <c r="BA21" s="13"/>
      <c r="BB21" s="13"/>
      <c r="BH21" s="13"/>
      <c r="BI21" s="13"/>
      <c r="BK21" s="13"/>
    </row>
    <row r="22" spans="1:65" x14ac:dyDescent="0.25">
      <c r="A22" s="14">
        <v>11</v>
      </c>
      <c r="B22" s="23" t="s">
        <v>41</v>
      </c>
      <c r="C22" s="16" t="s">
        <v>42</v>
      </c>
      <c r="D22" s="17">
        <v>250</v>
      </c>
      <c r="E22" s="18">
        <v>40</v>
      </c>
      <c r="F22" s="18">
        <v>40</v>
      </c>
      <c r="G22" s="22"/>
      <c r="H22" s="17">
        <f t="shared" si="3"/>
        <v>0</v>
      </c>
      <c r="I22" s="20"/>
      <c r="J22" s="20"/>
      <c r="K22" s="20"/>
      <c r="L22" s="20"/>
      <c r="M22" s="20"/>
      <c r="N22" s="20"/>
      <c r="O22" s="20"/>
      <c r="P22" s="20"/>
      <c r="Q22" s="20"/>
      <c r="R22" s="17"/>
      <c r="S22" s="20"/>
      <c r="T22" s="17"/>
      <c r="U22" s="17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17"/>
      <c r="AG22" s="20"/>
      <c r="AH22" s="17"/>
      <c r="AI22" s="17"/>
      <c r="AJ22" s="20">
        <v>250</v>
      </c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17"/>
      <c r="AX22" s="17"/>
      <c r="AY22" s="17"/>
      <c r="AZ22" s="21">
        <v>0</v>
      </c>
      <c r="BA22" s="13"/>
      <c r="BB22" s="13"/>
      <c r="BH22" s="13"/>
      <c r="BI22" s="13"/>
      <c r="BK22" s="13"/>
    </row>
    <row r="23" spans="1:65" x14ac:dyDescent="0.25">
      <c r="A23" s="14">
        <v>12</v>
      </c>
      <c r="B23" s="23" t="s">
        <v>43</v>
      </c>
      <c r="C23" s="16" t="s">
        <v>42</v>
      </c>
      <c r="D23" s="17">
        <v>1337</v>
      </c>
      <c r="E23" s="18"/>
      <c r="F23" s="18"/>
      <c r="G23" s="19"/>
      <c r="H23" s="17">
        <f t="shared" si="3"/>
        <v>1203</v>
      </c>
      <c r="I23" s="20"/>
      <c r="J23" s="20"/>
      <c r="K23" s="20"/>
      <c r="L23" s="20"/>
      <c r="M23" s="20"/>
      <c r="N23" s="20"/>
      <c r="O23" s="20"/>
      <c r="P23" s="20"/>
      <c r="Q23" s="20"/>
      <c r="R23" s="17"/>
      <c r="S23" s="20"/>
      <c r="T23" s="17"/>
      <c r="U23" s="17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17"/>
      <c r="AG23" s="20"/>
      <c r="AH23" s="17"/>
      <c r="AI23" s="17"/>
      <c r="AJ23" s="17">
        <v>134</v>
      </c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17"/>
      <c r="AX23" s="17"/>
      <c r="AY23" s="17"/>
      <c r="AZ23" s="21">
        <v>848</v>
      </c>
      <c r="BA23" s="13"/>
      <c r="BB23" s="13"/>
      <c r="BH23" s="13"/>
      <c r="BI23" s="13"/>
      <c r="BK23" s="13"/>
    </row>
    <row r="24" spans="1:65" ht="15.75" thickBot="1" x14ac:dyDescent="0.3">
      <c r="A24" s="24"/>
      <c r="B24" s="25"/>
      <c r="C24" s="26"/>
      <c r="D24" s="27"/>
      <c r="E24" s="28"/>
      <c r="F24" s="28"/>
      <c r="G24" s="29"/>
      <c r="H24" s="27"/>
      <c r="I24" s="30"/>
      <c r="J24" s="30"/>
      <c r="K24" s="30"/>
      <c r="L24" s="30"/>
      <c r="M24" s="30"/>
      <c r="N24" s="30"/>
      <c r="O24" s="30"/>
      <c r="P24" s="30"/>
      <c r="Q24" s="30"/>
      <c r="R24" s="27"/>
      <c r="S24" s="30"/>
      <c r="T24" s="27"/>
      <c r="U24" s="27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27"/>
      <c r="AG24" s="30"/>
      <c r="AH24" s="27"/>
      <c r="AI24" s="27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27"/>
      <c r="AX24" s="27"/>
      <c r="AY24" s="27"/>
      <c r="AZ24" s="31"/>
      <c r="BA24" s="13"/>
      <c r="BB24" s="13"/>
      <c r="BH24" s="13"/>
      <c r="BK24" s="13"/>
    </row>
    <row r="25" spans="1:65" ht="15" customHeight="1" x14ac:dyDescent="0.25">
      <c r="A25" s="128" t="s">
        <v>44</v>
      </c>
      <c r="B25" s="129"/>
      <c r="C25" s="32">
        <f>SUM(C12:C24)</f>
        <v>0</v>
      </c>
      <c r="D25" s="32">
        <f>SUM(D12:D24)</f>
        <v>7960</v>
      </c>
      <c r="E25" s="33">
        <f>SUM(E12:E24)</f>
        <v>131.38</v>
      </c>
      <c r="F25" s="33">
        <f>SUM(F12:F24)</f>
        <v>115.53</v>
      </c>
      <c r="G25" s="32"/>
      <c r="H25" s="32">
        <f>SUM(H12:H24)</f>
        <v>4694</v>
      </c>
      <c r="I25" s="32"/>
      <c r="J25" s="32">
        <f>SUM(J12:J24)</f>
        <v>40</v>
      </c>
      <c r="K25" s="32"/>
      <c r="L25" s="32">
        <f>SUM(L12:L24)</f>
        <v>0</v>
      </c>
      <c r="M25" s="32"/>
      <c r="N25" s="32">
        <f>SUM(N12:N24)</f>
        <v>105</v>
      </c>
      <c r="O25" s="32"/>
      <c r="P25" s="32">
        <f>SUM(P12:P24)</f>
        <v>775</v>
      </c>
      <c r="Q25" s="32"/>
      <c r="R25" s="32">
        <f>SUM(R12:R24)</f>
        <v>0</v>
      </c>
      <c r="S25" s="32"/>
      <c r="T25" s="32">
        <f>SUM(T12:T24)</f>
        <v>1175</v>
      </c>
      <c r="U25" s="32" t="e">
        <f>(T12*U12+T13*U13+T18*U18+T19*U19+T20*U20+T21*U21+T22*U22+#REF!*#REF!+T23*U23+#REF!*#REF!+#REF!*#REF!)/T25</f>
        <v>#REF!</v>
      </c>
      <c r="V25" s="32">
        <f>SUM(V12:V24)</f>
        <v>1213</v>
      </c>
      <c r="W25" s="32"/>
      <c r="X25" s="32">
        <f>SUM(X12:X24)</f>
        <v>0</v>
      </c>
      <c r="Y25" s="32"/>
      <c r="Z25" s="32">
        <f>SUM(Z12:Z24)</f>
        <v>0</v>
      </c>
      <c r="AA25" s="32"/>
      <c r="AB25" s="32">
        <f>SUM(AB12:AB24)</f>
        <v>0</v>
      </c>
      <c r="AC25" s="32"/>
      <c r="AD25" s="32">
        <f>SUM(AD12:AD24)</f>
        <v>0</v>
      </c>
      <c r="AE25" s="32"/>
      <c r="AF25" s="32">
        <f>SUM(AF12:AF24)</f>
        <v>0</v>
      </c>
      <c r="AG25" s="32"/>
      <c r="AH25" s="32">
        <f>SUM(AH12:AH24)</f>
        <v>0</v>
      </c>
      <c r="AI25" s="32">
        <v>0</v>
      </c>
      <c r="AJ25" s="32">
        <f>SUM(AJ12:AJ24)</f>
        <v>951</v>
      </c>
      <c r="AK25" s="32"/>
      <c r="AL25" s="32">
        <f>SUM(AL12:AL24)</f>
        <v>0</v>
      </c>
      <c r="AM25" s="32"/>
      <c r="AN25" s="32">
        <f>SUM(AN12:AN24)</f>
        <v>0</v>
      </c>
      <c r="AO25" s="32"/>
      <c r="AP25" s="32">
        <f>SUM(AP12:AP24)</f>
        <v>0</v>
      </c>
      <c r="AQ25" s="32"/>
      <c r="AR25" s="32">
        <f>SUM(AR12:AR24)</f>
        <v>76</v>
      </c>
      <c r="AS25" s="32"/>
      <c r="AT25" s="32">
        <f>SUM(AT12:AT24)</f>
        <v>75</v>
      </c>
      <c r="AU25" s="32"/>
      <c r="AV25" s="34">
        <f>[1]program!CH25</f>
        <v>0</v>
      </c>
      <c r="AW25" s="32" t="e">
        <f>(AV12*AW12+AV13*AW13+AV18*AW18+AV19*AW19+AV20*AW20+AV21*AW21+AV22*AW22+#REF!*#REF!+AV23*AW23+#REF!*#REF!+#REF!*#REF!)/AV25</f>
        <v>#REF!</v>
      </c>
      <c r="AX25" s="32">
        <f>SUM(AX12:AX24)</f>
        <v>200</v>
      </c>
      <c r="AY25" s="32">
        <f>SUM(AY12:AY24)</f>
        <v>902</v>
      </c>
      <c r="AZ25" s="35">
        <f>SUM(AZ12:AZ24)</f>
        <v>1800</v>
      </c>
      <c r="BA25" s="13"/>
      <c r="BB25" s="13"/>
      <c r="BC25" s="13"/>
      <c r="BD25" s="13"/>
      <c r="BE25" s="13"/>
      <c r="BF25" s="13"/>
      <c r="BG25" s="13"/>
      <c r="BH25" s="13"/>
    </row>
    <row r="26" spans="1:65" ht="15.75" thickBot="1" x14ac:dyDescent="0.3">
      <c r="A26" s="130"/>
      <c r="B26" s="131"/>
      <c r="C26" s="36"/>
      <c r="D26" s="36"/>
      <c r="E26" s="36"/>
      <c r="F26" s="36"/>
      <c r="G26" s="37"/>
      <c r="H26" s="132">
        <f>H25+AJ25</f>
        <v>5645</v>
      </c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37"/>
      <c r="AX26" s="132">
        <f>AX25+AY25</f>
        <v>1102</v>
      </c>
      <c r="AY26" s="132"/>
      <c r="AZ26" s="38">
        <f>D25*0.2</f>
        <v>1592</v>
      </c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</row>
    <row r="27" spans="1:65" ht="15.75" thickBot="1" x14ac:dyDescent="0.3">
      <c r="A27" s="112" t="s">
        <v>45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4"/>
      <c r="BA27" s="13"/>
      <c r="BH27" s="13"/>
      <c r="BI27" s="13"/>
      <c r="BJ27" s="13"/>
      <c r="BK27" s="13"/>
      <c r="BL27" s="13"/>
      <c r="BM27" s="13"/>
    </row>
    <row r="28" spans="1:65" x14ac:dyDescent="0.25">
      <c r="A28" s="39">
        <v>1</v>
      </c>
      <c r="B28" s="40" t="s">
        <v>46</v>
      </c>
      <c r="C28" s="41" t="s">
        <v>47</v>
      </c>
      <c r="D28" s="41">
        <v>4</v>
      </c>
      <c r="E28" s="41">
        <v>0.64</v>
      </c>
      <c r="F28" s="41">
        <v>0.64</v>
      </c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>
        <v>4</v>
      </c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42"/>
      <c r="AV28" s="8">
        <v>15</v>
      </c>
      <c r="AW28" s="8"/>
      <c r="AX28" s="8"/>
      <c r="AY28" s="8"/>
      <c r="AZ28" s="12"/>
    </row>
    <row r="29" spans="1:65" x14ac:dyDescent="0.25">
      <c r="A29" s="43">
        <v>2</v>
      </c>
      <c r="B29" s="44" t="s">
        <v>48</v>
      </c>
      <c r="C29" s="17" t="s">
        <v>49</v>
      </c>
      <c r="D29" s="45">
        <v>30</v>
      </c>
      <c r="E29" s="46">
        <v>4.24</v>
      </c>
      <c r="F29" s="46">
        <v>2.12</v>
      </c>
      <c r="G29" s="17"/>
      <c r="H29" s="17">
        <v>15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>
        <v>15</v>
      </c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>
        <v>15</v>
      </c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47"/>
      <c r="AV29" s="17">
        <f>[1]program!CH30</f>
        <v>0</v>
      </c>
      <c r="AW29" s="17"/>
      <c r="AX29" s="17"/>
      <c r="AY29" s="17"/>
      <c r="AZ29" s="21"/>
    </row>
    <row r="30" spans="1:65" x14ac:dyDescent="0.25">
      <c r="A30" s="43">
        <v>3</v>
      </c>
      <c r="B30" s="44" t="s">
        <v>50</v>
      </c>
      <c r="C30" s="17" t="s">
        <v>49</v>
      </c>
      <c r="D30" s="45">
        <v>50</v>
      </c>
      <c r="E30" s="46">
        <v>11.49</v>
      </c>
      <c r="F30" s="46">
        <v>3</v>
      </c>
      <c r="G30" s="17"/>
      <c r="H30" s="17">
        <v>45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>
        <f>[1]program!BV28</f>
        <v>0</v>
      </c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>
        <v>5</v>
      </c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47"/>
      <c r="AV30" s="17">
        <f>[1]program!CH31</f>
        <v>0</v>
      </c>
      <c r="AW30" s="17"/>
      <c r="AX30" s="17"/>
      <c r="AY30" s="17"/>
      <c r="AZ30" s="21"/>
    </row>
    <row r="31" spans="1:65" x14ac:dyDescent="0.25">
      <c r="A31" s="43">
        <v>4</v>
      </c>
      <c r="B31" s="44" t="s">
        <v>51</v>
      </c>
      <c r="C31" s="17" t="s">
        <v>49</v>
      </c>
      <c r="D31" s="45">
        <v>3</v>
      </c>
      <c r="E31" s="46">
        <v>0.12</v>
      </c>
      <c r="F31" s="46">
        <v>0.12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>
        <v>3</v>
      </c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47"/>
      <c r="AV31" s="17"/>
      <c r="AW31" s="17"/>
      <c r="AX31" s="17"/>
      <c r="AY31" s="17"/>
      <c r="AZ31" s="21"/>
    </row>
    <row r="32" spans="1:65" x14ac:dyDescent="0.25">
      <c r="A32" s="43">
        <v>5</v>
      </c>
      <c r="B32" s="44" t="s">
        <v>52</v>
      </c>
      <c r="C32" s="17" t="s">
        <v>49</v>
      </c>
      <c r="D32" s="45">
        <v>30</v>
      </c>
      <c r="E32" s="46">
        <v>5.61</v>
      </c>
      <c r="F32" s="46">
        <v>2.2400000000000002</v>
      </c>
      <c r="G32" s="17"/>
      <c r="H32" s="17">
        <v>27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>
        <v>3</v>
      </c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47"/>
      <c r="AV32" s="17"/>
      <c r="AW32" s="17"/>
      <c r="AX32" s="17"/>
      <c r="AY32" s="17"/>
      <c r="AZ32" s="21"/>
    </row>
    <row r="33" spans="1:62" x14ac:dyDescent="0.25">
      <c r="A33" s="43">
        <v>6</v>
      </c>
      <c r="B33" s="44" t="s">
        <v>53</v>
      </c>
      <c r="C33" s="17" t="s">
        <v>49</v>
      </c>
      <c r="D33" s="45">
        <v>100</v>
      </c>
      <c r="E33" s="46">
        <v>3.36</v>
      </c>
      <c r="F33" s="46">
        <v>3.36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>
        <v>100</v>
      </c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47"/>
      <c r="AV33" s="17"/>
      <c r="AW33" s="17"/>
      <c r="AX33" s="17"/>
      <c r="AY33" s="17"/>
      <c r="AZ33" s="21"/>
    </row>
    <row r="34" spans="1:62" x14ac:dyDescent="0.25">
      <c r="A34" s="43">
        <v>7</v>
      </c>
      <c r="B34" s="44" t="s">
        <v>54</v>
      </c>
      <c r="C34" s="17" t="s">
        <v>49</v>
      </c>
      <c r="D34" s="45">
        <v>60</v>
      </c>
      <c r="E34" s="46">
        <v>4.83</v>
      </c>
      <c r="F34" s="46">
        <v>4.83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>
        <v>60</v>
      </c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47"/>
      <c r="AV34" s="17"/>
      <c r="AW34" s="17"/>
      <c r="AX34" s="17"/>
      <c r="AY34" s="17"/>
      <c r="AZ34" s="21"/>
    </row>
    <row r="35" spans="1:62" x14ac:dyDescent="0.25">
      <c r="A35" s="43">
        <v>8</v>
      </c>
      <c r="B35" s="44" t="s">
        <v>55</v>
      </c>
      <c r="C35" s="17" t="s">
        <v>49</v>
      </c>
      <c r="D35" s="45">
        <v>200</v>
      </c>
      <c r="E35" s="46">
        <v>11.13</v>
      </c>
      <c r="F35" s="46">
        <v>11.13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>
        <f>[1]program!BV27</f>
        <v>0</v>
      </c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>
        <v>200</v>
      </c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47"/>
      <c r="AV35" s="17"/>
      <c r="AW35" s="17"/>
      <c r="AX35" s="17"/>
      <c r="AY35" s="17"/>
      <c r="AZ35" s="21"/>
    </row>
    <row r="36" spans="1:62" x14ac:dyDescent="0.25">
      <c r="A36" s="43">
        <v>9</v>
      </c>
      <c r="B36" s="44" t="s">
        <v>56</v>
      </c>
      <c r="C36" s="17" t="s">
        <v>49</v>
      </c>
      <c r="D36" s="45">
        <v>28</v>
      </c>
      <c r="E36" s="46">
        <v>1.7</v>
      </c>
      <c r="F36" s="46">
        <v>1.7</v>
      </c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>
        <v>28</v>
      </c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47"/>
      <c r="AV36" s="17"/>
      <c r="AW36" s="17"/>
      <c r="AX36" s="17"/>
      <c r="AY36" s="17"/>
      <c r="AZ36" s="21"/>
    </row>
    <row r="37" spans="1:62" x14ac:dyDescent="0.25">
      <c r="A37" s="43">
        <v>10</v>
      </c>
      <c r="B37" s="44" t="s">
        <v>57</v>
      </c>
      <c r="C37" s="17" t="s">
        <v>49</v>
      </c>
      <c r="D37" s="45">
        <v>40</v>
      </c>
      <c r="E37" s="46">
        <v>4.4000000000000004</v>
      </c>
      <c r="F37" s="46">
        <v>4.4000000000000004</v>
      </c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>
        <v>40</v>
      </c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47"/>
      <c r="AV37" s="17"/>
      <c r="AW37" s="17"/>
      <c r="AX37" s="17"/>
      <c r="AY37" s="17"/>
      <c r="AZ37" s="21"/>
    </row>
    <row r="38" spans="1:62" x14ac:dyDescent="0.25">
      <c r="A38" s="43">
        <v>11</v>
      </c>
      <c r="B38" s="44" t="s">
        <v>58</v>
      </c>
      <c r="C38" s="17" t="s">
        <v>49</v>
      </c>
      <c r="D38" s="45">
        <v>90</v>
      </c>
      <c r="E38" s="46">
        <v>59.16</v>
      </c>
      <c r="F38" s="46">
        <v>9</v>
      </c>
      <c r="G38" s="17"/>
      <c r="H38" s="17">
        <f>D38-AJ38</f>
        <v>81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>
        <v>9</v>
      </c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47"/>
      <c r="AV38" s="17"/>
      <c r="AW38" s="17"/>
      <c r="AX38" s="17"/>
      <c r="AY38" s="17"/>
      <c r="AZ38" s="21"/>
    </row>
    <row r="39" spans="1:62" x14ac:dyDescent="0.25">
      <c r="A39" s="43">
        <v>12</v>
      </c>
      <c r="B39" s="44" t="s">
        <v>59</v>
      </c>
      <c r="C39" s="17" t="s">
        <v>49</v>
      </c>
      <c r="D39" s="45">
        <v>200</v>
      </c>
      <c r="E39" s="46">
        <v>51.57</v>
      </c>
      <c r="F39" s="46">
        <v>5</v>
      </c>
      <c r="G39" s="17"/>
      <c r="H39" s="17">
        <f>D39-AJ39</f>
        <v>180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>
        <v>20</v>
      </c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47"/>
      <c r="AV39" s="17"/>
      <c r="AW39" s="17"/>
      <c r="AX39" s="17"/>
      <c r="AY39" s="17"/>
      <c r="AZ39" s="21"/>
    </row>
    <row r="40" spans="1:62" x14ac:dyDescent="0.25">
      <c r="A40" s="43">
        <v>13</v>
      </c>
      <c r="B40" s="44" t="s">
        <v>60</v>
      </c>
      <c r="C40" s="17" t="s">
        <v>49</v>
      </c>
      <c r="D40" s="45">
        <v>200</v>
      </c>
      <c r="E40" s="46">
        <v>10.7</v>
      </c>
      <c r="F40" s="46">
        <v>10.7</v>
      </c>
      <c r="G40" s="17"/>
      <c r="H40" s="17">
        <v>180</v>
      </c>
      <c r="I40" s="17"/>
      <c r="J40" s="17"/>
      <c r="K40" s="17"/>
      <c r="L40" s="17"/>
      <c r="M40" s="17"/>
      <c r="N40" s="17"/>
      <c r="O40" s="17"/>
      <c r="P40" s="17"/>
      <c r="Q40" s="47"/>
      <c r="R40" s="17"/>
      <c r="S40" s="17"/>
      <c r="T40" s="17">
        <f>[1]program!BV29</f>
        <v>0</v>
      </c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>
        <v>20</v>
      </c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47"/>
      <c r="AV40" s="17">
        <f>[1]program!CH32</f>
        <v>0</v>
      </c>
      <c r="AW40" s="17"/>
      <c r="AX40" s="17"/>
      <c r="AY40" s="17"/>
      <c r="AZ40" s="21"/>
    </row>
    <row r="41" spans="1:62" x14ac:dyDescent="0.25">
      <c r="A41" s="43">
        <v>14</v>
      </c>
      <c r="B41" s="44" t="s">
        <v>61</v>
      </c>
      <c r="C41" s="17" t="s">
        <v>49</v>
      </c>
      <c r="D41" s="45">
        <v>400</v>
      </c>
      <c r="E41" s="46">
        <v>49.4</v>
      </c>
      <c r="F41" s="46">
        <v>20</v>
      </c>
      <c r="G41" s="17"/>
      <c r="H41" s="17">
        <v>144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>
        <f>[1]program!BV27</f>
        <v>0</v>
      </c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>
        <v>256</v>
      </c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47"/>
      <c r="AV41" s="17"/>
      <c r="AW41" s="17"/>
      <c r="AX41" s="17"/>
      <c r="AY41" s="17"/>
      <c r="AZ41" s="21"/>
    </row>
    <row r="42" spans="1:62" x14ac:dyDescent="0.25">
      <c r="A42" s="43">
        <v>15</v>
      </c>
      <c r="B42" s="44" t="s">
        <v>62</v>
      </c>
      <c r="C42" s="17" t="s">
        <v>63</v>
      </c>
      <c r="D42" s="45">
        <v>60</v>
      </c>
      <c r="E42" s="46">
        <v>17.3</v>
      </c>
      <c r="F42" s="46">
        <v>5</v>
      </c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>
        <v>60</v>
      </c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47"/>
      <c r="AV42" s="17"/>
      <c r="AW42" s="17"/>
      <c r="AX42" s="17"/>
      <c r="AY42" s="17"/>
      <c r="AZ42" s="21"/>
    </row>
    <row r="43" spans="1:62" x14ac:dyDescent="0.25">
      <c r="A43" s="43">
        <v>16</v>
      </c>
      <c r="B43" s="48">
        <v>71</v>
      </c>
      <c r="C43" s="49" t="s">
        <v>31</v>
      </c>
      <c r="D43" s="50">
        <v>445</v>
      </c>
      <c r="E43" s="51">
        <v>57.9</v>
      </c>
      <c r="F43" s="51">
        <v>30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>
        <f>[1]program!BV28</f>
        <v>0</v>
      </c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>
        <v>445</v>
      </c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47"/>
      <c r="AV43" s="17"/>
      <c r="AW43" s="17"/>
      <c r="AX43" s="17"/>
      <c r="AY43" s="17"/>
      <c r="AZ43" s="21"/>
    </row>
    <row r="44" spans="1:62" x14ac:dyDescent="0.25">
      <c r="A44" s="52">
        <v>17</v>
      </c>
      <c r="B44" s="53" t="s">
        <v>64</v>
      </c>
      <c r="C44" s="54" t="s">
        <v>31</v>
      </c>
      <c r="D44" s="55"/>
      <c r="E44" s="56">
        <v>2.37</v>
      </c>
      <c r="F44" s="56">
        <v>2.37</v>
      </c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47"/>
      <c r="AV44" s="17"/>
      <c r="AW44" s="17"/>
      <c r="AX44" s="17"/>
      <c r="AY44" s="17"/>
      <c r="AZ44" s="21"/>
    </row>
    <row r="45" spans="1:62" x14ac:dyDescent="0.25">
      <c r="A45" s="52">
        <v>18</v>
      </c>
      <c r="B45" s="57" t="s">
        <v>65</v>
      </c>
      <c r="C45" s="54" t="s">
        <v>31</v>
      </c>
      <c r="D45" s="58"/>
      <c r="E45" s="59">
        <v>2.52</v>
      </c>
      <c r="F45" s="59">
        <v>2.52</v>
      </c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4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47"/>
      <c r="AV45" s="17"/>
      <c r="AW45" s="17"/>
      <c r="AX45" s="17"/>
      <c r="AY45" s="17"/>
      <c r="AZ45" s="21"/>
    </row>
    <row r="46" spans="1:62" ht="15.75" thickBot="1" x14ac:dyDescent="0.3">
      <c r="A46" s="60">
        <v>19</v>
      </c>
      <c r="B46" s="53" t="s">
        <v>66</v>
      </c>
      <c r="C46" s="54" t="s">
        <v>67</v>
      </c>
      <c r="D46" s="55"/>
      <c r="E46" s="56">
        <v>3</v>
      </c>
      <c r="F46" s="56">
        <v>3</v>
      </c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61"/>
      <c r="AV46" s="49">
        <f>[1]program!CH43</f>
        <v>0</v>
      </c>
      <c r="AW46" s="49"/>
      <c r="AX46" s="49"/>
      <c r="AY46" s="49"/>
      <c r="AZ46" s="62"/>
    </row>
    <row r="47" spans="1:62" ht="15" customHeight="1" x14ac:dyDescent="0.25">
      <c r="A47" s="133" t="s">
        <v>68</v>
      </c>
      <c r="B47" s="134"/>
      <c r="C47" s="63">
        <f>SUM(C29:C46)</f>
        <v>0</v>
      </c>
      <c r="D47" s="63">
        <f t="shared" ref="D47:AY47" si="5">SUM(D28:D46)</f>
        <v>1940</v>
      </c>
      <c r="E47" s="63">
        <f t="shared" si="5"/>
        <v>301.44</v>
      </c>
      <c r="F47" s="63">
        <f t="shared" si="5"/>
        <v>121.13000000000001</v>
      </c>
      <c r="G47" s="63">
        <f t="shared" si="5"/>
        <v>0</v>
      </c>
      <c r="H47" s="63">
        <f t="shared" si="5"/>
        <v>672</v>
      </c>
      <c r="I47" s="63">
        <f t="shared" si="5"/>
        <v>0</v>
      </c>
      <c r="J47" s="63">
        <f t="shared" si="5"/>
        <v>0</v>
      </c>
      <c r="K47" s="63">
        <f t="shared" si="5"/>
        <v>0</v>
      </c>
      <c r="L47" s="63">
        <f t="shared" si="5"/>
        <v>0</v>
      </c>
      <c r="M47" s="63">
        <f t="shared" si="5"/>
        <v>0</v>
      </c>
      <c r="N47" s="63">
        <f t="shared" si="5"/>
        <v>0</v>
      </c>
      <c r="O47" s="63">
        <f t="shared" si="5"/>
        <v>0</v>
      </c>
      <c r="P47" s="63">
        <f t="shared" si="5"/>
        <v>0</v>
      </c>
      <c r="Q47" s="63">
        <f t="shared" si="5"/>
        <v>0</v>
      </c>
      <c r="R47" s="63">
        <f t="shared" si="5"/>
        <v>0</v>
      </c>
      <c r="S47" s="63">
        <f t="shared" si="5"/>
        <v>0</v>
      </c>
      <c r="T47" s="63">
        <f t="shared" si="5"/>
        <v>15</v>
      </c>
      <c r="U47" s="63">
        <f t="shared" si="5"/>
        <v>0</v>
      </c>
      <c r="V47" s="63">
        <f t="shared" si="5"/>
        <v>0</v>
      </c>
      <c r="W47" s="63">
        <f t="shared" si="5"/>
        <v>0</v>
      </c>
      <c r="X47" s="63">
        <f t="shared" si="5"/>
        <v>0</v>
      </c>
      <c r="Y47" s="63">
        <f t="shared" si="5"/>
        <v>0</v>
      </c>
      <c r="Z47" s="63">
        <f t="shared" si="5"/>
        <v>0</v>
      </c>
      <c r="AA47" s="63">
        <f t="shared" si="5"/>
        <v>0</v>
      </c>
      <c r="AB47" s="63">
        <f t="shared" si="5"/>
        <v>0</v>
      </c>
      <c r="AC47" s="63">
        <f t="shared" si="5"/>
        <v>0</v>
      </c>
      <c r="AD47" s="63">
        <f t="shared" si="5"/>
        <v>0</v>
      </c>
      <c r="AE47" s="63">
        <f t="shared" si="5"/>
        <v>0</v>
      </c>
      <c r="AF47" s="63">
        <f t="shared" si="5"/>
        <v>0</v>
      </c>
      <c r="AG47" s="63">
        <f t="shared" si="5"/>
        <v>0</v>
      </c>
      <c r="AH47" s="63">
        <f t="shared" si="5"/>
        <v>0</v>
      </c>
      <c r="AI47" s="63">
        <f t="shared" si="5"/>
        <v>0</v>
      </c>
      <c r="AJ47" s="63">
        <f t="shared" si="5"/>
        <v>1268</v>
      </c>
      <c r="AK47" s="63">
        <f t="shared" si="5"/>
        <v>0</v>
      </c>
      <c r="AL47" s="63">
        <f t="shared" si="5"/>
        <v>0</v>
      </c>
      <c r="AM47" s="63">
        <f t="shared" si="5"/>
        <v>0</v>
      </c>
      <c r="AN47" s="63">
        <f t="shared" si="5"/>
        <v>0</v>
      </c>
      <c r="AO47" s="63">
        <f t="shared" si="5"/>
        <v>0</v>
      </c>
      <c r="AP47" s="63">
        <f t="shared" si="5"/>
        <v>0</v>
      </c>
      <c r="AQ47" s="63">
        <f t="shared" si="5"/>
        <v>0</v>
      </c>
      <c r="AR47" s="63">
        <f t="shared" si="5"/>
        <v>0</v>
      </c>
      <c r="AS47" s="63">
        <f t="shared" si="5"/>
        <v>0</v>
      </c>
      <c r="AT47" s="63">
        <f t="shared" si="5"/>
        <v>0</v>
      </c>
      <c r="AU47" s="63">
        <f t="shared" si="5"/>
        <v>0</v>
      </c>
      <c r="AV47" s="63">
        <f t="shared" si="5"/>
        <v>15</v>
      </c>
      <c r="AW47" s="63">
        <f t="shared" si="5"/>
        <v>0</v>
      </c>
      <c r="AX47" s="63">
        <f t="shared" si="5"/>
        <v>0</v>
      </c>
      <c r="AY47" s="63">
        <f t="shared" si="5"/>
        <v>0</v>
      </c>
      <c r="AZ47" s="64"/>
      <c r="BH47" s="13"/>
      <c r="BI47" s="13"/>
      <c r="BJ47" s="13"/>
    </row>
    <row r="48" spans="1:62" ht="15.75" thickBot="1" x14ac:dyDescent="0.3">
      <c r="A48" s="130"/>
      <c r="B48" s="131"/>
      <c r="C48" s="37"/>
      <c r="D48" s="37"/>
      <c r="E48" s="65"/>
      <c r="F48" s="65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66"/>
      <c r="T48" s="135">
        <f>H47+V47+AJ47</f>
        <v>1940</v>
      </c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6"/>
      <c r="AW48" s="67"/>
      <c r="AX48" s="135">
        <f>AX47+AY47</f>
        <v>0</v>
      </c>
      <c r="AY48" s="136"/>
      <c r="AZ48" s="68"/>
      <c r="BH48" s="13"/>
      <c r="BI48" s="13"/>
      <c r="BJ48" s="13"/>
    </row>
    <row r="49" spans="1:64" ht="1.5" customHeight="1" thickBot="1" x14ac:dyDescent="0.3">
      <c r="A49" s="112" t="s">
        <v>69</v>
      </c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4"/>
    </row>
    <row r="50" spans="1:64" ht="16.5" hidden="1" thickBot="1" x14ac:dyDescent="0.3">
      <c r="A50" s="69">
        <v>1</v>
      </c>
      <c r="B50" s="70" t="s">
        <v>70</v>
      </c>
      <c r="C50" s="71" t="s">
        <v>71</v>
      </c>
      <c r="D50" s="71">
        <f>[1]program!BM50</f>
        <v>0</v>
      </c>
      <c r="E50" s="71"/>
      <c r="F50" s="71">
        <v>0</v>
      </c>
      <c r="G50" s="71" t="s">
        <v>72</v>
      </c>
      <c r="H50" s="71"/>
      <c r="I50" s="71"/>
      <c r="J50" s="71">
        <v>10</v>
      </c>
      <c r="K50" s="71">
        <v>140</v>
      </c>
      <c r="L50" s="71">
        <v>10</v>
      </c>
      <c r="M50" s="71">
        <v>140</v>
      </c>
      <c r="N50" s="71">
        <v>10</v>
      </c>
      <c r="O50" s="71">
        <f>M50</f>
        <v>140</v>
      </c>
      <c r="P50" s="71">
        <v>20</v>
      </c>
      <c r="Q50" s="71">
        <v>130</v>
      </c>
      <c r="R50" s="71"/>
      <c r="S50" s="71"/>
      <c r="T50" s="71">
        <f>[1]program!BV50</f>
        <v>0</v>
      </c>
      <c r="U50" s="71" t="e">
        <f>(H50*I50+J50*K50+L50*M50+N50*O50+P50*Q50+R50*S50)/T50</f>
        <v>#DIV/0!</v>
      </c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>
        <f>[1]program!CB50</f>
        <v>0</v>
      </c>
      <c r="AI50" s="71" t="e">
        <f>(V50*W50+X50*Y50+Z50*AA50+AB50*AC50+AD50*AE50+AF50*AG50)/AH50</f>
        <v>#DIV/0!</v>
      </c>
      <c r="AJ50" s="71"/>
      <c r="AK50" s="71"/>
      <c r="AL50" s="71"/>
      <c r="AM50" s="71"/>
      <c r="AN50" s="71"/>
      <c r="AO50" s="71"/>
      <c r="AP50" s="71">
        <v>25</v>
      </c>
      <c r="AQ50" s="71">
        <f>80/1.19</f>
        <v>67.226890756302524</v>
      </c>
      <c r="AR50" s="71">
        <v>20</v>
      </c>
      <c r="AS50" s="71">
        <f>80/1.19</f>
        <v>67.226890756302524</v>
      </c>
      <c r="AT50" s="71">
        <v>5</v>
      </c>
      <c r="AU50" s="72">
        <v>34</v>
      </c>
      <c r="AV50" s="71">
        <f>[1]program!CH50</f>
        <v>0</v>
      </c>
      <c r="AW50" s="71" t="e">
        <f t="shared" ref="AW50" si="6">(AJ50*AK50+AL50*AM50+AN50*AO50+AP50*AQ50+AR50*AS50+AT50*AU50)/AV50</f>
        <v>#DIV/0!</v>
      </c>
      <c r="AX50" s="71"/>
      <c r="AY50" s="71"/>
      <c r="AZ50" s="73"/>
    </row>
    <row r="51" spans="1:64" ht="12" hidden="1" customHeight="1" x14ac:dyDescent="0.25">
      <c r="A51" s="115" t="s">
        <v>73</v>
      </c>
      <c r="B51" s="116"/>
      <c r="C51" s="74">
        <f>SUM(C50:C50)</f>
        <v>0</v>
      </c>
      <c r="D51" s="74">
        <f>SUM(D50:D50)</f>
        <v>0</v>
      </c>
      <c r="E51" s="74">
        <v>0</v>
      </c>
      <c r="F51" s="74">
        <f>SUM(F50:F50)</f>
        <v>0</v>
      </c>
      <c r="G51" s="74"/>
      <c r="H51" s="75">
        <f>SUM(H50:H50)</f>
        <v>0</v>
      </c>
      <c r="I51" s="75"/>
      <c r="J51" s="75">
        <f>SUM(J50:J50)</f>
        <v>10</v>
      </c>
      <c r="K51" s="75"/>
      <c r="L51" s="75">
        <f>SUM(L50:L50)</f>
        <v>10</v>
      </c>
      <c r="M51" s="75"/>
      <c r="N51" s="75">
        <f>SUM(N50:N50)</f>
        <v>10</v>
      </c>
      <c r="O51" s="75"/>
      <c r="P51" s="75">
        <f>SUM(P50:P50)</f>
        <v>20</v>
      </c>
      <c r="Q51" s="75"/>
      <c r="R51" s="75">
        <f>SUM(R50:R50)</f>
        <v>0</v>
      </c>
      <c r="S51" s="76"/>
      <c r="T51" s="77">
        <f>SUM(T50:T50)</f>
        <v>0</v>
      </c>
      <c r="U51" s="75" t="e">
        <f>(T50*U50+#REF!*#REF!+#REF!*#REF!+#REF!*#REF!+#REF!*#REF!)/T51</f>
        <v>#DIV/0!</v>
      </c>
      <c r="V51" s="75">
        <f>SUM(V50:V50)</f>
        <v>0</v>
      </c>
      <c r="W51" s="75"/>
      <c r="X51" s="75">
        <f>SUM(X50:X50)</f>
        <v>0</v>
      </c>
      <c r="Y51" s="75"/>
      <c r="Z51" s="75">
        <f>SUM(Z50:Z50)</f>
        <v>0</v>
      </c>
      <c r="AA51" s="75"/>
      <c r="AB51" s="75">
        <f>SUM(AB50:AB50)</f>
        <v>0</v>
      </c>
      <c r="AC51" s="75"/>
      <c r="AD51" s="75">
        <f>SUM(AD50:AD50)</f>
        <v>0</v>
      </c>
      <c r="AE51" s="75"/>
      <c r="AF51" s="75">
        <f>SUM(AF50:AF50)</f>
        <v>0</v>
      </c>
      <c r="AG51" s="75">
        <f>SUM(AG50:AG50)</f>
        <v>0</v>
      </c>
      <c r="AH51" s="75">
        <f>SUM(AH50:AH50)</f>
        <v>0</v>
      </c>
      <c r="AI51" s="75" t="e">
        <f>(#REF!*#REF!+#REF!*#REF!+#REF!*#REF!)/AH51</f>
        <v>#REF!</v>
      </c>
      <c r="AJ51" s="75">
        <f>SUM(AJ50:AJ50)</f>
        <v>0</v>
      </c>
      <c r="AK51" s="75"/>
      <c r="AL51" s="75">
        <f>SUM(AL50:AL50)</f>
        <v>0</v>
      </c>
      <c r="AM51" s="75"/>
      <c r="AN51" s="75">
        <f>SUM(AN50:AN50)</f>
        <v>0</v>
      </c>
      <c r="AO51" s="75"/>
      <c r="AP51" s="75">
        <f>SUM(AP50:AP50)</f>
        <v>25</v>
      </c>
      <c r="AQ51" s="75"/>
      <c r="AR51" s="75">
        <f>SUM(AR50:AR50)</f>
        <v>20</v>
      </c>
      <c r="AS51" s="75"/>
      <c r="AT51" s="75">
        <f>SUM(AT50:AT50)</f>
        <v>5</v>
      </c>
      <c r="AU51" s="75"/>
      <c r="AV51" s="78">
        <f>SUM(AV50:AV50)</f>
        <v>0</v>
      </c>
      <c r="AW51" s="79" t="e">
        <f>(AV50*AW50+#REF!*#REF!+#REF!*#REF!+#REF!*#REF!+#REF!*#REF!)/AV51</f>
        <v>#DIV/0!</v>
      </c>
      <c r="AX51" s="75">
        <f>SUM(AX50:AX50)</f>
        <v>0</v>
      </c>
      <c r="AY51" s="75"/>
      <c r="AZ51" s="80"/>
    </row>
    <row r="52" spans="1:64" ht="10.5" hidden="1" customHeight="1" x14ac:dyDescent="0.25">
      <c r="A52" s="117"/>
      <c r="B52" s="118"/>
      <c r="C52" s="81"/>
      <c r="D52" s="81"/>
      <c r="E52" s="81"/>
      <c r="F52" s="81"/>
      <c r="G52" s="81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3"/>
      <c r="T52" s="119">
        <f>T51+AH51+AV51</f>
        <v>0</v>
      </c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1"/>
      <c r="AW52" s="84"/>
      <c r="AX52" s="120">
        <f>AX51+AY51</f>
        <v>0</v>
      </c>
      <c r="AY52" s="120"/>
      <c r="AZ52" s="85"/>
    </row>
    <row r="53" spans="1:64" ht="12.75" hidden="1" customHeight="1" x14ac:dyDescent="0.25">
      <c r="A53" s="122" t="s">
        <v>74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4"/>
    </row>
    <row r="54" spans="1:64" ht="16.5" hidden="1" thickBot="1" x14ac:dyDescent="0.3">
      <c r="A54" s="86">
        <v>1</v>
      </c>
      <c r="B54" s="87" t="s">
        <v>75</v>
      </c>
      <c r="C54" s="88">
        <f>[1]program!BL51</f>
        <v>0</v>
      </c>
      <c r="D54" s="88">
        <f>[1]program!BM51</f>
        <v>0</v>
      </c>
      <c r="E54" s="88">
        <f>[1]program!BJ51</f>
        <v>0</v>
      </c>
      <c r="F54" s="88">
        <f>[1]program!BK51</f>
        <v>0</v>
      </c>
      <c r="G54" s="88" t="s">
        <v>76</v>
      </c>
      <c r="H54" s="88"/>
      <c r="I54" s="88"/>
      <c r="J54" s="88">
        <v>10</v>
      </c>
      <c r="K54" s="88">
        <v>160</v>
      </c>
      <c r="L54" s="88">
        <v>10</v>
      </c>
      <c r="M54" s="88">
        <v>140</v>
      </c>
      <c r="N54" s="88">
        <v>10</v>
      </c>
      <c r="O54" s="88">
        <v>140</v>
      </c>
      <c r="P54" s="88">
        <v>78</v>
      </c>
      <c r="Q54" s="88">
        <v>140</v>
      </c>
      <c r="R54" s="88"/>
      <c r="S54" s="88"/>
      <c r="T54" s="88">
        <f>[1]program!BV51</f>
        <v>0</v>
      </c>
      <c r="U54" s="88" t="e">
        <f t="shared" ref="U54" si="7">(H54*I54+J54*K54+L54*M54+N54*O54+P54*Q54+R54*S54)/T54</f>
        <v>#DIV/0!</v>
      </c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>
        <f>[1]program!CB51</f>
        <v>0</v>
      </c>
      <c r="AI54" s="88" t="e">
        <f t="shared" ref="AI54" si="8">(V54*W54+X54*Y54+Z54*AA54+AB54*AC54+AD54*AE54+AF54*AG54)/AH54</f>
        <v>#DIV/0!</v>
      </c>
      <c r="AJ54" s="88"/>
      <c r="AK54" s="88"/>
      <c r="AL54" s="88"/>
      <c r="AM54" s="88"/>
      <c r="AN54" s="88"/>
      <c r="AO54" s="88"/>
      <c r="AP54" s="88"/>
      <c r="AQ54" s="88"/>
      <c r="AR54" s="88">
        <v>6</v>
      </c>
      <c r="AS54" s="88">
        <v>60</v>
      </c>
      <c r="AT54" s="88">
        <v>6</v>
      </c>
      <c r="AU54" s="89">
        <v>34</v>
      </c>
      <c r="AV54" s="88">
        <f>[1]program!CH51</f>
        <v>0</v>
      </c>
      <c r="AW54" s="88" t="e">
        <f t="shared" ref="AW54" si="9">(AJ54*AK54+AL54*AM54+AN54*AO54+AP54*AQ54+AR54*AS54+AT54*AU54)/AV54</f>
        <v>#DIV/0!</v>
      </c>
      <c r="AX54" s="88">
        <f>[1]program!CP51</f>
        <v>0</v>
      </c>
      <c r="AY54" s="88"/>
      <c r="AZ54" s="85"/>
    </row>
    <row r="55" spans="1:64" ht="9.75" hidden="1" customHeight="1" x14ac:dyDescent="0.25">
      <c r="A55" s="122" t="s">
        <v>77</v>
      </c>
      <c r="B55" s="123"/>
      <c r="C55" s="90">
        <f>SUM(C51:C54)</f>
        <v>0</v>
      </c>
      <c r="D55" s="90">
        <f>SUM(D54)</f>
        <v>0</v>
      </c>
      <c r="E55" s="90">
        <f t="shared" ref="E55:AX55" si="10">SUM(E54)</f>
        <v>0</v>
      </c>
      <c r="F55" s="90">
        <f t="shared" si="10"/>
        <v>0</v>
      </c>
      <c r="G55" s="90">
        <f t="shared" si="10"/>
        <v>0</v>
      </c>
      <c r="H55" s="90">
        <f t="shared" si="10"/>
        <v>0</v>
      </c>
      <c r="I55" s="90">
        <f t="shared" si="10"/>
        <v>0</v>
      </c>
      <c r="J55" s="90">
        <f t="shared" si="10"/>
        <v>10</v>
      </c>
      <c r="K55" s="90">
        <f t="shared" si="10"/>
        <v>160</v>
      </c>
      <c r="L55" s="90">
        <f t="shared" si="10"/>
        <v>10</v>
      </c>
      <c r="M55" s="90">
        <f t="shared" si="10"/>
        <v>140</v>
      </c>
      <c r="N55" s="90">
        <f t="shared" si="10"/>
        <v>10</v>
      </c>
      <c r="O55" s="90">
        <f t="shared" si="10"/>
        <v>140</v>
      </c>
      <c r="P55" s="90">
        <f t="shared" si="10"/>
        <v>78</v>
      </c>
      <c r="Q55" s="90">
        <f t="shared" si="10"/>
        <v>140</v>
      </c>
      <c r="R55" s="90">
        <f t="shared" si="10"/>
        <v>0</v>
      </c>
      <c r="S55" s="90">
        <f t="shared" si="10"/>
        <v>0</v>
      </c>
      <c r="T55" s="90">
        <f t="shared" si="10"/>
        <v>0</v>
      </c>
      <c r="U55" s="90" t="e">
        <f t="shared" si="10"/>
        <v>#DIV/0!</v>
      </c>
      <c r="V55" s="90">
        <f t="shared" si="10"/>
        <v>0</v>
      </c>
      <c r="W55" s="90">
        <f t="shared" si="10"/>
        <v>0</v>
      </c>
      <c r="X55" s="90">
        <f t="shared" si="10"/>
        <v>0</v>
      </c>
      <c r="Y55" s="90">
        <f t="shared" si="10"/>
        <v>0</v>
      </c>
      <c r="Z55" s="90">
        <f t="shared" si="10"/>
        <v>0</v>
      </c>
      <c r="AA55" s="90">
        <f t="shared" si="10"/>
        <v>0</v>
      </c>
      <c r="AB55" s="90">
        <f t="shared" si="10"/>
        <v>0</v>
      </c>
      <c r="AC55" s="90">
        <f t="shared" si="10"/>
        <v>0</v>
      </c>
      <c r="AD55" s="90">
        <f t="shared" si="10"/>
        <v>0</v>
      </c>
      <c r="AE55" s="90">
        <f t="shared" si="10"/>
        <v>0</v>
      </c>
      <c r="AF55" s="90">
        <f t="shared" si="10"/>
        <v>0</v>
      </c>
      <c r="AG55" s="90">
        <f t="shared" si="10"/>
        <v>0</v>
      </c>
      <c r="AH55" s="90">
        <f t="shared" si="10"/>
        <v>0</v>
      </c>
      <c r="AI55" s="90" t="e">
        <f t="shared" si="10"/>
        <v>#DIV/0!</v>
      </c>
      <c r="AJ55" s="90">
        <f t="shared" si="10"/>
        <v>0</v>
      </c>
      <c r="AK55" s="90">
        <f t="shared" si="10"/>
        <v>0</v>
      </c>
      <c r="AL55" s="90">
        <f t="shared" si="10"/>
        <v>0</v>
      </c>
      <c r="AM55" s="90">
        <f t="shared" si="10"/>
        <v>0</v>
      </c>
      <c r="AN55" s="90">
        <f t="shared" si="10"/>
        <v>0</v>
      </c>
      <c r="AO55" s="90">
        <f t="shared" si="10"/>
        <v>0</v>
      </c>
      <c r="AP55" s="90">
        <f t="shared" si="10"/>
        <v>0</v>
      </c>
      <c r="AQ55" s="90">
        <f t="shared" si="10"/>
        <v>0</v>
      </c>
      <c r="AR55" s="90">
        <f t="shared" si="10"/>
        <v>6</v>
      </c>
      <c r="AS55" s="90">
        <f t="shared" si="10"/>
        <v>60</v>
      </c>
      <c r="AT55" s="90">
        <f t="shared" si="10"/>
        <v>6</v>
      </c>
      <c r="AU55" s="90">
        <f t="shared" si="10"/>
        <v>34</v>
      </c>
      <c r="AV55" s="90">
        <f t="shared" si="10"/>
        <v>0</v>
      </c>
      <c r="AW55" s="90" t="e">
        <f t="shared" si="10"/>
        <v>#DIV/0!</v>
      </c>
      <c r="AX55" s="90">
        <f t="shared" si="10"/>
        <v>0</v>
      </c>
      <c r="AY55" s="91"/>
      <c r="AZ55" s="73"/>
    </row>
    <row r="56" spans="1:64" ht="15.75" hidden="1" customHeight="1" x14ac:dyDescent="0.25">
      <c r="A56" s="125"/>
      <c r="B56" s="126"/>
      <c r="C56" s="92"/>
      <c r="D56" s="92"/>
      <c r="E56" s="92"/>
      <c r="F56" s="92"/>
      <c r="G56" s="92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127">
        <f>T55+AH55+AV55</f>
        <v>0</v>
      </c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93"/>
      <c r="AX56" s="127">
        <f>AX55+AY55</f>
        <v>0</v>
      </c>
      <c r="AY56" s="127"/>
      <c r="AZ56" s="94"/>
    </row>
    <row r="57" spans="1:64" ht="16.5" customHeight="1" thickBot="1" x14ac:dyDescent="0.3">
      <c r="A57" s="102" t="s">
        <v>78</v>
      </c>
      <c r="B57" s="103"/>
      <c r="C57" s="95">
        <f t="shared" ref="C57:AY57" si="11">C51+C25+C47+C55</f>
        <v>0</v>
      </c>
      <c r="D57" s="96">
        <f t="shared" si="11"/>
        <v>9900</v>
      </c>
      <c r="E57" s="97">
        <f t="shared" si="11"/>
        <v>432.82</v>
      </c>
      <c r="F57" s="98">
        <f t="shared" si="11"/>
        <v>236.66000000000003</v>
      </c>
      <c r="G57" s="98">
        <f t="shared" si="11"/>
        <v>0</v>
      </c>
      <c r="H57" s="98">
        <f t="shared" si="11"/>
        <v>5366</v>
      </c>
      <c r="I57" s="98">
        <f t="shared" si="11"/>
        <v>0</v>
      </c>
      <c r="J57" s="98">
        <f t="shared" si="11"/>
        <v>60</v>
      </c>
      <c r="K57" s="98">
        <f t="shared" si="11"/>
        <v>160</v>
      </c>
      <c r="L57" s="98">
        <f t="shared" si="11"/>
        <v>20</v>
      </c>
      <c r="M57" s="98">
        <f t="shared" si="11"/>
        <v>140</v>
      </c>
      <c r="N57" s="98">
        <f t="shared" si="11"/>
        <v>125</v>
      </c>
      <c r="O57" s="98">
        <f t="shared" si="11"/>
        <v>140</v>
      </c>
      <c r="P57" s="98">
        <f t="shared" si="11"/>
        <v>873</v>
      </c>
      <c r="Q57" s="98">
        <f t="shared" si="11"/>
        <v>140</v>
      </c>
      <c r="R57" s="98">
        <f t="shared" si="11"/>
        <v>0</v>
      </c>
      <c r="S57" s="98">
        <f t="shared" si="11"/>
        <v>0</v>
      </c>
      <c r="T57" s="98">
        <f t="shared" si="11"/>
        <v>1190</v>
      </c>
      <c r="U57" s="98" t="e">
        <f t="shared" si="11"/>
        <v>#DIV/0!</v>
      </c>
      <c r="V57" s="98">
        <f t="shared" si="11"/>
        <v>1213</v>
      </c>
      <c r="W57" s="98">
        <f t="shared" si="11"/>
        <v>0</v>
      </c>
      <c r="X57" s="98">
        <f t="shared" si="11"/>
        <v>0</v>
      </c>
      <c r="Y57" s="98">
        <f t="shared" si="11"/>
        <v>0</v>
      </c>
      <c r="Z57" s="98">
        <f t="shared" si="11"/>
        <v>0</v>
      </c>
      <c r="AA57" s="98">
        <f t="shared" si="11"/>
        <v>0</v>
      </c>
      <c r="AB57" s="98">
        <f t="shared" si="11"/>
        <v>0</v>
      </c>
      <c r="AC57" s="98">
        <f t="shared" si="11"/>
        <v>0</v>
      </c>
      <c r="AD57" s="98">
        <f t="shared" si="11"/>
        <v>0</v>
      </c>
      <c r="AE57" s="98">
        <f t="shared" si="11"/>
        <v>0</v>
      </c>
      <c r="AF57" s="98">
        <f t="shared" si="11"/>
        <v>0</v>
      </c>
      <c r="AG57" s="98">
        <f t="shared" si="11"/>
        <v>0</v>
      </c>
      <c r="AH57" s="98">
        <f t="shared" si="11"/>
        <v>0</v>
      </c>
      <c r="AI57" s="98" t="e">
        <f t="shared" si="11"/>
        <v>#REF!</v>
      </c>
      <c r="AJ57" s="98">
        <f t="shared" si="11"/>
        <v>2219</v>
      </c>
      <c r="AK57" s="98">
        <f t="shared" si="11"/>
        <v>0</v>
      </c>
      <c r="AL57" s="98">
        <f t="shared" si="11"/>
        <v>0</v>
      </c>
      <c r="AM57" s="98">
        <f t="shared" si="11"/>
        <v>0</v>
      </c>
      <c r="AN57" s="98">
        <f t="shared" si="11"/>
        <v>0</v>
      </c>
      <c r="AO57" s="98">
        <f t="shared" si="11"/>
        <v>0</v>
      </c>
      <c r="AP57" s="98">
        <f t="shared" si="11"/>
        <v>25</v>
      </c>
      <c r="AQ57" s="98">
        <f t="shared" si="11"/>
        <v>0</v>
      </c>
      <c r="AR57" s="98">
        <f t="shared" si="11"/>
        <v>102</v>
      </c>
      <c r="AS57" s="98">
        <f t="shared" si="11"/>
        <v>60</v>
      </c>
      <c r="AT57" s="98">
        <f t="shared" si="11"/>
        <v>86</v>
      </c>
      <c r="AU57" s="98">
        <f t="shared" si="11"/>
        <v>34</v>
      </c>
      <c r="AV57" s="98">
        <f t="shared" si="11"/>
        <v>15</v>
      </c>
      <c r="AW57" s="98" t="e">
        <f t="shared" si="11"/>
        <v>#DIV/0!</v>
      </c>
      <c r="AX57" s="98">
        <f t="shared" si="11"/>
        <v>200</v>
      </c>
      <c r="AY57" s="98">
        <f t="shared" si="11"/>
        <v>902</v>
      </c>
      <c r="AZ57" s="106">
        <f>AZ25+AZ47+AZ51</f>
        <v>1800</v>
      </c>
      <c r="BH57" s="13"/>
      <c r="BI57" s="13"/>
      <c r="BJ57" s="13"/>
      <c r="BK57" s="13"/>
      <c r="BL57" s="13"/>
    </row>
    <row r="58" spans="1:64" ht="15.75" thickBot="1" x14ac:dyDescent="0.3">
      <c r="A58" s="104"/>
      <c r="B58" s="105"/>
      <c r="C58" s="99"/>
      <c r="D58" s="100"/>
      <c r="E58" s="99"/>
      <c r="F58" s="99"/>
      <c r="G58" s="99"/>
      <c r="H58" s="108">
        <f>H57+V57+AJ57</f>
        <v>8798</v>
      </c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10"/>
      <c r="AW58" s="101"/>
      <c r="AX58" s="111">
        <f>AX57+AY57</f>
        <v>1102</v>
      </c>
      <c r="AY58" s="111"/>
      <c r="AZ58" s="107"/>
      <c r="BH58" s="13"/>
      <c r="BI58" s="13"/>
      <c r="BJ58" s="13"/>
      <c r="BK58" s="13"/>
      <c r="BL58" s="13"/>
    </row>
    <row r="60" spans="1:64" x14ac:dyDescent="0.25">
      <c r="AX60" s="13"/>
      <c r="BH60" s="13"/>
    </row>
    <row r="61" spans="1:64" x14ac:dyDescent="0.25">
      <c r="BH61" s="13"/>
    </row>
  </sheetData>
  <mergeCells count="35">
    <mergeCell ref="A11:AZ11"/>
    <mergeCell ref="B5:AZ5"/>
    <mergeCell ref="A6:A10"/>
    <mergeCell ref="B6:B10"/>
    <mergeCell ref="C6:C10"/>
    <mergeCell ref="D6:D9"/>
    <mergeCell ref="E6:F9"/>
    <mergeCell ref="G6:G10"/>
    <mergeCell ref="H6:AW6"/>
    <mergeCell ref="AX6:AY6"/>
    <mergeCell ref="AZ6:AZ9"/>
    <mergeCell ref="H7:U9"/>
    <mergeCell ref="V7:AI9"/>
    <mergeCell ref="AJ7:AW9"/>
    <mergeCell ref="AX7:AX9"/>
    <mergeCell ref="AY7:AY9"/>
    <mergeCell ref="A25:B26"/>
    <mergeCell ref="H26:AV26"/>
    <mergeCell ref="AX26:AY26"/>
    <mergeCell ref="A27:AZ27"/>
    <mergeCell ref="A47:B48"/>
    <mergeCell ref="T48:AV48"/>
    <mergeCell ref="AX48:AY48"/>
    <mergeCell ref="A57:B58"/>
    <mergeCell ref="AZ57:AZ58"/>
    <mergeCell ref="H58:AV58"/>
    <mergeCell ref="AX58:AY58"/>
    <mergeCell ref="A49:AZ49"/>
    <mergeCell ref="A51:B52"/>
    <mergeCell ref="T52:AV52"/>
    <mergeCell ref="AX52:AY52"/>
    <mergeCell ref="A53:AZ53"/>
    <mergeCell ref="A55:B56"/>
    <mergeCell ref="T56:AV56"/>
    <mergeCell ref="AX56:AY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2023-02-17T10:20:09Z</dcterms:modified>
</cp:coreProperties>
</file>