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OTES_2\Hot 2023\Hot_cont_inch\Hot_inchidere\"/>
    </mc:Choice>
  </mc:AlternateContent>
  <xr:revisionPtr revIDLastSave="0" documentId="13_ncr:1_{5EEA2951-EBC9-47A0-BFC0-9A628846A7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2" sheetId="5" r:id="rId1"/>
    <sheet name="2021" sheetId="4" r:id="rId2"/>
    <sheet name="anexa1" sheetId="1" r:id="rId3"/>
    <sheet name="Foaie2" sheetId="2" r:id="rId4"/>
    <sheet name="Foaie3" sheetId="3" r:id="rId5"/>
  </sheets>
  <definedNames>
    <definedName name="_xlnm.Print_Titles" localSheetId="1">'2021'!$6:$6</definedName>
    <definedName name="_xlnm.Print_Titles" localSheetId="0">'2022'!$7:$7</definedName>
    <definedName name="_xlnm.Print_Titles" localSheetId="2">anexa1!$6:$6</definedName>
  </definedNames>
  <calcPr calcId="191029"/>
</workbook>
</file>

<file path=xl/calcChain.xml><?xml version="1.0" encoding="utf-8"?>
<calcChain xmlns="http://schemas.openxmlformats.org/spreadsheetml/2006/main">
  <c r="D143" i="5" l="1"/>
  <c r="E143" i="5"/>
  <c r="F143" i="5"/>
  <c r="F117" i="5"/>
  <c r="F116" i="5" s="1"/>
  <c r="E117" i="5"/>
  <c r="E116" i="5" s="1"/>
  <c r="D117" i="5"/>
  <c r="D116" i="5"/>
  <c r="F53" i="5"/>
  <c r="E53" i="5"/>
  <c r="D53" i="5"/>
  <c r="F171" i="5"/>
  <c r="F170" i="5" s="1"/>
  <c r="E171" i="5"/>
  <c r="E170" i="5" s="1"/>
  <c r="D171" i="5"/>
  <c r="D170" i="5" s="1"/>
  <c r="F167" i="5"/>
  <c r="E167" i="5"/>
  <c r="D167" i="5"/>
  <c r="F163" i="5"/>
  <c r="E163" i="5"/>
  <c r="D163" i="5"/>
  <c r="F160" i="5"/>
  <c r="F159" i="5" s="1"/>
  <c r="E160" i="5"/>
  <c r="E159" i="5" s="1"/>
  <c r="D160" i="5"/>
  <c r="D159" i="5" s="1"/>
  <c r="F157" i="5"/>
  <c r="F156" i="5" s="1"/>
  <c r="E157" i="5"/>
  <c r="E156" i="5" s="1"/>
  <c r="D157" i="5"/>
  <c r="D156" i="5" s="1"/>
  <c r="F154" i="5"/>
  <c r="E154" i="5"/>
  <c r="E153" i="5" s="1"/>
  <c r="D154" i="5"/>
  <c r="D153" i="5" s="1"/>
  <c r="F153" i="5"/>
  <c r="F151" i="5"/>
  <c r="E151" i="5"/>
  <c r="D151" i="5"/>
  <c r="F149" i="5"/>
  <c r="E149" i="5"/>
  <c r="D149" i="5"/>
  <c r="F145" i="5"/>
  <c r="E145" i="5"/>
  <c r="D145" i="5"/>
  <c r="F140" i="5"/>
  <c r="E140" i="5"/>
  <c r="D140" i="5"/>
  <c r="F138" i="5"/>
  <c r="E138" i="5"/>
  <c r="D138" i="5"/>
  <c r="F130" i="5"/>
  <c r="F129" i="5" s="1"/>
  <c r="E130" i="5"/>
  <c r="E129" i="5" s="1"/>
  <c r="D130" i="5"/>
  <c r="D129" i="5" s="1"/>
  <c r="F127" i="5"/>
  <c r="E127" i="5"/>
  <c r="D127" i="5"/>
  <c r="F123" i="5"/>
  <c r="E123" i="5"/>
  <c r="D123" i="5"/>
  <c r="F120" i="5"/>
  <c r="E120" i="5"/>
  <c r="D120" i="5"/>
  <c r="F113" i="5"/>
  <c r="E113" i="5"/>
  <c r="D113" i="5"/>
  <c r="F107" i="5"/>
  <c r="E107" i="5"/>
  <c r="D107" i="5"/>
  <c r="F104" i="5"/>
  <c r="F103" i="5" s="1"/>
  <c r="E104" i="5"/>
  <c r="E103" i="5" s="1"/>
  <c r="D104" i="5"/>
  <c r="D103" i="5" s="1"/>
  <c r="F101" i="5"/>
  <c r="E101" i="5"/>
  <c r="D101" i="5"/>
  <c r="F97" i="5"/>
  <c r="E97" i="5"/>
  <c r="D97" i="5"/>
  <c r="F94" i="5"/>
  <c r="F93" i="5" s="1"/>
  <c r="E94" i="5"/>
  <c r="E93" i="5" s="1"/>
  <c r="D94" i="5"/>
  <c r="D93" i="5" s="1"/>
  <c r="F90" i="5"/>
  <c r="F88" i="5" s="1"/>
  <c r="F87" i="5" s="1"/>
  <c r="E90" i="5"/>
  <c r="E88" i="5" s="1"/>
  <c r="D90" i="5"/>
  <c r="D88" i="5" s="1"/>
  <c r="D87" i="5" s="1"/>
  <c r="F85" i="5"/>
  <c r="E85" i="5"/>
  <c r="D85" i="5"/>
  <c r="F80" i="5"/>
  <c r="E80" i="5"/>
  <c r="D80" i="5"/>
  <c r="F78" i="5"/>
  <c r="E78" i="5"/>
  <c r="D78" i="5"/>
  <c r="F77" i="5"/>
  <c r="E77" i="5"/>
  <c r="D77" i="5"/>
  <c r="D75" i="5"/>
  <c r="F74" i="5"/>
  <c r="E74" i="5"/>
  <c r="D74" i="5"/>
  <c r="F73" i="5"/>
  <c r="E73" i="5"/>
  <c r="D73" i="5"/>
  <c r="F72" i="5"/>
  <c r="E72" i="5"/>
  <c r="D72" i="5"/>
  <c r="F68" i="5"/>
  <c r="E68" i="5"/>
  <c r="D68" i="5"/>
  <c r="F65" i="5"/>
  <c r="E65" i="5"/>
  <c r="D65" i="5"/>
  <c r="F63" i="5"/>
  <c r="E63" i="5"/>
  <c r="D63" i="5"/>
  <c r="F60" i="5"/>
  <c r="E60" i="5"/>
  <c r="D60" i="5"/>
  <c r="F57" i="5"/>
  <c r="E57" i="5"/>
  <c r="D57" i="5"/>
  <c r="F49" i="5"/>
  <c r="E49" i="5"/>
  <c r="D49" i="5"/>
  <c r="F43" i="5"/>
  <c r="E43" i="5"/>
  <c r="D43" i="5"/>
  <c r="F39" i="5"/>
  <c r="E39" i="5"/>
  <c r="D39" i="5"/>
  <c r="F31" i="5"/>
  <c r="F30" i="5" s="1"/>
  <c r="E31" i="5"/>
  <c r="E30" i="5" s="1"/>
  <c r="D31" i="5"/>
  <c r="D30" i="5" s="1"/>
  <c r="F24" i="5"/>
  <c r="E24" i="5"/>
  <c r="D24" i="5"/>
  <c r="F21" i="5"/>
  <c r="E21" i="5"/>
  <c r="D21" i="5"/>
  <c r="F14" i="5"/>
  <c r="E14" i="5"/>
  <c r="D14" i="5"/>
  <c r="F10" i="5"/>
  <c r="E10" i="5"/>
  <c r="D10" i="5"/>
  <c r="F168" i="4"/>
  <c r="F167" i="4" s="1"/>
  <c r="E168" i="4"/>
  <c r="D168" i="4"/>
  <c r="D167" i="4" s="1"/>
  <c r="E167" i="4"/>
  <c r="F164" i="4"/>
  <c r="E164" i="4"/>
  <c r="D164" i="4"/>
  <c r="D159" i="4" s="1"/>
  <c r="F160" i="4"/>
  <c r="F159" i="4" s="1"/>
  <c r="E160" i="4"/>
  <c r="D160" i="4"/>
  <c r="F157" i="4"/>
  <c r="E157" i="4"/>
  <c r="E156" i="4" s="1"/>
  <c r="D157" i="4"/>
  <c r="D156" i="4" s="1"/>
  <c r="F156" i="4"/>
  <c r="F154" i="4"/>
  <c r="E154" i="4"/>
  <c r="E153" i="4" s="1"/>
  <c r="D154" i="4"/>
  <c r="D153" i="4" s="1"/>
  <c r="F153" i="4"/>
  <c r="F151" i="4"/>
  <c r="F150" i="4" s="1"/>
  <c r="E151" i="4"/>
  <c r="E150" i="4" s="1"/>
  <c r="D151" i="4"/>
  <c r="D150" i="4"/>
  <c r="F148" i="4"/>
  <c r="E148" i="4"/>
  <c r="D148" i="4"/>
  <c r="F146" i="4"/>
  <c r="F145" i="4" s="1"/>
  <c r="E146" i="4"/>
  <c r="E145" i="4" s="1"/>
  <c r="D146" i="4"/>
  <c r="F142" i="4"/>
  <c r="E142" i="4"/>
  <c r="D142" i="4"/>
  <c r="F140" i="4"/>
  <c r="F139" i="4" s="1"/>
  <c r="E140" i="4"/>
  <c r="E139" i="4" s="1"/>
  <c r="D140" i="4"/>
  <c r="D139" i="4" s="1"/>
  <c r="F137" i="4"/>
  <c r="E137" i="4"/>
  <c r="D137" i="4"/>
  <c r="F135" i="4"/>
  <c r="F134" i="4" s="1"/>
  <c r="E135" i="4"/>
  <c r="E134" i="4" s="1"/>
  <c r="D135" i="4"/>
  <c r="D134" i="4" s="1"/>
  <c r="F127" i="4"/>
  <c r="F126" i="4" s="1"/>
  <c r="E127" i="4"/>
  <c r="D127" i="4"/>
  <c r="D126" i="4" s="1"/>
  <c r="E126" i="4"/>
  <c r="F124" i="4"/>
  <c r="E124" i="4"/>
  <c r="D124" i="4"/>
  <c r="D119" i="4" s="1"/>
  <c r="F120" i="4"/>
  <c r="E120" i="4"/>
  <c r="D120" i="4"/>
  <c r="F119" i="4"/>
  <c r="F117" i="4"/>
  <c r="E117" i="4"/>
  <c r="D117" i="4"/>
  <c r="D74" i="4" s="1"/>
  <c r="F115" i="4"/>
  <c r="F114" i="4" s="1"/>
  <c r="E115" i="4"/>
  <c r="D115" i="4"/>
  <c r="D114" i="4" s="1"/>
  <c r="E114" i="4"/>
  <c r="F111" i="4"/>
  <c r="F74" i="4" s="1"/>
  <c r="E111" i="4"/>
  <c r="D111" i="4"/>
  <c r="D104" i="4" s="1"/>
  <c r="F105" i="4"/>
  <c r="F104" i="4" s="1"/>
  <c r="E105" i="4"/>
  <c r="D105" i="4"/>
  <c r="F102" i="4"/>
  <c r="E102" i="4"/>
  <c r="E101" i="4" s="1"/>
  <c r="D102" i="4"/>
  <c r="D101" i="4" s="1"/>
  <c r="F101" i="4"/>
  <c r="F99" i="4"/>
  <c r="E99" i="4"/>
  <c r="D99" i="4"/>
  <c r="F95" i="4"/>
  <c r="F94" i="4" s="1"/>
  <c r="E95" i="4"/>
  <c r="D95" i="4"/>
  <c r="D94" i="4" s="1"/>
  <c r="E94" i="4"/>
  <c r="F92" i="4"/>
  <c r="F91" i="4" s="1"/>
  <c r="E92" i="4"/>
  <c r="D92" i="4"/>
  <c r="D91" i="4" s="1"/>
  <c r="E91" i="4"/>
  <c r="F88" i="4"/>
  <c r="F86" i="4" s="1"/>
  <c r="F85" i="4" s="1"/>
  <c r="E88" i="4"/>
  <c r="D88" i="4"/>
  <c r="D86" i="4" s="1"/>
  <c r="D85" i="4" s="1"/>
  <c r="E86" i="4"/>
  <c r="E85" i="4" s="1"/>
  <c r="F83" i="4"/>
  <c r="E83" i="4"/>
  <c r="D83" i="4"/>
  <c r="F78" i="4"/>
  <c r="F77" i="4" s="1"/>
  <c r="E78" i="4"/>
  <c r="E69" i="4" s="1"/>
  <c r="D78" i="4"/>
  <c r="D77" i="4" s="1"/>
  <c r="E77" i="4"/>
  <c r="F76" i="4"/>
  <c r="E76" i="4"/>
  <c r="D76" i="4"/>
  <c r="F75" i="4"/>
  <c r="E75" i="4"/>
  <c r="D75" i="4"/>
  <c r="F73" i="4"/>
  <c r="E73" i="4"/>
  <c r="D73" i="4"/>
  <c r="F72" i="4"/>
  <c r="E72" i="4"/>
  <c r="D72" i="4"/>
  <c r="F71" i="4"/>
  <c r="E71" i="4"/>
  <c r="D71" i="4"/>
  <c r="F70" i="4"/>
  <c r="E70" i="4"/>
  <c r="D70" i="4"/>
  <c r="F66" i="4"/>
  <c r="E66" i="4"/>
  <c r="D66" i="4"/>
  <c r="F63" i="4"/>
  <c r="E63" i="4"/>
  <c r="D63" i="4"/>
  <c r="F61" i="4"/>
  <c r="E61" i="4"/>
  <c r="D61" i="4"/>
  <c r="F58" i="4"/>
  <c r="E58" i="4"/>
  <c r="E57" i="4" s="1"/>
  <c r="D58" i="4"/>
  <c r="D57" i="4" s="1"/>
  <c r="F55" i="4"/>
  <c r="E55" i="4"/>
  <c r="D55" i="4"/>
  <c r="F52" i="4"/>
  <c r="E52" i="4"/>
  <c r="D52" i="4"/>
  <c r="F48" i="4"/>
  <c r="E48" i="4"/>
  <c r="D48" i="4"/>
  <c r="F42" i="4"/>
  <c r="E42" i="4"/>
  <c r="D42" i="4"/>
  <c r="F38" i="4"/>
  <c r="E38" i="4"/>
  <c r="D38" i="4"/>
  <c r="F30" i="4"/>
  <c r="E30" i="4"/>
  <c r="E29" i="4" s="1"/>
  <c r="D30" i="4"/>
  <c r="F29" i="4"/>
  <c r="D29" i="4"/>
  <c r="F23" i="4"/>
  <c r="E23" i="4"/>
  <c r="E19" i="4" s="1"/>
  <c r="D23" i="4"/>
  <c r="F20" i="4"/>
  <c r="E20" i="4"/>
  <c r="D20" i="4"/>
  <c r="F13" i="4"/>
  <c r="E13" i="4"/>
  <c r="D13" i="4"/>
  <c r="F9" i="4"/>
  <c r="E9" i="4"/>
  <c r="D9" i="4"/>
  <c r="F71" i="1"/>
  <c r="E71" i="1"/>
  <c r="D71" i="1"/>
  <c r="F102" i="1"/>
  <c r="E102" i="1"/>
  <c r="E101" i="1" s="1"/>
  <c r="D102" i="1"/>
  <c r="D101" i="1" s="1"/>
  <c r="F73" i="1"/>
  <c r="E73" i="1"/>
  <c r="D73" i="1"/>
  <c r="F72" i="1"/>
  <c r="E72" i="1"/>
  <c r="D72" i="1"/>
  <c r="F76" i="1"/>
  <c r="E76" i="1"/>
  <c r="D76" i="1"/>
  <c r="F75" i="1"/>
  <c r="E75" i="1"/>
  <c r="D75" i="1"/>
  <c r="F83" i="1"/>
  <c r="E83" i="1"/>
  <c r="F154" i="1"/>
  <c r="F153" i="1" s="1"/>
  <c r="E154" i="1"/>
  <c r="E153" i="1" s="1"/>
  <c r="D154" i="1"/>
  <c r="D153" i="1" s="1"/>
  <c r="D151" i="1"/>
  <c r="E151" i="1"/>
  <c r="F151" i="1"/>
  <c r="F127" i="1"/>
  <c r="E127" i="1"/>
  <c r="D127" i="1"/>
  <c r="F88" i="1"/>
  <c r="E88" i="1"/>
  <c r="D88" i="1"/>
  <c r="F115" i="1"/>
  <c r="F114" i="1" s="1"/>
  <c r="E115" i="1"/>
  <c r="E114" i="1" s="1"/>
  <c r="D115" i="1"/>
  <c r="D114" i="1" s="1"/>
  <c r="F95" i="1"/>
  <c r="E95" i="1"/>
  <c r="D95" i="1"/>
  <c r="F78" i="1"/>
  <c r="E78" i="1"/>
  <c r="D78" i="1"/>
  <c r="F9" i="1"/>
  <c r="E9" i="1"/>
  <c r="D9" i="1"/>
  <c r="F66" i="1"/>
  <c r="E66" i="1"/>
  <c r="D66" i="1"/>
  <c r="D162" i="5" l="1"/>
  <c r="F148" i="5"/>
  <c r="D137" i="5"/>
  <c r="D148" i="5"/>
  <c r="E122" i="5"/>
  <c r="F59" i="5"/>
  <c r="F162" i="5"/>
  <c r="F76" i="5"/>
  <c r="F174" i="5" s="1"/>
  <c r="F106" i="5"/>
  <c r="F79" i="5"/>
  <c r="E79" i="5"/>
  <c r="D79" i="5"/>
  <c r="D59" i="5"/>
  <c r="E87" i="5"/>
  <c r="E71" i="5"/>
  <c r="D76" i="5"/>
  <c r="E106" i="5"/>
  <c r="D122" i="5"/>
  <c r="D142" i="5"/>
  <c r="E148" i="5"/>
  <c r="E142" i="5"/>
  <c r="D96" i="5"/>
  <c r="F122" i="5"/>
  <c r="F142" i="5"/>
  <c r="E96" i="5"/>
  <c r="D106" i="5"/>
  <c r="E137" i="5"/>
  <c r="E59" i="5"/>
  <c r="F96" i="5"/>
  <c r="F137" i="5"/>
  <c r="E162" i="5"/>
  <c r="D20" i="5"/>
  <c r="D18" i="5" s="1"/>
  <c r="D9" i="5" s="1"/>
  <c r="D8" i="5" s="1"/>
  <c r="F20" i="5"/>
  <c r="F18" i="5" s="1"/>
  <c r="F9" i="5" s="1"/>
  <c r="E20" i="5"/>
  <c r="E18" i="5" s="1"/>
  <c r="E9" i="5" s="1"/>
  <c r="D71" i="5"/>
  <c r="E76" i="5"/>
  <c r="F71" i="5"/>
  <c r="F57" i="4"/>
  <c r="F171" i="4" s="1"/>
  <c r="D19" i="4"/>
  <c r="D17" i="4" s="1"/>
  <c r="D8" i="4" s="1"/>
  <c r="D7" i="4" s="1"/>
  <c r="D171" i="4"/>
  <c r="E74" i="4"/>
  <c r="E119" i="4"/>
  <c r="F19" i="4"/>
  <c r="F17" i="4" s="1"/>
  <c r="F8" i="4" s="1"/>
  <c r="F7" i="4" s="1"/>
  <c r="F172" i="4" s="1"/>
  <c r="E104" i="4"/>
  <c r="D145" i="4"/>
  <c r="E159" i="4"/>
  <c r="E17" i="4"/>
  <c r="E8" i="4" s="1"/>
  <c r="E68" i="4"/>
  <c r="E171" i="4"/>
  <c r="D69" i="4"/>
  <c r="D68" i="4" s="1"/>
  <c r="F69" i="4"/>
  <c r="F68" i="4" s="1"/>
  <c r="F101" i="1"/>
  <c r="E126" i="1"/>
  <c r="F120" i="1"/>
  <c r="E120" i="1"/>
  <c r="D120" i="1"/>
  <c r="F111" i="1"/>
  <c r="E111" i="1"/>
  <c r="D111" i="1"/>
  <c r="F99" i="1"/>
  <c r="E99" i="1"/>
  <c r="D99" i="1"/>
  <c r="D94" i="1" s="1"/>
  <c r="F150" i="1"/>
  <c r="E150" i="1"/>
  <c r="D150" i="1"/>
  <c r="F148" i="1"/>
  <c r="E148" i="1"/>
  <c r="D148" i="1"/>
  <c r="F146" i="1"/>
  <c r="E146" i="1"/>
  <c r="D146" i="1"/>
  <c r="F105" i="1"/>
  <c r="E105" i="1"/>
  <c r="D105" i="1"/>
  <c r="F117" i="1"/>
  <c r="E117" i="1"/>
  <c r="D117" i="1"/>
  <c r="F52" i="1"/>
  <c r="E52" i="1"/>
  <c r="D52" i="1"/>
  <c r="F42" i="1"/>
  <c r="E42" i="1"/>
  <c r="D42" i="1"/>
  <c r="F137" i="1"/>
  <c r="E137" i="1"/>
  <c r="D137" i="1"/>
  <c r="D92" i="1"/>
  <c r="D91" i="1" s="1"/>
  <c r="E92" i="1"/>
  <c r="E91" i="1" s="1"/>
  <c r="F92" i="1"/>
  <c r="F91" i="1" s="1"/>
  <c r="F58" i="1"/>
  <c r="F20" i="1"/>
  <c r="E20" i="1"/>
  <c r="D20" i="1"/>
  <c r="D23" i="1"/>
  <c r="E23" i="1"/>
  <c r="F13" i="1"/>
  <c r="E13" i="1"/>
  <c r="D13" i="1"/>
  <c r="F160" i="1"/>
  <c r="E160" i="1"/>
  <c r="D160" i="1"/>
  <c r="F126" i="1"/>
  <c r="D126" i="1"/>
  <c r="D86" i="1"/>
  <c r="E58" i="1"/>
  <c r="E61" i="1"/>
  <c r="E63" i="1"/>
  <c r="F86" i="1"/>
  <c r="F135" i="1"/>
  <c r="F140" i="1"/>
  <c r="F157" i="1"/>
  <c r="F156" i="1" s="1"/>
  <c r="E86" i="1"/>
  <c r="E135" i="1"/>
  <c r="E134" i="1" s="1"/>
  <c r="E140" i="1"/>
  <c r="E157" i="1"/>
  <c r="E156" i="1" s="1"/>
  <c r="D135" i="1"/>
  <c r="D140" i="1"/>
  <c r="D157" i="1"/>
  <c r="F77" i="1"/>
  <c r="F124" i="1"/>
  <c r="F142" i="1"/>
  <c r="F164" i="1"/>
  <c r="F168" i="1"/>
  <c r="F167" i="1" s="1"/>
  <c r="E77" i="1"/>
  <c r="E124" i="1"/>
  <c r="E142" i="1"/>
  <c r="E164" i="1"/>
  <c r="E168" i="1"/>
  <c r="E167" i="1" s="1"/>
  <c r="D83" i="1"/>
  <c r="D77" i="1" s="1"/>
  <c r="D124" i="1"/>
  <c r="D142" i="1"/>
  <c r="D164" i="1"/>
  <c r="D168" i="1"/>
  <c r="D167" i="1" s="1"/>
  <c r="D58" i="1"/>
  <c r="F61" i="1"/>
  <c r="F63" i="1"/>
  <c r="D61" i="1"/>
  <c r="D63" i="1"/>
  <c r="F48" i="1"/>
  <c r="E48" i="1"/>
  <c r="D48" i="1"/>
  <c r="F30" i="1"/>
  <c r="F29" i="1" s="1"/>
  <c r="F23" i="1"/>
  <c r="F38" i="1"/>
  <c r="E30" i="1"/>
  <c r="E29" i="1" s="1"/>
  <c r="E38" i="1"/>
  <c r="D30" i="1"/>
  <c r="D29" i="1" s="1"/>
  <c r="D38" i="1"/>
  <c r="F70" i="1"/>
  <c r="E70" i="1"/>
  <c r="D70" i="1"/>
  <c r="F55" i="1"/>
  <c r="E55" i="1"/>
  <c r="D55" i="1"/>
  <c r="D156" i="1"/>
  <c r="F70" i="5" l="1"/>
  <c r="D174" i="5"/>
  <c r="D70" i="5"/>
  <c r="D175" i="5" s="1"/>
  <c r="E173" i="5"/>
  <c r="E174" i="5"/>
  <c r="E8" i="5"/>
  <c r="F8" i="5"/>
  <c r="F173" i="5"/>
  <c r="E70" i="5"/>
  <c r="D173" i="5"/>
  <c r="F170" i="4"/>
  <c r="E170" i="4"/>
  <c r="E7" i="4"/>
  <c r="E172" i="4" s="1"/>
  <c r="D172" i="4"/>
  <c r="D170" i="4"/>
  <c r="F69" i="1"/>
  <c r="F134" i="1"/>
  <c r="E69" i="1"/>
  <c r="F74" i="1"/>
  <c r="D69" i="1"/>
  <c r="D74" i="1"/>
  <c r="F145" i="1"/>
  <c r="D145" i="1"/>
  <c r="E74" i="1"/>
  <c r="D159" i="1"/>
  <c r="F139" i="1"/>
  <c r="E139" i="1"/>
  <c r="F119" i="1"/>
  <c r="D139" i="1"/>
  <c r="F159" i="1"/>
  <c r="D19" i="1"/>
  <c r="D17" i="1" s="1"/>
  <c r="D8" i="1" s="1"/>
  <c r="F85" i="1"/>
  <c r="E104" i="1"/>
  <c r="E145" i="1"/>
  <c r="D119" i="1"/>
  <c r="E57" i="1"/>
  <c r="F57" i="1"/>
  <c r="E19" i="1"/>
  <c r="E17" i="1" s="1"/>
  <c r="E8" i="1" s="1"/>
  <c r="D104" i="1"/>
  <c r="E159" i="1"/>
  <c r="D134" i="1"/>
  <c r="E119" i="1"/>
  <c r="F94" i="1"/>
  <c r="E94" i="1"/>
  <c r="D85" i="1"/>
  <c r="E85" i="1"/>
  <c r="F104" i="1"/>
  <c r="D57" i="1"/>
  <c r="F19" i="1"/>
  <c r="F17" i="1" s="1"/>
  <c r="F8" i="1" s="1"/>
  <c r="F7" i="1" s="1"/>
  <c r="F175" i="5" l="1"/>
  <c r="E175" i="5"/>
  <c r="E171" i="1"/>
  <c r="E7" i="1"/>
  <c r="D171" i="1"/>
  <c r="F171" i="1"/>
  <c r="F170" i="1"/>
  <c r="D68" i="1"/>
  <c r="E68" i="1"/>
  <c r="F68" i="1"/>
  <c r="D170" i="1"/>
  <c r="E170" i="1"/>
  <c r="D7" i="1"/>
  <c r="E172" i="1" l="1"/>
  <c r="F172" i="1"/>
  <c r="D172" i="1"/>
</calcChain>
</file>

<file path=xl/sharedStrings.xml><?xml version="1.0" encoding="utf-8"?>
<sst xmlns="http://schemas.openxmlformats.org/spreadsheetml/2006/main" count="713" uniqueCount="180">
  <si>
    <t>COD</t>
  </si>
  <si>
    <t>INDICATORI</t>
  </si>
  <si>
    <t xml:space="preserve">Impozitul pe veniturile din transf.propr.imob. </t>
  </si>
  <si>
    <t>03.02.18</t>
  </si>
  <si>
    <t>04.02</t>
  </si>
  <si>
    <t>Cote defalcate din impozitul pe venit</t>
  </si>
  <si>
    <t>04.02.01</t>
  </si>
  <si>
    <t>04.02.04</t>
  </si>
  <si>
    <t>11.02</t>
  </si>
  <si>
    <t>11.02.02</t>
  </si>
  <si>
    <t>11.02.06</t>
  </si>
  <si>
    <t>07.02.01</t>
  </si>
  <si>
    <t>07.02.01.01</t>
  </si>
  <si>
    <t>07.02.01.02</t>
  </si>
  <si>
    <t>07.02.02</t>
  </si>
  <si>
    <t>07.02.02.01</t>
  </si>
  <si>
    <t>07.02.02.02</t>
  </si>
  <si>
    <t>07.02.02.03</t>
  </si>
  <si>
    <t xml:space="preserve">Taxe judiciare de timbru si alte taxe de timbru  </t>
  </si>
  <si>
    <t xml:space="preserve">Alte impozite si taxe  pe proprietate </t>
  </si>
  <si>
    <t>07.02.03</t>
  </si>
  <si>
    <t>07.02.50</t>
  </si>
  <si>
    <t>07.02</t>
  </si>
  <si>
    <t>16.02.02</t>
  </si>
  <si>
    <t>16.02.02.01</t>
  </si>
  <si>
    <t>16.02.02.02</t>
  </si>
  <si>
    <t>Venituri din concesiuni si inchirieri</t>
  </si>
  <si>
    <t>30.02.05</t>
  </si>
  <si>
    <t>Taxe extrajudiciare de timbru</t>
  </si>
  <si>
    <t>34.02.02</t>
  </si>
  <si>
    <t>Alte amenzi, penalitati si confiscari</t>
  </si>
  <si>
    <t>35.02.01</t>
  </si>
  <si>
    <t>35.02.02</t>
  </si>
  <si>
    <t>35.02.50</t>
  </si>
  <si>
    <t>35.02</t>
  </si>
  <si>
    <t>Alte venituri</t>
  </si>
  <si>
    <t>36.02.50</t>
  </si>
  <si>
    <t>Donatii si sponsorizari</t>
  </si>
  <si>
    <t>37.02</t>
  </si>
  <si>
    <t>37.02.01</t>
  </si>
  <si>
    <t>37.02.03</t>
  </si>
  <si>
    <t>42.02</t>
  </si>
  <si>
    <t>42.02.34</t>
  </si>
  <si>
    <t xml:space="preserve">Cote si sume defalcate din impozitul pe venit   </t>
  </si>
  <si>
    <t xml:space="preserve">Impozite si  taxe pe proprietate  </t>
  </si>
  <si>
    <t xml:space="preserve">Impozit si taxa pe cladiri    </t>
  </si>
  <si>
    <t xml:space="preserve">Impozit pe cladiri de la persoane fizice </t>
  </si>
  <si>
    <t xml:space="preserve">Impozit si taxa pe cladiri de la persoane juridice </t>
  </si>
  <si>
    <t xml:space="preserve">Impozit si taxa pe teren  </t>
  </si>
  <si>
    <t xml:space="preserve">Impozit pe terenuri de la persoane fizice </t>
  </si>
  <si>
    <t xml:space="preserve">Impozit si taxa pe teren de la persoane juridice </t>
  </si>
  <si>
    <t xml:space="preserve">Impozitul pe terenul din extravilan  </t>
  </si>
  <si>
    <t xml:space="preserve">Impozit pe mijloacele de transport  </t>
  </si>
  <si>
    <t xml:space="preserve">Amenzi, penalitati si confiscari  </t>
  </si>
  <si>
    <t xml:space="preserve">Transferuri voluntare,  altele decat subventiile  </t>
  </si>
  <si>
    <t xml:space="preserve">Taxe pe utiliz bunurilor, aut. utiliz. bunurilor </t>
  </si>
  <si>
    <t xml:space="preserve">Subventii de la bugetul de stat    </t>
  </si>
  <si>
    <t>Venituri proprii- total</t>
  </si>
  <si>
    <t>Sume alocate din cotele def. din imp. pe venit pentru echilibrarea bugetelor locale</t>
  </si>
  <si>
    <t>Impozit pe mijl. de transport detinute de persoane fizice</t>
  </si>
  <si>
    <t>Impozit pe mijl. de transport detinute de persoane juridice</t>
  </si>
  <si>
    <t>Venituri din amenzi si alte sanctiuni aplicate</t>
  </si>
  <si>
    <t>Penalitati pentru nedepunerea declaratiilor</t>
  </si>
  <si>
    <t>Vărsăminte din secţiunea de funcţionare pentru finanţarea secţiunii de dezvoltare a bugetului local</t>
  </si>
  <si>
    <t>Sume defalcate din TVA</t>
  </si>
  <si>
    <t>Subventii pentru acord ajut.incalzirea locuintei</t>
  </si>
  <si>
    <t>VENITURILE SECT. DE FUNCTIONARE</t>
  </si>
  <si>
    <t>Vărsăminte din secţiunea de funcţionare</t>
  </si>
  <si>
    <t>37.02.04</t>
  </si>
  <si>
    <t>VENITURILE SECT. DE DEZVOLTARE</t>
  </si>
  <si>
    <t>TOTAL CHELTUIELI (S. FUNCT. +S. DEZV.)</t>
  </si>
  <si>
    <t>SECTIUNEA DE FUNCTIONARE</t>
  </si>
  <si>
    <t>Cheltuieli de personal</t>
  </si>
  <si>
    <t>Cheltuieli cu bunuri si servicii</t>
  </si>
  <si>
    <t>Alte cheltuieli</t>
  </si>
  <si>
    <t>SECTIUNEA DE DEZVOLTARE</t>
  </si>
  <si>
    <t>Cheltuieli de capital</t>
  </si>
  <si>
    <t>AUTORITATI EXECUTIVE</t>
  </si>
  <si>
    <t>51.02.01.03</t>
  </si>
  <si>
    <t>54.02.05</t>
  </si>
  <si>
    <t>Fond rezerva la dispoz.autorit.locale</t>
  </si>
  <si>
    <t>POLITIA COMUNITARA</t>
  </si>
  <si>
    <t>61.02.03.04</t>
  </si>
  <si>
    <t>INVATAMANT</t>
  </si>
  <si>
    <t>Burse</t>
  </si>
  <si>
    <t>65.02.03</t>
  </si>
  <si>
    <t>CULTURA, RECREERE SI RELIGIE</t>
  </si>
  <si>
    <t>Sustinerea cultelor</t>
  </si>
  <si>
    <t>ASIGURARI SI ASISTENTA SOCIALA</t>
  </si>
  <si>
    <t>Cheltuieli de personal asistenti handicap</t>
  </si>
  <si>
    <t>Indemnizarii persoane handicap</t>
  </si>
  <si>
    <t xml:space="preserve">Ajutoare incalzire </t>
  </si>
  <si>
    <t>Alutoare sociale</t>
  </si>
  <si>
    <t>ILUMINAT PUBLIC</t>
  </si>
  <si>
    <t>70.02.06</t>
  </si>
  <si>
    <t>ALIMENTARE CU  APA</t>
  </si>
  <si>
    <t>70.02.05.01</t>
  </si>
  <si>
    <t>DRUMURI</t>
  </si>
  <si>
    <t>84.02.03.01</t>
  </si>
  <si>
    <t>CONSILIUL LOCAL SOTRILE</t>
  </si>
  <si>
    <t>Sume defalcate din TVA pentru finanarea chelt. descentralizate la nivelul comunelor</t>
  </si>
  <si>
    <t>Sume defalcate din TVA pentru echilibrarea bugetelor locale</t>
  </si>
  <si>
    <t>TOTAL VENITURI (S. FUNCT. +S. DEZV.)</t>
  </si>
  <si>
    <t>00.01</t>
  </si>
  <si>
    <t>87.02.01</t>
  </si>
  <si>
    <t>ALTE ACTIUNI- F.R.D.S</t>
  </si>
  <si>
    <t>Prevederi bugetare initiale</t>
  </si>
  <si>
    <t>Prevederi bugetare definitive</t>
  </si>
  <si>
    <t>Subventii de la alte administratii</t>
  </si>
  <si>
    <t>Finantarea planuri si regulamente de urbanism</t>
  </si>
  <si>
    <t>42.02.05</t>
  </si>
  <si>
    <t>Program dezv.locala FRDS</t>
  </si>
  <si>
    <t xml:space="preserve">                          ÎNCHIDEREA CONTULUI DE EXECUŢIE BUGETARĂ</t>
  </si>
  <si>
    <t>16.02.03</t>
  </si>
  <si>
    <t>Taxe si tarife pt. eliberare licente si autorizatii de funct.</t>
  </si>
  <si>
    <t>39.02.01</t>
  </si>
  <si>
    <t>Venituri din valorificarea unor bunuri ale institutiilor publice</t>
  </si>
  <si>
    <t>Venituri din valorificarea unor bunuri</t>
  </si>
  <si>
    <t>ALTE SERVICII PUBLICE GENERALE</t>
  </si>
  <si>
    <t>54.02.50</t>
  </si>
  <si>
    <t>Diverse venituri</t>
  </si>
  <si>
    <t>0</t>
  </si>
  <si>
    <t>DOBANZI</t>
  </si>
  <si>
    <t>55.02.01</t>
  </si>
  <si>
    <t>Dobanzi</t>
  </si>
  <si>
    <t>30.50.57.59</t>
  </si>
  <si>
    <t>Plati efectuate in anii precedenti si recuperate an curent</t>
  </si>
  <si>
    <t>83.02.03.30</t>
  </si>
  <si>
    <t>ALTE CHELTUIELI IN DOM AGRICULTURII</t>
  </si>
  <si>
    <t>Rambursari de credite interne</t>
  </si>
  <si>
    <t>Cheltuieli cu bunuri si servicii asistenti handicap</t>
  </si>
  <si>
    <t>11.02.05</t>
  </si>
  <si>
    <t>Sume defalcate din TVA pentru drumuri</t>
  </si>
  <si>
    <t>33.02.28</t>
  </si>
  <si>
    <t>Venituri din recuperare cheltuieli de judecata</t>
  </si>
  <si>
    <t>42.02.65</t>
  </si>
  <si>
    <t xml:space="preserve"> LEI</t>
  </si>
  <si>
    <t>Excedent/deficit SD</t>
  </si>
  <si>
    <t>Excedent/deficit SF</t>
  </si>
  <si>
    <t>Excedent /deficit</t>
  </si>
  <si>
    <t>36.02.06</t>
  </si>
  <si>
    <t>Taxe speciale</t>
  </si>
  <si>
    <t>36.02.32.02</t>
  </si>
  <si>
    <t>36.02.32.03</t>
  </si>
  <si>
    <t>Sume provenite din finantarea anilor precedenti-SF</t>
  </si>
  <si>
    <t>Sume provenite din finantarea anilor precedenti-SD</t>
  </si>
  <si>
    <t>42.02.28</t>
  </si>
  <si>
    <t>Subventii primite din Fondul de Interventie</t>
  </si>
  <si>
    <t>Finantarea Programul National Dezvoltare Locala</t>
  </si>
  <si>
    <t>Ajutoare sociale</t>
  </si>
  <si>
    <t>SANATATE</t>
  </si>
  <si>
    <t>70.02.50</t>
  </si>
  <si>
    <t>ALTE SERVICII DEZVOLTARE COMUNALA</t>
  </si>
  <si>
    <t>74.02.05.01</t>
  </si>
  <si>
    <t>SALUBRITATE</t>
  </si>
  <si>
    <t xml:space="preserve">Anexa  la Hotararea </t>
  </si>
  <si>
    <t xml:space="preserve">Transferuri catre institutii publice  </t>
  </si>
  <si>
    <t>31.02.03</t>
  </si>
  <si>
    <t>Alte venituri din dobanzi</t>
  </si>
  <si>
    <t>Subventii acordate in baza contractelor de parteneriat sau asociere</t>
  </si>
  <si>
    <t>04.02.05</t>
  </si>
  <si>
    <t>Sume repartizate din Fondul la dispozitia Consiliului Judetean</t>
  </si>
  <si>
    <t>Alte Servicii Publice Generale</t>
  </si>
  <si>
    <t>Transferuri interne</t>
  </si>
  <si>
    <t xml:space="preserve">                                                LA 31 DECEMBRIE 2021</t>
  </si>
  <si>
    <t xml:space="preserve">              nr……..din data de ……………..</t>
  </si>
  <si>
    <t>Realizari la 31.12.2021</t>
  </si>
  <si>
    <t>36.02.14</t>
  </si>
  <si>
    <t>Venituri din recuperare cu executarea silita</t>
  </si>
  <si>
    <t>43.02.34</t>
  </si>
  <si>
    <t>Sume alocate din bugetul ANCPI</t>
  </si>
  <si>
    <t>61.02.05</t>
  </si>
  <si>
    <t>PROTECTIE CIVILA</t>
  </si>
  <si>
    <t xml:space="preserve">                                                LA 31 DECEMBRIE 2022</t>
  </si>
  <si>
    <t>Realizari la 31.12.2022</t>
  </si>
  <si>
    <t>-30000</t>
  </si>
  <si>
    <t>42.02.41</t>
  </si>
  <si>
    <t>Subventii din bugetul de stat pt finantarea sanatatii</t>
  </si>
  <si>
    <t xml:space="preserve">Anexa 1 la Hotararea </t>
  </si>
  <si>
    <t>Buget Local - Sursa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</si>
</sst>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8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8"/>
      <color indexed="10"/>
      <name val="Times New Roman"/>
      <family val="1"/>
    </font>
    <font>
      <b/>
      <i/>
      <sz val="7"/>
      <name val="Times New Roman"/>
      <family val="1"/>
    </font>
    <font>
      <b/>
      <i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indexed="8"/>
      <name val="Times New Roman"/>
      <family val="1"/>
    </font>
    <font>
      <b/>
      <sz val="10"/>
      <name val="Times New Roman"/>
      <family val="1"/>
    </font>
    <font>
      <i/>
      <sz val="7"/>
      <name val="Arial"/>
      <family val="2"/>
    </font>
    <font>
      <sz val="9"/>
      <color rgb="FFFF0000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0" applyFont="1"/>
    <xf numFmtId="0" fontId="13" fillId="0" borderId="0" xfId="0" applyFont="1"/>
    <xf numFmtId="0" fontId="14" fillId="0" borderId="0" xfId="0" applyFont="1"/>
    <xf numFmtId="0" fontId="5" fillId="0" borderId="0" xfId="0" applyFont="1"/>
    <xf numFmtId="0" fontId="8" fillId="0" borderId="1" xfId="0" applyFont="1" applyBorder="1"/>
    <xf numFmtId="1" fontId="8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wrapText="1"/>
    </xf>
    <xf numFmtId="0" fontId="4" fillId="0" borderId="1" xfId="2" applyFont="1" applyBorder="1" applyAlignment="1">
      <alignment wrapText="1"/>
    </xf>
    <xf numFmtId="0" fontId="8" fillId="0" borderId="1" xfId="2" applyFont="1" applyBorder="1"/>
    <xf numFmtId="0" fontId="10" fillId="2" borderId="1" xfId="0" applyFont="1" applyFill="1" applyBorder="1"/>
    <xf numFmtId="0" fontId="4" fillId="0" borderId="1" xfId="2" applyFont="1" applyBorder="1"/>
    <xf numFmtId="0" fontId="8" fillId="2" borderId="1" xfId="0" applyFont="1" applyFill="1" applyBorder="1"/>
    <xf numFmtId="3" fontId="8" fillId="2" borderId="1" xfId="0" applyNumberFormat="1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 wrapText="1"/>
    </xf>
    <xf numFmtId="49" fontId="11" fillId="2" borderId="1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1" fontId="8" fillId="0" borderId="1" xfId="0" applyNumberFormat="1" applyFont="1" applyBorder="1"/>
    <xf numFmtId="1" fontId="4" fillId="0" borderId="1" xfId="0" applyNumberFormat="1" applyFont="1" applyBorder="1"/>
    <xf numFmtId="0" fontId="9" fillId="2" borderId="1" xfId="0" applyFont="1" applyFill="1" applyBorder="1" applyAlignment="1">
      <alignment horizontal="left"/>
    </xf>
    <xf numFmtId="0" fontId="1" fillId="0" borderId="1" xfId="0" applyFont="1" applyBorder="1"/>
    <xf numFmtId="0" fontId="9" fillId="0" borderId="1" xfId="0" applyFont="1" applyBorder="1"/>
    <xf numFmtId="0" fontId="15" fillId="0" borderId="0" xfId="0" applyFont="1"/>
    <xf numFmtId="0" fontId="8" fillId="0" borderId="2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6" fillId="2" borderId="3" xfId="2" applyFont="1" applyFill="1" applyBorder="1" applyAlignment="1">
      <alignment horizontal="right"/>
    </xf>
    <xf numFmtId="0" fontId="1" fillId="0" borderId="3" xfId="0" applyFont="1" applyBorder="1"/>
    <xf numFmtId="0" fontId="1" fillId="0" borderId="2" xfId="0" applyFont="1" applyBorder="1"/>
    <xf numFmtId="0" fontId="6" fillId="2" borderId="3" xfId="0" applyFont="1" applyFill="1" applyBorder="1" applyAlignment="1">
      <alignment horizontal="right"/>
    </xf>
    <xf numFmtId="49" fontId="16" fillId="2" borderId="1" xfId="0" applyNumberFormat="1" applyFont="1" applyFill="1" applyBorder="1" applyAlignment="1">
      <alignment horizontal="right" wrapText="1"/>
    </xf>
    <xf numFmtId="0" fontId="4" fillId="0" borderId="4" xfId="0" applyFont="1" applyBorder="1"/>
    <xf numFmtId="16" fontId="9" fillId="0" borderId="3" xfId="2" quotePrefix="1" applyNumberFormat="1" applyFont="1" applyBorder="1" applyAlignment="1">
      <alignment horizontal="right"/>
    </xf>
    <xf numFmtId="0" fontId="9" fillId="2" borderId="3" xfId="2" applyFont="1" applyFill="1" applyBorder="1" applyAlignment="1">
      <alignment horizontal="right"/>
    </xf>
    <xf numFmtId="16" fontId="8" fillId="0" borderId="3" xfId="2" quotePrefix="1" applyNumberFormat="1" applyFont="1" applyBorder="1" applyAlignment="1">
      <alignment horizontal="right"/>
    </xf>
    <xf numFmtId="16" fontId="4" fillId="0" borderId="3" xfId="2" quotePrefix="1" applyNumberFormat="1" applyFont="1" applyBorder="1" applyAlignment="1">
      <alignment horizontal="right"/>
    </xf>
    <xf numFmtId="0" fontId="8" fillId="0" borderId="3" xfId="2" quotePrefix="1" applyFont="1" applyBorder="1" applyAlignment="1">
      <alignment horizontal="right"/>
    </xf>
    <xf numFmtId="0" fontId="4" fillId="0" borderId="3" xfId="2" quotePrefix="1" applyFont="1" applyBorder="1" applyAlignment="1">
      <alignment horizontal="right"/>
    </xf>
    <xf numFmtId="16" fontId="10" fillId="2" borderId="3" xfId="2" quotePrefix="1" applyNumberFormat="1" applyFont="1" applyFill="1" applyBorder="1" applyAlignment="1">
      <alignment horizontal="right"/>
    </xf>
    <xf numFmtId="16" fontId="8" fillId="2" borderId="3" xfId="2" quotePrefix="1" applyNumberFormat="1" applyFont="1" applyFill="1" applyBorder="1" applyAlignment="1">
      <alignment horizontal="right"/>
    </xf>
    <xf numFmtId="0" fontId="8" fillId="2" borderId="3" xfId="2" applyFont="1" applyFill="1" applyBorder="1" applyAlignment="1">
      <alignment horizontal="right"/>
    </xf>
    <xf numFmtId="0" fontId="4" fillId="2" borderId="3" xfId="2" applyFont="1" applyFill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8" xfId="0" applyFont="1" applyBorder="1"/>
    <xf numFmtId="0" fontId="4" fillId="0" borderId="9" xfId="0" applyFont="1" applyBorder="1"/>
    <xf numFmtId="0" fontId="17" fillId="0" borderId="0" xfId="0" applyFont="1"/>
    <xf numFmtId="49" fontId="10" fillId="2" borderId="1" xfId="0" applyNumberFormat="1" applyFont="1" applyFill="1" applyBorder="1" applyAlignment="1">
      <alignment horizontal="left"/>
    </xf>
    <xf numFmtId="49" fontId="16" fillId="2" borderId="1" xfId="0" applyNumberFormat="1" applyFont="1" applyFill="1" applyBorder="1" applyAlignment="1">
      <alignment horizontal="left"/>
    </xf>
    <xf numFmtId="0" fontId="16" fillId="2" borderId="3" xfId="2" applyFont="1" applyFill="1" applyBorder="1" applyAlignment="1">
      <alignment horizontal="right"/>
    </xf>
    <xf numFmtId="49" fontId="16" fillId="2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1" xfId="0" applyFont="1" applyBorder="1"/>
    <xf numFmtId="0" fontId="1" fillId="0" borderId="3" xfId="0" applyFont="1" applyBorder="1" applyAlignment="1">
      <alignment horizontal="right"/>
    </xf>
    <xf numFmtId="16" fontId="8" fillId="2" borderId="3" xfId="2" applyNumberFormat="1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14" xfId="0" applyFont="1" applyBorder="1"/>
    <xf numFmtId="0" fontId="4" fillId="0" borderId="15" xfId="0" applyFont="1" applyBorder="1"/>
    <xf numFmtId="1" fontId="4" fillId="0" borderId="10" xfId="0" applyNumberFormat="1" applyFont="1" applyBorder="1"/>
    <xf numFmtId="1" fontId="4" fillId="0" borderId="11" xfId="0" applyNumberFormat="1" applyFont="1" applyBorder="1"/>
    <xf numFmtId="1" fontId="4" fillId="0" borderId="15" xfId="0" applyNumberFormat="1" applyFont="1" applyBorder="1"/>
    <xf numFmtId="0" fontId="19" fillId="0" borderId="0" xfId="0" applyFont="1"/>
    <xf numFmtId="1" fontId="11" fillId="2" borderId="3" xfId="1" applyNumberFormat="1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left"/>
    </xf>
    <xf numFmtId="1" fontId="16" fillId="2" borderId="3" xfId="1" applyNumberFormat="1" applyFont="1" applyFill="1" applyBorder="1" applyAlignment="1">
      <alignment horizontal="right"/>
    </xf>
    <xf numFmtId="2" fontId="10" fillId="2" borderId="3" xfId="1" applyNumberFormat="1" applyFont="1" applyFill="1" applyBorder="1" applyAlignment="1">
      <alignment horizontal="right"/>
    </xf>
    <xf numFmtId="0" fontId="16" fillId="0" borderId="2" xfId="0" applyFont="1" applyBorder="1"/>
    <xf numFmtId="1" fontId="4" fillId="0" borderId="2" xfId="0" applyNumberFormat="1" applyFont="1" applyBorder="1"/>
    <xf numFmtId="1" fontId="4" fillId="0" borderId="16" xfId="0" applyNumberFormat="1" applyFont="1" applyBorder="1"/>
    <xf numFmtId="1" fontId="4" fillId="0" borderId="17" xfId="0" applyNumberFormat="1" applyFont="1" applyBorder="1"/>
    <xf numFmtId="1" fontId="4" fillId="0" borderId="18" xfId="0" applyNumberFormat="1" applyFont="1" applyBorder="1"/>
    <xf numFmtId="0" fontId="6" fillId="0" borderId="3" xfId="0" applyFont="1" applyBorder="1" applyAlignment="1">
      <alignment horizontal="right"/>
    </xf>
    <xf numFmtId="0" fontId="4" fillId="0" borderId="19" xfId="0" applyFont="1" applyBorder="1"/>
    <xf numFmtId="1" fontId="8" fillId="0" borderId="22" xfId="0" applyNumberFormat="1" applyFont="1" applyBorder="1"/>
    <xf numFmtId="0" fontId="4" fillId="0" borderId="20" xfId="0" applyFont="1" applyBorder="1"/>
    <xf numFmtId="0" fontId="8" fillId="0" borderId="21" xfId="0" applyFont="1" applyBorder="1"/>
    <xf numFmtId="0" fontId="11" fillId="2" borderId="3" xfId="2" applyFont="1" applyFill="1" applyBorder="1" applyAlignment="1">
      <alignment horizontal="right" vertical="top"/>
    </xf>
    <xf numFmtId="0" fontId="1" fillId="2" borderId="3" xfId="2" applyFont="1" applyFill="1" applyBorder="1" applyAlignment="1">
      <alignment horizontal="right"/>
    </xf>
    <xf numFmtId="0" fontId="9" fillId="2" borderId="19" xfId="0" applyFont="1" applyFill="1" applyBorder="1" applyAlignment="1">
      <alignment horizontal="left"/>
    </xf>
    <xf numFmtId="0" fontId="8" fillId="0" borderId="19" xfId="0" applyFont="1" applyBorder="1"/>
    <xf numFmtId="0" fontId="4" fillId="0" borderId="21" xfId="0" applyFont="1" applyBorder="1"/>
    <xf numFmtId="0" fontId="4" fillId="0" borderId="24" xfId="0" applyFont="1" applyBorder="1"/>
    <xf numFmtId="0" fontId="4" fillId="0" borderId="22" xfId="0" applyFont="1" applyBorder="1"/>
    <xf numFmtId="0" fontId="4" fillId="0" borderId="25" xfId="0" applyFont="1" applyBorder="1"/>
    <xf numFmtId="0" fontId="4" fillId="0" borderId="23" xfId="0" applyFont="1" applyBorder="1"/>
    <xf numFmtId="0" fontId="8" fillId="0" borderId="23" xfId="0" applyFont="1" applyBorder="1"/>
    <xf numFmtId="1" fontId="8" fillId="0" borderId="2" xfId="0" applyNumberFormat="1" applyFont="1" applyBorder="1"/>
    <xf numFmtId="1" fontId="16" fillId="2" borderId="1" xfId="0" applyNumberFormat="1" applyFont="1" applyFill="1" applyBorder="1" applyAlignment="1">
      <alignment horizontal="right" wrapText="1"/>
    </xf>
    <xf numFmtId="1" fontId="4" fillId="0" borderId="1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1" fontId="16" fillId="0" borderId="1" xfId="0" applyNumberFormat="1" applyFont="1" applyBorder="1" applyAlignment="1">
      <alignment horizontal="right"/>
    </xf>
    <xf numFmtId="1" fontId="16" fillId="0" borderId="2" xfId="0" applyNumberFormat="1" applyFont="1" applyBorder="1" applyAlignment="1">
      <alignment horizontal="right"/>
    </xf>
    <xf numFmtId="1" fontId="4" fillId="0" borderId="19" xfId="0" applyNumberFormat="1" applyFont="1" applyBorder="1"/>
    <xf numFmtId="1" fontId="16" fillId="0" borderId="1" xfId="0" applyNumberFormat="1" applyFont="1" applyBorder="1"/>
    <xf numFmtId="1" fontId="16" fillId="0" borderId="2" xfId="0" applyNumberFormat="1" applyFont="1" applyBorder="1"/>
    <xf numFmtId="1" fontId="8" fillId="0" borderId="21" xfId="0" applyNumberFormat="1" applyFont="1" applyBorder="1"/>
    <xf numFmtId="1" fontId="4" fillId="0" borderId="20" xfId="0" applyNumberFormat="1" applyFont="1" applyBorder="1"/>
    <xf numFmtId="1" fontId="4" fillId="0" borderId="21" xfId="0" applyNumberFormat="1" applyFont="1" applyBorder="1"/>
    <xf numFmtId="1" fontId="4" fillId="0" borderId="24" xfId="0" applyNumberFormat="1" applyFont="1" applyBorder="1"/>
    <xf numFmtId="1" fontId="4" fillId="0" borderId="23" xfId="0" applyNumberFormat="1" applyFont="1" applyBorder="1"/>
    <xf numFmtId="1" fontId="8" fillId="0" borderId="23" xfId="0" applyNumberFormat="1" applyFont="1" applyBorder="1"/>
    <xf numFmtId="1" fontId="4" fillId="0" borderId="22" xfId="0" applyNumberFormat="1" applyFont="1" applyBorder="1"/>
    <xf numFmtId="1" fontId="4" fillId="0" borderId="25" xfId="0" applyNumberFormat="1" applyFont="1" applyBorder="1"/>
    <xf numFmtId="1" fontId="4" fillId="0" borderId="4" xfId="0" applyNumberFormat="1" applyFont="1" applyBorder="1"/>
    <xf numFmtId="1" fontId="4" fillId="0" borderId="9" xfId="0" applyNumberFormat="1" applyFont="1" applyBorder="1"/>
    <xf numFmtId="0" fontId="20" fillId="0" borderId="0" xfId="0" applyFont="1"/>
    <xf numFmtId="0" fontId="4" fillId="0" borderId="0" xfId="0" applyFont="1" applyAlignment="1">
      <alignment horizontal="right"/>
    </xf>
    <xf numFmtId="0" fontId="17" fillId="0" borderId="0" xfId="0" applyFont="1" applyAlignment="1">
      <alignment horizontal="right"/>
    </xf>
  </cellXfs>
  <cellStyles count="3">
    <cellStyle name="Normal" xfId="0" builtinId="0"/>
    <cellStyle name="Normal_mach31" xfId="1" xr:uid="{00000000-0005-0000-0000-000001000000}"/>
    <cellStyle name="Normal_Machete buget 99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0AB05-4F6D-470C-9221-6FEA7B5FDB60}">
  <dimension ref="B1:I204"/>
  <sheetViews>
    <sheetView tabSelected="1" zoomScale="148" zoomScaleNormal="148" workbookViewId="0">
      <selection activeCell="H6" sqref="H6"/>
    </sheetView>
  </sheetViews>
  <sheetFormatPr defaultRowHeight="13.2" x14ac:dyDescent="0.25"/>
  <cols>
    <col min="1" max="1" width="5.5546875" customWidth="1"/>
    <col min="2" max="2" width="10" customWidth="1"/>
    <col min="3" max="3" width="41.44140625" customWidth="1"/>
    <col min="4" max="4" width="10.44140625" customWidth="1"/>
    <col min="5" max="5" width="11.109375" customWidth="1"/>
    <col min="6" max="6" width="11.33203125" customWidth="1"/>
  </cols>
  <sheetData>
    <row r="1" spans="2:9" x14ac:dyDescent="0.25">
      <c r="B1" s="3" t="s">
        <v>99</v>
      </c>
      <c r="E1" s="120" t="s">
        <v>178</v>
      </c>
      <c r="F1" s="2"/>
    </row>
    <row r="2" spans="2:9" ht="18" customHeight="1" x14ac:dyDescent="0.25">
      <c r="D2" s="76"/>
      <c r="E2" s="3"/>
      <c r="F2" s="2"/>
    </row>
    <row r="3" spans="2:9" ht="19.5" customHeight="1" x14ac:dyDescent="0.25">
      <c r="C3" s="56" t="s">
        <v>112</v>
      </c>
      <c r="D3" s="56"/>
      <c r="E3" s="56"/>
      <c r="F3" s="2"/>
    </row>
    <row r="4" spans="2:9" x14ac:dyDescent="0.25">
      <c r="C4" s="56" t="s">
        <v>173</v>
      </c>
      <c r="D4" s="56"/>
      <c r="E4" s="56"/>
      <c r="F4" s="121"/>
    </row>
    <row r="5" spans="2:9" x14ac:dyDescent="0.25">
      <c r="C5" s="122" t="s">
        <v>179</v>
      </c>
      <c r="D5" s="122"/>
      <c r="E5" s="122"/>
      <c r="F5" s="122"/>
    </row>
    <row r="6" spans="2:9" ht="12" customHeight="1" x14ac:dyDescent="0.25">
      <c r="E6" s="4"/>
      <c r="F6" s="66" t="s">
        <v>136</v>
      </c>
    </row>
    <row r="7" spans="2:9" ht="33" customHeight="1" x14ac:dyDescent="0.25">
      <c r="B7" s="48" t="s">
        <v>0</v>
      </c>
      <c r="C7" s="49" t="s">
        <v>1</v>
      </c>
      <c r="D7" s="50" t="s">
        <v>106</v>
      </c>
      <c r="E7" s="50" t="s">
        <v>107</v>
      </c>
      <c r="F7" s="51" t="s">
        <v>174</v>
      </c>
    </row>
    <row r="8" spans="2:9" ht="11.25" customHeight="1" x14ac:dyDescent="0.25">
      <c r="B8" s="37" t="s">
        <v>103</v>
      </c>
      <c r="C8" s="5" t="s">
        <v>102</v>
      </c>
      <c r="D8" s="6">
        <f>D9+D59</f>
        <v>6505000</v>
      </c>
      <c r="E8" s="6">
        <f>E9+E59</f>
        <v>8771000</v>
      </c>
      <c r="F8" s="6">
        <f>F9+F59</f>
        <v>7538248</v>
      </c>
    </row>
    <row r="9" spans="2:9" ht="11.25" customHeight="1" x14ac:dyDescent="0.25">
      <c r="B9" s="38"/>
      <c r="C9" s="5" t="s">
        <v>66</v>
      </c>
      <c r="D9" s="6">
        <f>D10+D14+D18+D53+D49+D57</f>
        <v>4790000</v>
      </c>
      <c r="E9" s="6">
        <f>E10+E14+E18+E53+E49+E57</f>
        <v>6159000</v>
      </c>
      <c r="F9" s="6">
        <f>F10+F14+F18+F53+F49+F57</f>
        <v>5322258</v>
      </c>
    </row>
    <row r="10" spans="2:9" ht="11.25" customHeight="1" x14ac:dyDescent="0.25">
      <c r="B10" s="39" t="s">
        <v>4</v>
      </c>
      <c r="C10" s="5" t="s">
        <v>43</v>
      </c>
      <c r="D10" s="21">
        <f>D11+D12+D13</f>
        <v>1569000</v>
      </c>
      <c r="E10" s="21">
        <f t="shared" ref="E10:F10" si="0">E11+E12+E13</f>
        <v>1980000</v>
      </c>
      <c r="F10" s="21">
        <f t="shared" si="0"/>
        <v>1958081</v>
      </c>
    </row>
    <row r="11" spans="2:9" ht="11.25" customHeight="1" x14ac:dyDescent="0.25">
      <c r="B11" s="40" t="s">
        <v>6</v>
      </c>
      <c r="C11" s="7" t="s">
        <v>5</v>
      </c>
      <c r="D11" s="22">
        <v>305000</v>
      </c>
      <c r="E11" s="22">
        <v>316000</v>
      </c>
      <c r="F11" s="82">
        <v>315906</v>
      </c>
      <c r="I11" s="1"/>
    </row>
    <row r="12" spans="2:9" ht="21" customHeight="1" x14ac:dyDescent="0.25">
      <c r="B12" s="40" t="s">
        <v>7</v>
      </c>
      <c r="C12" s="8" t="s">
        <v>58</v>
      </c>
      <c r="D12" s="22">
        <v>1264000</v>
      </c>
      <c r="E12" s="22">
        <v>1264000</v>
      </c>
      <c r="F12" s="82">
        <v>1242175</v>
      </c>
      <c r="I12" s="1"/>
    </row>
    <row r="13" spans="2:9" ht="11.25" customHeight="1" x14ac:dyDescent="0.25">
      <c r="B13" s="40" t="s">
        <v>160</v>
      </c>
      <c r="C13" s="7" t="s">
        <v>161</v>
      </c>
      <c r="D13" s="22">
        <v>0</v>
      </c>
      <c r="E13" s="22">
        <v>400000</v>
      </c>
      <c r="F13" s="82">
        <v>400000</v>
      </c>
      <c r="I13" s="1"/>
    </row>
    <row r="14" spans="2:9" ht="11.25" customHeight="1" x14ac:dyDescent="0.25">
      <c r="B14" s="41" t="s">
        <v>8</v>
      </c>
      <c r="C14" s="9" t="s">
        <v>64</v>
      </c>
      <c r="D14" s="21">
        <f>D15+D16+D17</f>
        <v>2338690</v>
      </c>
      <c r="E14" s="21">
        <f>E15+E16+E17</f>
        <v>3599690</v>
      </c>
      <c r="F14" s="101">
        <f>F15+F16+F17</f>
        <v>3106072</v>
      </c>
    </row>
    <row r="15" spans="2:9" ht="21" customHeight="1" x14ac:dyDescent="0.25">
      <c r="B15" s="42" t="s">
        <v>9</v>
      </c>
      <c r="C15" s="10" t="s">
        <v>100</v>
      </c>
      <c r="D15" s="22">
        <v>1213690</v>
      </c>
      <c r="E15" s="22">
        <v>1994690</v>
      </c>
      <c r="F15" s="82">
        <v>1505351</v>
      </c>
    </row>
    <row r="16" spans="2:9" ht="11.25" hidden="1" customHeight="1" x14ac:dyDescent="0.25">
      <c r="B16" s="42" t="s">
        <v>131</v>
      </c>
      <c r="C16" s="11" t="s">
        <v>132</v>
      </c>
      <c r="D16" s="22">
        <v>0</v>
      </c>
      <c r="E16" s="22">
        <v>0</v>
      </c>
      <c r="F16" s="82">
        <v>0</v>
      </c>
    </row>
    <row r="17" spans="2:9" ht="11.25" customHeight="1" x14ac:dyDescent="0.25">
      <c r="B17" s="42" t="s">
        <v>10</v>
      </c>
      <c r="C17" s="11" t="s">
        <v>101</v>
      </c>
      <c r="D17" s="22">
        <v>1125000</v>
      </c>
      <c r="E17" s="22">
        <v>1605000</v>
      </c>
      <c r="F17" s="82">
        <v>1600721</v>
      </c>
    </row>
    <row r="18" spans="2:9" ht="11.25" customHeight="1" x14ac:dyDescent="0.25">
      <c r="B18" s="42"/>
      <c r="C18" s="12" t="s">
        <v>57</v>
      </c>
      <c r="D18" s="21">
        <f>D19+D20+D30+D35+D36+D37+D38+D39+D43+D62</f>
        <v>842310</v>
      </c>
      <c r="E18" s="21">
        <f t="shared" ref="E18:F18" si="1">E19+E20+E30+E35+E36+E37+E38+E39+E43+E62</f>
        <v>916310</v>
      </c>
      <c r="F18" s="21">
        <f t="shared" si="1"/>
        <v>786462</v>
      </c>
    </row>
    <row r="19" spans="2:9" ht="11.25" customHeight="1" x14ac:dyDescent="0.25">
      <c r="B19" s="43" t="s">
        <v>3</v>
      </c>
      <c r="C19" s="13" t="s">
        <v>2</v>
      </c>
      <c r="D19" s="22">
        <v>7000</v>
      </c>
      <c r="E19" s="22">
        <v>7000</v>
      </c>
      <c r="F19" s="82">
        <v>4905</v>
      </c>
      <c r="I19" s="1"/>
    </row>
    <row r="20" spans="2:9" ht="11.25" customHeight="1" x14ac:dyDescent="0.25">
      <c r="B20" s="41" t="s">
        <v>22</v>
      </c>
      <c r="C20" s="5" t="s">
        <v>44</v>
      </c>
      <c r="D20" s="21">
        <f>D21+D24+D28+D29</f>
        <v>366000</v>
      </c>
      <c r="E20" s="21">
        <f>E21+E24+E28+E29</f>
        <v>416000</v>
      </c>
      <c r="F20" s="101">
        <f>F21+F24+F28+F29</f>
        <v>391804</v>
      </c>
    </row>
    <row r="21" spans="2:9" ht="11.25" customHeight="1" x14ac:dyDescent="0.25">
      <c r="B21" s="42" t="s">
        <v>11</v>
      </c>
      <c r="C21" s="7" t="s">
        <v>45</v>
      </c>
      <c r="D21" s="22">
        <f>D22+D23</f>
        <v>228000</v>
      </c>
      <c r="E21" s="22">
        <f>E22+E23</f>
        <v>255000</v>
      </c>
      <c r="F21" s="82">
        <f>F22+F23</f>
        <v>248078</v>
      </c>
    </row>
    <row r="22" spans="2:9" ht="11.25" customHeight="1" x14ac:dyDescent="0.25">
      <c r="B22" s="42" t="s">
        <v>12</v>
      </c>
      <c r="C22" s="14" t="s">
        <v>46</v>
      </c>
      <c r="D22" s="22">
        <v>54000</v>
      </c>
      <c r="E22" s="22">
        <v>70000</v>
      </c>
      <c r="F22" s="82">
        <v>67118</v>
      </c>
      <c r="I22" s="1"/>
    </row>
    <row r="23" spans="2:9" ht="11.25" customHeight="1" x14ac:dyDescent="0.25">
      <c r="B23" s="42" t="s">
        <v>13</v>
      </c>
      <c r="C23" s="14" t="s">
        <v>47</v>
      </c>
      <c r="D23" s="22">
        <v>174000</v>
      </c>
      <c r="E23" s="22">
        <v>185000</v>
      </c>
      <c r="F23" s="82">
        <v>180960</v>
      </c>
      <c r="I23" s="1"/>
    </row>
    <row r="24" spans="2:9" ht="11.25" customHeight="1" x14ac:dyDescent="0.25">
      <c r="B24" s="42" t="s">
        <v>14</v>
      </c>
      <c r="C24" s="7" t="s">
        <v>48</v>
      </c>
      <c r="D24" s="22">
        <f>D25+D26+D27</f>
        <v>112000</v>
      </c>
      <c r="E24" s="22">
        <f>E25+E26+E27</f>
        <v>134000</v>
      </c>
      <c r="F24" s="82">
        <f>F25+F26+F27</f>
        <v>118175</v>
      </c>
      <c r="I24" s="1"/>
    </row>
    <row r="25" spans="2:9" ht="11.25" customHeight="1" x14ac:dyDescent="0.25">
      <c r="B25" s="42" t="s">
        <v>15</v>
      </c>
      <c r="C25" s="14" t="s">
        <v>49</v>
      </c>
      <c r="D25" s="22">
        <v>74000</v>
      </c>
      <c r="E25" s="22">
        <v>90000</v>
      </c>
      <c r="F25" s="82">
        <v>82741</v>
      </c>
      <c r="I25" s="1"/>
    </row>
    <row r="26" spans="2:9" ht="11.25" customHeight="1" x14ac:dyDescent="0.25">
      <c r="B26" s="42" t="s">
        <v>16</v>
      </c>
      <c r="C26" s="14" t="s">
        <v>50</v>
      </c>
      <c r="D26" s="22">
        <v>4000</v>
      </c>
      <c r="E26" s="22">
        <v>4000</v>
      </c>
      <c r="F26" s="82">
        <v>3128</v>
      </c>
      <c r="I26" s="1"/>
    </row>
    <row r="27" spans="2:9" ht="11.25" customHeight="1" x14ac:dyDescent="0.25">
      <c r="B27" s="42" t="s">
        <v>17</v>
      </c>
      <c r="C27" s="14" t="s">
        <v>51</v>
      </c>
      <c r="D27" s="22">
        <v>34000</v>
      </c>
      <c r="E27" s="22">
        <v>40000</v>
      </c>
      <c r="F27" s="82">
        <v>32306</v>
      </c>
      <c r="I27" s="1"/>
    </row>
    <row r="28" spans="2:9" ht="11.25" customHeight="1" x14ac:dyDescent="0.25">
      <c r="B28" s="42" t="s">
        <v>20</v>
      </c>
      <c r="C28" s="7" t="s">
        <v>18</v>
      </c>
      <c r="D28" s="22">
        <v>4000</v>
      </c>
      <c r="E28" s="22">
        <v>5000</v>
      </c>
      <c r="F28" s="82">
        <v>9789</v>
      </c>
    </row>
    <row r="29" spans="2:9" ht="11.25" customHeight="1" x14ac:dyDescent="0.25">
      <c r="B29" s="42" t="s">
        <v>21</v>
      </c>
      <c r="C29" s="7" t="s">
        <v>19</v>
      </c>
      <c r="D29" s="22">
        <v>22000</v>
      </c>
      <c r="E29" s="22">
        <v>22000</v>
      </c>
      <c r="F29" s="82">
        <v>15762</v>
      </c>
    </row>
    <row r="30" spans="2:9" ht="11.25" customHeight="1" x14ac:dyDescent="0.25">
      <c r="B30" s="41">
        <v>16.02</v>
      </c>
      <c r="C30" s="5" t="s">
        <v>55</v>
      </c>
      <c r="D30" s="21">
        <f>D31</f>
        <v>119000</v>
      </c>
      <c r="E30" s="21">
        <f>E31</f>
        <v>166000</v>
      </c>
      <c r="F30" s="101">
        <f>F31</f>
        <v>141081</v>
      </c>
    </row>
    <row r="31" spans="2:9" ht="11.25" customHeight="1" x14ac:dyDescent="0.25">
      <c r="B31" s="40" t="s">
        <v>23</v>
      </c>
      <c r="C31" s="7" t="s">
        <v>52</v>
      </c>
      <c r="D31" s="22">
        <f>D32+D33+D34</f>
        <v>119000</v>
      </c>
      <c r="E31" s="22">
        <f>E32+E33+E34</f>
        <v>166000</v>
      </c>
      <c r="F31" s="82">
        <f>F32+F33+F34</f>
        <v>141081</v>
      </c>
    </row>
    <row r="32" spans="2:9" ht="11.25" customHeight="1" x14ac:dyDescent="0.25">
      <c r="B32" s="40" t="s">
        <v>24</v>
      </c>
      <c r="C32" s="11" t="s">
        <v>59</v>
      </c>
      <c r="D32" s="22">
        <v>104000</v>
      </c>
      <c r="E32" s="22">
        <v>125000</v>
      </c>
      <c r="F32" s="82">
        <v>109628</v>
      </c>
    </row>
    <row r="33" spans="2:6" ht="11.25" customHeight="1" x14ac:dyDescent="0.25">
      <c r="B33" s="40" t="s">
        <v>25</v>
      </c>
      <c r="C33" s="11" t="s">
        <v>60</v>
      </c>
      <c r="D33" s="22">
        <v>14000</v>
      </c>
      <c r="E33" s="22">
        <v>40000</v>
      </c>
      <c r="F33" s="82">
        <v>31228</v>
      </c>
    </row>
    <row r="34" spans="2:6" ht="11.25" customHeight="1" x14ac:dyDescent="0.25">
      <c r="B34" s="40" t="s">
        <v>113</v>
      </c>
      <c r="C34" s="11" t="s">
        <v>114</v>
      </c>
      <c r="D34" s="22">
        <v>1000</v>
      </c>
      <c r="E34" s="22">
        <v>1000</v>
      </c>
      <c r="F34" s="82">
        <v>225</v>
      </c>
    </row>
    <row r="35" spans="2:6" ht="11.25" customHeight="1" x14ac:dyDescent="0.25">
      <c r="B35" s="44" t="s">
        <v>27</v>
      </c>
      <c r="C35" s="15" t="s">
        <v>26</v>
      </c>
      <c r="D35" s="21">
        <v>68000</v>
      </c>
      <c r="E35" s="21">
        <v>80000</v>
      </c>
      <c r="F35" s="101">
        <v>76532</v>
      </c>
    </row>
    <row r="36" spans="2:6" ht="11.25" hidden="1" customHeight="1" x14ac:dyDescent="0.25">
      <c r="B36" s="44" t="s">
        <v>157</v>
      </c>
      <c r="C36" s="15" t="s">
        <v>158</v>
      </c>
      <c r="D36" s="21">
        <v>0</v>
      </c>
      <c r="E36" s="21">
        <v>0</v>
      </c>
      <c r="F36" s="101">
        <v>0</v>
      </c>
    </row>
    <row r="37" spans="2:6" ht="11.25" hidden="1" customHeight="1" x14ac:dyDescent="0.25">
      <c r="B37" s="65" t="s">
        <v>133</v>
      </c>
      <c r="C37" s="15" t="s">
        <v>134</v>
      </c>
      <c r="D37" s="21">
        <v>0</v>
      </c>
      <c r="E37" s="21">
        <v>0</v>
      </c>
      <c r="F37" s="101">
        <v>0</v>
      </c>
    </row>
    <row r="38" spans="2:6" ht="11.25" customHeight="1" x14ac:dyDescent="0.25">
      <c r="B38" s="45" t="s">
        <v>29</v>
      </c>
      <c r="C38" s="16" t="s">
        <v>28</v>
      </c>
      <c r="D38" s="21">
        <v>1000</v>
      </c>
      <c r="E38" s="21">
        <v>1000</v>
      </c>
      <c r="F38" s="101">
        <v>58</v>
      </c>
    </row>
    <row r="39" spans="2:6" ht="11.25" customHeight="1" x14ac:dyDescent="0.25">
      <c r="B39" s="45" t="s">
        <v>34</v>
      </c>
      <c r="C39" s="16" t="s">
        <v>53</v>
      </c>
      <c r="D39" s="21">
        <f>D40+D41+D42</f>
        <v>151000</v>
      </c>
      <c r="E39" s="21">
        <f>E40+E41+E42</f>
        <v>141000</v>
      </c>
      <c r="F39" s="101">
        <f>F40+F41+F42</f>
        <v>110333</v>
      </c>
    </row>
    <row r="40" spans="2:6" ht="11.25" customHeight="1" x14ac:dyDescent="0.25">
      <c r="B40" s="46" t="s">
        <v>31</v>
      </c>
      <c r="C40" s="17" t="s">
        <v>61</v>
      </c>
      <c r="D40" s="22">
        <v>140000</v>
      </c>
      <c r="E40" s="22">
        <v>130000</v>
      </c>
      <c r="F40" s="82">
        <v>106625</v>
      </c>
    </row>
    <row r="41" spans="2:6" ht="11.25" customHeight="1" x14ac:dyDescent="0.25">
      <c r="B41" s="46" t="s">
        <v>32</v>
      </c>
      <c r="C41" s="18" t="s">
        <v>62</v>
      </c>
      <c r="D41" s="22">
        <v>1000</v>
      </c>
      <c r="E41" s="22">
        <v>1000</v>
      </c>
      <c r="F41" s="82">
        <v>590</v>
      </c>
    </row>
    <row r="42" spans="2:6" ht="11.25" customHeight="1" x14ac:dyDescent="0.25">
      <c r="B42" s="46" t="s">
        <v>33</v>
      </c>
      <c r="C42" s="17" t="s">
        <v>30</v>
      </c>
      <c r="D42" s="22">
        <v>10000</v>
      </c>
      <c r="E42" s="22">
        <v>10000</v>
      </c>
      <c r="F42" s="82">
        <v>3118</v>
      </c>
    </row>
    <row r="43" spans="2:6" ht="11.25" customHeight="1" x14ac:dyDescent="0.25">
      <c r="B43" s="45">
        <v>36.020000000000003</v>
      </c>
      <c r="C43" s="15" t="s">
        <v>120</v>
      </c>
      <c r="D43" s="21">
        <f>D44+D45+D46+D47+D48</f>
        <v>130310</v>
      </c>
      <c r="E43" s="21">
        <f>E44+E45+E46+E47+E48</f>
        <v>105310</v>
      </c>
      <c r="F43" s="101">
        <f>F44+F45+F46+F47+F48</f>
        <v>61749</v>
      </c>
    </row>
    <row r="44" spans="2:6" ht="11.25" customHeight="1" x14ac:dyDescent="0.25">
      <c r="B44" s="46" t="s">
        <v>140</v>
      </c>
      <c r="C44" s="17" t="s">
        <v>141</v>
      </c>
      <c r="D44" s="22">
        <v>34000</v>
      </c>
      <c r="E44" s="22">
        <v>34000</v>
      </c>
      <c r="F44" s="82">
        <v>27390</v>
      </c>
    </row>
    <row r="45" spans="2:6" ht="11.25" customHeight="1" x14ac:dyDescent="0.25">
      <c r="B45" s="46" t="s">
        <v>167</v>
      </c>
      <c r="C45" s="17" t="s">
        <v>168</v>
      </c>
      <c r="D45" s="22">
        <v>1000</v>
      </c>
      <c r="E45" s="22">
        <v>1000</v>
      </c>
      <c r="F45" s="82">
        <v>36</v>
      </c>
    </row>
    <row r="46" spans="2:6" ht="11.25" hidden="1" customHeight="1" x14ac:dyDescent="0.25">
      <c r="B46" s="46"/>
      <c r="C46" s="17"/>
      <c r="D46" s="22">
        <v>0</v>
      </c>
      <c r="E46" s="22">
        <v>0</v>
      </c>
      <c r="F46" s="82"/>
    </row>
    <row r="47" spans="2:6" ht="11.25" hidden="1" customHeight="1" x14ac:dyDescent="0.25">
      <c r="B47" s="46" t="s">
        <v>143</v>
      </c>
      <c r="C47" s="17" t="s">
        <v>144</v>
      </c>
      <c r="D47" s="22">
        <v>0</v>
      </c>
      <c r="E47" s="22">
        <v>0</v>
      </c>
      <c r="F47" s="82">
        <v>0</v>
      </c>
    </row>
    <row r="48" spans="2:6" ht="11.25" customHeight="1" x14ac:dyDescent="0.25">
      <c r="B48" s="46" t="s">
        <v>36</v>
      </c>
      <c r="C48" s="17" t="s">
        <v>35</v>
      </c>
      <c r="D48" s="22">
        <v>95310</v>
      </c>
      <c r="E48" s="22">
        <v>70310</v>
      </c>
      <c r="F48" s="82">
        <v>34323</v>
      </c>
    </row>
    <row r="49" spans="2:6" ht="11.25" customHeight="1" x14ac:dyDescent="0.25">
      <c r="B49" s="45" t="s">
        <v>38</v>
      </c>
      <c r="C49" s="16" t="s">
        <v>54</v>
      </c>
      <c r="D49" s="6">
        <f>D50+D51+D52</f>
        <v>-30000</v>
      </c>
      <c r="E49" s="6">
        <f>E50+E51+E52</f>
        <v>-677000</v>
      </c>
      <c r="F49" s="52">
        <f>F50+F51+F52</f>
        <v>-677000</v>
      </c>
    </row>
    <row r="50" spans="2:6" ht="11.25" hidden="1" customHeight="1" x14ac:dyDescent="0.25">
      <c r="B50" s="46" t="s">
        <v>39</v>
      </c>
      <c r="C50" s="17" t="s">
        <v>37</v>
      </c>
      <c r="D50" s="22">
        <v>0</v>
      </c>
      <c r="E50" s="22">
        <v>0</v>
      </c>
      <c r="F50" s="82">
        <v>0</v>
      </c>
    </row>
    <row r="51" spans="2:6" ht="21.75" customHeight="1" x14ac:dyDescent="0.25">
      <c r="B51" s="91" t="s">
        <v>40</v>
      </c>
      <c r="C51" s="19" t="s">
        <v>63</v>
      </c>
      <c r="D51" s="102" t="s">
        <v>175</v>
      </c>
      <c r="E51" s="103">
        <v>-677000</v>
      </c>
      <c r="F51" s="104">
        <v>-677000</v>
      </c>
    </row>
    <row r="52" spans="2:6" ht="3" hidden="1" customHeight="1" x14ac:dyDescent="0.25">
      <c r="B52" s="59"/>
      <c r="C52" s="60"/>
      <c r="D52" s="102" t="s">
        <v>121</v>
      </c>
      <c r="E52" s="105">
        <v>0</v>
      </c>
      <c r="F52" s="106">
        <v>0</v>
      </c>
    </row>
    <row r="53" spans="2:6" ht="11.25" customHeight="1" x14ac:dyDescent="0.25">
      <c r="B53" s="45" t="s">
        <v>41</v>
      </c>
      <c r="C53" s="15" t="s">
        <v>56</v>
      </c>
      <c r="D53" s="21">
        <f>D54+D55+D56</f>
        <v>70000</v>
      </c>
      <c r="E53" s="21">
        <f t="shared" ref="E53:F53" si="2">E54+E55+E56</f>
        <v>180000</v>
      </c>
      <c r="F53" s="21">
        <f t="shared" si="2"/>
        <v>148643</v>
      </c>
    </row>
    <row r="54" spans="2:6" ht="11.25" hidden="1" customHeight="1" x14ac:dyDescent="0.25">
      <c r="B54" s="46" t="s">
        <v>146</v>
      </c>
      <c r="C54" s="17" t="s">
        <v>147</v>
      </c>
      <c r="D54" s="22">
        <v>0</v>
      </c>
      <c r="E54" s="22">
        <v>0</v>
      </c>
      <c r="F54" s="82">
        <v>0</v>
      </c>
    </row>
    <row r="55" spans="2:6" ht="11.25" customHeight="1" x14ac:dyDescent="0.25">
      <c r="B55" s="46" t="s">
        <v>42</v>
      </c>
      <c r="C55" s="17" t="s">
        <v>65</v>
      </c>
      <c r="D55" s="22">
        <v>70000</v>
      </c>
      <c r="E55" s="22">
        <v>170000</v>
      </c>
      <c r="F55" s="82">
        <v>143960</v>
      </c>
    </row>
    <row r="56" spans="2:6" ht="11.25" customHeight="1" x14ac:dyDescent="0.25">
      <c r="B56" s="46" t="s">
        <v>176</v>
      </c>
      <c r="C56" s="17" t="s">
        <v>177</v>
      </c>
      <c r="D56" s="22">
        <v>0</v>
      </c>
      <c r="E56" s="22">
        <v>10000</v>
      </c>
      <c r="F56" s="82">
        <v>4683</v>
      </c>
    </row>
    <row r="57" spans="2:6" ht="12" customHeight="1" x14ac:dyDescent="0.25">
      <c r="B57" s="45">
        <v>43.02</v>
      </c>
      <c r="C57" s="15" t="s">
        <v>108</v>
      </c>
      <c r="D57" s="21">
        <f>D58</f>
        <v>0</v>
      </c>
      <c r="E57" s="21">
        <f>E58</f>
        <v>160000</v>
      </c>
      <c r="F57" s="101">
        <f>F58</f>
        <v>0</v>
      </c>
    </row>
    <row r="58" spans="2:6" ht="11.25" customHeight="1" x14ac:dyDescent="0.25">
      <c r="B58" s="79" t="s">
        <v>169</v>
      </c>
      <c r="C58" s="58" t="s">
        <v>170</v>
      </c>
      <c r="D58" s="22">
        <v>0</v>
      </c>
      <c r="E58" s="107">
        <v>160000</v>
      </c>
      <c r="F58" s="82">
        <v>0</v>
      </c>
    </row>
    <row r="59" spans="2:6" ht="11.25" customHeight="1" x14ac:dyDescent="0.25">
      <c r="B59" s="45"/>
      <c r="C59" s="5" t="s">
        <v>69</v>
      </c>
      <c r="D59" s="21">
        <f>D60+D63+D65+D68</f>
        <v>1715000</v>
      </c>
      <c r="E59" s="21">
        <f t="shared" ref="E59:F59" si="3">E60+E63+E65+E68</f>
        <v>2612000</v>
      </c>
      <c r="F59" s="21">
        <f t="shared" si="3"/>
        <v>2215990</v>
      </c>
    </row>
    <row r="60" spans="2:6" ht="11.25" customHeight="1" x14ac:dyDescent="0.25">
      <c r="B60" s="45">
        <v>37.020000000000003</v>
      </c>
      <c r="C60" s="5" t="s">
        <v>54</v>
      </c>
      <c r="D60" s="21">
        <f>D61+D62</f>
        <v>30000</v>
      </c>
      <c r="E60" s="21">
        <f>E61+E62</f>
        <v>677000</v>
      </c>
      <c r="F60" s="101">
        <f>F61+F62</f>
        <v>677000</v>
      </c>
    </row>
    <row r="61" spans="2:6" ht="14.25" customHeight="1" x14ac:dyDescent="0.25">
      <c r="B61" s="77" t="s">
        <v>68</v>
      </c>
      <c r="C61" s="78" t="s">
        <v>67</v>
      </c>
      <c r="D61" s="22">
        <v>30000</v>
      </c>
      <c r="E61" s="22">
        <v>677000</v>
      </c>
      <c r="F61" s="82">
        <v>677000</v>
      </c>
    </row>
    <row r="62" spans="2:6" ht="11.25" hidden="1" customHeight="1" x14ac:dyDescent="0.25">
      <c r="B62" s="46" t="s">
        <v>142</v>
      </c>
      <c r="C62" s="17" t="s">
        <v>145</v>
      </c>
      <c r="D62" s="108">
        <v>0</v>
      </c>
      <c r="E62" s="108">
        <v>0</v>
      </c>
      <c r="F62" s="109">
        <v>0</v>
      </c>
    </row>
    <row r="63" spans="2:6" ht="0.75" customHeight="1" x14ac:dyDescent="0.25">
      <c r="B63" s="80">
        <v>39.020000000000003</v>
      </c>
      <c r="C63" s="57" t="s">
        <v>117</v>
      </c>
      <c r="D63" s="21">
        <f>D64</f>
        <v>0</v>
      </c>
      <c r="E63" s="21">
        <f>E64</f>
        <v>0</v>
      </c>
      <c r="F63" s="101">
        <f>F64</f>
        <v>0</v>
      </c>
    </row>
    <row r="64" spans="2:6" ht="11.25" hidden="1" customHeight="1" x14ac:dyDescent="0.25">
      <c r="B64" s="79" t="s">
        <v>115</v>
      </c>
      <c r="C64" s="58" t="s">
        <v>116</v>
      </c>
      <c r="D64" s="22">
        <v>0</v>
      </c>
      <c r="E64" s="22">
        <v>0</v>
      </c>
      <c r="F64" s="82">
        <v>0</v>
      </c>
    </row>
    <row r="65" spans="2:6" ht="11.25" customHeight="1" x14ac:dyDescent="0.25">
      <c r="B65" s="45" t="s">
        <v>41</v>
      </c>
      <c r="C65" s="15" t="s">
        <v>56</v>
      </c>
      <c r="D65" s="21">
        <f>D66+D67</f>
        <v>1685000</v>
      </c>
      <c r="E65" s="21">
        <f>E66+E67</f>
        <v>1935000</v>
      </c>
      <c r="F65" s="101">
        <f>F66+F67</f>
        <v>1538990</v>
      </c>
    </row>
    <row r="66" spans="2:6" ht="11.25" hidden="1" customHeight="1" x14ac:dyDescent="0.25">
      <c r="B66" s="79" t="s">
        <v>110</v>
      </c>
      <c r="C66" s="58" t="s">
        <v>109</v>
      </c>
      <c r="D66" s="22">
        <v>0</v>
      </c>
      <c r="E66" s="22">
        <v>0</v>
      </c>
      <c r="F66" s="82">
        <v>0</v>
      </c>
    </row>
    <row r="67" spans="2:6" ht="12" customHeight="1" x14ac:dyDescent="0.25">
      <c r="B67" s="79" t="s">
        <v>135</v>
      </c>
      <c r="C67" s="58" t="s">
        <v>148</v>
      </c>
      <c r="D67" s="22">
        <v>1685000</v>
      </c>
      <c r="E67" s="22">
        <v>1935000</v>
      </c>
      <c r="F67" s="82">
        <v>1538990</v>
      </c>
    </row>
    <row r="68" spans="2:6" ht="12" hidden="1" customHeight="1" x14ac:dyDescent="0.25">
      <c r="B68" s="80">
        <v>43.02</v>
      </c>
      <c r="C68" s="57" t="s">
        <v>159</v>
      </c>
      <c r="D68" s="21">
        <f>D69</f>
        <v>0</v>
      </c>
      <c r="E68" s="21">
        <f t="shared" ref="E68:F68" si="4">E69</f>
        <v>0</v>
      </c>
      <c r="F68" s="110">
        <f t="shared" si="4"/>
        <v>0</v>
      </c>
    </row>
    <row r="69" spans="2:6" ht="12" hidden="1" customHeight="1" x14ac:dyDescent="0.25">
      <c r="B69" s="79"/>
      <c r="C69" s="58"/>
      <c r="D69" s="22">
        <v>0</v>
      </c>
      <c r="E69" s="107">
        <v>0</v>
      </c>
      <c r="F69" s="111">
        <v>0</v>
      </c>
    </row>
    <row r="70" spans="2:6" x14ac:dyDescent="0.25">
      <c r="B70" s="47">
        <v>49.02</v>
      </c>
      <c r="C70" s="5" t="s">
        <v>70</v>
      </c>
      <c r="D70" s="21">
        <f>D71+D76</f>
        <v>12795450</v>
      </c>
      <c r="E70" s="21">
        <f>E71+E76</f>
        <v>15061450</v>
      </c>
      <c r="F70" s="88">
        <f>F71+F76</f>
        <v>6371477</v>
      </c>
    </row>
    <row r="71" spans="2:6" x14ac:dyDescent="0.25">
      <c r="B71" s="29"/>
      <c r="C71" s="7" t="s">
        <v>71</v>
      </c>
      <c r="D71" s="22">
        <f>D80+D88+D94+D97+D104+D107+D117+D123+D130+D138+D143+D149+D160+D154+D163</f>
        <v>8712000</v>
      </c>
      <c r="E71" s="22">
        <f>E80+E88+E94+E97+E104+E107+E117+E123+E130+E138+E143+E149+E160+E154+E163</f>
        <v>10081000</v>
      </c>
      <c r="F71" s="22">
        <f t="shared" ref="F71" si="5">F80+F88+F94+F97+F104+F107+F117+F123+F130+F138+F143+F149+F160+F154+F163</f>
        <v>4236691</v>
      </c>
    </row>
    <row r="72" spans="2:6" x14ac:dyDescent="0.25">
      <c r="B72" s="29">
        <v>10</v>
      </c>
      <c r="C72" s="7" t="s">
        <v>72</v>
      </c>
      <c r="D72" s="22">
        <f>D81+D91+D98+D108+D131</f>
        <v>2002000</v>
      </c>
      <c r="E72" s="22">
        <f>E81+E91+E98+E108+E131</f>
        <v>1944000</v>
      </c>
      <c r="F72" s="82">
        <f>F81+F91+F98+F108+F131</f>
        <v>1765283</v>
      </c>
    </row>
    <row r="73" spans="2:6" x14ac:dyDescent="0.25">
      <c r="B73" s="29">
        <v>20</v>
      </c>
      <c r="C73" s="7" t="s">
        <v>73</v>
      </c>
      <c r="D73" s="22">
        <f>D82+D92+D99+D105+D109+D119+D124+D132+D139+D144+D150+D155+D161+D164+D166</f>
        <v>5424000</v>
      </c>
      <c r="E73" s="22">
        <f t="shared" ref="E73:F73" si="6">E82+E92+E99+E105+E109+E119+E124+E132+E139+E144+E150+E155+E161+E164+E166</f>
        <v>6403750</v>
      </c>
      <c r="F73" s="22">
        <f t="shared" si="6"/>
        <v>1382711</v>
      </c>
    </row>
    <row r="74" spans="2:6" x14ac:dyDescent="0.25">
      <c r="B74" s="30" t="s">
        <v>125</v>
      </c>
      <c r="C74" s="7" t="s">
        <v>74</v>
      </c>
      <c r="D74" s="22">
        <f>D83+D89+D110+D95+D111+D125+D126+D133+D135+D136+D165</f>
        <v>1286000</v>
      </c>
      <c r="E74" s="22">
        <f t="shared" ref="E74:F74" si="7">E83+E89+E110+E95+E111+E125+E126+E133+E135+E136+E165</f>
        <v>1753000</v>
      </c>
      <c r="F74" s="22">
        <f t="shared" si="7"/>
        <v>1113774</v>
      </c>
    </row>
    <row r="75" spans="2:6" x14ac:dyDescent="0.25">
      <c r="B75" s="30">
        <v>85</v>
      </c>
      <c r="C75" s="7" t="s">
        <v>126</v>
      </c>
      <c r="D75" s="22">
        <f>D84+D100+D112+D134</f>
        <v>0</v>
      </c>
      <c r="E75" s="22">
        <v>29750</v>
      </c>
      <c r="F75" s="22">
        <v>29760</v>
      </c>
    </row>
    <row r="76" spans="2:6" x14ac:dyDescent="0.25">
      <c r="B76" s="29"/>
      <c r="C76" s="7" t="s">
        <v>75</v>
      </c>
      <c r="D76" s="22">
        <f>D85+D101+D113+D120+D127+D140+D145+D151+D157+D167+D171</f>
        <v>4083450</v>
      </c>
      <c r="E76" s="22">
        <f t="shared" ref="E76:F76" si="8">E85+E101+E113+E120+E127+E140+E145+E151+E157+E167+E171</f>
        <v>4980450</v>
      </c>
      <c r="F76" s="22">
        <f t="shared" si="8"/>
        <v>2134786</v>
      </c>
    </row>
    <row r="77" spans="2:6" x14ac:dyDescent="0.25">
      <c r="B77" s="29">
        <v>70</v>
      </c>
      <c r="C77" s="7" t="s">
        <v>76</v>
      </c>
      <c r="D77" s="22">
        <f>D86+D102+D114+D121+D128+D141+D146+D152+D158+D168</f>
        <v>4083450</v>
      </c>
      <c r="E77" s="22">
        <f t="shared" ref="E77:F77" si="9">E86+E102+E114+E121+E128+E141+E146+E152+E158+E168</f>
        <v>4980450</v>
      </c>
      <c r="F77" s="22">
        <f t="shared" si="9"/>
        <v>2143931</v>
      </c>
    </row>
    <row r="78" spans="2:6" hidden="1" x14ac:dyDescent="0.25">
      <c r="B78" s="30">
        <v>85</v>
      </c>
      <c r="C78" s="7" t="s">
        <v>126</v>
      </c>
      <c r="D78" s="22">
        <f>D115</f>
        <v>0</v>
      </c>
      <c r="E78" s="22">
        <f t="shared" ref="E78:F78" si="10">E115</f>
        <v>0</v>
      </c>
      <c r="F78" s="22">
        <f t="shared" si="10"/>
        <v>0</v>
      </c>
    </row>
    <row r="79" spans="2:6" x14ac:dyDescent="0.25">
      <c r="B79" s="31" t="s">
        <v>78</v>
      </c>
      <c r="C79" s="23" t="s">
        <v>77</v>
      </c>
      <c r="D79" s="21">
        <f>D80+D85</f>
        <v>2402000</v>
      </c>
      <c r="E79" s="21">
        <f>E80+E85</f>
        <v>2745000</v>
      </c>
      <c r="F79" s="101">
        <f>F80+F85</f>
        <v>1722649</v>
      </c>
    </row>
    <row r="80" spans="2:6" x14ac:dyDescent="0.25">
      <c r="B80" s="29"/>
      <c r="C80" s="7" t="s">
        <v>71</v>
      </c>
      <c r="D80" s="22">
        <f>D81+D82+D83+D84</f>
        <v>1772000</v>
      </c>
      <c r="E80" s="22">
        <f t="shared" ref="E80:F80" si="11">E81+E82+E83+E84</f>
        <v>2030000</v>
      </c>
      <c r="F80" s="22">
        <f t="shared" si="11"/>
        <v>1445535</v>
      </c>
    </row>
    <row r="81" spans="2:6" x14ac:dyDescent="0.25">
      <c r="B81" s="29">
        <v>10</v>
      </c>
      <c r="C81" s="7" t="s">
        <v>72</v>
      </c>
      <c r="D81" s="22">
        <v>1212000</v>
      </c>
      <c r="E81" s="22">
        <v>1212000</v>
      </c>
      <c r="F81" s="82">
        <v>1056599</v>
      </c>
    </row>
    <row r="82" spans="2:6" x14ac:dyDescent="0.25">
      <c r="B82" s="29">
        <v>20</v>
      </c>
      <c r="C82" s="7" t="s">
        <v>73</v>
      </c>
      <c r="D82" s="22">
        <v>560000</v>
      </c>
      <c r="E82" s="22">
        <v>845750</v>
      </c>
      <c r="F82" s="82">
        <v>417691</v>
      </c>
    </row>
    <row r="83" spans="2:6" x14ac:dyDescent="0.25">
      <c r="B83" s="29">
        <v>55</v>
      </c>
      <c r="C83" s="7" t="s">
        <v>163</v>
      </c>
      <c r="D83" s="22">
        <v>0</v>
      </c>
      <c r="E83" s="22">
        <v>2000</v>
      </c>
      <c r="F83" s="82">
        <v>1005</v>
      </c>
    </row>
    <row r="84" spans="2:6" x14ac:dyDescent="0.25">
      <c r="B84" s="32">
        <v>85</v>
      </c>
      <c r="C84" s="7" t="s">
        <v>126</v>
      </c>
      <c r="D84" s="22">
        <v>0</v>
      </c>
      <c r="E84" s="22">
        <v>-29750</v>
      </c>
      <c r="F84" s="22">
        <v>-29760</v>
      </c>
    </row>
    <row r="85" spans="2:6" x14ac:dyDescent="0.25">
      <c r="B85" s="29"/>
      <c r="C85" s="7" t="s">
        <v>75</v>
      </c>
      <c r="D85" s="22">
        <f>D86</f>
        <v>630000</v>
      </c>
      <c r="E85" s="22">
        <f t="shared" ref="E85:F85" si="12">E86</f>
        <v>715000</v>
      </c>
      <c r="F85" s="22">
        <f t="shared" si="12"/>
        <v>277114</v>
      </c>
    </row>
    <row r="86" spans="2:6" x14ac:dyDescent="0.25">
      <c r="B86" s="29">
        <v>70</v>
      </c>
      <c r="C86" s="7" t="s">
        <v>76</v>
      </c>
      <c r="D86" s="22">
        <v>630000</v>
      </c>
      <c r="E86" s="22">
        <v>715000</v>
      </c>
      <c r="F86" s="22">
        <v>277114</v>
      </c>
    </row>
    <row r="87" spans="2:6" x14ac:dyDescent="0.25">
      <c r="B87" s="31">
        <v>54.02</v>
      </c>
      <c r="C87" s="23" t="s">
        <v>118</v>
      </c>
      <c r="D87" s="21">
        <f>D88</f>
        <v>260000</v>
      </c>
      <c r="E87" s="21">
        <f>E88</f>
        <v>0</v>
      </c>
      <c r="F87" s="101">
        <f>F88</f>
        <v>0</v>
      </c>
    </row>
    <row r="88" spans="2:6" x14ac:dyDescent="0.25">
      <c r="B88" s="29"/>
      <c r="C88" s="7" t="s">
        <v>71</v>
      </c>
      <c r="D88" s="22">
        <f>D89+D90</f>
        <v>260000</v>
      </c>
      <c r="E88" s="22">
        <f>E89+E90</f>
        <v>0</v>
      </c>
      <c r="F88" s="82">
        <f>F89+F90</f>
        <v>0</v>
      </c>
    </row>
    <row r="89" spans="2:6" x14ac:dyDescent="0.25">
      <c r="B89" s="30" t="s">
        <v>79</v>
      </c>
      <c r="C89" s="7" t="s">
        <v>80</v>
      </c>
      <c r="D89" s="22">
        <v>260000</v>
      </c>
      <c r="E89" s="22">
        <v>0</v>
      </c>
      <c r="F89" s="82">
        <v>0</v>
      </c>
    </row>
    <row r="90" spans="2:6" hidden="1" x14ac:dyDescent="0.25">
      <c r="B90" s="30" t="s">
        <v>119</v>
      </c>
      <c r="C90" s="7" t="s">
        <v>162</v>
      </c>
      <c r="D90" s="22">
        <f>D91+D92</f>
        <v>0</v>
      </c>
      <c r="E90" s="22">
        <f t="shared" ref="E90:F90" si="13">E91+E92</f>
        <v>0</v>
      </c>
      <c r="F90" s="22">
        <f t="shared" si="13"/>
        <v>0</v>
      </c>
    </row>
    <row r="91" spans="2:6" hidden="1" x14ac:dyDescent="0.25">
      <c r="B91" s="29">
        <v>10</v>
      </c>
      <c r="C91" s="7" t="s">
        <v>72</v>
      </c>
      <c r="D91" s="22">
        <v>0</v>
      </c>
      <c r="E91" s="22">
        <v>0</v>
      </c>
      <c r="F91" s="82">
        <v>0</v>
      </c>
    </row>
    <row r="92" spans="2:6" hidden="1" x14ac:dyDescent="0.25">
      <c r="B92" s="29">
        <v>20</v>
      </c>
      <c r="C92" s="7" t="s">
        <v>73</v>
      </c>
      <c r="D92" s="22">
        <v>0</v>
      </c>
      <c r="E92" s="22">
        <v>0</v>
      </c>
      <c r="F92" s="82">
        <v>0</v>
      </c>
    </row>
    <row r="93" spans="2:6" hidden="1" x14ac:dyDescent="0.25">
      <c r="B93" s="30" t="s">
        <v>123</v>
      </c>
      <c r="C93" s="5" t="s">
        <v>122</v>
      </c>
      <c r="D93" s="21">
        <f t="shared" ref="D93:F94" si="14">D94</f>
        <v>0</v>
      </c>
      <c r="E93" s="21">
        <f t="shared" si="14"/>
        <v>0</v>
      </c>
      <c r="F93" s="101">
        <f t="shared" si="14"/>
        <v>0</v>
      </c>
    </row>
    <row r="94" spans="2:6" hidden="1" x14ac:dyDescent="0.25">
      <c r="B94" s="47"/>
      <c r="C94" s="7" t="s">
        <v>71</v>
      </c>
      <c r="D94" s="22">
        <f t="shared" si="14"/>
        <v>0</v>
      </c>
      <c r="E94" s="22">
        <f t="shared" si="14"/>
        <v>0</v>
      </c>
      <c r="F94" s="82">
        <f t="shared" si="14"/>
        <v>0</v>
      </c>
    </row>
    <row r="95" spans="2:6" hidden="1" x14ac:dyDescent="0.25">
      <c r="B95" s="29">
        <v>30</v>
      </c>
      <c r="C95" s="7" t="s">
        <v>124</v>
      </c>
      <c r="D95" s="22">
        <v>0</v>
      </c>
      <c r="E95" s="22">
        <v>0</v>
      </c>
      <c r="F95" s="82">
        <v>0</v>
      </c>
    </row>
    <row r="96" spans="2:6" x14ac:dyDescent="0.25">
      <c r="B96" s="31" t="s">
        <v>82</v>
      </c>
      <c r="C96" s="23" t="s">
        <v>81</v>
      </c>
      <c r="D96" s="21">
        <f>D97+D101</f>
        <v>167000</v>
      </c>
      <c r="E96" s="21">
        <f>E97+E101</f>
        <v>167000</v>
      </c>
      <c r="F96" s="21">
        <f>F97+F101</f>
        <v>126926</v>
      </c>
    </row>
    <row r="97" spans="2:6" x14ac:dyDescent="0.25">
      <c r="B97" s="29"/>
      <c r="C97" s="7" t="s">
        <v>71</v>
      </c>
      <c r="D97" s="22">
        <f>D98+D99+D100</f>
        <v>167000</v>
      </c>
      <c r="E97" s="22">
        <f t="shared" ref="E97:F97" si="15">E98+E99+E100</f>
        <v>167000</v>
      </c>
      <c r="F97" s="22">
        <f t="shared" si="15"/>
        <v>126926</v>
      </c>
    </row>
    <row r="98" spans="2:6" x14ac:dyDescent="0.25">
      <c r="B98" s="29">
        <v>10</v>
      </c>
      <c r="C98" s="7" t="s">
        <v>72</v>
      </c>
      <c r="D98" s="112">
        <v>125000</v>
      </c>
      <c r="E98" s="112">
        <v>125000</v>
      </c>
      <c r="F98" s="113">
        <v>112339</v>
      </c>
    </row>
    <row r="99" spans="2:6" x14ac:dyDescent="0.25">
      <c r="B99" s="29">
        <v>20</v>
      </c>
      <c r="C99" s="87" t="s">
        <v>73</v>
      </c>
      <c r="D99" s="114">
        <v>42000</v>
      </c>
      <c r="E99" s="114">
        <v>42000</v>
      </c>
      <c r="F99" s="114">
        <v>14587</v>
      </c>
    </row>
    <row r="100" spans="2:6" hidden="1" x14ac:dyDescent="0.25">
      <c r="B100" s="32">
        <v>85</v>
      </c>
      <c r="C100" s="87" t="s">
        <v>126</v>
      </c>
      <c r="D100" s="114">
        <v>0</v>
      </c>
      <c r="E100" s="114">
        <v>0</v>
      </c>
      <c r="F100" s="114">
        <v>0</v>
      </c>
    </row>
    <row r="101" spans="2:6" hidden="1" x14ac:dyDescent="0.25">
      <c r="B101" s="32"/>
      <c r="C101" s="87" t="s">
        <v>75</v>
      </c>
      <c r="D101" s="114">
        <f>D102</f>
        <v>0</v>
      </c>
      <c r="E101" s="114">
        <f>E102</f>
        <v>0</v>
      </c>
      <c r="F101" s="114">
        <f>F102</f>
        <v>0</v>
      </c>
    </row>
    <row r="102" spans="2:6" hidden="1" x14ac:dyDescent="0.25">
      <c r="B102" s="32">
        <v>70</v>
      </c>
      <c r="C102" s="87" t="s">
        <v>76</v>
      </c>
      <c r="D102" s="114">
        <v>0</v>
      </c>
      <c r="E102" s="114">
        <v>0</v>
      </c>
      <c r="F102" s="114">
        <v>0</v>
      </c>
    </row>
    <row r="103" spans="2:6" x14ac:dyDescent="0.25">
      <c r="B103" s="92" t="s">
        <v>171</v>
      </c>
      <c r="C103" s="93" t="s">
        <v>172</v>
      </c>
      <c r="D103" s="115">
        <f>D104</f>
        <v>50000</v>
      </c>
      <c r="E103" s="115">
        <f t="shared" ref="E103:F104" si="16">E104</f>
        <v>50000</v>
      </c>
      <c r="F103" s="115">
        <f t="shared" si="16"/>
        <v>0</v>
      </c>
    </row>
    <row r="104" spans="2:6" x14ac:dyDescent="0.25">
      <c r="B104" s="29"/>
      <c r="C104" s="87" t="s">
        <v>71</v>
      </c>
      <c r="D104" s="114">
        <f>D105</f>
        <v>50000</v>
      </c>
      <c r="E104" s="114">
        <f t="shared" si="16"/>
        <v>50000</v>
      </c>
      <c r="F104" s="114">
        <f t="shared" si="16"/>
        <v>0</v>
      </c>
    </row>
    <row r="105" spans="2:6" x14ac:dyDescent="0.25">
      <c r="B105" s="29">
        <v>20</v>
      </c>
      <c r="C105" s="87" t="s">
        <v>73</v>
      </c>
      <c r="D105" s="114">
        <v>50000</v>
      </c>
      <c r="E105" s="114">
        <v>50000</v>
      </c>
      <c r="F105" s="114">
        <v>0</v>
      </c>
    </row>
    <row r="106" spans="2:6" x14ac:dyDescent="0.25">
      <c r="B106" s="31" t="s">
        <v>85</v>
      </c>
      <c r="C106" s="94" t="s">
        <v>83</v>
      </c>
      <c r="D106" s="115">
        <f>D107+D113</f>
        <v>358000</v>
      </c>
      <c r="E106" s="115">
        <f>E107+E113</f>
        <v>1065000</v>
      </c>
      <c r="F106" s="115">
        <f>F107+F113</f>
        <v>531045</v>
      </c>
    </row>
    <row r="107" spans="2:6" x14ac:dyDescent="0.25">
      <c r="B107" s="29"/>
      <c r="C107" s="7" t="s">
        <v>71</v>
      </c>
      <c r="D107" s="116">
        <f>D108+D109+D110+D111+D112</f>
        <v>258000</v>
      </c>
      <c r="E107" s="116">
        <f>E108+E109+E110+E111+E112</f>
        <v>1050000</v>
      </c>
      <c r="F107" s="117">
        <f>F108+F109+F110+F111+F112</f>
        <v>531045</v>
      </c>
    </row>
    <row r="108" spans="2:6" x14ac:dyDescent="0.25">
      <c r="B108" s="29">
        <v>10</v>
      </c>
      <c r="C108" s="7" t="s">
        <v>72</v>
      </c>
      <c r="D108" s="22">
        <v>45000</v>
      </c>
      <c r="E108" s="22">
        <v>45000</v>
      </c>
      <c r="F108" s="82">
        <v>44125</v>
      </c>
    </row>
    <row r="109" spans="2:6" x14ac:dyDescent="0.25">
      <c r="B109" s="29">
        <v>20</v>
      </c>
      <c r="C109" s="7" t="s">
        <v>73</v>
      </c>
      <c r="D109" s="22">
        <v>30000</v>
      </c>
      <c r="E109" s="22">
        <v>285000</v>
      </c>
      <c r="F109" s="82">
        <v>255943</v>
      </c>
    </row>
    <row r="110" spans="2:6" x14ac:dyDescent="0.25">
      <c r="B110" s="29">
        <v>57</v>
      </c>
      <c r="C110" s="7" t="s">
        <v>149</v>
      </c>
      <c r="D110" s="22">
        <v>137000</v>
      </c>
      <c r="E110" s="22">
        <v>668000</v>
      </c>
      <c r="F110" s="82">
        <v>181662</v>
      </c>
    </row>
    <row r="111" spans="2:6" x14ac:dyDescent="0.25">
      <c r="B111" s="32">
        <v>59</v>
      </c>
      <c r="C111" s="7" t="s">
        <v>84</v>
      </c>
      <c r="D111" s="22">
        <v>46000</v>
      </c>
      <c r="E111" s="22">
        <v>52000</v>
      </c>
      <c r="F111" s="82">
        <v>49315</v>
      </c>
    </row>
    <row r="112" spans="2:6" hidden="1" x14ac:dyDescent="0.25">
      <c r="B112" s="32">
        <v>85</v>
      </c>
      <c r="C112" s="7" t="s">
        <v>126</v>
      </c>
      <c r="D112" s="22">
        <v>0</v>
      </c>
      <c r="E112" s="22">
        <v>0</v>
      </c>
      <c r="F112" s="82">
        <v>0</v>
      </c>
    </row>
    <row r="113" spans="2:6" x14ac:dyDescent="0.25">
      <c r="B113" s="32"/>
      <c r="C113" s="7" t="s">
        <v>75</v>
      </c>
      <c r="D113" s="22">
        <f>D114+D115</f>
        <v>100000</v>
      </c>
      <c r="E113" s="22">
        <f>E114+E115</f>
        <v>15000</v>
      </c>
      <c r="F113" s="22">
        <f>F114+F115</f>
        <v>0</v>
      </c>
    </row>
    <row r="114" spans="2:6" x14ac:dyDescent="0.25">
      <c r="B114" s="32">
        <v>70</v>
      </c>
      <c r="C114" s="7" t="s">
        <v>76</v>
      </c>
      <c r="D114" s="22">
        <v>100000</v>
      </c>
      <c r="E114" s="22">
        <v>15000</v>
      </c>
      <c r="F114" s="82">
        <v>0</v>
      </c>
    </row>
    <row r="115" spans="2:6" hidden="1" x14ac:dyDescent="0.25">
      <c r="B115" s="32">
        <v>85</v>
      </c>
      <c r="C115" s="7" t="s">
        <v>126</v>
      </c>
      <c r="D115" s="22">
        <v>0</v>
      </c>
      <c r="E115" s="22">
        <v>0</v>
      </c>
      <c r="F115" s="82">
        <v>0</v>
      </c>
    </row>
    <row r="116" spans="2:6" x14ac:dyDescent="0.25">
      <c r="B116" s="32">
        <v>66.02</v>
      </c>
      <c r="C116" s="5" t="s">
        <v>150</v>
      </c>
      <c r="D116" s="21">
        <f>D117</f>
        <v>0</v>
      </c>
      <c r="E116" s="21">
        <f>E117</f>
        <v>20000</v>
      </c>
      <c r="F116" s="21">
        <f t="shared" ref="F116" si="17">F117</f>
        <v>4683</v>
      </c>
    </row>
    <row r="117" spans="2:6" x14ac:dyDescent="0.25">
      <c r="B117" s="32"/>
      <c r="C117" s="7" t="s">
        <v>71</v>
      </c>
      <c r="D117" s="21">
        <f>D118+D119</f>
        <v>0</v>
      </c>
      <c r="E117" s="21">
        <f t="shared" ref="E117:F117" si="18">E118+E119</f>
        <v>20000</v>
      </c>
      <c r="F117" s="21">
        <f t="shared" si="18"/>
        <v>4683</v>
      </c>
    </row>
    <row r="118" spans="2:6" x14ac:dyDescent="0.25">
      <c r="B118" s="29">
        <v>10</v>
      </c>
      <c r="C118" s="7" t="s">
        <v>72</v>
      </c>
      <c r="D118" s="21">
        <v>0</v>
      </c>
      <c r="E118" s="22">
        <v>10000</v>
      </c>
      <c r="F118" s="107">
        <v>4683</v>
      </c>
    </row>
    <row r="119" spans="2:6" x14ac:dyDescent="0.25">
      <c r="B119" s="32">
        <v>20</v>
      </c>
      <c r="C119" s="7" t="s">
        <v>73</v>
      </c>
      <c r="D119" s="22">
        <v>0</v>
      </c>
      <c r="E119" s="22">
        <v>10000</v>
      </c>
      <c r="F119" s="82">
        <v>0</v>
      </c>
    </row>
    <row r="120" spans="2:6" hidden="1" x14ac:dyDescent="0.25">
      <c r="B120" s="32"/>
      <c r="C120" s="7" t="s">
        <v>75</v>
      </c>
      <c r="D120" s="22">
        <f t="shared" ref="D120:F120" si="19">D121</f>
        <v>0</v>
      </c>
      <c r="E120" s="22">
        <f t="shared" si="19"/>
        <v>0</v>
      </c>
      <c r="F120" s="82">
        <f t="shared" si="19"/>
        <v>0</v>
      </c>
    </row>
    <row r="121" spans="2:6" hidden="1" x14ac:dyDescent="0.25">
      <c r="B121" s="32">
        <v>70</v>
      </c>
      <c r="C121" s="7" t="s">
        <v>76</v>
      </c>
      <c r="D121" s="22">
        <v>0</v>
      </c>
      <c r="E121" s="22">
        <v>0</v>
      </c>
      <c r="F121" s="82">
        <v>0</v>
      </c>
    </row>
    <row r="122" spans="2:6" x14ac:dyDescent="0.25">
      <c r="B122" s="32">
        <v>67.02</v>
      </c>
      <c r="C122" s="25" t="s">
        <v>86</v>
      </c>
      <c r="D122" s="21">
        <f>D123+D127</f>
        <v>790000</v>
      </c>
      <c r="E122" s="21">
        <f>E123+E127</f>
        <v>995000</v>
      </c>
      <c r="F122" s="101">
        <f>F123+F127</f>
        <v>378984</v>
      </c>
    </row>
    <row r="123" spans="2:6" x14ac:dyDescent="0.25">
      <c r="B123" s="32"/>
      <c r="C123" s="7" t="s">
        <v>71</v>
      </c>
      <c r="D123" s="22">
        <f>D124+D125+D126</f>
        <v>280000</v>
      </c>
      <c r="E123" s="22">
        <f>E124+E125+E126</f>
        <v>310000</v>
      </c>
      <c r="F123" s="22">
        <f>F124+F125+F126</f>
        <v>130972</v>
      </c>
    </row>
    <row r="124" spans="2:6" x14ac:dyDescent="0.25">
      <c r="B124" s="32">
        <v>20</v>
      </c>
      <c r="C124" s="7" t="s">
        <v>73</v>
      </c>
      <c r="D124" s="22">
        <v>130000</v>
      </c>
      <c r="E124" s="22">
        <v>130000</v>
      </c>
      <c r="F124" s="82">
        <v>62813</v>
      </c>
    </row>
    <row r="125" spans="2:6" x14ac:dyDescent="0.25">
      <c r="B125" s="32">
        <v>51</v>
      </c>
      <c r="C125" s="7" t="s">
        <v>156</v>
      </c>
      <c r="D125" s="22">
        <v>30000</v>
      </c>
      <c r="E125" s="22">
        <v>50000</v>
      </c>
      <c r="F125" s="82">
        <v>43159</v>
      </c>
    </row>
    <row r="126" spans="2:6" x14ac:dyDescent="0.25">
      <c r="B126" s="32">
        <v>59</v>
      </c>
      <c r="C126" s="7" t="s">
        <v>87</v>
      </c>
      <c r="D126" s="22">
        <v>120000</v>
      </c>
      <c r="E126" s="22">
        <v>130000</v>
      </c>
      <c r="F126" s="82">
        <v>25000</v>
      </c>
    </row>
    <row r="127" spans="2:6" x14ac:dyDescent="0.25">
      <c r="B127" s="32"/>
      <c r="C127" s="7" t="s">
        <v>75</v>
      </c>
      <c r="D127" s="22">
        <f>D128</f>
        <v>510000</v>
      </c>
      <c r="E127" s="22">
        <f>E128</f>
        <v>685000</v>
      </c>
      <c r="F127" s="82">
        <f>F128</f>
        <v>248012</v>
      </c>
    </row>
    <row r="128" spans="2:6" x14ac:dyDescent="0.25">
      <c r="B128" s="32">
        <v>70</v>
      </c>
      <c r="C128" s="7" t="s">
        <v>76</v>
      </c>
      <c r="D128" s="22">
        <v>510000</v>
      </c>
      <c r="E128" s="22">
        <v>685000</v>
      </c>
      <c r="F128" s="82">
        <v>248012</v>
      </c>
    </row>
    <row r="129" spans="2:6" x14ac:dyDescent="0.25">
      <c r="B129" s="32">
        <v>68.02</v>
      </c>
      <c r="C129" s="25" t="s">
        <v>88</v>
      </c>
      <c r="D129" s="21">
        <f>D130</f>
        <v>1323000</v>
      </c>
      <c r="E129" s="21">
        <f>E130</f>
        <v>1425000</v>
      </c>
      <c r="F129" s="21">
        <f>F130</f>
        <v>1368153</v>
      </c>
    </row>
    <row r="130" spans="2:6" x14ac:dyDescent="0.25">
      <c r="B130" s="32"/>
      <c r="C130" s="7" t="s">
        <v>71</v>
      </c>
      <c r="D130" s="22">
        <f>D131+D132+D133+D134+D135+D136</f>
        <v>1323000</v>
      </c>
      <c r="E130" s="22">
        <f t="shared" ref="E130:F130" si="20">E131+E132+E133+E134+E135+E136</f>
        <v>1425000</v>
      </c>
      <c r="F130" s="22">
        <f t="shared" si="20"/>
        <v>1368153</v>
      </c>
    </row>
    <row r="131" spans="2:6" x14ac:dyDescent="0.25">
      <c r="B131" s="32">
        <v>10</v>
      </c>
      <c r="C131" s="7" t="s">
        <v>89</v>
      </c>
      <c r="D131" s="22">
        <v>620000</v>
      </c>
      <c r="E131" s="22">
        <v>562000</v>
      </c>
      <c r="F131" s="82">
        <v>552220</v>
      </c>
    </row>
    <row r="132" spans="2:6" x14ac:dyDescent="0.25">
      <c r="B132" s="32">
        <v>20</v>
      </c>
      <c r="C132" s="7" t="s">
        <v>130</v>
      </c>
      <c r="D132" s="22">
        <v>10000</v>
      </c>
      <c r="E132" s="22">
        <v>12000</v>
      </c>
      <c r="F132" s="82">
        <v>2300</v>
      </c>
    </row>
    <row r="133" spans="2:6" x14ac:dyDescent="0.25">
      <c r="B133" s="32">
        <v>57</v>
      </c>
      <c r="C133" s="7" t="s">
        <v>90</v>
      </c>
      <c r="D133" s="22">
        <v>603000</v>
      </c>
      <c r="E133" s="22">
        <v>661000</v>
      </c>
      <c r="F133" s="82">
        <v>655973</v>
      </c>
    </row>
    <row r="134" spans="2:6" hidden="1" x14ac:dyDescent="0.25">
      <c r="B134" s="32">
        <v>85</v>
      </c>
      <c r="C134" s="7" t="s">
        <v>126</v>
      </c>
      <c r="D134" s="22">
        <v>0</v>
      </c>
      <c r="E134" s="22">
        <v>0</v>
      </c>
      <c r="F134" s="82">
        <v>0</v>
      </c>
    </row>
    <row r="135" spans="2:6" x14ac:dyDescent="0.25">
      <c r="B135" s="32">
        <v>57</v>
      </c>
      <c r="C135" s="7" t="s">
        <v>92</v>
      </c>
      <c r="D135" s="22">
        <v>20000</v>
      </c>
      <c r="E135" s="22">
        <v>20000</v>
      </c>
      <c r="F135" s="82">
        <v>13700</v>
      </c>
    </row>
    <row r="136" spans="2:6" x14ac:dyDescent="0.25">
      <c r="B136" s="32">
        <v>57</v>
      </c>
      <c r="C136" s="7" t="s">
        <v>91</v>
      </c>
      <c r="D136" s="22">
        <v>70000</v>
      </c>
      <c r="E136" s="22">
        <v>170000</v>
      </c>
      <c r="F136" s="82">
        <v>143960</v>
      </c>
    </row>
    <row r="137" spans="2:6" x14ac:dyDescent="0.25">
      <c r="B137" s="31" t="s">
        <v>94</v>
      </c>
      <c r="C137" s="5" t="s">
        <v>93</v>
      </c>
      <c r="D137" s="21">
        <f>D138+D140</f>
        <v>260000</v>
      </c>
      <c r="E137" s="21">
        <f>E138+E140</f>
        <v>260000</v>
      </c>
      <c r="F137" s="101">
        <f>F138+F140</f>
        <v>86845</v>
      </c>
    </row>
    <row r="138" spans="2:6" x14ac:dyDescent="0.25">
      <c r="B138" s="32"/>
      <c r="C138" s="7" t="s">
        <v>71</v>
      </c>
      <c r="D138" s="22">
        <f>D139</f>
        <v>260000</v>
      </c>
      <c r="E138" s="22">
        <f>E139</f>
        <v>260000</v>
      </c>
      <c r="F138" s="82">
        <f>F139</f>
        <v>86845</v>
      </c>
    </row>
    <row r="139" spans="2:6" x14ac:dyDescent="0.25">
      <c r="B139" s="32">
        <v>20</v>
      </c>
      <c r="C139" s="7" t="s">
        <v>73</v>
      </c>
      <c r="D139" s="22">
        <v>260000</v>
      </c>
      <c r="E139" s="22">
        <v>260000</v>
      </c>
      <c r="F139" s="82">
        <v>86845</v>
      </c>
    </row>
    <row r="140" spans="2:6" hidden="1" x14ac:dyDescent="0.25">
      <c r="B140" s="32"/>
      <c r="C140" s="7" t="s">
        <v>75</v>
      </c>
      <c r="D140" s="22">
        <f>D141</f>
        <v>0</v>
      </c>
      <c r="E140" s="22">
        <f>E141</f>
        <v>0</v>
      </c>
      <c r="F140" s="82">
        <f>F141</f>
        <v>0</v>
      </c>
    </row>
    <row r="141" spans="2:6" hidden="1" x14ac:dyDescent="0.25">
      <c r="B141" s="32">
        <v>70</v>
      </c>
      <c r="C141" s="7" t="s">
        <v>76</v>
      </c>
      <c r="D141" s="22">
        <v>0</v>
      </c>
      <c r="E141" s="22">
        <v>0</v>
      </c>
      <c r="F141" s="82">
        <v>0</v>
      </c>
    </row>
    <row r="142" spans="2:6" x14ac:dyDescent="0.25">
      <c r="B142" s="31" t="s">
        <v>96</v>
      </c>
      <c r="C142" s="5" t="s">
        <v>95</v>
      </c>
      <c r="D142" s="21">
        <f>D143+D145</f>
        <v>584450</v>
      </c>
      <c r="E142" s="21">
        <f>E143+E145</f>
        <v>1086450</v>
      </c>
      <c r="F142" s="101">
        <f>F143+F145</f>
        <v>58371</v>
      </c>
    </row>
    <row r="143" spans="2:6" x14ac:dyDescent="0.25">
      <c r="B143" s="32"/>
      <c r="C143" s="7" t="s">
        <v>71</v>
      </c>
      <c r="D143" s="22">
        <f>D144</f>
        <v>70000</v>
      </c>
      <c r="E143" s="22">
        <f>E144</f>
        <v>130000</v>
      </c>
      <c r="F143" s="82">
        <f>F144</f>
        <v>29811</v>
      </c>
    </row>
    <row r="144" spans="2:6" x14ac:dyDescent="0.25">
      <c r="B144" s="32">
        <v>20</v>
      </c>
      <c r="C144" s="7" t="s">
        <v>73</v>
      </c>
      <c r="D144" s="22">
        <v>70000</v>
      </c>
      <c r="E144" s="22">
        <v>130000</v>
      </c>
      <c r="F144" s="82">
        <v>29811</v>
      </c>
    </row>
    <row r="145" spans="2:6" x14ac:dyDescent="0.25">
      <c r="B145" s="32"/>
      <c r="C145" s="7" t="s">
        <v>75</v>
      </c>
      <c r="D145" s="22">
        <f>D146+D147</f>
        <v>514450</v>
      </c>
      <c r="E145" s="22">
        <f>E146+E147</f>
        <v>956450</v>
      </c>
      <c r="F145" s="82">
        <f>F146+F147</f>
        <v>28560</v>
      </c>
    </row>
    <row r="146" spans="2:6" x14ac:dyDescent="0.25">
      <c r="B146" s="32">
        <v>70</v>
      </c>
      <c r="C146" s="7" t="s">
        <v>76</v>
      </c>
      <c r="D146" s="22">
        <v>514450</v>
      </c>
      <c r="E146" s="22">
        <v>956450</v>
      </c>
      <c r="F146" s="82">
        <v>28560</v>
      </c>
    </row>
    <row r="147" spans="2:6" hidden="1" x14ac:dyDescent="0.25">
      <c r="B147" s="32">
        <v>85</v>
      </c>
      <c r="C147" s="7" t="s">
        <v>126</v>
      </c>
      <c r="D147" s="22">
        <v>0</v>
      </c>
      <c r="E147" s="22">
        <v>0</v>
      </c>
      <c r="F147" s="82">
        <v>0</v>
      </c>
    </row>
    <row r="148" spans="2:6" x14ac:dyDescent="0.25">
      <c r="B148" s="31" t="s">
        <v>151</v>
      </c>
      <c r="C148" s="5" t="s">
        <v>152</v>
      </c>
      <c r="D148" s="21">
        <f>D149+D151</f>
        <v>70000</v>
      </c>
      <c r="E148" s="21">
        <f>E149+E151</f>
        <v>80000</v>
      </c>
      <c r="F148" s="101">
        <f>F149+F151</f>
        <v>35938</v>
      </c>
    </row>
    <row r="149" spans="2:6" x14ac:dyDescent="0.25">
      <c r="B149" s="32"/>
      <c r="C149" s="7" t="s">
        <v>71</v>
      </c>
      <c r="D149" s="22">
        <f>D150</f>
        <v>70000</v>
      </c>
      <c r="E149" s="22">
        <f>E150</f>
        <v>70000</v>
      </c>
      <c r="F149" s="82">
        <f>F150</f>
        <v>30377</v>
      </c>
    </row>
    <row r="150" spans="2:6" x14ac:dyDescent="0.25">
      <c r="B150" s="32">
        <v>20</v>
      </c>
      <c r="C150" s="7" t="s">
        <v>73</v>
      </c>
      <c r="D150" s="22">
        <v>70000</v>
      </c>
      <c r="E150" s="22">
        <v>70000</v>
      </c>
      <c r="F150" s="82">
        <v>30377</v>
      </c>
    </row>
    <row r="151" spans="2:6" x14ac:dyDescent="0.25">
      <c r="B151" s="32"/>
      <c r="C151" s="7" t="s">
        <v>75</v>
      </c>
      <c r="D151" s="22">
        <f>D152</f>
        <v>0</v>
      </c>
      <c r="E151" s="22">
        <f>E152</f>
        <v>10000</v>
      </c>
      <c r="F151" s="82">
        <f>F152</f>
        <v>5561</v>
      </c>
    </row>
    <row r="152" spans="2:6" x14ac:dyDescent="0.25">
      <c r="B152" s="32">
        <v>70</v>
      </c>
      <c r="C152" s="7" t="s">
        <v>76</v>
      </c>
      <c r="D152" s="22">
        <v>0</v>
      </c>
      <c r="E152" s="22">
        <v>10000</v>
      </c>
      <c r="F152" s="82">
        <v>5561</v>
      </c>
    </row>
    <row r="153" spans="2:6" x14ac:dyDescent="0.25">
      <c r="B153" s="86" t="s">
        <v>153</v>
      </c>
      <c r="C153" s="5" t="s">
        <v>154</v>
      </c>
      <c r="D153" s="21">
        <f t="shared" ref="D153:F154" si="21">D154</f>
        <v>20000</v>
      </c>
      <c r="E153" s="21">
        <f t="shared" si="21"/>
        <v>20000</v>
      </c>
      <c r="F153" s="101">
        <f t="shared" si="21"/>
        <v>8781</v>
      </c>
    </row>
    <row r="154" spans="2:6" x14ac:dyDescent="0.25">
      <c r="B154" s="32"/>
      <c r="C154" s="7" t="s">
        <v>71</v>
      </c>
      <c r="D154" s="22">
        <f t="shared" si="21"/>
        <v>20000</v>
      </c>
      <c r="E154" s="22">
        <f t="shared" si="21"/>
        <v>20000</v>
      </c>
      <c r="F154" s="82">
        <f t="shared" si="21"/>
        <v>8781</v>
      </c>
    </row>
    <row r="155" spans="2:6" ht="12.75" customHeight="1" x14ac:dyDescent="0.25">
      <c r="B155" s="32">
        <v>20</v>
      </c>
      <c r="C155" s="7" t="s">
        <v>73</v>
      </c>
      <c r="D155" s="22">
        <v>20000</v>
      </c>
      <c r="E155" s="22">
        <v>20000</v>
      </c>
      <c r="F155" s="82">
        <v>8781</v>
      </c>
    </row>
    <row r="156" spans="2:6" hidden="1" x14ac:dyDescent="0.25">
      <c r="B156" s="64"/>
      <c r="C156" s="5"/>
      <c r="D156" s="21">
        <f>D157</f>
        <v>0</v>
      </c>
      <c r="E156" s="21">
        <f t="shared" ref="E156:F157" si="22">E157</f>
        <v>0</v>
      </c>
      <c r="F156" s="21">
        <f t="shared" si="22"/>
        <v>0</v>
      </c>
    </row>
    <row r="157" spans="2:6" hidden="1" x14ac:dyDescent="0.25">
      <c r="B157" s="32"/>
      <c r="C157" s="7"/>
      <c r="D157" s="22">
        <f>D158</f>
        <v>0</v>
      </c>
      <c r="E157" s="22">
        <f t="shared" si="22"/>
        <v>0</v>
      </c>
      <c r="F157" s="22">
        <f t="shared" si="22"/>
        <v>0</v>
      </c>
    </row>
    <row r="158" spans="2:6" hidden="1" x14ac:dyDescent="0.25">
      <c r="B158" s="32"/>
      <c r="C158" s="7"/>
      <c r="D158" s="22"/>
      <c r="E158" s="22"/>
      <c r="F158" s="82">
        <v>0</v>
      </c>
    </row>
    <row r="159" spans="2:6" x14ac:dyDescent="0.25">
      <c r="B159" s="64" t="s">
        <v>127</v>
      </c>
      <c r="C159" s="5" t="s">
        <v>128</v>
      </c>
      <c r="D159" s="21">
        <f t="shared" ref="D159:F160" si="23">D160</f>
        <v>10000</v>
      </c>
      <c r="E159" s="21">
        <f t="shared" si="23"/>
        <v>10000</v>
      </c>
      <c r="F159" s="101">
        <f t="shared" si="23"/>
        <v>0</v>
      </c>
    </row>
    <row r="160" spans="2:6" x14ac:dyDescent="0.25">
      <c r="B160" s="32"/>
      <c r="C160" s="7" t="s">
        <v>71</v>
      </c>
      <c r="D160" s="22">
        <f t="shared" si="23"/>
        <v>10000</v>
      </c>
      <c r="E160" s="22">
        <f t="shared" si="23"/>
        <v>10000</v>
      </c>
      <c r="F160" s="82">
        <f t="shared" si="23"/>
        <v>0</v>
      </c>
    </row>
    <row r="161" spans="2:6" x14ac:dyDescent="0.25">
      <c r="B161" s="32">
        <v>20</v>
      </c>
      <c r="C161" s="7" t="s">
        <v>73</v>
      </c>
      <c r="D161" s="22">
        <v>10000</v>
      </c>
      <c r="E161" s="22">
        <v>10000</v>
      </c>
      <c r="F161" s="82">
        <v>0</v>
      </c>
    </row>
    <row r="162" spans="2:6" x14ac:dyDescent="0.25">
      <c r="B162" s="34" t="s">
        <v>98</v>
      </c>
      <c r="C162" s="5" t="s">
        <v>97</v>
      </c>
      <c r="D162" s="21">
        <f>D163+D167</f>
        <v>6501000</v>
      </c>
      <c r="E162" s="21">
        <f>E163+E167</f>
        <v>7138000</v>
      </c>
      <c r="F162" s="101">
        <f>F163+F167</f>
        <v>2049102</v>
      </c>
    </row>
    <row r="163" spans="2:6" x14ac:dyDescent="0.25">
      <c r="B163" s="32"/>
      <c r="C163" s="7" t="s">
        <v>71</v>
      </c>
      <c r="D163" s="22">
        <f>D164+D165+D166</f>
        <v>4172000</v>
      </c>
      <c r="E163" s="22">
        <f>E164+E165+E166</f>
        <v>4539000</v>
      </c>
      <c r="F163" s="82">
        <f>F164+F165+F166</f>
        <v>473563</v>
      </c>
    </row>
    <row r="164" spans="2:6" x14ac:dyDescent="0.25">
      <c r="B164" s="32">
        <v>20</v>
      </c>
      <c r="C164" s="7" t="s">
        <v>73</v>
      </c>
      <c r="D164" s="22">
        <v>4172000</v>
      </c>
      <c r="E164" s="22">
        <v>4539000</v>
      </c>
      <c r="F164" s="82">
        <v>473563</v>
      </c>
    </row>
    <row r="165" spans="2:6" hidden="1" x14ac:dyDescent="0.25">
      <c r="B165" s="32">
        <v>81</v>
      </c>
      <c r="C165" s="7" t="s">
        <v>129</v>
      </c>
      <c r="D165" s="22">
        <v>0</v>
      </c>
      <c r="E165" s="22">
        <v>0</v>
      </c>
      <c r="F165" s="82">
        <v>0</v>
      </c>
    </row>
    <row r="166" spans="2:6" hidden="1" x14ac:dyDescent="0.25">
      <c r="B166" s="32">
        <v>81</v>
      </c>
      <c r="C166" s="7" t="s">
        <v>129</v>
      </c>
      <c r="D166" s="22">
        <v>0</v>
      </c>
      <c r="E166" s="22">
        <v>0</v>
      </c>
      <c r="F166" s="82">
        <v>0</v>
      </c>
    </row>
    <row r="167" spans="2:6" x14ac:dyDescent="0.25">
      <c r="B167" s="32"/>
      <c r="C167" s="7" t="s">
        <v>75</v>
      </c>
      <c r="D167" s="22">
        <f>D168+D169</f>
        <v>2329000</v>
      </c>
      <c r="E167" s="22">
        <f>E168+E169</f>
        <v>2599000</v>
      </c>
      <c r="F167" s="82">
        <f>F168+F169</f>
        <v>1575539</v>
      </c>
    </row>
    <row r="168" spans="2:6" x14ac:dyDescent="0.25">
      <c r="B168" s="32">
        <v>70</v>
      </c>
      <c r="C168" s="7" t="s">
        <v>76</v>
      </c>
      <c r="D168" s="22">
        <v>2329000</v>
      </c>
      <c r="E168" s="22">
        <v>2599000</v>
      </c>
      <c r="F168" s="82">
        <v>1584684</v>
      </c>
    </row>
    <row r="169" spans="2:6" x14ac:dyDescent="0.25">
      <c r="B169" s="32">
        <v>85</v>
      </c>
      <c r="C169" s="7" t="s">
        <v>126</v>
      </c>
      <c r="D169" s="22">
        <v>0</v>
      </c>
      <c r="E169" s="22">
        <v>0</v>
      </c>
      <c r="F169" s="82">
        <v>-9145</v>
      </c>
    </row>
    <row r="170" spans="2:6" hidden="1" x14ac:dyDescent="0.25">
      <c r="B170" s="30" t="s">
        <v>104</v>
      </c>
      <c r="C170" s="5" t="s">
        <v>105</v>
      </c>
      <c r="D170" s="22">
        <f t="shared" ref="D170:F171" si="24">D171</f>
        <v>0</v>
      </c>
      <c r="E170" s="22">
        <f t="shared" si="24"/>
        <v>0</v>
      </c>
      <c r="F170" s="82">
        <f t="shared" si="24"/>
        <v>0</v>
      </c>
    </row>
    <row r="171" spans="2:6" hidden="1" x14ac:dyDescent="0.25">
      <c r="B171" s="29"/>
      <c r="C171" s="7" t="s">
        <v>75</v>
      </c>
      <c r="D171" s="22">
        <f t="shared" si="24"/>
        <v>0</v>
      </c>
      <c r="E171" s="22">
        <f t="shared" si="24"/>
        <v>0</v>
      </c>
      <c r="F171" s="82">
        <f t="shared" si="24"/>
        <v>0</v>
      </c>
    </row>
    <row r="172" spans="2:6" hidden="1" x14ac:dyDescent="0.25">
      <c r="B172" s="54">
        <v>56</v>
      </c>
      <c r="C172" s="36" t="s">
        <v>111</v>
      </c>
      <c r="D172" s="118">
        <v>0</v>
      </c>
      <c r="E172" s="118">
        <v>0</v>
      </c>
      <c r="F172" s="119">
        <v>0</v>
      </c>
    </row>
    <row r="173" spans="2:6" x14ac:dyDescent="0.25">
      <c r="B173" s="69"/>
      <c r="C173" s="67" t="s">
        <v>138</v>
      </c>
      <c r="D173" s="73">
        <f>D9-D71</f>
        <v>-3922000</v>
      </c>
      <c r="E173" s="73">
        <f>E9-E71</f>
        <v>-3922000</v>
      </c>
      <c r="F173" s="83">
        <f>F9-F71</f>
        <v>1085567</v>
      </c>
    </row>
    <row r="174" spans="2:6" x14ac:dyDescent="0.25">
      <c r="B174" s="70"/>
      <c r="C174" s="68" t="s">
        <v>137</v>
      </c>
      <c r="D174" s="74">
        <f>D59-D76</f>
        <v>-2368450</v>
      </c>
      <c r="E174" s="74">
        <f>E59-E76</f>
        <v>-2368450</v>
      </c>
      <c r="F174" s="84">
        <f>F59-F76</f>
        <v>81204</v>
      </c>
    </row>
    <row r="175" spans="2:6" x14ac:dyDescent="0.25">
      <c r="B175" s="71"/>
      <c r="C175" s="72" t="s">
        <v>139</v>
      </c>
      <c r="D175" s="75">
        <f>D8-D70</f>
        <v>-6290450</v>
      </c>
      <c r="E175" s="75">
        <f>E8-E70</f>
        <v>-6290450</v>
      </c>
      <c r="F175" s="85">
        <f>F8-F70</f>
        <v>1166771</v>
      </c>
    </row>
    <row r="176" spans="2:6" x14ac:dyDescent="0.25">
      <c r="B176" s="26"/>
    </row>
    <row r="177" spans="2:2" x14ac:dyDescent="0.25">
      <c r="B177" s="26"/>
    </row>
    <row r="178" spans="2:2" x14ac:dyDescent="0.25">
      <c r="B178" s="26"/>
    </row>
    <row r="179" spans="2:2" x14ac:dyDescent="0.25">
      <c r="B179" s="26"/>
    </row>
    <row r="180" spans="2:2" x14ac:dyDescent="0.25">
      <c r="B180" s="26"/>
    </row>
    <row r="181" spans="2:2" x14ac:dyDescent="0.25">
      <c r="B181" s="26"/>
    </row>
    <row r="182" spans="2:2" x14ac:dyDescent="0.25">
      <c r="B182" s="26"/>
    </row>
    <row r="183" spans="2:2" x14ac:dyDescent="0.25">
      <c r="B183" s="26"/>
    </row>
    <row r="184" spans="2:2" x14ac:dyDescent="0.25">
      <c r="B184" s="26"/>
    </row>
    <row r="185" spans="2:2" x14ac:dyDescent="0.25">
      <c r="B185" s="26"/>
    </row>
    <row r="186" spans="2:2" x14ac:dyDescent="0.25">
      <c r="B186" s="26"/>
    </row>
    <row r="187" spans="2:2" x14ac:dyDescent="0.25">
      <c r="B187" s="26"/>
    </row>
    <row r="188" spans="2:2" x14ac:dyDescent="0.25">
      <c r="B188" s="26"/>
    </row>
    <row r="189" spans="2:2" x14ac:dyDescent="0.25">
      <c r="B189" s="26"/>
    </row>
    <row r="190" spans="2:2" x14ac:dyDescent="0.25">
      <c r="B190" s="26"/>
    </row>
    <row r="191" spans="2:2" x14ac:dyDescent="0.25">
      <c r="B191" s="26"/>
    </row>
    <row r="192" spans="2:2" x14ac:dyDescent="0.25">
      <c r="B192" s="26"/>
    </row>
    <row r="193" spans="2:2" x14ac:dyDescent="0.25">
      <c r="B193" s="26"/>
    </row>
    <row r="194" spans="2:2" x14ac:dyDescent="0.25">
      <c r="B194" s="26"/>
    </row>
    <row r="195" spans="2:2" x14ac:dyDescent="0.25">
      <c r="B195" s="26"/>
    </row>
    <row r="196" spans="2:2" x14ac:dyDescent="0.25">
      <c r="B196" s="26"/>
    </row>
    <row r="197" spans="2:2" x14ac:dyDescent="0.25">
      <c r="B197" s="26"/>
    </row>
    <row r="198" spans="2:2" x14ac:dyDescent="0.25">
      <c r="B198" s="26"/>
    </row>
    <row r="199" spans="2:2" x14ac:dyDescent="0.25">
      <c r="B199" s="26"/>
    </row>
    <row r="200" spans="2:2" x14ac:dyDescent="0.25">
      <c r="B200" s="26"/>
    </row>
    <row r="201" spans="2:2" x14ac:dyDescent="0.25">
      <c r="B201" s="26"/>
    </row>
    <row r="202" spans="2:2" x14ac:dyDescent="0.25">
      <c r="B202" s="26"/>
    </row>
    <row r="203" spans="2:2" x14ac:dyDescent="0.25">
      <c r="B203" s="26"/>
    </row>
    <row r="204" spans="2:2" x14ac:dyDescent="0.25">
      <c r="B204" s="26"/>
    </row>
  </sheetData>
  <mergeCells count="1">
    <mergeCell ref="C5:F5"/>
  </mergeCells>
  <pageMargins left="0.75" right="0.25" top="0.75" bottom="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01"/>
  <sheetViews>
    <sheetView zoomScale="148" zoomScaleNormal="148" workbookViewId="0">
      <selection activeCell="I3" sqref="I3"/>
    </sheetView>
  </sheetViews>
  <sheetFormatPr defaultRowHeight="13.2" x14ac:dyDescent="0.25"/>
  <cols>
    <col min="1" max="1" width="5.5546875" customWidth="1"/>
    <col min="2" max="2" width="10" customWidth="1"/>
    <col min="3" max="3" width="41.44140625" customWidth="1"/>
    <col min="4" max="4" width="10.44140625" customWidth="1"/>
    <col min="5" max="5" width="11.109375" customWidth="1"/>
    <col min="6" max="6" width="11.33203125" customWidth="1"/>
  </cols>
  <sheetData>
    <row r="1" spans="2:9" x14ac:dyDescent="0.25">
      <c r="B1" s="3" t="s">
        <v>99</v>
      </c>
      <c r="E1" s="2" t="s">
        <v>155</v>
      </c>
      <c r="F1" s="2"/>
    </row>
    <row r="2" spans="2:9" ht="18" customHeight="1" x14ac:dyDescent="0.25">
      <c r="D2" s="76"/>
      <c r="E2" s="3"/>
      <c r="F2" s="2"/>
    </row>
    <row r="3" spans="2:9" ht="19.5" customHeight="1" x14ac:dyDescent="0.25">
      <c r="C3" s="56" t="s">
        <v>112</v>
      </c>
      <c r="D3" s="56"/>
      <c r="E3" s="56"/>
      <c r="F3" s="2"/>
    </row>
    <row r="4" spans="2:9" x14ac:dyDescent="0.25">
      <c r="C4" s="56" t="s">
        <v>164</v>
      </c>
      <c r="D4" s="56"/>
      <c r="E4" s="56"/>
    </row>
    <row r="5" spans="2:9" ht="8.25" customHeight="1" x14ac:dyDescent="0.25">
      <c r="E5" s="4"/>
      <c r="F5" s="66" t="s">
        <v>136</v>
      </c>
    </row>
    <row r="6" spans="2:9" ht="33" customHeight="1" x14ac:dyDescent="0.25">
      <c r="B6" s="48" t="s">
        <v>0</v>
      </c>
      <c r="C6" s="49" t="s">
        <v>1</v>
      </c>
      <c r="D6" s="50" t="s">
        <v>106</v>
      </c>
      <c r="E6" s="50" t="s">
        <v>107</v>
      </c>
      <c r="F6" s="51" t="s">
        <v>166</v>
      </c>
    </row>
    <row r="7" spans="2:9" ht="11.25" customHeight="1" x14ac:dyDescent="0.25">
      <c r="B7" s="37" t="s">
        <v>103</v>
      </c>
      <c r="C7" s="5" t="s">
        <v>102</v>
      </c>
      <c r="D7" s="6">
        <f>D8+D57</f>
        <v>8294000</v>
      </c>
      <c r="E7" s="6">
        <f>E8+E57</f>
        <v>13176000</v>
      </c>
      <c r="F7" s="6">
        <f>F8+F57</f>
        <v>11143167</v>
      </c>
    </row>
    <row r="8" spans="2:9" ht="11.25" customHeight="1" x14ac:dyDescent="0.25">
      <c r="B8" s="38"/>
      <c r="C8" s="5" t="s">
        <v>66</v>
      </c>
      <c r="D8" s="6">
        <f>D9+D13+D17+D52+D48+D55</f>
        <v>4516000</v>
      </c>
      <c r="E8" s="6">
        <f>E9+E13+E17+E52+E48+E55</f>
        <v>8969000</v>
      </c>
      <c r="F8" s="6">
        <f>F9+F13+F17+F52+F48+F55</f>
        <v>8495473</v>
      </c>
    </row>
    <row r="9" spans="2:9" ht="11.25" customHeight="1" x14ac:dyDescent="0.25">
      <c r="B9" s="39" t="s">
        <v>4</v>
      </c>
      <c r="C9" s="5" t="s">
        <v>43</v>
      </c>
      <c r="D9" s="5">
        <f>D10+D11+D12</f>
        <v>1203000</v>
      </c>
      <c r="E9" s="5">
        <f t="shared" ref="E9:F9" si="0">E10+E11+E12</f>
        <v>1434220</v>
      </c>
      <c r="F9" s="5">
        <f t="shared" si="0"/>
        <v>1434204</v>
      </c>
    </row>
    <row r="10" spans="2:9" ht="11.25" customHeight="1" x14ac:dyDescent="0.25">
      <c r="B10" s="40" t="s">
        <v>6</v>
      </c>
      <c r="C10" s="7" t="s">
        <v>5</v>
      </c>
      <c r="D10" s="7">
        <v>293000</v>
      </c>
      <c r="E10" s="7">
        <v>280000</v>
      </c>
      <c r="F10" s="28">
        <v>279690</v>
      </c>
      <c r="I10" s="1"/>
    </row>
    <row r="11" spans="2:9" ht="21" customHeight="1" x14ac:dyDescent="0.25">
      <c r="B11" s="40" t="s">
        <v>7</v>
      </c>
      <c r="C11" s="8" t="s">
        <v>58</v>
      </c>
      <c r="D11" s="7">
        <v>910000</v>
      </c>
      <c r="E11" s="7">
        <v>1038000</v>
      </c>
      <c r="F11" s="28">
        <v>1038294</v>
      </c>
      <c r="I11" s="1"/>
    </row>
    <row r="12" spans="2:9" ht="11.25" customHeight="1" x14ac:dyDescent="0.25">
      <c r="B12" s="40" t="s">
        <v>160</v>
      </c>
      <c r="C12" s="7" t="s">
        <v>161</v>
      </c>
      <c r="D12" s="7">
        <v>0</v>
      </c>
      <c r="E12" s="7">
        <v>116220</v>
      </c>
      <c r="F12" s="28">
        <v>116220</v>
      </c>
      <c r="I12" s="1"/>
    </row>
    <row r="13" spans="2:9" ht="11.25" customHeight="1" x14ac:dyDescent="0.25">
      <c r="B13" s="41" t="s">
        <v>8</v>
      </c>
      <c r="C13" s="9" t="s">
        <v>64</v>
      </c>
      <c r="D13" s="5">
        <f>D14+D15+D16</f>
        <v>2517800</v>
      </c>
      <c r="E13" s="5">
        <f>E14+E15+E16</f>
        <v>3014590</v>
      </c>
      <c r="F13" s="27">
        <f>F14+F15+F16</f>
        <v>2832645</v>
      </c>
    </row>
    <row r="14" spans="2:9" ht="21" customHeight="1" x14ac:dyDescent="0.25">
      <c r="B14" s="42" t="s">
        <v>9</v>
      </c>
      <c r="C14" s="10" t="s">
        <v>100</v>
      </c>
      <c r="D14" s="7">
        <v>1157800</v>
      </c>
      <c r="E14" s="7">
        <v>1353590</v>
      </c>
      <c r="F14" s="28">
        <v>1171645</v>
      </c>
    </row>
    <row r="15" spans="2:9" ht="11.25" customHeight="1" x14ac:dyDescent="0.25">
      <c r="B15" s="42" t="s">
        <v>131</v>
      </c>
      <c r="C15" s="11" t="s">
        <v>132</v>
      </c>
      <c r="D15" s="7">
        <v>0</v>
      </c>
      <c r="E15" s="7">
        <v>50000</v>
      </c>
      <c r="F15" s="28">
        <v>50000</v>
      </c>
    </row>
    <row r="16" spans="2:9" ht="11.25" customHeight="1" x14ac:dyDescent="0.25">
      <c r="B16" s="42" t="s">
        <v>10</v>
      </c>
      <c r="C16" s="11" t="s">
        <v>101</v>
      </c>
      <c r="D16" s="7">
        <v>1360000</v>
      </c>
      <c r="E16" s="7">
        <v>1611000</v>
      </c>
      <c r="F16" s="28">
        <v>1611000</v>
      </c>
    </row>
    <row r="17" spans="2:9" ht="11.25" customHeight="1" x14ac:dyDescent="0.25">
      <c r="B17" s="42"/>
      <c r="C17" s="12" t="s">
        <v>57</v>
      </c>
      <c r="D17" s="5">
        <f>D18+D19+D29+D34+D35+D36+D37+D38+D42+D60</f>
        <v>788200</v>
      </c>
      <c r="E17" s="5">
        <f t="shared" ref="E17:F17" si="1">E18+E19+E29+E34+E35+E36+E37+E38+E42+E60</f>
        <v>790190</v>
      </c>
      <c r="F17" s="5">
        <f t="shared" si="1"/>
        <v>666452</v>
      </c>
    </row>
    <row r="18" spans="2:9" ht="11.25" customHeight="1" x14ac:dyDescent="0.25">
      <c r="B18" s="43" t="s">
        <v>3</v>
      </c>
      <c r="C18" s="13" t="s">
        <v>2</v>
      </c>
      <c r="D18" s="7">
        <v>5000</v>
      </c>
      <c r="E18" s="7">
        <v>7000</v>
      </c>
      <c r="F18" s="28">
        <v>6090</v>
      </c>
      <c r="I18" s="1"/>
    </row>
    <row r="19" spans="2:9" ht="11.25" customHeight="1" x14ac:dyDescent="0.25">
      <c r="B19" s="41" t="s">
        <v>22</v>
      </c>
      <c r="C19" s="5" t="s">
        <v>44</v>
      </c>
      <c r="D19" s="5">
        <f>D20+D23+D27+D28</f>
        <v>375000</v>
      </c>
      <c r="E19" s="5">
        <f>E20+E23+E27+E28</f>
        <v>361000</v>
      </c>
      <c r="F19" s="27">
        <f>F20+F23+F27+F28</f>
        <v>349984</v>
      </c>
    </row>
    <row r="20" spans="2:9" ht="11.25" customHeight="1" x14ac:dyDescent="0.25">
      <c r="B20" s="42" t="s">
        <v>11</v>
      </c>
      <c r="C20" s="7" t="s">
        <v>45</v>
      </c>
      <c r="D20" s="7">
        <f>D21+D22</f>
        <v>255000</v>
      </c>
      <c r="E20" s="7">
        <f>E21+E22</f>
        <v>224000</v>
      </c>
      <c r="F20" s="28">
        <f>F21+F22</f>
        <v>217239</v>
      </c>
    </row>
    <row r="21" spans="2:9" ht="11.25" customHeight="1" x14ac:dyDescent="0.25">
      <c r="B21" s="42" t="s">
        <v>12</v>
      </c>
      <c r="C21" s="14" t="s">
        <v>46</v>
      </c>
      <c r="D21" s="7">
        <v>53000</v>
      </c>
      <c r="E21" s="7">
        <v>54000</v>
      </c>
      <c r="F21" s="28">
        <v>53214</v>
      </c>
      <c r="I21" s="1"/>
    </row>
    <row r="22" spans="2:9" ht="11.25" customHeight="1" x14ac:dyDescent="0.25">
      <c r="B22" s="42" t="s">
        <v>13</v>
      </c>
      <c r="C22" s="14" t="s">
        <v>47</v>
      </c>
      <c r="D22" s="7">
        <v>202000</v>
      </c>
      <c r="E22" s="7">
        <v>170000</v>
      </c>
      <c r="F22" s="28">
        <v>164025</v>
      </c>
      <c r="I22" s="1"/>
    </row>
    <row r="23" spans="2:9" ht="11.25" customHeight="1" x14ac:dyDescent="0.25">
      <c r="B23" s="42" t="s">
        <v>14</v>
      </c>
      <c r="C23" s="7" t="s">
        <v>48</v>
      </c>
      <c r="D23" s="7">
        <f>D24+D25+D26</f>
        <v>101000</v>
      </c>
      <c r="E23" s="7">
        <f>E24+E25+E26</f>
        <v>112000</v>
      </c>
      <c r="F23" s="28">
        <f>F24+F25+F26</f>
        <v>109878</v>
      </c>
      <c r="I23" s="1"/>
    </row>
    <row r="24" spans="2:9" ht="11.25" customHeight="1" x14ac:dyDescent="0.25">
      <c r="B24" s="42" t="s">
        <v>15</v>
      </c>
      <c r="C24" s="14" t="s">
        <v>49</v>
      </c>
      <c r="D24" s="7">
        <v>72000</v>
      </c>
      <c r="E24" s="7">
        <v>74000</v>
      </c>
      <c r="F24" s="28">
        <v>73291</v>
      </c>
      <c r="I24" s="1"/>
    </row>
    <row r="25" spans="2:9" ht="11.25" customHeight="1" x14ac:dyDescent="0.25">
      <c r="B25" s="42" t="s">
        <v>16</v>
      </c>
      <c r="C25" s="14" t="s">
        <v>50</v>
      </c>
      <c r="D25" s="7">
        <v>2000</v>
      </c>
      <c r="E25" s="7">
        <v>4000</v>
      </c>
      <c r="F25" s="28">
        <v>3859</v>
      </c>
      <c r="I25" s="1"/>
    </row>
    <row r="26" spans="2:9" ht="11.25" customHeight="1" x14ac:dyDescent="0.25">
      <c r="B26" s="42" t="s">
        <v>17</v>
      </c>
      <c r="C26" s="14" t="s">
        <v>51</v>
      </c>
      <c r="D26" s="7">
        <v>27000</v>
      </c>
      <c r="E26" s="7">
        <v>34000</v>
      </c>
      <c r="F26" s="28">
        <v>32728</v>
      </c>
      <c r="I26" s="1"/>
    </row>
    <row r="27" spans="2:9" ht="11.25" customHeight="1" x14ac:dyDescent="0.25">
      <c r="B27" s="42" t="s">
        <v>20</v>
      </c>
      <c r="C27" s="7" t="s">
        <v>18</v>
      </c>
      <c r="D27" s="7">
        <v>4000</v>
      </c>
      <c r="E27" s="7">
        <v>4000</v>
      </c>
      <c r="F27" s="28">
        <v>2070</v>
      </c>
    </row>
    <row r="28" spans="2:9" ht="11.25" customHeight="1" x14ac:dyDescent="0.25">
      <c r="B28" s="42" t="s">
        <v>21</v>
      </c>
      <c r="C28" s="7" t="s">
        <v>19</v>
      </c>
      <c r="D28" s="7">
        <v>15000</v>
      </c>
      <c r="E28" s="7">
        <v>21000</v>
      </c>
      <c r="F28" s="28">
        <v>20797</v>
      </c>
    </row>
    <row r="29" spans="2:9" ht="11.25" customHeight="1" x14ac:dyDescent="0.25">
      <c r="B29" s="41">
        <v>16.02</v>
      </c>
      <c r="C29" s="5" t="s">
        <v>55</v>
      </c>
      <c r="D29" s="5">
        <f>D30</f>
        <v>107000</v>
      </c>
      <c r="E29" s="5">
        <f>E30</f>
        <v>115000</v>
      </c>
      <c r="F29" s="27">
        <f>F30</f>
        <v>116234</v>
      </c>
    </row>
    <row r="30" spans="2:9" ht="11.25" customHeight="1" x14ac:dyDescent="0.25">
      <c r="B30" s="40" t="s">
        <v>23</v>
      </c>
      <c r="C30" s="7" t="s">
        <v>52</v>
      </c>
      <c r="D30" s="7">
        <f>D31+D32+D33</f>
        <v>107000</v>
      </c>
      <c r="E30" s="7">
        <f>E31+E32+E33</f>
        <v>115000</v>
      </c>
      <c r="F30" s="28">
        <f>F31+F32+F33</f>
        <v>116234</v>
      </c>
    </row>
    <row r="31" spans="2:9" ht="11.25" customHeight="1" x14ac:dyDescent="0.25">
      <c r="B31" s="40" t="s">
        <v>24</v>
      </c>
      <c r="C31" s="11" t="s">
        <v>59</v>
      </c>
      <c r="D31" s="7">
        <v>96000</v>
      </c>
      <c r="E31" s="7">
        <v>100000</v>
      </c>
      <c r="F31" s="28">
        <v>101745</v>
      </c>
    </row>
    <row r="32" spans="2:9" ht="11.25" customHeight="1" x14ac:dyDescent="0.25">
      <c r="B32" s="40" t="s">
        <v>25</v>
      </c>
      <c r="C32" s="11" t="s">
        <v>60</v>
      </c>
      <c r="D32" s="7">
        <v>10000</v>
      </c>
      <c r="E32" s="7">
        <v>14000</v>
      </c>
      <c r="F32" s="28">
        <v>13521</v>
      </c>
    </row>
    <row r="33" spans="2:6" ht="11.25" customHeight="1" x14ac:dyDescent="0.25">
      <c r="B33" s="40" t="s">
        <v>113</v>
      </c>
      <c r="C33" s="11" t="s">
        <v>114</v>
      </c>
      <c r="D33" s="7">
        <v>1000</v>
      </c>
      <c r="E33" s="7">
        <v>1000</v>
      </c>
      <c r="F33" s="28">
        <v>968</v>
      </c>
    </row>
    <row r="34" spans="2:6" ht="11.25" customHeight="1" x14ac:dyDescent="0.25">
      <c r="B34" s="44" t="s">
        <v>27</v>
      </c>
      <c r="C34" s="15" t="s">
        <v>26</v>
      </c>
      <c r="D34" s="5">
        <v>66000</v>
      </c>
      <c r="E34" s="5">
        <v>67000</v>
      </c>
      <c r="F34" s="27">
        <v>67097</v>
      </c>
    </row>
    <row r="35" spans="2:6" ht="11.25" hidden="1" customHeight="1" x14ac:dyDescent="0.25">
      <c r="B35" s="44" t="s">
        <v>157</v>
      </c>
      <c r="C35" s="15" t="s">
        <v>158</v>
      </c>
      <c r="D35" s="5">
        <v>0</v>
      </c>
      <c r="E35" s="5">
        <v>0</v>
      </c>
      <c r="F35" s="27">
        <v>0</v>
      </c>
    </row>
    <row r="36" spans="2:6" ht="11.25" customHeight="1" x14ac:dyDescent="0.25">
      <c r="B36" s="65" t="s">
        <v>133</v>
      </c>
      <c r="C36" s="15" t="s">
        <v>134</v>
      </c>
      <c r="D36" s="5">
        <v>0</v>
      </c>
      <c r="E36" s="5">
        <v>0</v>
      </c>
      <c r="F36" s="27">
        <v>0</v>
      </c>
    </row>
    <row r="37" spans="2:6" ht="11.25" customHeight="1" x14ac:dyDescent="0.25">
      <c r="B37" s="45" t="s">
        <v>29</v>
      </c>
      <c r="C37" s="16" t="s">
        <v>28</v>
      </c>
      <c r="D37" s="5">
        <v>1000</v>
      </c>
      <c r="E37" s="5">
        <v>1000</v>
      </c>
      <c r="F37" s="27">
        <v>0</v>
      </c>
    </row>
    <row r="38" spans="2:6" ht="11.25" customHeight="1" x14ac:dyDescent="0.25">
      <c r="B38" s="45" t="s">
        <v>34</v>
      </c>
      <c r="C38" s="16" t="s">
        <v>53</v>
      </c>
      <c r="D38" s="5">
        <f>D39+D40+D41</f>
        <v>170000</v>
      </c>
      <c r="E38" s="5">
        <f>E39+E40+E41</f>
        <v>170000</v>
      </c>
      <c r="F38" s="27">
        <f>F39+F40+F41</f>
        <v>87251</v>
      </c>
    </row>
    <row r="39" spans="2:6" ht="11.25" customHeight="1" x14ac:dyDescent="0.25">
      <c r="B39" s="46" t="s">
        <v>31</v>
      </c>
      <c r="C39" s="17" t="s">
        <v>61</v>
      </c>
      <c r="D39" s="7">
        <v>169000</v>
      </c>
      <c r="E39" s="7">
        <v>169000</v>
      </c>
      <c r="F39" s="28">
        <v>86449</v>
      </c>
    </row>
    <row r="40" spans="2:6" ht="11.25" customHeight="1" x14ac:dyDescent="0.25">
      <c r="B40" s="46" t="s">
        <v>32</v>
      </c>
      <c r="C40" s="18" t="s">
        <v>62</v>
      </c>
      <c r="D40" s="7">
        <v>1000</v>
      </c>
      <c r="E40" s="7">
        <v>1000</v>
      </c>
      <c r="F40" s="28">
        <v>802</v>
      </c>
    </row>
    <row r="41" spans="2:6" ht="11.25" hidden="1" customHeight="1" x14ac:dyDescent="0.25">
      <c r="B41" s="46" t="s">
        <v>33</v>
      </c>
      <c r="C41" s="17" t="s">
        <v>30</v>
      </c>
      <c r="D41" s="7">
        <v>0</v>
      </c>
      <c r="E41" s="7">
        <v>0</v>
      </c>
      <c r="F41" s="28">
        <v>0</v>
      </c>
    </row>
    <row r="42" spans="2:6" ht="11.25" customHeight="1" x14ac:dyDescent="0.25">
      <c r="B42" s="45">
        <v>36.020000000000003</v>
      </c>
      <c r="C42" s="15" t="s">
        <v>120</v>
      </c>
      <c r="D42" s="5">
        <f>D43+D44+D45+D46+D47</f>
        <v>64200</v>
      </c>
      <c r="E42" s="5">
        <f>E43+E44+E45+E46+E47</f>
        <v>69190</v>
      </c>
      <c r="F42" s="27">
        <f>F43+F44+F45+F46+F47</f>
        <v>39796</v>
      </c>
    </row>
    <row r="43" spans="2:6" ht="11.25" customHeight="1" x14ac:dyDescent="0.25">
      <c r="B43" s="46" t="s">
        <v>140</v>
      </c>
      <c r="C43" s="17" t="s">
        <v>141</v>
      </c>
      <c r="D43" s="7">
        <v>34000</v>
      </c>
      <c r="E43" s="7">
        <v>34000</v>
      </c>
      <c r="F43" s="28">
        <v>7221</v>
      </c>
    </row>
    <row r="44" spans="2:6" ht="11.25" customHeight="1" x14ac:dyDescent="0.25">
      <c r="B44" s="46" t="s">
        <v>167</v>
      </c>
      <c r="C44" s="17" t="s">
        <v>168</v>
      </c>
      <c r="D44" s="7">
        <v>0</v>
      </c>
      <c r="E44" s="7">
        <v>1000</v>
      </c>
      <c r="F44" s="28">
        <v>61</v>
      </c>
    </row>
    <row r="45" spans="2:6" ht="11.25" hidden="1" customHeight="1" x14ac:dyDescent="0.25">
      <c r="B45" s="46"/>
      <c r="C45" s="17"/>
      <c r="D45" s="7">
        <v>0</v>
      </c>
      <c r="E45" s="7">
        <v>0</v>
      </c>
      <c r="F45" s="28"/>
    </row>
    <row r="46" spans="2:6" ht="11.25" hidden="1" customHeight="1" x14ac:dyDescent="0.25">
      <c r="B46" s="46" t="s">
        <v>143</v>
      </c>
      <c r="C46" s="17" t="s">
        <v>144</v>
      </c>
      <c r="D46" s="7">
        <v>0</v>
      </c>
      <c r="E46" s="7">
        <v>0</v>
      </c>
      <c r="F46" s="28">
        <v>0</v>
      </c>
    </row>
    <row r="47" spans="2:6" ht="11.25" customHeight="1" x14ac:dyDescent="0.25">
      <c r="B47" s="46" t="s">
        <v>36</v>
      </c>
      <c r="C47" s="17" t="s">
        <v>35</v>
      </c>
      <c r="D47" s="7">
        <v>30200</v>
      </c>
      <c r="E47" s="7">
        <v>34190</v>
      </c>
      <c r="F47" s="28">
        <v>32514</v>
      </c>
    </row>
    <row r="48" spans="2:6" ht="11.25" customHeight="1" x14ac:dyDescent="0.25">
      <c r="B48" s="45" t="s">
        <v>38</v>
      </c>
      <c r="C48" s="16" t="s">
        <v>54</v>
      </c>
      <c r="D48" s="6">
        <f>D49+D50+D51</f>
        <v>0</v>
      </c>
      <c r="E48" s="6">
        <f>E49+E50+E51</f>
        <v>-429000</v>
      </c>
      <c r="F48" s="52">
        <f>F49+F50+F51</f>
        <v>-429000</v>
      </c>
    </row>
    <row r="49" spans="2:6" ht="11.25" hidden="1" customHeight="1" x14ac:dyDescent="0.25">
      <c r="B49" s="46" t="s">
        <v>39</v>
      </c>
      <c r="C49" s="17" t="s">
        <v>37</v>
      </c>
      <c r="D49" s="7">
        <v>0</v>
      </c>
      <c r="E49" s="7">
        <v>0</v>
      </c>
      <c r="F49" s="28">
        <v>0</v>
      </c>
    </row>
    <row r="50" spans="2:6" ht="21.75" customHeight="1" x14ac:dyDescent="0.25">
      <c r="B50" s="91" t="s">
        <v>40</v>
      </c>
      <c r="C50" s="19" t="s">
        <v>63</v>
      </c>
      <c r="D50" s="35" t="s">
        <v>121</v>
      </c>
      <c r="E50" s="20">
        <v>-429000</v>
      </c>
      <c r="F50" s="53">
        <v>-429000</v>
      </c>
    </row>
    <row r="51" spans="2:6" ht="3" hidden="1" customHeight="1" x14ac:dyDescent="0.25">
      <c r="B51" s="59"/>
      <c r="C51" s="60"/>
      <c r="D51" s="35" t="s">
        <v>121</v>
      </c>
      <c r="E51" s="61">
        <v>0</v>
      </c>
      <c r="F51" s="62">
        <v>0</v>
      </c>
    </row>
    <row r="52" spans="2:6" ht="11.25" customHeight="1" x14ac:dyDescent="0.25">
      <c r="B52" s="45" t="s">
        <v>41</v>
      </c>
      <c r="C52" s="15" t="s">
        <v>56</v>
      </c>
      <c r="D52" s="5">
        <f>D53+D54</f>
        <v>7000</v>
      </c>
      <c r="E52" s="5">
        <f>E53+E54</f>
        <v>3999000</v>
      </c>
      <c r="F52" s="27">
        <f>F53+F54</f>
        <v>3991172</v>
      </c>
    </row>
    <row r="53" spans="2:6" ht="11.25" customHeight="1" x14ac:dyDescent="0.25">
      <c r="B53" s="46" t="s">
        <v>146</v>
      </c>
      <c r="C53" s="17" t="s">
        <v>147</v>
      </c>
      <c r="D53" s="7">
        <v>0</v>
      </c>
      <c r="E53" s="7">
        <v>3922000</v>
      </c>
      <c r="F53" s="28">
        <v>3922000</v>
      </c>
    </row>
    <row r="54" spans="2:6" ht="11.25" customHeight="1" x14ac:dyDescent="0.25">
      <c r="B54" s="46" t="s">
        <v>42</v>
      </c>
      <c r="C54" s="17" t="s">
        <v>65</v>
      </c>
      <c r="D54" s="7">
        <v>7000</v>
      </c>
      <c r="E54" s="7">
        <v>77000</v>
      </c>
      <c r="F54" s="28">
        <v>69172</v>
      </c>
    </row>
    <row r="55" spans="2:6" ht="12" customHeight="1" x14ac:dyDescent="0.25">
      <c r="B55" s="45">
        <v>43.02</v>
      </c>
      <c r="C55" s="15" t="s">
        <v>108</v>
      </c>
      <c r="D55" s="5">
        <f>D56</f>
        <v>0</v>
      </c>
      <c r="E55" s="5">
        <f>E56</f>
        <v>160000</v>
      </c>
      <c r="F55" s="27">
        <f>F56</f>
        <v>0</v>
      </c>
    </row>
    <row r="56" spans="2:6" ht="11.25" customHeight="1" x14ac:dyDescent="0.25">
      <c r="B56" s="79" t="s">
        <v>169</v>
      </c>
      <c r="C56" s="58" t="s">
        <v>170</v>
      </c>
      <c r="D56" s="7">
        <v>0</v>
      </c>
      <c r="E56" s="87">
        <v>160000</v>
      </c>
      <c r="F56" s="28">
        <v>0</v>
      </c>
    </row>
    <row r="57" spans="2:6" ht="11.25" customHeight="1" x14ac:dyDescent="0.25">
      <c r="B57" s="45"/>
      <c r="C57" s="5" t="s">
        <v>69</v>
      </c>
      <c r="D57" s="5">
        <f>D58+D61+D63+D66</f>
        <v>3778000</v>
      </c>
      <c r="E57" s="5">
        <f t="shared" ref="E57:F57" si="2">E58+E61+E63+E66</f>
        <v>4207000</v>
      </c>
      <c r="F57" s="5">
        <f t="shared" si="2"/>
        <v>2647694</v>
      </c>
    </row>
    <row r="58" spans="2:6" ht="11.25" customHeight="1" x14ac:dyDescent="0.25">
      <c r="B58" s="45">
        <v>37.020000000000003</v>
      </c>
      <c r="C58" s="5" t="s">
        <v>54</v>
      </c>
      <c r="D58" s="5">
        <f>D59+D60</f>
        <v>0</v>
      </c>
      <c r="E58" s="5">
        <f>E59+E60</f>
        <v>429000</v>
      </c>
      <c r="F58" s="27">
        <f>F59+F60</f>
        <v>429000</v>
      </c>
    </row>
    <row r="59" spans="2:6" ht="14.25" customHeight="1" x14ac:dyDescent="0.25">
      <c r="B59" s="77" t="s">
        <v>68</v>
      </c>
      <c r="C59" s="78" t="s">
        <v>67</v>
      </c>
      <c r="D59" s="7">
        <v>0</v>
      </c>
      <c r="E59" s="7">
        <v>429000</v>
      </c>
      <c r="F59" s="28">
        <v>429000</v>
      </c>
    </row>
    <row r="60" spans="2:6" ht="11.25" hidden="1" customHeight="1" x14ac:dyDescent="0.25">
      <c r="B60" s="46" t="s">
        <v>142</v>
      </c>
      <c r="C60" s="17" t="s">
        <v>145</v>
      </c>
      <c r="D60" s="63">
        <v>0</v>
      </c>
      <c r="E60" s="63">
        <v>0</v>
      </c>
      <c r="F60" s="81">
        <v>0</v>
      </c>
    </row>
    <row r="61" spans="2:6" ht="0.75" customHeight="1" x14ac:dyDescent="0.25">
      <c r="B61" s="80">
        <v>39.020000000000003</v>
      </c>
      <c r="C61" s="57" t="s">
        <v>117</v>
      </c>
      <c r="D61" s="5">
        <f>D62</f>
        <v>0</v>
      </c>
      <c r="E61" s="5">
        <f>E62</f>
        <v>0</v>
      </c>
      <c r="F61" s="27">
        <f>F62</f>
        <v>0</v>
      </c>
    </row>
    <row r="62" spans="2:6" ht="11.25" customHeight="1" x14ac:dyDescent="0.25">
      <c r="B62" s="79" t="s">
        <v>115</v>
      </c>
      <c r="C62" s="58" t="s">
        <v>116</v>
      </c>
      <c r="D62" s="7">
        <v>0</v>
      </c>
      <c r="E62" s="7">
        <v>0</v>
      </c>
      <c r="F62" s="28">
        <v>0</v>
      </c>
    </row>
    <row r="63" spans="2:6" ht="11.25" customHeight="1" x14ac:dyDescent="0.25">
      <c r="B63" s="45" t="s">
        <v>41</v>
      </c>
      <c r="C63" s="15" t="s">
        <v>56</v>
      </c>
      <c r="D63" s="5">
        <f>D64+D65</f>
        <v>3778000</v>
      </c>
      <c r="E63" s="5">
        <f>E64+E65</f>
        <v>3778000</v>
      </c>
      <c r="F63" s="27">
        <f>F64+F65</f>
        <v>2218694</v>
      </c>
    </row>
    <row r="64" spans="2:6" ht="11.25" hidden="1" customHeight="1" x14ac:dyDescent="0.25">
      <c r="B64" s="79" t="s">
        <v>110</v>
      </c>
      <c r="C64" s="58" t="s">
        <v>109</v>
      </c>
      <c r="D64" s="7">
        <v>0</v>
      </c>
      <c r="E64" s="7">
        <v>0</v>
      </c>
      <c r="F64" s="28">
        <v>0</v>
      </c>
    </row>
    <row r="65" spans="2:6" ht="12" customHeight="1" x14ac:dyDescent="0.25">
      <c r="B65" s="79" t="s">
        <v>135</v>
      </c>
      <c r="C65" s="58" t="s">
        <v>148</v>
      </c>
      <c r="D65" s="7">
        <v>3778000</v>
      </c>
      <c r="E65" s="7">
        <v>3778000</v>
      </c>
      <c r="F65" s="28">
        <v>2218694</v>
      </c>
    </row>
    <row r="66" spans="2:6" ht="12" customHeight="1" x14ac:dyDescent="0.25">
      <c r="B66" s="80">
        <v>43.02</v>
      </c>
      <c r="C66" s="57" t="s">
        <v>159</v>
      </c>
      <c r="D66" s="5">
        <f>D67</f>
        <v>0</v>
      </c>
      <c r="E66" s="5">
        <f t="shared" ref="E66:F66" si="3">E67</f>
        <v>0</v>
      </c>
      <c r="F66" s="90">
        <f t="shared" si="3"/>
        <v>0</v>
      </c>
    </row>
    <row r="67" spans="2:6" ht="12" customHeight="1" x14ac:dyDescent="0.25">
      <c r="B67" s="79"/>
      <c r="C67" s="58"/>
      <c r="D67" s="7">
        <v>0</v>
      </c>
      <c r="E67" s="87">
        <v>0</v>
      </c>
      <c r="F67" s="89">
        <v>0</v>
      </c>
    </row>
    <row r="68" spans="2:6" x14ac:dyDescent="0.25">
      <c r="B68" s="47">
        <v>49.02</v>
      </c>
      <c r="C68" s="5" t="s">
        <v>70</v>
      </c>
      <c r="D68" s="21">
        <f>D69+D74</f>
        <v>9698630</v>
      </c>
      <c r="E68" s="21">
        <f>E69+E74</f>
        <v>14580630</v>
      </c>
      <c r="F68" s="88">
        <f>F69+F74</f>
        <v>6257343</v>
      </c>
    </row>
    <row r="69" spans="2:6" x14ac:dyDescent="0.25">
      <c r="B69" s="29"/>
      <c r="C69" s="7" t="s">
        <v>71</v>
      </c>
      <c r="D69" s="22">
        <f>D78+D86+D92+D95+D102+D105+D115+D120+D127+D135+D140+D146+D157+D151+D160</f>
        <v>4516000</v>
      </c>
      <c r="E69" s="22">
        <f t="shared" ref="E69:F69" si="4">E78+E86+E92+E95+E102+E105+E115+E120+E127+E135+E140+E146+E157+E151+E160</f>
        <v>8969000</v>
      </c>
      <c r="F69" s="22">
        <f t="shared" si="4"/>
        <v>3630855</v>
      </c>
    </row>
    <row r="70" spans="2:6" x14ac:dyDescent="0.25">
      <c r="B70" s="29">
        <v>10</v>
      </c>
      <c r="C70" s="7" t="s">
        <v>72</v>
      </c>
      <c r="D70" s="22">
        <f>D79+D89+D96+D106+D128</f>
        <v>1741000</v>
      </c>
      <c r="E70" s="22">
        <f>E79+E89+E96+E106+E128</f>
        <v>1781000</v>
      </c>
      <c r="F70" s="82">
        <f>F79+F89+F96+F106+F128</f>
        <v>1640104</v>
      </c>
    </row>
    <row r="71" spans="2:6" x14ac:dyDescent="0.25">
      <c r="B71" s="29">
        <v>20</v>
      </c>
      <c r="C71" s="7" t="s">
        <v>73</v>
      </c>
      <c r="D71" s="22">
        <f>D80+D90+D97+D103+D107+D116+D121+D129+D136+D141+D147+D152+D158+D161+D163</f>
        <v>2032000</v>
      </c>
      <c r="E71" s="22">
        <f t="shared" ref="E71:F71" si="5">E80+E90+E97+E103+E107+E116+E121+E129+E136+E141+E147+E152+E158+E161+E163</f>
        <v>6248000</v>
      </c>
      <c r="F71" s="22">
        <f t="shared" si="5"/>
        <v>1283383</v>
      </c>
    </row>
    <row r="72" spans="2:6" x14ac:dyDescent="0.25">
      <c r="B72" s="30" t="s">
        <v>125</v>
      </c>
      <c r="C72" s="7" t="s">
        <v>74</v>
      </c>
      <c r="D72" s="22">
        <f>D81+D87+D108+D93+D109+D122+D123+D130+D132+D133+D162</f>
        <v>743000</v>
      </c>
      <c r="E72" s="22">
        <f t="shared" ref="E72:F72" si="6">E81+E87+E108+E93+E109+E122+E123+E130+E132+E133+E162</f>
        <v>940000</v>
      </c>
      <c r="F72" s="22">
        <f t="shared" si="6"/>
        <v>707368</v>
      </c>
    </row>
    <row r="73" spans="2:6" x14ac:dyDescent="0.25">
      <c r="B73" s="30">
        <v>85</v>
      </c>
      <c r="C73" s="7" t="s">
        <v>126</v>
      </c>
      <c r="D73" s="22">
        <f>D82+D98+D110+D131</f>
        <v>0</v>
      </c>
      <c r="E73" s="22">
        <f t="shared" ref="E73:F73" si="7">E82+E98+E110+E131</f>
        <v>0</v>
      </c>
      <c r="F73" s="22">
        <f t="shared" si="7"/>
        <v>0</v>
      </c>
    </row>
    <row r="74" spans="2:6" x14ac:dyDescent="0.25">
      <c r="B74" s="29"/>
      <c r="C74" s="7" t="s">
        <v>75</v>
      </c>
      <c r="D74" s="22">
        <f>D83+D99+D111+D117+D124+D137+D142+D148+D154+D164+D168</f>
        <v>5182630</v>
      </c>
      <c r="E74" s="22">
        <f t="shared" ref="E74:F74" si="8">E83+E99+E111+E117+E124+E137+E142+E148+E154+E164+E168</f>
        <v>5611630</v>
      </c>
      <c r="F74" s="22">
        <f t="shared" si="8"/>
        <v>2626488</v>
      </c>
    </row>
    <row r="75" spans="2:6" x14ac:dyDescent="0.25">
      <c r="B75" s="29">
        <v>70</v>
      </c>
      <c r="C75" s="7" t="s">
        <v>76</v>
      </c>
      <c r="D75" s="22">
        <f>D84+D100+D112+D118+D125+D138+D143+D149+D155+D165</f>
        <v>5182630</v>
      </c>
      <c r="E75" s="22">
        <f t="shared" ref="E75:F75" si="9">E84+E100+E112+E118+E125+E138+E143+E149+E155+E165</f>
        <v>5611630</v>
      </c>
      <c r="F75" s="22">
        <f t="shared" si="9"/>
        <v>2626488</v>
      </c>
    </row>
    <row r="76" spans="2:6" x14ac:dyDescent="0.25">
      <c r="B76" s="30">
        <v>85</v>
      </c>
      <c r="C76" s="7" t="s">
        <v>126</v>
      </c>
      <c r="D76" s="22">
        <f>D113</f>
        <v>0</v>
      </c>
      <c r="E76" s="22">
        <f t="shared" ref="E76:F76" si="10">E113</f>
        <v>0</v>
      </c>
      <c r="F76" s="22">
        <f t="shared" si="10"/>
        <v>0</v>
      </c>
    </row>
    <row r="77" spans="2:6" x14ac:dyDescent="0.25">
      <c r="B77" s="31" t="s">
        <v>78</v>
      </c>
      <c r="C77" s="23" t="s">
        <v>77</v>
      </c>
      <c r="D77" s="5">
        <f>D78+D83</f>
        <v>1693000</v>
      </c>
      <c r="E77" s="5">
        <f>E78+E83</f>
        <v>1902000</v>
      </c>
      <c r="F77" s="27">
        <f>F78+F83</f>
        <v>1213275</v>
      </c>
    </row>
    <row r="78" spans="2:6" x14ac:dyDescent="0.25">
      <c r="B78" s="29"/>
      <c r="C78" s="7" t="s">
        <v>71</v>
      </c>
      <c r="D78" s="7">
        <f>D79+D80+D81+D82</f>
        <v>1650000</v>
      </c>
      <c r="E78" s="7">
        <f t="shared" ref="E78:F78" si="11">E79+E80+E81+E82</f>
        <v>1810000</v>
      </c>
      <c r="F78" s="7">
        <f t="shared" si="11"/>
        <v>1213275</v>
      </c>
    </row>
    <row r="79" spans="2:6" x14ac:dyDescent="0.25">
      <c r="B79" s="29">
        <v>10</v>
      </c>
      <c r="C79" s="7" t="s">
        <v>72</v>
      </c>
      <c r="D79" s="7">
        <v>1060000</v>
      </c>
      <c r="E79" s="7">
        <v>1060000</v>
      </c>
      <c r="F79" s="28">
        <v>960985</v>
      </c>
    </row>
    <row r="80" spans="2:6" x14ac:dyDescent="0.25">
      <c r="B80" s="29">
        <v>20</v>
      </c>
      <c r="C80" s="7" t="s">
        <v>73</v>
      </c>
      <c r="D80" s="7">
        <v>590000</v>
      </c>
      <c r="E80" s="7">
        <v>750000</v>
      </c>
      <c r="F80" s="28">
        <v>252290</v>
      </c>
    </row>
    <row r="81" spans="2:6" x14ac:dyDescent="0.25">
      <c r="B81" s="29">
        <v>55</v>
      </c>
      <c r="C81" s="7" t="s">
        <v>163</v>
      </c>
      <c r="D81" s="7">
        <v>0</v>
      </c>
      <c r="E81" s="7">
        <v>0</v>
      </c>
      <c r="F81" s="28">
        <v>0</v>
      </c>
    </row>
    <row r="82" spans="2:6" x14ac:dyDescent="0.25">
      <c r="B82" s="32">
        <v>85</v>
      </c>
      <c r="C82" s="7" t="s">
        <v>126</v>
      </c>
      <c r="D82" s="7">
        <v>0</v>
      </c>
      <c r="E82" s="7">
        <v>0</v>
      </c>
      <c r="F82" s="28">
        <v>0</v>
      </c>
    </row>
    <row r="83" spans="2:6" x14ac:dyDescent="0.25">
      <c r="B83" s="29"/>
      <c r="C83" s="7" t="s">
        <v>75</v>
      </c>
      <c r="D83" s="7">
        <f>D84</f>
        <v>43000</v>
      </c>
      <c r="E83" s="7">
        <f t="shared" ref="E83:F83" si="12">E84</f>
        <v>92000</v>
      </c>
      <c r="F83" s="7">
        <f t="shared" si="12"/>
        <v>0</v>
      </c>
    </row>
    <row r="84" spans="2:6" x14ac:dyDescent="0.25">
      <c r="B84" s="29">
        <v>70</v>
      </c>
      <c r="C84" s="7" t="s">
        <v>76</v>
      </c>
      <c r="D84" s="7">
        <v>43000</v>
      </c>
      <c r="E84" s="7">
        <v>92000</v>
      </c>
      <c r="F84" s="7">
        <v>0</v>
      </c>
    </row>
    <row r="85" spans="2:6" x14ac:dyDescent="0.25">
      <c r="B85" s="31">
        <v>54.02</v>
      </c>
      <c r="C85" s="23" t="s">
        <v>118</v>
      </c>
      <c r="D85" s="5">
        <f>D86</f>
        <v>120000</v>
      </c>
      <c r="E85" s="5">
        <f>E86</f>
        <v>49000</v>
      </c>
      <c r="F85" s="27">
        <f>F86</f>
        <v>35215</v>
      </c>
    </row>
    <row r="86" spans="2:6" x14ac:dyDescent="0.25">
      <c r="B86" s="29"/>
      <c r="C86" s="7" t="s">
        <v>71</v>
      </c>
      <c r="D86" s="7">
        <f>D87+D88</f>
        <v>120000</v>
      </c>
      <c r="E86" s="7">
        <f>E87+E88</f>
        <v>49000</v>
      </c>
      <c r="F86" s="28">
        <f>F87+F88</f>
        <v>35215</v>
      </c>
    </row>
    <row r="87" spans="2:6" x14ac:dyDescent="0.25">
      <c r="B87" s="30" t="s">
        <v>79</v>
      </c>
      <c r="C87" s="7" t="s">
        <v>80</v>
      </c>
      <c r="D87" s="7">
        <v>100000</v>
      </c>
      <c r="E87" s="7">
        <v>0</v>
      </c>
      <c r="F87" s="28">
        <v>0</v>
      </c>
    </row>
    <row r="88" spans="2:6" x14ac:dyDescent="0.25">
      <c r="B88" s="30" t="s">
        <v>119</v>
      </c>
      <c r="C88" s="7" t="s">
        <v>162</v>
      </c>
      <c r="D88" s="7">
        <f>D89+D90</f>
        <v>20000</v>
      </c>
      <c r="E88" s="7">
        <f t="shared" ref="E88:F88" si="13">E89+E90</f>
        <v>49000</v>
      </c>
      <c r="F88" s="7">
        <f t="shared" si="13"/>
        <v>35215</v>
      </c>
    </row>
    <row r="89" spans="2:6" x14ac:dyDescent="0.25">
      <c r="B89" s="29">
        <v>10</v>
      </c>
      <c r="C89" s="7" t="s">
        <v>72</v>
      </c>
      <c r="D89" s="7">
        <v>3000</v>
      </c>
      <c r="E89" s="7">
        <v>3000</v>
      </c>
      <c r="F89" s="28">
        <v>0</v>
      </c>
    </row>
    <row r="90" spans="2:6" x14ac:dyDescent="0.25">
      <c r="B90" s="29">
        <v>20</v>
      </c>
      <c r="C90" s="7" t="s">
        <v>73</v>
      </c>
      <c r="D90" s="7">
        <v>17000</v>
      </c>
      <c r="E90" s="7">
        <v>46000</v>
      </c>
      <c r="F90" s="28">
        <v>35215</v>
      </c>
    </row>
    <row r="91" spans="2:6" hidden="1" x14ac:dyDescent="0.25">
      <c r="B91" s="30" t="s">
        <v>123</v>
      </c>
      <c r="C91" s="5" t="s">
        <v>122</v>
      </c>
      <c r="D91" s="5">
        <f t="shared" ref="D91:F92" si="14">D92</f>
        <v>0</v>
      </c>
      <c r="E91" s="5">
        <f t="shared" si="14"/>
        <v>0</v>
      </c>
      <c r="F91" s="27">
        <f t="shared" si="14"/>
        <v>0</v>
      </c>
    </row>
    <row r="92" spans="2:6" hidden="1" x14ac:dyDescent="0.25">
      <c r="B92" s="47"/>
      <c r="C92" s="7" t="s">
        <v>71</v>
      </c>
      <c r="D92" s="7">
        <f t="shared" si="14"/>
        <v>0</v>
      </c>
      <c r="E92" s="7">
        <f t="shared" si="14"/>
        <v>0</v>
      </c>
      <c r="F92" s="28">
        <f t="shared" si="14"/>
        <v>0</v>
      </c>
    </row>
    <row r="93" spans="2:6" hidden="1" x14ac:dyDescent="0.25">
      <c r="B93" s="29">
        <v>30</v>
      </c>
      <c r="C93" s="7" t="s">
        <v>124</v>
      </c>
      <c r="D93" s="7">
        <v>0</v>
      </c>
      <c r="E93" s="7">
        <v>0</v>
      </c>
      <c r="F93" s="28">
        <v>0</v>
      </c>
    </row>
    <row r="94" spans="2:6" x14ac:dyDescent="0.25">
      <c r="B94" s="31" t="s">
        <v>82</v>
      </c>
      <c r="C94" s="23" t="s">
        <v>81</v>
      </c>
      <c r="D94" s="5">
        <f>D95+D99</f>
        <v>146000</v>
      </c>
      <c r="E94" s="5">
        <f>E95+E99</f>
        <v>146000</v>
      </c>
      <c r="F94" s="5">
        <f>F95+F99</f>
        <v>114454</v>
      </c>
    </row>
    <row r="95" spans="2:6" x14ac:dyDescent="0.25">
      <c r="B95" s="29"/>
      <c r="C95" s="7" t="s">
        <v>71</v>
      </c>
      <c r="D95" s="7">
        <f>D96+D97+D98</f>
        <v>146000</v>
      </c>
      <c r="E95" s="7">
        <f t="shared" ref="E95:F95" si="15">E96+E97+E98</f>
        <v>146000</v>
      </c>
      <c r="F95" s="7">
        <f t="shared" si="15"/>
        <v>114454</v>
      </c>
    </row>
    <row r="96" spans="2:6" x14ac:dyDescent="0.25">
      <c r="B96" s="29">
        <v>10</v>
      </c>
      <c r="C96" s="7" t="s">
        <v>72</v>
      </c>
      <c r="D96" s="95">
        <v>116000</v>
      </c>
      <c r="E96" s="95">
        <v>116000</v>
      </c>
      <c r="F96" s="96">
        <v>109370</v>
      </c>
    </row>
    <row r="97" spans="2:6" x14ac:dyDescent="0.25">
      <c r="B97" s="29">
        <v>20</v>
      </c>
      <c r="C97" s="87" t="s">
        <v>73</v>
      </c>
      <c r="D97" s="99">
        <v>30000</v>
      </c>
      <c r="E97" s="99">
        <v>30000</v>
      </c>
      <c r="F97" s="99">
        <v>5084</v>
      </c>
    </row>
    <row r="98" spans="2:6" x14ac:dyDescent="0.25">
      <c r="B98" s="32">
        <v>85</v>
      </c>
      <c r="C98" s="87" t="s">
        <v>126</v>
      </c>
      <c r="D98" s="99">
        <v>0</v>
      </c>
      <c r="E98" s="99">
        <v>0</v>
      </c>
      <c r="F98" s="99">
        <v>0</v>
      </c>
    </row>
    <row r="99" spans="2:6" hidden="1" x14ac:dyDescent="0.25">
      <c r="B99" s="32"/>
      <c r="C99" s="87" t="s">
        <v>75</v>
      </c>
      <c r="D99" s="99">
        <f>D100</f>
        <v>0</v>
      </c>
      <c r="E99" s="99">
        <f>E100</f>
        <v>0</v>
      </c>
      <c r="F99" s="99">
        <f>F100</f>
        <v>0</v>
      </c>
    </row>
    <row r="100" spans="2:6" hidden="1" x14ac:dyDescent="0.25">
      <c r="B100" s="32">
        <v>70</v>
      </c>
      <c r="C100" s="87" t="s">
        <v>76</v>
      </c>
      <c r="D100" s="99">
        <v>0</v>
      </c>
      <c r="E100" s="99">
        <v>0</v>
      </c>
      <c r="F100" s="99">
        <v>0</v>
      </c>
    </row>
    <row r="101" spans="2:6" x14ac:dyDescent="0.25">
      <c r="B101" s="92" t="s">
        <v>171</v>
      </c>
      <c r="C101" s="93" t="s">
        <v>172</v>
      </c>
      <c r="D101" s="99">
        <f>D102</f>
        <v>30000</v>
      </c>
      <c r="E101" s="99">
        <f t="shared" ref="E101:F102" si="16">E102</f>
        <v>30000</v>
      </c>
      <c r="F101" s="99">
        <f t="shared" si="16"/>
        <v>0</v>
      </c>
    </row>
    <row r="102" spans="2:6" x14ac:dyDescent="0.25">
      <c r="B102" s="29"/>
      <c r="C102" s="87" t="s">
        <v>71</v>
      </c>
      <c r="D102" s="99">
        <f>D103</f>
        <v>30000</v>
      </c>
      <c r="E102" s="99">
        <f t="shared" si="16"/>
        <v>30000</v>
      </c>
      <c r="F102" s="99">
        <f t="shared" si="16"/>
        <v>0</v>
      </c>
    </row>
    <row r="103" spans="2:6" x14ac:dyDescent="0.25">
      <c r="B103" s="29">
        <v>20</v>
      </c>
      <c r="C103" s="87" t="s">
        <v>73</v>
      </c>
      <c r="D103" s="99">
        <v>30000</v>
      </c>
      <c r="E103" s="99">
        <v>30000</v>
      </c>
      <c r="F103" s="99">
        <v>0</v>
      </c>
    </row>
    <row r="104" spans="2:6" x14ac:dyDescent="0.25">
      <c r="B104" s="31" t="s">
        <v>85</v>
      </c>
      <c r="C104" s="94" t="s">
        <v>83</v>
      </c>
      <c r="D104" s="100">
        <f>D105+D111</f>
        <v>1152000</v>
      </c>
      <c r="E104" s="100">
        <f>E105+E111</f>
        <v>1360000</v>
      </c>
      <c r="F104" s="100">
        <f>F105+F111</f>
        <v>1144303</v>
      </c>
    </row>
    <row r="105" spans="2:6" x14ac:dyDescent="0.25">
      <c r="B105" s="29"/>
      <c r="C105" s="7" t="s">
        <v>71</v>
      </c>
      <c r="D105" s="97">
        <f>D106+D107+D108+D109+D110</f>
        <v>247000</v>
      </c>
      <c r="E105" s="97">
        <f>E106+E107+E108+E109+E110</f>
        <v>455000</v>
      </c>
      <c r="F105" s="98">
        <f>F106+F107+F108+F109+F110</f>
        <v>247375</v>
      </c>
    </row>
    <row r="106" spans="2:6" x14ac:dyDescent="0.25">
      <c r="B106" s="29">
        <v>10</v>
      </c>
      <c r="C106" s="7" t="s">
        <v>72</v>
      </c>
      <c r="D106" s="7">
        <v>40000</v>
      </c>
      <c r="E106" s="7">
        <v>40000</v>
      </c>
      <c r="F106" s="28">
        <v>24644</v>
      </c>
    </row>
    <row r="107" spans="2:6" x14ac:dyDescent="0.25">
      <c r="B107" s="29">
        <v>20</v>
      </c>
      <c r="C107" s="7" t="s">
        <v>73</v>
      </c>
      <c r="D107" s="7">
        <v>162000</v>
      </c>
      <c r="E107" s="7">
        <v>165000</v>
      </c>
      <c r="F107" s="28">
        <v>160653</v>
      </c>
    </row>
    <row r="108" spans="2:6" x14ac:dyDescent="0.25">
      <c r="B108" s="29">
        <v>57</v>
      </c>
      <c r="C108" s="7" t="s">
        <v>149</v>
      </c>
      <c r="D108" s="7">
        <v>37000</v>
      </c>
      <c r="E108" s="7">
        <v>242000</v>
      </c>
      <c r="F108" s="28">
        <v>54192</v>
      </c>
    </row>
    <row r="109" spans="2:6" x14ac:dyDescent="0.25">
      <c r="B109" s="32">
        <v>59</v>
      </c>
      <c r="C109" s="7" t="s">
        <v>84</v>
      </c>
      <c r="D109" s="7">
        <v>8000</v>
      </c>
      <c r="E109" s="7">
        <v>8000</v>
      </c>
      <c r="F109" s="28">
        <v>7886</v>
      </c>
    </row>
    <row r="110" spans="2:6" hidden="1" x14ac:dyDescent="0.25">
      <c r="B110" s="32">
        <v>85</v>
      </c>
      <c r="C110" s="7" t="s">
        <v>126</v>
      </c>
      <c r="D110" s="7">
        <v>0</v>
      </c>
      <c r="E110" s="7">
        <v>0</v>
      </c>
      <c r="F110" s="28">
        <v>0</v>
      </c>
    </row>
    <row r="111" spans="2:6" x14ac:dyDescent="0.25">
      <c r="B111" s="32"/>
      <c r="C111" s="7" t="s">
        <v>75</v>
      </c>
      <c r="D111" s="7">
        <f>D112+D113</f>
        <v>905000</v>
      </c>
      <c r="E111" s="7">
        <f>E112+E113</f>
        <v>905000</v>
      </c>
      <c r="F111" s="7">
        <f>F112+F113</f>
        <v>896928</v>
      </c>
    </row>
    <row r="112" spans="2:6" x14ac:dyDescent="0.25">
      <c r="B112" s="32">
        <v>70</v>
      </c>
      <c r="C112" s="7" t="s">
        <v>76</v>
      </c>
      <c r="D112" s="7">
        <v>905000</v>
      </c>
      <c r="E112" s="7">
        <v>905000</v>
      </c>
      <c r="F112" s="28">
        <v>896928</v>
      </c>
    </row>
    <row r="113" spans="2:6" x14ac:dyDescent="0.25">
      <c r="B113" s="32">
        <v>85</v>
      </c>
      <c r="C113" s="7" t="s">
        <v>126</v>
      </c>
      <c r="D113" s="7">
        <v>0</v>
      </c>
      <c r="E113" s="7">
        <v>0</v>
      </c>
      <c r="F113" s="28">
        <v>0</v>
      </c>
    </row>
    <row r="114" spans="2:6" hidden="1" x14ac:dyDescent="0.25">
      <c r="B114" s="32">
        <v>66.02</v>
      </c>
      <c r="C114" s="5" t="s">
        <v>150</v>
      </c>
      <c r="D114" s="5">
        <f>D115</f>
        <v>0</v>
      </c>
      <c r="E114" s="5">
        <f t="shared" ref="E114:F115" si="17">E115</f>
        <v>0</v>
      </c>
      <c r="F114" s="5">
        <f t="shared" si="17"/>
        <v>0</v>
      </c>
    </row>
    <row r="115" spans="2:6" hidden="1" x14ac:dyDescent="0.25">
      <c r="B115" s="32"/>
      <c r="C115" s="7" t="s">
        <v>71</v>
      </c>
      <c r="D115" s="5">
        <f>D116</f>
        <v>0</v>
      </c>
      <c r="E115" s="5">
        <f t="shared" si="17"/>
        <v>0</v>
      </c>
      <c r="F115" s="5">
        <f t="shared" si="17"/>
        <v>0</v>
      </c>
    </row>
    <row r="116" spans="2:6" hidden="1" x14ac:dyDescent="0.25">
      <c r="B116" s="32">
        <v>20</v>
      </c>
      <c r="C116" s="7" t="s">
        <v>73</v>
      </c>
      <c r="D116" s="7">
        <v>0</v>
      </c>
      <c r="E116" s="7">
        <v>0</v>
      </c>
      <c r="F116" s="28">
        <v>0</v>
      </c>
    </row>
    <row r="117" spans="2:6" hidden="1" x14ac:dyDescent="0.25">
      <c r="B117" s="32"/>
      <c r="C117" s="7" t="s">
        <v>75</v>
      </c>
      <c r="D117" s="7">
        <f t="shared" ref="D117:F117" si="18">D118</f>
        <v>0</v>
      </c>
      <c r="E117" s="7">
        <f t="shared" si="18"/>
        <v>0</v>
      </c>
      <c r="F117" s="28">
        <f t="shared" si="18"/>
        <v>0</v>
      </c>
    </row>
    <row r="118" spans="2:6" hidden="1" x14ac:dyDescent="0.25">
      <c r="B118" s="32">
        <v>70</v>
      </c>
      <c r="C118" s="7" t="s">
        <v>76</v>
      </c>
      <c r="D118" s="7">
        <v>0</v>
      </c>
      <c r="E118" s="7">
        <v>0</v>
      </c>
      <c r="F118" s="28">
        <v>0</v>
      </c>
    </row>
    <row r="119" spans="2:6" x14ac:dyDescent="0.25">
      <c r="B119" s="32">
        <v>67.02</v>
      </c>
      <c r="C119" s="25" t="s">
        <v>86</v>
      </c>
      <c r="D119" s="5">
        <f>D120+D124</f>
        <v>465000</v>
      </c>
      <c r="E119" s="5">
        <f>E120+E124</f>
        <v>465000</v>
      </c>
      <c r="F119" s="27">
        <f>F120+F124</f>
        <v>57320</v>
      </c>
    </row>
    <row r="120" spans="2:6" x14ac:dyDescent="0.25">
      <c r="B120" s="32"/>
      <c r="C120" s="7" t="s">
        <v>71</v>
      </c>
      <c r="D120" s="7">
        <f>D121+D122+D123</f>
        <v>100000</v>
      </c>
      <c r="E120" s="7">
        <f>E121+E122+E123</f>
        <v>100000</v>
      </c>
      <c r="F120" s="7">
        <f>F121+F122+F123</f>
        <v>39401</v>
      </c>
    </row>
    <row r="121" spans="2:6" x14ac:dyDescent="0.25">
      <c r="B121" s="32">
        <v>20</v>
      </c>
      <c r="C121" s="7" t="s">
        <v>73</v>
      </c>
      <c r="D121" s="7">
        <v>45000</v>
      </c>
      <c r="E121" s="7">
        <v>45000</v>
      </c>
      <c r="F121" s="28">
        <v>0</v>
      </c>
    </row>
    <row r="122" spans="2:6" x14ac:dyDescent="0.25">
      <c r="B122" s="32">
        <v>51</v>
      </c>
      <c r="C122" s="7" t="s">
        <v>156</v>
      </c>
      <c r="D122" s="7">
        <v>25000</v>
      </c>
      <c r="E122" s="7">
        <v>25000</v>
      </c>
      <c r="F122" s="28">
        <v>9401</v>
      </c>
    </row>
    <row r="123" spans="2:6" x14ac:dyDescent="0.25">
      <c r="B123" s="32">
        <v>59</v>
      </c>
      <c r="C123" s="7" t="s">
        <v>87</v>
      </c>
      <c r="D123" s="7">
        <v>30000</v>
      </c>
      <c r="E123" s="7">
        <v>30000</v>
      </c>
      <c r="F123" s="28">
        <v>30000</v>
      </c>
    </row>
    <row r="124" spans="2:6" x14ac:dyDescent="0.25">
      <c r="B124" s="32"/>
      <c r="C124" s="7" t="s">
        <v>75</v>
      </c>
      <c r="D124" s="7">
        <f>D125</f>
        <v>365000</v>
      </c>
      <c r="E124" s="7">
        <f>E125</f>
        <v>365000</v>
      </c>
      <c r="F124" s="28">
        <f>F125</f>
        <v>17919</v>
      </c>
    </row>
    <row r="125" spans="2:6" x14ac:dyDescent="0.25">
      <c r="B125" s="32">
        <v>70</v>
      </c>
      <c r="C125" s="7" t="s">
        <v>76</v>
      </c>
      <c r="D125" s="7">
        <v>365000</v>
      </c>
      <c r="E125" s="7">
        <v>365000</v>
      </c>
      <c r="F125" s="28">
        <v>17919</v>
      </c>
    </row>
    <row r="126" spans="2:6" x14ac:dyDescent="0.25">
      <c r="B126" s="32">
        <v>68.02</v>
      </c>
      <c r="C126" s="25" t="s">
        <v>88</v>
      </c>
      <c r="D126" s="5">
        <f>D127</f>
        <v>1075000</v>
      </c>
      <c r="E126" s="5">
        <f>E127</f>
        <v>1207000</v>
      </c>
      <c r="F126" s="5">
        <f>F127</f>
        <v>1153034</v>
      </c>
    </row>
    <row r="127" spans="2:6" x14ac:dyDescent="0.25">
      <c r="B127" s="32"/>
      <c r="C127" s="7" t="s">
        <v>71</v>
      </c>
      <c r="D127" s="7">
        <f>D128+D129+D130+D131+D132+D133</f>
        <v>1075000</v>
      </c>
      <c r="E127" s="7">
        <f t="shared" ref="E127:F127" si="19">E128+E129+E130+E131+E132+E133</f>
        <v>1207000</v>
      </c>
      <c r="F127" s="7">
        <f t="shared" si="19"/>
        <v>1153034</v>
      </c>
    </row>
    <row r="128" spans="2:6" x14ac:dyDescent="0.25">
      <c r="B128" s="32">
        <v>10</v>
      </c>
      <c r="C128" s="7" t="s">
        <v>89</v>
      </c>
      <c r="D128" s="7">
        <v>522000</v>
      </c>
      <c r="E128" s="7">
        <v>562000</v>
      </c>
      <c r="F128" s="28">
        <v>545105</v>
      </c>
    </row>
    <row r="129" spans="2:6" x14ac:dyDescent="0.25">
      <c r="B129" s="32">
        <v>20</v>
      </c>
      <c r="C129" s="7" t="s">
        <v>130</v>
      </c>
      <c r="D129" s="7">
        <v>10000</v>
      </c>
      <c r="E129" s="7">
        <v>10000</v>
      </c>
      <c r="F129" s="28">
        <v>2040</v>
      </c>
    </row>
    <row r="130" spans="2:6" x14ac:dyDescent="0.25">
      <c r="B130" s="32">
        <v>57</v>
      </c>
      <c r="C130" s="7" t="s">
        <v>90</v>
      </c>
      <c r="D130" s="7">
        <v>478000</v>
      </c>
      <c r="E130" s="7">
        <v>538000</v>
      </c>
      <c r="F130" s="28">
        <v>526917</v>
      </c>
    </row>
    <row r="131" spans="2:6" x14ac:dyDescent="0.25">
      <c r="B131" s="32">
        <v>85</v>
      </c>
      <c r="C131" s="7" t="s">
        <v>126</v>
      </c>
      <c r="D131" s="7">
        <v>0</v>
      </c>
      <c r="E131" s="7">
        <v>0</v>
      </c>
      <c r="F131" s="28">
        <v>0</v>
      </c>
    </row>
    <row r="132" spans="2:6" x14ac:dyDescent="0.25">
      <c r="B132" s="32">
        <v>57</v>
      </c>
      <c r="C132" s="7" t="s">
        <v>92</v>
      </c>
      <c r="D132" s="7">
        <v>20000</v>
      </c>
      <c r="E132" s="7">
        <v>20000</v>
      </c>
      <c r="F132" s="28">
        <v>9800</v>
      </c>
    </row>
    <row r="133" spans="2:6" x14ac:dyDescent="0.25">
      <c r="B133" s="32">
        <v>57</v>
      </c>
      <c r="C133" s="7" t="s">
        <v>91</v>
      </c>
      <c r="D133" s="7">
        <v>45000</v>
      </c>
      <c r="E133" s="7">
        <v>77000</v>
      </c>
      <c r="F133" s="28">
        <v>69172</v>
      </c>
    </row>
    <row r="134" spans="2:6" x14ac:dyDescent="0.25">
      <c r="B134" s="31" t="s">
        <v>94</v>
      </c>
      <c r="C134" s="5" t="s">
        <v>93</v>
      </c>
      <c r="D134" s="5">
        <f>D135+D137</f>
        <v>120000</v>
      </c>
      <c r="E134" s="5">
        <f>E135+E137</f>
        <v>115000</v>
      </c>
      <c r="F134" s="27">
        <f>F135+F137</f>
        <v>72733</v>
      </c>
    </row>
    <row r="135" spans="2:6" x14ac:dyDescent="0.25">
      <c r="B135" s="32"/>
      <c r="C135" s="7" t="s">
        <v>71</v>
      </c>
      <c r="D135" s="7">
        <f>D136</f>
        <v>120000</v>
      </c>
      <c r="E135" s="7">
        <f>E136</f>
        <v>115000</v>
      </c>
      <c r="F135" s="28">
        <f>F136</f>
        <v>72733</v>
      </c>
    </row>
    <row r="136" spans="2:6" x14ac:dyDescent="0.25">
      <c r="B136" s="32">
        <v>20</v>
      </c>
      <c r="C136" s="7" t="s">
        <v>73</v>
      </c>
      <c r="D136" s="7">
        <v>120000</v>
      </c>
      <c r="E136" s="7">
        <v>115000</v>
      </c>
      <c r="F136" s="28">
        <v>72733</v>
      </c>
    </row>
    <row r="137" spans="2:6" x14ac:dyDescent="0.25">
      <c r="B137" s="32"/>
      <c r="C137" s="7" t="s">
        <v>75</v>
      </c>
      <c r="D137" s="7">
        <f>D138</f>
        <v>0</v>
      </c>
      <c r="E137" s="7">
        <f>E138</f>
        <v>0</v>
      </c>
      <c r="F137" s="28">
        <f>F138</f>
        <v>0</v>
      </c>
    </row>
    <row r="138" spans="2:6" x14ac:dyDescent="0.25">
      <c r="B138" s="32">
        <v>70</v>
      </c>
      <c r="C138" s="7" t="s">
        <v>76</v>
      </c>
      <c r="D138" s="7">
        <v>0</v>
      </c>
      <c r="E138" s="7">
        <v>0</v>
      </c>
      <c r="F138" s="28">
        <v>0</v>
      </c>
    </row>
    <row r="139" spans="2:6" x14ac:dyDescent="0.25">
      <c r="B139" s="31" t="s">
        <v>96</v>
      </c>
      <c r="C139" s="5" t="s">
        <v>95</v>
      </c>
      <c r="D139" s="5">
        <f>D140+D142</f>
        <v>1497000</v>
      </c>
      <c r="E139" s="5">
        <f>E140+E142</f>
        <v>1547000</v>
      </c>
      <c r="F139" s="27">
        <f>F140+F142</f>
        <v>1011877</v>
      </c>
    </row>
    <row r="140" spans="2:6" x14ac:dyDescent="0.25">
      <c r="B140" s="32"/>
      <c r="C140" s="7" t="s">
        <v>71</v>
      </c>
      <c r="D140" s="7">
        <f>D141</f>
        <v>33000</v>
      </c>
      <c r="E140" s="7">
        <f>E141</f>
        <v>33000</v>
      </c>
      <c r="F140" s="28">
        <f>F141</f>
        <v>2054</v>
      </c>
    </row>
    <row r="141" spans="2:6" x14ac:dyDescent="0.25">
      <c r="B141" s="32">
        <v>20</v>
      </c>
      <c r="C141" s="7" t="s">
        <v>73</v>
      </c>
      <c r="D141" s="7">
        <v>33000</v>
      </c>
      <c r="E141" s="7">
        <v>33000</v>
      </c>
      <c r="F141" s="28">
        <v>2054</v>
      </c>
    </row>
    <row r="142" spans="2:6" x14ac:dyDescent="0.25">
      <c r="B142" s="32"/>
      <c r="C142" s="7" t="s">
        <v>75</v>
      </c>
      <c r="D142" s="7">
        <f>D143+D144</f>
        <v>1464000</v>
      </c>
      <c r="E142" s="7">
        <f>E143+E144</f>
        <v>1514000</v>
      </c>
      <c r="F142" s="28">
        <f>F143+F144</f>
        <v>1009823</v>
      </c>
    </row>
    <row r="143" spans="2:6" x14ac:dyDescent="0.25">
      <c r="B143" s="32">
        <v>70</v>
      </c>
      <c r="C143" s="7" t="s">
        <v>76</v>
      </c>
      <c r="D143" s="7">
        <v>1464000</v>
      </c>
      <c r="E143" s="7">
        <v>1514000</v>
      </c>
      <c r="F143" s="28">
        <v>1009823</v>
      </c>
    </row>
    <row r="144" spans="2:6" hidden="1" x14ac:dyDescent="0.25">
      <c r="B144" s="32">
        <v>85</v>
      </c>
      <c r="C144" s="7" t="s">
        <v>126</v>
      </c>
      <c r="D144" s="7">
        <v>0</v>
      </c>
      <c r="E144" s="7">
        <v>0</v>
      </c>
      <c r="F144" s="28">
        <v>0</v>
      </c>
    </row>
    <row r="145" spans="2:6" x14ac:dyDescent="0.25">
      <c r="B145" s="31" t="s">
        <v>151</v>
      </c>
      <c r="C145" s="5" t="s">
        <v>152</v>
      </c>
      <c r="D145" s="5">
        <f>D146+D148</f>
        <v>25000</v>
      </c>
      <c r="E145" s="5">
        <f>E146+E148</f>
        <v>30000</v>
      </c>
      <c r="F145" s="27">
        <f>F146+F148</f>
        <v>25412</v>
      </c>
    </row>
    <row r="146" spans="2:6" x14ac:dyDescent="0.25">
      <c r="B146" s="32"/>
      <c r="C146" s="7" t="s">
        <v>71</v>
      </c>
      <c r="D146" s="7">
        <f>D147</f>
        <v>25000</v>
      </c>
      <c r="E146" s="7">
        <f>E147</f>
        <v>30000</v>
      </c>
      <c r="F146" s="28">
        <f>F147</f>
        <v>25412</v>
      </c>
    </row>
    <row r="147" spans="2:6" x14ac:dyDescent="0.25">
      <c r="B147" s="32">
        <v>20</v>
      </c>
      <c r="C147" s="7" t="s">
        <v>73</v>
      </c>
      <c r="D147" s="7">
        <v>25000</v>
      </c>
      <c r="E147" s="7">
        <v>30000</v>
      </c>
      <c r="F147" s="28">
        <v>25412</v>
      </c>
    </row>
    <row r="148" spans="2:6" hidden="1" x14ac:dyDescent="0.25">
      <c r="B148" s="32"/>
      <c r="C148" s="7" t="s">
        <v>75</v>
      </c>
      <c r="D148" s="7">
        <f>D149</f>
        <v>0</v>
      </c>
      <c r="E148" s="7">
        <f>E149</f>
        <v>0</v>
      </c>
      <c r="F148" s="28">
        <f>F149</f>
        <v>0</v>
      </c>
    </row>
    <row r="149" spans="2:6" hidden="1" x14ac:dyDescent="0.25">
      <c r="B149" s="32">
        <v>70</v>
      </c>
      <c r="C149" s="7" t="s">
        <v>76</v>
      </c>
      <c r="D149" s="7">
        <v>0</v>
      </c>
      <c r="E149" s="7">
        <v>0</v>
      </c>
      <c r="F149" s="28">
        <v>0</v>
      </c>
    </row>
    <row r="150" spans="2:6" x14ac:dyDescent="0.25">
      <c r="B150" s="86" t="s">
        <v>153</v>
      </c>
      <c r="C150" s="5" t="s">
        <v>154</v>
      </c>
      <c r="D150" s="5">
        <f t="shared" ref="D150:F151" si="20">D151</f>
        <v>20000</v>
      </c>
      <c r="E150" s="5">
        <f t="shared" si="20"/>
        <v>20000</v>
      </c>
      <c r="F150" s="27">
        <f t="shared" si="20"/>
        <v>5510</v>
      </c>
    </row>
    <row r="151" spans="2:6" x14ac:dyDescent="0.25">
      <c r="B151" s="32"/>
      <c r="C151" s="7" t="s">
        <v>71</v>
      </c>
      <c r="D151" s="7">
        <f t="shared" si="20"/>
        <v>20000</v>
      </c>
      <c r="E151" s="7">
        <f t="shared" si="20"/>
        <v>20000</v>
      </c>
      <c r="F151" s="28">
        <f t="shared" si="20"/>
        <v>5510</v>
      </c>
    </row>
    <row r="152" spans="2:6" ht="12.75" customHeight="1" x14ac:dyDescent="0.25">
      <c r="B152" s="32">
        <v>20</v>
      </c>
      <c r="C152" s="7" t="s">
        <v>73</v>
      </c>
      <c r="D152" s="7">
        <v>20000</v>
      </c>
      <c r="E152" s="7">
        <v>20000</v>
      </c>
      <c r="F152" s="28">
        <v>5510</v>
      </c>
    </row>
    <row r="153" spans="2:6" hidden="1" x14ac:dyDescent="0.25">
      <c r="B153" s="64"/>
      <c r="C153" s="5"/>
      <c r="D153" s="5">
        <f>D154</f>
        <v>0</v>
      </c>
      <c r="E153" s="5">
        <f t="shared" ref="E153:F154" si="21">E154</f>
        <v>0</v>
      </c>
      <c r="F153" s="5">
        <f t="shared" si="21"/>
        <v>0</v>
      </c>
    </row>
    <row r="154" spans="2:6" hidden="1" x14ac:dyDescent="0.25">
      <c r="B154" s="32"/>
      <c r="C154" s="7"/>
      <c r="D154" s="7">
        <f>D155</f>
        <v>0</v>
      </c>
      <c r="E154" s="7">
        <f t="shared" si="21"/>
        <v>0</v>
      </c>
      <c r="F154" s="7">
        <f t="shared" si="21"/>
        <v>0</v>
      </c>
    </row>
    <row r="155" spans="2:6" hidden="1" x14ac:dyDescent="0.25">
      <c r="B155" s="32"/>
      <c r="C155" s="7"/>
      <c r="D155" s="7"/>
      <c r="E155" s="7"/>
      <c r="F155" s="28">
        <v>0</v>
      </c>
    </row>
    <row r="156" spans="2:6" x14ac:dyDescent="0.25">
      <c r="B156" s="64" t="s">
        <v>127</v>
      </c>
      <c r="C156" s="5" t="s">
        <v>128</v>
      </c>
      <c r="D156" s="5">
        <f t="shared" ref="D156:F157" si="22">D157</f>
        <v>10000</v>
      </c>
      <c r="E156" s="5">
        <f t="shared" si="22"/>
        <v>10000</v>
      </c>
      <c r="F156" s="27">
        <f t="shared" si="22"/>
        <v>0</v>
      </c>
    </row>
    <row r="157" spans="2:6" x14ac:dyDescent="0.25">
      <c r="B157" s="32"/>
      <c r="C157" s="7" t="s">
        <v>71</v>
      </c>
      <c r="D157" s="7">
        <f t="shared" si="22"/>
        <v>10000</v>
      </c>
      <c r="E157" s="7">
        <f t="shared" si="22"/>
        <v>10000</v>
      </c>
      <c r="F157" s="28">
        <f t="shared" si="22"/>
        <v>0</v>
      </c>
    </row>
    <row r="158" spans="2:6" x14ac:dyDescent="0.25">
      <c r="B158" s="32">
        <v>20</v>
      </c>
      <c r="C158" s="7" t="s">
        <v>73</v>
      </c>
      <c r="D158" s="7">
        <v>10000</v>
      </c>
      <c r="E158" s="7">
        <v>10000</v>
      </c>
      <c r="F158" s="28">
        <v>0</v>
      </c>
    </row>
    <row r="159" spans="2:6" x14ac:dyDescent="0.25">
      <c r="B159" s="34" t="s">
        <v>98</v>
      </c>
      <c r="C159" s="5" t="s">
        <v>97</v>
      </c>
      <c r="D159" s="5">
        <f>D160+D164</f>
        <v>3345630</v>
      </c>
      <c r="E159" s="5">
        <f>E160+E164</f>
        <v>7699630</v>
      </c>
      <c r="F159" s="27">
        <f>F160+F164</f>
        <v>1424210</v>
      </c>
    </row>
    <row r="160" spans="2:6" x14ac:dyDescent="0.25">
      <c r="B160" s="32"/>
      <c r="C160" s="7" t="s">
        <v>71</v>
      </c>
      <c r="D160" s="7">
        <f>D161+D162+D163</f>
        <v>940000</v>
      </c>
      <c r="E160" s="7">
        <f>E161+E162+E163</f>
        <v>4964000</v>
      </c>
      <c r="F160" s="28">
        <f>F161+F162+F163</f>
        <v>722392</v>
      </c>
    </row>
    <row r="161" spans="2:6" x14ac:dyDescent="0.25">
      <c r="B161" s="32">
        <v>20</v>
      </c>
      <c r="C161" s="7" t="s">
        <v>73</v>
      </c>
      <c r="D161" s="7">
        <v>940000</v>
      </c>
      <c r="E161" s="7">
        <v>4964000</v>
      </c>
      <c r="F161" s="28">
        <v>722392</v>
      </c>
    </row>
    <row r="162" spans="2:6" hidden="1" x14ac:dyDescent="0.25">
      <c r="B162" s="32">
        <v>81</v>
      </c>
      <c r="C162" s="7" t="s">
        <v>129</v>
      </c>
      <c r="D162" s="7">
        <v>0</v>
      </c>
      <c r="E162" s="7">
        <v>0</v>
      </c>
      <c r="F162" s="28">
        <v>0</v>
      </c>
    </row>
    <row r="163" spans="2:6" hidden="1" x14ac:dyDescent="0.25">
      <c r="B163" s="32">
        <v>81</v>
      </c>
      <c r="C163" s="7" t="s">
        <v>129</v>
      </c>
      <c r="D163" s="7">
        <v>0</v>
      </c>
      <c r="E163" s="7">
        <v>0</v>
      </c>
      <c r="F163" s="28">
        <v>0</v>
      </c>
    </row>
    <row r="164" spans="2:6" x14ac:dyDescent="0.25">
      <c r="B164" s="32"/>
      <c r="C164" s="7" t="s">
        <v>75</v>
      </c>
      <c r="D164" s="7">
        <f>D165+D166</f>
        <v>2405630</v>
      </c>
      <c r="E164" s="7">
        <f>E165+E166</f>
        <v>2735630</v>
      </c>
      <c r="F164" s="28">
        <f>F165+F166</f>
        <v>701818</v>
      </c>
    </row>
    <row r="165" spans="2:6" x14ac:dyDescent="0.25">
      <c r="B165" s="32">
        <v>70</v>
      </c>
      <c r="C165" s="7" t="s">
        <v>76</v>
      </c>
      <c r="D165" s="7">
        <v>2405630</v>
      </c>
      <c r="E165" s="7">
        <v>2735630</v>
      </c>
      <c r="F165" s="28">
        <v>701818</v>
      </c>
    </row>
    <row r="166" spans="2:6" hidden="1" x14ac:dyDescent="0.25">
      <c r="B166" s="32">
        <v>85</v>
      </c>
      <c r="C166" s="7" t="s">
        <v>126</v>
      </c>
      <c r="D166" s="24">
        <v>0</v>
      </c>
      <c r="E166" s="24">
        <v>0</v>
      </c>
      <c r="F166" s="33">
        <v>0</v>
      </c>
    </row>
    <row r="167" spans="2:6" hidden="1" x14ac:dyDescent="0.25">
      <c r="B167" s="30" t="s">
        <v>104</v>
      </c>
      <c r="C167" s="5" t="s">
        <v>105</v>
      </c>
      <c r="D167" s="7">
        <f t="shared" ref="D167:F168" si="23">D168</f>
        <v>0</v>
      </c>
      <c r="E167" s="7">
        <f t="shared" si="23"/>
        <v>0</v>
      </c>
      <c r="F167" s="28">
        <f t="shared" si="23"/>
        <v>0</v>
      </c>
    </row>
    <row r="168" spans="2:6" hidden="1" x14ac:dyDescent="0.25">
      <c r="B168" s="29"/>
      <c r="C168" s="7" t="s">
        <v>75</v>
      </c>
      <c r="D168" s="7">
        <f t="shared" si="23"/>
        <v>0</v>
      </c>
      <c r="E168" s="7">
        <f t="shared" si="23"/>
        <v>0</v>
      </c>
      <c r="F168" s="28">
        <f t="shared" si="23"/>
        <v>0</v>
      </c>
    </row>
    <row r="169" spans="2:6" hidden="1" x14ac:dyDescent="0.25">
      <c r="B169" s="54">
        <v>56</v>
      </c>
      <c r="C169" s="36" t="s">
        <v>111</v>
      </c>
      <c r="D169" s="36">
        <v>0</v>
      </c>
      <c r="E169" s="36">
        <v>0</v>
      </c>
      <c r="F169" s="55">
        <v>0</v>
      </c>
    </row>
    <row r="170" spans="2:6" x14ac:dyDescent="0.25">
      <c r="B170" s="69"/>
      <c r="C170" s="67" t="s">
        <v>138</v>
      </c>
      <c r="D170" s="73">
        <f>D8-D69</f>
        <v>0</v>
      </c>
      <c r="E170" s="73">
        <f>E8-E69</f>
        <v>0</v>
      </c>
      <c r="F170" s="83">
        <f>F8-F69</f>
        <v>4864618</v>
      </c>
    </row>
    <row r="171" spans="2:6" x14ac:dyDescent="0.25">
      <c r="B171" s="70"/>
      <c r="C171" s="68" t="s">
        <v>137</v>
      </c>
      <c r="D171" s="74">
        <f>D57-D74</f>
        <v>-1404630</v>
      </c>
      <c r="E171" s="74">
        <f>E57-E74</f>
        <v>-1404630</v>
      </c>
      <c r="F171" s="84">
        <f>F57-F74</f>
        <v>21206</v>
      </c>
    </row>
    <row r="172" spans="2:6" x14ac:dyDescent="0.25">
      <c r="B172" s="71"/>
      <c r="C172" s="72" t="s">
        <v>139</v>
      </c>
      <c r="D172" s="75">
        <f>D7-D68</f>
        <v>-1404630</v>
      </c>
      <c r="E172" s="75">
        <f>E7-E68</f>
        <v>-1404630</v>
      </c>
      <c r="F172" s="85">
        <f>F7-F68</f>
        <v>4885824</v>
      </c>
    </row>
    <row r="173" spans="2:6" x14ac:dyDescent="0.25">
      <c r="B173" s="26"/>
    </row>
    <row r="174" spans="2:6" x14ac:dyDescent="0.25">
      <c r="B174" s="26"/>
    </row>
    <row r="175" spans="2:6" x14ac:dyDescent="0.25">
      <c r="B175" s="26"/>
    </row>
    <row r="176" spans="2:6" x14ac:dyDescent="0.25">
      <c r="B176" s="26"/>
    </row>
    <row r="177" spans="2:2" x14ac:dyDescent="0.25">
      <c r="B177" s="26"/>
    </row>
    <row r="178" spans="2:2" x14ac:dyDescent="0.25">
      <c r="B178" s="26"/>
    </row>
    <row r="179" spans="2:2" x14ac:dyDescent="0.25">
      <c r="B179" s="26"/>
    </row>
    <row r="180" spans="2:2" x14ac:dyDescent="0.25">
      <c r="B180" s="26"/>
    </row>
    <row r="181" spans="2:2" x14ac:dyDescent="0.25">
      <c r="B181" s="26"/>
    </row>
    <row r="182" spans="2:2" x14ac:dyDescent="0.25">
      <c r="B182" s="26"/>
    </row>
    <row r="183" spans="2:2" x14ac:dyDescent="0.25">
      <c r="B183" s="26"/>
    </row>
    <row r="184" spans="2:2" x14ac:dyDescent="0.25">
      <c r="B184" s="26"/>
    </row>
    <row r="185" spans="2:2" x14ac:dyDescent="0.25">
      <c r="B185" s="26"/>
    </row>
    <row r="186" spans="2:2" x14ac:dyDescent="0.25">
      <c r="B186" s="26"/>
    </row>
    <row r="187" spans="2:2" x14ac:dyDescent="0.25">
      <c r="B187" s="26"/>
    </row>
    <row r="188" spans="2:2" x14ac:dyDescent="0.25">
      <c r="B188" s="26"/>
    </row>
    <row r="189" spans="2:2" x14ac:dyDescent="0.25">
      <c r="B189" s="26"/>
    </row>
    <row r="190" spans="2:2" x14ac:dyDescent="0.25">
      <c r="B190" s="26"/>
    </row>
    <row r="191" spans="2:2" x14ac:dyDescent="0.25">
      <c r="B191" s="26"/>
    </row>
    <row r="192" spans="2:2" x14ac:dyDescent="0.25">
      <c r="B192" s="26"/>
    </row>
    <row r="193" spans="2:2" x14ac:dyDescent="0.25">
      <c r="B193" s="26"/>
    </row>
    <row r="194" spans="2:2" x14ac:dyDescent="0.25">
      <c r="B194" s="26"/>
    </row>
    <row r="195" spans="2:2" x14ac:dyDescent="0.25">
      <c r="B195" s="26"/>
    </row>
    <row r="196" spans="2:2" x14ac:dyDescent="0.25">
      <c r="B196" s="26"/>
    </row>
    <row r="197" spans="2:2" x14ac:dyDescent="0.25">
      <c r="B197" s="26"/>
    </row>
    <row r="198" spans="2:2" x14ac:dyDescent="0.25">
      <c r="B198" s="26"/>
    </row>
    <row r="199" spans="2:2" x14ac:dyDescent="0.25">
      <c r="B199" s="26"/>
    </row>
    <row r="200" spans="2:2" x14ac:dyDescent="0.25">
      <c r="B200" s="26"/>
    </row>
    <row r="201" spans="2:2" x14ac:dyDescent="0.25">
      <c r="B201" s="26"/>
    </row>
  </sheetData>
  <pageMargins left="0.75" right="0.25" top="0.75" bottom="1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01"/>
  <sheetViews>
    <sheetView zoomScale="148" zoomScaleNormal="148" workbookViewId="0">
      <selection activeCell="D2" sqref="D2"/>
    </sheetView>
  </sheetViews>
  <sheetFormatPr defaultRowHeight="13.2" x14ac:dyDescent="0.25"/>
  <cols>
    <col min="1" max="1" width="5.5546875" customWidth="1"/>
    <col min="2" max="2" width="10" customWidth="1"/>
    <col min="3" max="3" width="41.44140625" customWidth="1"/>
    <col min="4" max="4" width="10.44140625" customWidth="1"/>
    <col min="5" max="5" width="11.109375" customWidth="1"/>
    <col min="6" max="6" width="11.33203125" customWidth="1"/>
  </cols>
  <sheetData>
    <row r="1" spans="2:9" x14ac:dyDescent="0.25">
      <c r="B1" s="3" t="s">
        <v>99</v>
      </c>
      <c r="E1" s="2" t="s">
        <v>155</v>
      </c>
      <c r="F1" s="2"/>
    </row>
    <row r="2" spans="2:9" ht="18" customHeight="1" x14ac:dyDescent="0.25">
      <c r="D2" s="76" t="s">
        <v>165</v>
      </c>
      <c r="E2" s="3"/>
      <c r="F2" s="2"/>
    </row>
    <row r="3" spans="2:9" ht="19.5" customHeight="1" x14ac:dyDescent="0.25">
      <c r="C3" s="56" t="s">
        <v>112</v>
      </c>
      <c r="D3" s="56"/>
      <c r="E3" s="56"/>
      <c r="F3" s="2"/>
    </row>
    <row r="4" spans="2:9" x14ac:dyDescent="0.25">
      <c r="C4" s="56" t="s">
        <v>164</v>
      </c>
      <c r="D4" s="56"/>
      <c r="E4" s="56"/>
    </row>
    <row r="5" spans="2:9" ht="8.25" customHeight="1" x14ac:dyDescent="0.25">
      <c r="E5" s="4"/>
      <c r="F5" s="66" t="s">
        <v>136</v>
      </c>
    </row>
    <row r="6" spans="2:9" ht="33" customHeight="1" x14ac:dyDescent="0.25">
      <c r="B6" s="48" t="s">
        <v>0</v>
      </c>
      <c r="C6" s="49" t="s">
        <v>1</v>
      </c>
      <c r="D6" s="50" t="s">
        <v>106</v>
      </c>
      <c r="E6" s="50" t="s">
        <v>107</v>
      </c>
      <c r="F6" s="51" t="s">
        <v>166</v>
      </c>
    </row>
    <row r="7" spans="2:9" ht="11.25" customHeight="1" x14ac:dyDescent="0.25">
      <c r="B7" s="37" t="s">
        <v>103</v>
      </c>
      <c r="C7" s="5" t="s">
        <v>102</v>
      </c>
      <c r="D7" s="6">
        <f>D8+D57</f>
        <v>8294000</v>
      </c>
      <c r="E7" s="6">
        <f>E8+E57</f>
        <v>13176000</v>
      </c>
      <c r="F7" s="6">
        <f>F8+F57</f>
        <v>11143167</v>
      </c>
    </row>
    <row r="8" spans="2:9" ht="11.25" customHeight="1" x14ac:dyDescent="0.25">
      <c r="B8" s="38"/>
      <c r="C8" s="5" t="s">
        <v>66</v>
      </c>
      <c r="D8" s="6">
        <f>D9+D13+D17+D52+D48+D55</f>
        <v>4516000</v>
      </c>
      <c r="E8" s="6">
        <f>E9+E13+E17+E52+E48+E55</f>
        <v>8969000</v>
      </c>
      <c r="F8" s="6">
        <f>F9+F13+F17+F52+F48+F55</f>
        <v>8495473</v>
      </c>
    </row>
    <row r="9" spans="2:9" ht="11.25" customHeight="1" x14ac:dyDescent="0.25">
      <c r="B9" s="39" t="s">
        <v>4</v>
      </c>
      <c r="C9" s="5" t="s">
        <v>43</v>
      </c>
      <c r="D9" s="5">
        <f>D10+D11+D12</f>
        <v>1203000</v>
      </c>
      <c r="E9" s="5">
        <f t="shared" ref="E9:F9" si="0">E10+E11+E12</f>
        <v>1434220</v>
      </c>
      <c r="F9" s="5">
        <f t="shared" si="0"/>
        <v>1434204</v>
      </c>
    </row>
    <row r="10" spans="2:9" ht="11.25" customHeight="1" x14ac:dyDescent="0.25">
      <c r="B10" s="40" t="s">
        <v>6</v>
      </c>
      <c r="C10" s="7" t="s">
        <v>5</v>
      </c>
      <c r="D10" s="7">
        <v>293000</v>
      </c>
      <c r="E10" s="7">
        <v>280000</v>
      </c>
      <c r="F10" s="28">
        <v>279690</v>
      </c>
      <c r="I10" s="1"/>
    </row>
    <row r="11" spans="2:9" ht="21" customHeight="1" x14ac:dyDescent="0.25">
      <c r="B11" s="40" t="s">
        <v>7</v>
      </c>
      <c r="C11" s="8" t="s">
        <v>58</v>
      </c>
      <c r="D11" s="7">
        <v>910000</v>
      </c>
      <c r="E11" s="7">
        <v>1038000</v>
      </c>
      <c r="F11" s="28">
        <v>1038294</v>
      </c>
      <c r="I11" s="1"/>
    </row>
    <row r="12" spans="2:9" ht="11.25" customHeight="1" x14ac:dyDescent="0.25">
      <c r="B12" s="40" t="s">
        <v>160</v>
      </c>
      <c r="C12" s="7" t="s">
        <v>161</v>
      </c>
      <c r="D12" s="7">
        <v>0</v>
      </c>
      <c r="E12" s="7">
        <v>116220</v>
      </c>
      <c r="F12" s="28">
        <v>116220</v>
      </c>
      <c r="I12" s="1"/>
    </row>
    <row r="13" spans="2:9" ht="11.25" customHeight="1" x14ac:dyDescent="0.25">
      <c r="B13" s="41" t="s">
        <v>8</v>
      </c>
      <c r="C13" s="9" t="s">
        <v>64</v>
      </c>
      <c r="D13" s="5">
        <f>D14+D15+D16</f>
        <v>2517800</v>
      </c>
      <c r="E13" s="5">
        <f>E14+E15+E16</f>
        <v>3014590</v>
      </c>
      <c r="F13" s="27">
        <f>F14+F15+F16</f>
        <v>2832645</v>
      </c>
    </row>
    <row r="14" spans="2:9" ht="21" customHeight="1" x14ac:dyDescent="0.25">
      <c r="B14" s="42" t="s">
        <v>9</v>
      </c>
      <c r="C14" s="10" t="s">
        <v>100</v>
      </c>
      <c r="D14" s="7">
        <v>1157800</v>
      </c>
      <c r="E14" s="7">
        <v>1353590</v>
      </c>
      <c r="F14" s="28">
        <v>1171645</v>
      </c>
    </row>
    <row r="15" spans="2:9" ht="11.25" customHeight="1" x14ac:dyDescent="0.25">
      <c r="B15" s="42" t="s">
        <v>131</v>
      </c>
      <c r="C15" s="11" t="s">
        <v>132</v>
      </c>
      <c r="D15" s="7">
        <v>0</v>
      </c>
      <c r="E15" s="7">
        <v>50000</v>
      </c>
      <c r="F15" s="28">
        <v>50000</v>
      </c>
    </row>
    <row r="16" spans="2:9" ht="11.25" customHeight="1" x14ac:dyDescent="0.25">
      <c r="B16" s="42" t="s">
        <v>10</v>
      </c>
      <c r="C16" s="11" t="s">
        <v>101</v>
      </c>
      <c r="D16" s="7">
        <v>1360000</v>
      </c>
      <c r="E16" s="7">
        <v>1611000</v>
      </c>
      <c r="F16" s="28">
        <v>1611000</v>
      </c>
    </row>
    <row r="17" spans="2:9" ht="11.25" customHeight="1" x14ac:dyDescent="0.25">
      <c r="B17" s="42"/>
      <c r="C17" s="12" t="s">
        <v>57</v>
      </c>
      <c r="D17" s="5">
        <f>D18+D19+D29+D34+D35+D36+D37+D38+D42+D60</f>
        <v>788200</v>
      </c>
      <c r="E17" s="5">
        <f t="shared" ref="E17:F17" si="1">E18+E19+E29+E34+E35+E36+E37+E38+E42+E60</f>
        <v>790190</v>
      </c>
      <c r="F17" s="5">
        <f t="shared" si="1"/>
        <v>666452</v>
      </c>
    </row>
    <row r="18" spans="2:9" ht="11.25" customHeight="1" x14ac:dyDescent="0.25">
      <c r="B18" s="43" t="s">
        <v>3</v>
      </c>
      <c r="C18" s="13" t="s">
        <v>2</v>
      </c>
      <c r="D18" s="7">
        <v>5000</v>
      </c>
      <c r="E18" s="7">
        <v>7000</v>
      </c>
      <c r="F18" s="28">
        <v>6090</v>
      </c>
      <c r="I18" s="1"/>
    </row>
    <row r="19" spans="2:9" ht="11.25" customHeight="1" x14ac:dyDescent="0.25">
      <c r="B19" s="41" t="s">
        <v>22</v>
      </c>
      <c r="C19" s="5" t="s">
        <v>44</v>
      </c>
      <c r="D19" s="5">
        <f>D20+D23+D27+D28</f>
        <v>375000</v>
      </c>
      <c r="E19" s="5">
        <f>E20+E23+E27+E28</f>
        <v>361000</v>
      </c>
      <c r="F19" s="27">
        <f>F20+F23+F27+F28</f>
        <v>349984</v>
      </c>
    </row>
    <row r="20" spans="2:9" ht="11.25" customHeight="1" x14ac:dyDescent="0.25">
      <c r="B20" s="42" t="s">
        <v>11</v>
      </c>
      <c r="C20" s="7" t="s">
        <v>45</v>
      </c>
      <c r="D20" s="7">
        <f>D21+D22</f>
        <v>255000</v>
      </c>
      <c r="E20" s="7">
        <f>E21+E22</f>
        <v>224000</v>
      </c>
      <c r="F20" s="28">
        <f>F21+F22</f>
        <v>217239</v>
      </c>
    </row>
    <row r="21" spans="2:9" ht="11.25" customHeight="1" x14ac:dyDescent="0.25">
      <c r="B21" s="42" t="s">
        <v>12</v>
      </c>
      <c r="C21" s="14" t="s">
        <v>46</v>
      </c>
      <c r="D21" s="7">
        <v>53000</v>
      </c>
      <c r="E21" s="7">
        <v>54000</v>
      </c>
      <c r="F21" s="28">
        <v>53214</v>
      </c>
      <c r="I21" s="1"/>
    </row>
    <row r="22" spans="2:9" ht="11.25" customHeight="1" x14ac:dyDescent="0.25">
      <c r="B22" s="42" t="s">
        <v>13</v>
      </c>
      <c r="C22" s="14" t="s">
        <v>47</v>
      </c>
      <c r="D22" s="7">
        <v>202000</v>
      </c>
      <c r="E22" s="7">
        <v>170000</v>
      </c>
      <c r="F22" s="28">
        <v>164025</v>
      </c>
      <c r="I22" s="1"/>
    </row>
    <row r="23" spans="2:9" ht="11.25" customHeight="1" x14ac:dyDescent="0.25">
      <c r="B23" s="42" t="s">
        <v>14</v>
      </c>
      <c r="C23" s="7" t="s">
        <v>48</v>
      </c>
      <c r="D23" s="7">
        <f>D24+D25+D26</f>
        <v>101000</v>
      </c>
      <c r="E23" s="7">
        <f>E24+E25+E26</f>
        <v>112000</v>
      </c>
      <c r="F23" s="28">
        <f>F24+F25+F26</f>
        <v>109878</v>
      </c>
      <c r="I23" s="1"/>
    </row>
    <row r="24" spans="2:9" ht="11.25" customHeight="1" x14ac:dyDescent="0.25">
      <c r="B24" s="42" t="s">
        <v>15</v>
      </c>
      <c r="C24" s="14" t="s">
        <v>49</v>
      </c>
      <c r="D24" s="7">
        <v>72000</v>
      </c>
      <c r="E24" s="7">
        <v>74000</v>
      </c>
      <c r="F24" s="28">
        <v>73291</v>
      </c>
      <c r="I24" s="1"/>
    </row>
    <row r="25" spans="2:9" ht="11.25" customHeight="1" x14ac:dyDescent="0.25">
      <c r="B25" s="42" t="s">
        <v>16</v>
      </c>
      <c r="C25" s="14" t="s">
        <v>50</v>
      </c>
      <c r="D25" s="7">
        <v>2000</v>
      </c>
      <c r="E25" s="7">
        <v>4000</v>
      </c>
      <c r="F25" s="28">
        <v>3859</v>
      </c>
      <c r="I25" s="1"/>
    </row>
    <row r="26" spans="2:9" ht="11.25" customHeight="1" x14ac:dyDescent="0.25">
      <c r="B26" s="42" t="s">
        <v>17</v>
      </c>
      <c r="C26" s="14" t="s">
        <v>51</v>
      </c>
      <c r="D26" s="7">
        <v>27000</v>
      </c>
      <c r="E26" s="7">
        <v>34000</v>
      </c>
      <c r="F26" s="28">
        <v>32728</v>
      </c>
      <c r="I26" s="1"/>
    </row>
    <row r="27" spans="2:9" ht="11.25" customHeight="1" x14ac:dyDescent="0.25">
      <c r="B27" s="42" t="s">
        <v>20</v>
      </c>
      <c r="C27" s="7" t="s">
        <v>18</v>
      </c>
      <c r="D27" s="7">
        <v>4000</v>
      </c>
      <c r="E27" s="7">
        <v>4000</v>
      </c>
      <c r="F27" s="28">
        <v>2070</v>
      </c>
    </row>
    <row r="28" spans="2:9" ht="11.25" customHeight="1" x14ac:dyDescent="0.25">
      <c r="B28" s="42" t="s">
        <v>21</v>
      </c>
      <c r="C28" s="7" t="s">
        <v>19</v>
      </c>
      <c r="D28" s="7">
        <v>15000</v>
      </c>
      <c r="E28" s="7">
        <v>21000</v>
      </c>
      <c r="F28" s="28">
        <v>20797</v>
      </c>
    </row>
    <row r="29" spans="2:9" ht="11.25" customHeight="1" x14ac:dyDescent="0.25">
      <c r="B29" s="41">
        <v>16.02</v>
      </c>
      <c r="C29" s="5" t="s">
        <v>55</v>
      </c>
      <c r="D29" s="5">
        <f>D30</f>
        <v>107000</v>
      </c>
      <c r="E29" s="5">
        <f>E30</f>
        <v>115000</v>
      </c>
      <c r="F29" s="27">
        <f>F30</f>
        <v>116234</v>
      </c>
    </row>
    <row r="30" spans="2:9" ht="11.25" customHeight="1" x14ac:dyDescent="0.25">
      <c r="B30" s="40" t="s">
        <v>23</v>
      </c>
      <c r="C30" s="7" t="s">
        <v>52</v>
      </c>
      <c r="D30" s="7">
        <f>D31+D32+D33</f>
        <v>107000</v>
      </c>
      <c r="E30" s="7">
        <f>E31+E32+E33</f>
        <v>115000</v>
      </c>
      <c r="F30" s="28">
        <f>F31+F32+F33</f>
        <v>116234</v>
      </c>
    </row>
    <row r="31" spans="2:9" ht="11.25" customHeight="1" x14ac:dyDescent="0.25">
      <c r="B31" s="40" t="s">
        <v>24</v>
      </c>
      <c r="C31" s="11" t="s">
        <v>59</v>
      </c>
      <c r="D31" s="7">
        <v>96000</v>
      </c>
      <c r="E31" s="7">
        <v>100000</v>
      </c>
      <c r="F31" s="28">
        <v>101745</v>
      </c>
    </row>
    <row r="32" spans="2:9" ht="11.25" customHeight="1" x14ac:dyDescent="0.25">
      <c r="B32" s="40" t="s">
        <v>25</v>
      </c>
      <c r="C32" s="11" t="s">
        <v>60</v>
      </c>
      <c r="D32" s="7">
        <v>10000</v>
      </c>
      <c r="E32" s="7">
        <v>14000</v>
      </c>
      <c r="F32" s="28">
        <v>13521</v>
      </c>
    </row>
    <row r="33" spans="2:6" ht="11.25" customHeight="1" x14ac:dyDescent="0.25">
      <c r="B33" s="40" t="s">
        <v>113</v>
      </c>
      <c r="C33" s="11" t="s">
        <v>114</v>
      </c>
      <c r="D33" s="7">
        <v>1000</v>
      </c>
      <c r="E33" s="7">
        <v>1000</v>
      </c>
      <c r="F33" s="28">
        <v>968</v>
      </c>
    </row>
    <row r="34" spans="2:6" ht="11.25" customHeight="1" x14ac:dyDescent="0.25">
      <c r="B34" s="44" t="s">
        <v>27</v>
      </c>
      <c r="C34" s="15" t="s">
        <v>26</v>
      </c>
      <c r="D34" s="5">
        <v>66000</v>
      </c>
      <c r="E34" s="5">
        <v>67000</v>
      </c>
      <c r="F34" s="27">
        <v>67097</v>
      </c>
    </row>
    <row r="35" spans="2:6" ht="11.25" hidden="1" customHeight="1" x14ac:dyDescent="0.25">
      <c r="B35" s="44" t="s">
        <v>157</v>
      </c>
      <c r="C35" s="15" t="s">
        <v>158</v>
      </c>
      <c r="D35" s="5">
        <v>0</v>
      </c>
      <c r="E35" s="5">
        <v>0</v>
      </c>
      <c r="F35" s="27">
        <v>0</v>
      </c>
    </row>
    <row r="36" spans="2:6" ht="11.25" customHeight="1" x14ac:dyDescent="0.25">
      <c r="B36" s="65" t="s">
        <v>133</v>
      </c>
      <c r="C36" s="15" t="s">
        <v>134</v>
      </c>
      <c r="D36" s="5">
        <v>0</v>
      </c>
      <c r="E36" s="5">
        <v>0</v>
      </c>
      <c r="F36" s="27">
        <v>0</v>
      </c>
    </row>
    <row r="37" spans="2:6" ht="11.25" customHeight="1" x14ac:dyDescent="0.25">
      <c r="B37" s="45" t="s">
        <v>29</v>
      </c>
      <c r="C37" s="16" t="s">
        <v>28</v>
      </c>
      <c r="D37" s="5">
        <v>1000</v>
      </c>
      <c r="E37" s="5">
        <v>1000</v>
      </c>
      <c r="F37" s="27">
        <v>0</v>
      </c>
    </row>
    <row r="38" spans="2:6" ht="11.25" customHeight="1" x14ac:dyDescent="0.25">
      <c r="B38" s="45" t="s">
        <v>34</v>
      </c>
      <c r="C38" s="16" t="s">
        <v>53</v>
      </c>
      <c r="D38" s="5">
        <f>D39+D40+D41</f>
        <v>170000</v>
      </c>
      <c r="E38" s="5">
        <f>E39+E40+E41</f>
        <v>170000</v>
      </c>
      <c r="F38" s="27">
        <f>F39+F40+F41</f>
        <v>87251</v>
      </c>
    </row>
    <row r="39" spans="2:6" ht="11.25" customHeight="1" x14ac:dyDescent="0.25">
      <c r="B39" s="46" t="s">
        <v>31</v>
      </c>
      <c r="C39" s="17" t="s">
        <v>61</v>
      </c>
      <c r="D39" s="7">
        <v>169000</v>
      </c>
      <c r="E39" s="7">
        <v>169000</v>
      </c>
      <c r="F39" s="28">
        <v>86449</v>
      </c>
    </row>
    <row r="40" spans="2:6" ht="11.25" customHeight="1" x14ac:dyDescent="0.25">
      <c r="B40" s="46" t="s">
        <v>32</v>
      </c>
      <c r="C40" s="18" t="s">
        <v>62</v>
      </c>
      <c r="D40" s="7">
        <v>1000</v>
      </c>
      <c r="E40" s="7">
        <v>1000</v>
      </c>
      <c r="F40" s="28">
        <v>802</v>
      </c>
    </row>
    <row r="41" spans="2:6" ht="11.25" hidden="1" customHeight="1" x14ac:dyDescent="0.25">
      <c r="B41" s="46" t="s">
        <v>33</v>
      </c>
      <c r="C41" s="17" t="s">
        <v>30</v>
      </c>
      <c r="D41" s="7">
        <v>0</v>
      </c>
      <c r="E41" s="7">
        <v>0</v>
      </c>
      <c r="F41" s="28">
        <v>0</v>
      </c>
    </row>
    <row r="42" spans="2:6" ht="11.25" customHeight="1" x14ac:dyDescent="0.25">
      <c r="B42" s="45">
        <v>36.020000000000003</v>
      </c>
      <c r="C42" s="15" t="s">
        <v>120</v>
      </c>
      <c r="D42" s="5">
        <f>D43+D44+D45+D46+D47</f>
        <v>64200</v>
      </c>
      <c r="E42" s="5">
        <f>E43+E44+E45+E46+E47</f>
        <v>69190</v>
      </c>
      <c r="F42" s="27">
        <f>F43+F44+F45+F46+F47</f>
        <v>39796</v>
      </c>
    </row>
    <row r="43" spans="2:6" ht="11.25" customHeight="1" x14ac:dyDescent="0.25">
      <c r="B43" s="46" t="s">
        <v>140</v>
      </c>
      <c r="C43" s="17" t="s">
        <v>141</v>
      </c>
      <c r="D43" s="7">
        <v>34000</v>
      </c>
      <c r="E43" s="7">
        <v>34000</v>
      </c>
      <c r="F43" s="28">
        <v>7221</v>
      </c>
    </row>
    <row r="44" spans="2:6" ht="11.25" customHeight="1" x14ac:dyDescent="0.25">
      <c r="B44" s="46" t="s">
        <v>167</v>
      </c>
      <c r="C44" s="17" t="s">
        <v>168</v>
      </c>
      <c r="D44" s="7">
        <v>0</v>
      </c>
      <c r="E44" s="7">
        <v>1000</v>
      </c>
      <c r="F44" s="28">
        <v>61</v>
      </c>
    </row>
    <row r="45" spans="2:6" ht="11.25" hidden="1" customHeight="1" x14ac:dyDescent="0.25">
      <c r="B45" s="46"/>
      <c r="C45" s="17"/>
      <c r="D45" s="7">
        <v>0</v>
      </c>
      <c r="E45" s="7">
        <v>0</v>
      </c>
      <c r="F45" s="28"/>
    </row>
    <row r="46" spans="2:6" ht="11.25" hidden="1" customHeight="1" x14ac:dyDescent="0.25">
      <c r="B46" s="46" t="s">
        <v>143</v>
      </c>
      <c r="C46" s="17" t="s">
        <v>144</v>
      </c>
      <c r="D46" s="7">
        <v>0</v>
      </c>
      <c r="E46" s="7">
        <v>0</v>
      </c>
      <c r="F46" s="28">
        <v>0</v>
      </c>
    </row>
    <row r="47" spans="2:6" ht="11.25" customHeight="1" x14ac:dyDescent="0.25">
      <c r="B47" s="46" t="s">
        <v>36</v>
      </c>
      <c r="C47" s="17" t="s">
        <v>35</v>
      </c>
      <c r="D47" s="7">
        <v>30200</v>
      </c>
      <c r="E47" s="7">
        <v>34190</v>
      </c>
      <c r="F47" s="28">
        <v>32514</v>
      </c>
    </row>
    <row r="48" spans="2:6" ht="11.25" customHeight="1" x14ac:dyDescent="0.25">
      <c r="B48" s="45" t="s">
        <v>38</v>
      </c>
      <c r="C48" s="16" t="s">
        <v>54</v>
      </c>
      <c r="D48" s="6">
        <f>D49+D50+D51</f>
        <v>0</v>
      </c>
      <c r="E48" s="6">
        <f>E49+E50+E51</f>
        <v>-429000</v>
      </c>
      <c r="F48" s="52">
        <f>F49+F50+F51</f>
        <v>-429000</v>
      </c>
    </row>
    <row r="49" spans="2:6" ht="11.25" hidden="1" customHeight="1" x14ac:dyDescent="0.25">
      <c r="B49" s="46" t="s">
        <v>39</v>
      </c>
      <c r="C49" s="17" t="s">
        <v>37</v>
      </c>
      <c r="D49" s="7">
        <v>0</v>
      </c>
      <c r="E49" s="7">
        <v>0</v>
      </c>
      <c r="F49" s="28">
        <v>0</v>
      </c>
    </row>
    <row r="50" spans="2:6" ht="21.75" customHeight="1" x14ac:dyDescent="0.25">
      <c r="B50" s="91" t="s">
        <v>40</v>
      </c>
      <c r="C50" s="19" t="s">
        <v>63</v>
      </c>
      <c r="D50" s="35" t="s">
        <v>121</v>
      </c>
      <c r="E50" s="20">
        <v>-429000</v>
      </c>
      <c r="F50" s="53">
        <v>-429000</v>
      </c>
    </row>
    <row r="51" spans="2:6" ht="3" hidden="1" customHeight="1" x14ac:dyDescent="0.25">
      <c r="B51" s="59"/>
      <c r="C51" s="60"/>
      <c r="D51" s="35" t="s">
        <v>121</v>
      </c>
      <c r="E51" s="61">
        <v>0</v>
      </c>
      <c r="F51" s="62">
        <v>0</v>
      </c>
    </row>
    <row r="52" spans="2:6" ht="11.25" customHeight="1" x14ac:dyDescent="0.25">
      <c r="B52" s="45" t="s">
        <v>41</v>
      </c>
      <c r="C52" s="15" t="s">
        <v>56</v>
      </c>
      <c r="D52" s="5">
        <f>D53+D54</f>
        <v>7000</v>
      </c>
      <c r="E52" s="5">
        <f>E53+E54</f>
        <v>3999000</v>
      </c>
      <c r="F52" s="27">
        <f>F53+F54</f>
        <v>3991172</v>
      </c>
    </row>
    <row r="53" spans="2:6" ht="11.25" customHeight="1" x14ac:dyDescent="0.25">
      <c r="B53" s="46" t="s">
        <v>146</v>
      </c>
      <c r="C53" s="17" t="s">
        <v>147</v>
      </c>
      <c r="D53" s="7">
        <v>0</v>
      </c>
      <c r="E53" s="7">
        <v>3922000</v>
      </c>
      <c r="F53" s="28">
        <v>3922000</v>
      </c>
    </row>
    <row r="54" spans="2:6" ht="11.25" customHeight="1" x14ac:dyDescent="0.25">
      <c r="B54" s="46" t="s">
        <v>42</v>
      </c>
      <c r="C54" s="17" t="s">
        <v>65</v>
      </c>
      <c r="D54" s="7">
        <v>7000</v>
      </c>
      <c r="E54" s="7">
        <v>77000</v>
      </c>
      <c r="F54" s="28">
        <v>69172</v>
      </c>
    </row>
    <row r="55" spans="2:6" ht="12" customHeight="1" x14ac:dyDescent="0.25">
      <c r="B55" s="45">
        <v>43.02</v>
      </c>
      <c r="C55" s="15" t="s">
        <v>108</v>
      </c>
      <c r="D55" s="5">
        <f>D56</f>
        <v>0</v>
      </c>
      <c r="E55" s="5">
        <f>E56</f>
        <v>160000</v>
      </c>
      <c r="F55" s="27">
        <f>F56</f>
        <v>0</v>
      </c>
    </row>
    <row r="56" spans="2:6" ht="11.25" customHeight="1" x14ac:dyDescent="0.25">
      <c r="B56" s="79" t="s">
        <v>169</v>
      </c>
      <c r="C56" s="58" t="s">
        <v>170</v>
      </c>
      <c r="D56" s="7">
        <v>0</v>
      </c>
      <c r="E56" s="87">
        <v>160000</v>
      </c>
      <c r="F56" s="28">
        <v>0</v>
      </c>
    </row>
    <row r="57" spans="2:6" ht="11.25" customHeight="1" x14ac:dyDescent="0.25">
      <c r="B57" s="45"/>
      <c r="C57" s="5" t="s">
        <v>69</v>
      </c>
      <c r="D57" s="5">
        <f>D58+D61+D63+D66</f>
        <v>3778000</v>
      </c>
      <c r="E57" s="5">
        <f t="shared" ref="E57:F57" si="2">E58+E61+E63+E66</f>
        <v>4207000</v>
      </c>
      <c r="F57" s="5">
        <f t="shared" si="2"/>
        <v>2647694</v>
      </c>
    </row>
    <row r="58" spans="2:6" ht="11.25" customHeight="1" x14ac:dyDescent="0.25">
      <c r="B58" s="45">
        <v>37.020000000000003</v>
      </c>
      <c r="C58" s="5" t="s">
        <v>54</v>
      </c>
      <c r="D58" s="5">
        <f>D59+D60</f>
        <v>0</v>
      </c>
      <c r="E58" s="5">
        <f>E59+E60</f>
        <v>429000</v>
      </c>
      <c r="F58" s="27">
        <f>F59+F60</f>
        <v>429000</v>
      </c>
    </row>
    <row r="59" spans="2:6" ht="14.25" customHeight="1" x14ac:dyDescent="0.25">
      <c r="B59" s="77" t="s">
        <v>68</v>
      </c>
      <c r="C59" s="78" t="s">
        <v>67</v>
      </c>
      <c r="D59" s="7">
        <v>0</v>
      </c>
      <c r="E59" s="7">
        <v>429000</v>
      </c>
      <c r="F59" s="28">
        <v>429000</v>
      </c>
    </row>
    <row r="60" spans="2:6" ht="11.25" hidden="1" customHeight="1" x14ac:dyDescent="0.25">
      <c r="B60" s="46" t="s">
        <v>142</v>
      </c>
      <c r="C60" s="17" t="s">
        <v>145</v>
      </c>
      <c r="D60" s="63">
        <v>0</v>
      </c>
      <c r="E60" s="63">
        <v>0</v>
      </c>
      <c r="F60" s="81">
        <v>0</v>
      </c>
    </row>
    <row r="61" spans="2:6" ht="0.75" customHeight="1" x14ac:dyDescent="0.25">
      <c r="B61" s="80">
        <v>39.020000000000003</v>
      </c>
      <c r="C61" s="57" t="s">
        <v>117</v>
      </c>
      <c r="D61" s="5">
        <f>D62</f>
        <v>0</v>
      </c>
      <c r="E61" s="5">
        <f>E62</f>
        <v>0</v>
      </c>
      <c r="F61" s="27">
        <f>F62</f>
        <v>0</v>
      </c>
    </row>
    <row r="62" spans="2:6" ht="11.25" customHeight="1" x14ac:dyDescent="0.25">
      <c r="B62" s="79" t="s">
        <v>115</v>
      </c>
      <c r="C62" s="58" t="s">
        <v>116</v>
      </c>
      <c r="D62" s="7">
        <v>0</v>
      </c>
      <c r="E62" s="7">
        <v>0</v>
      </c>
      <c r="F62" s="28">
        <v>0</v>
      </c>
    </row>
    <row r="63" spans="2:6" ht="11.25" customHeight="1" x14ac:dyDescent="0.25">
      <c r="B63" s="45" t="s">
        <v>41</v>
      </c>
      <c r="C63" s="15" t="s">
        <v>56</v>
      </c>
      <c r="D63" s="5">
        <f>D64+D65</f>
        <v>3778000</v>
      </c>
      <c r="E63" s="5">
        <f>E64+E65</f>
        <v>3778000</v>
      </c>
      <c r="F63" s="27">
        <f>F64+F65</f>
        <v>2218694</v>
      </c>
    </row>
    <row r="64" spans="2:6" ht="11.25" hidden="1" customHeight="1" x14ac:dyDescent="0.25">
      <c r="B64" s="79" t="s">
        <v>110</v>
      </c>
      <c r="C64" s="58" t="s">
        <v>109</v>
      </c>
      <c r="D64" s="7">
        <v>0</v>
      </c>
      <c r="E64" s="7">
        <v>0</v>
      </c>
      <c r="F64" s="28">
        <v>0</v>
      </c>
    </row>
    <row r="65" spans="2:6" ht="12" customHeight="1" x14ac:dyDescent="0.25">
      <c r="B65" s="79" t="s">
        <v>135</v>
      </c>
      <c r="C65" s="58" t="s">
        <v>148</v>
      </c>
      <c r="D65" s="7">
        <v>3778000</v>
      </c>
      <c r="E65" s="7">
        <v>3778000</v>
      </c>
      <c r="F65" s="28">
        <v>2218694</v>
      </c>
    </row>
    <row r="66" spans="2:6" ht="12" customHeight="1" x14ac:dyDescent="0.25">
      <c r="B66" s="80">
        <v>43.02</v>
      </c>
      <c r="C66" s="57" t="s">
        <v>159</v>
      </c>
      <c r="D66" s="5">
        <f>D67</f>
        <v>0</v>
      </c>
      <c r="E66" s="5">
        <f t="shared" ref="E66:F66" si="3">E67</f>
        <v>0</v>
      </c>
      <c r="F66" s="90">
        <f t="shared" si="3"/>
        <v>0</v>
      </c>
    </row>
    <row r="67" spans="2:6" ht="12" customHeight="1" x14ac:dyDescent="0.25">
      <c r="B67" s="79"/>
      <c r="C67" s="58"/>
      <c r="D67" s="7">
        <v>0</v>
      </c>
      <c r="E67" s="87">
        <v>0</v>
      </c>
      <c r="F67" s="89">
        <v>0</v>
      </c>
    </row>
    <row r="68" spans="2:6" x14ac:dyDescent="0.25">
      <c r="B68" s="47">
        <v>49.02</v>
      </c>
      <c r="C68" s="5" t="s">
        <v>70</v>
      </c>
      <c r="D68" s="21">
        <f>D69+D74</f>
        <v>9698630</v>
      </c>
      <c r="E68" s="21">
        <f>E69+E74</f>
        <v>14580630</v>
      </c>
      <c r="F68" s="88">
        <f>F69+F74</f>
        <v>6257343</v>
      </c>
    </row>
    <row r="69" spans="2:6" x14ac:dyDescent="0.25">
      <c r="B69" s="29"/>
      <c r="C69" s="7" t="s">
        <v>71</v>
      </c>
      <c r="D69" s="22">
        <f>D78+D86+D92+D95+D102+D105+D115+D120+D127+D135+D140+D146+D157+D151+D160</f>
        <v>4516000</v>
      </c>
      <c r="E69" s="22">
        <f t="shared" ref="E69:F69" si="4">E78+E86+E92+E95+E102+E105+E115+E120+E127+E135+E140+E146+E157+E151+E160</f>
        <v>8969000</v>
      </c>
      <c r="F69" s="22">
        <f t="shared" si="4"/>
        <v>3630855</v>
      </c>
    </row>
    <row r="70" spans="2:6" x14ac:dyDescent="0.25">
      <c r="B70" s="29">
        <v>10</v>
      </c>
      <c r="C70" s="7" t="s">
        <v>72</v>
      </c>
      <c r="D70" s="22">
        <f>D79+D89+D96+D106+D128</f>
        <v>1741000</v>
      </c>
      <c r="E70" s="22">
        <f>E79+E89+E96+E106+E128</f>
        <v>1781000</v>
      </c>
      <c r="F70" s="82">
        <f>F79+F89+F96+F106+F128</f>
        <v>1640104</v>
      </c>
    </row>
    <row r="71" spans="2:6" x14ac:dyDescent="0.25">
      <c r="B71" s="29">
        <v>20</v>
      </c>
      <c r="C71" s="7" t="s">
        <v>73</v>
      </c>
      <c r="D71" s="22">
        <f>D80+D90+D97+D103+D107+D116+D121+D129+D136+D141+D147+D152+D158+D161+D163</f>
        <v>2032000</v>
      </c>
      <c r="E71" s="22">
        <f t="shared" ref="E71:F71" si="5">E80+E90+E97+E103+E107+E116+E121+E129+E136+E141+E147+E152+E158+E161+E163</f>
        <v>6248000</v>
      </c>
      <c r="F71" s="22">
        <f t="shared" si="5"/>
        <v>1283383</v>
      </c>
    </row>
    <row r="72" spans="2:6" x14ac:dyDescent="0.25">
      <c r="B72" s="30" t="s">
        <v>125</v>
      </c>
      <c r="C72" s="7" t="s">
        <v>74</v>
      </c>
      <c r="D72" s="22">
        <f>D81+D87+D108+D93+D109+D122+D123+D130+D132+D133+D162</f>
        <v>743000</v>
      </c>
      <c r="E72" s="22">
        <f t="shared" ref="E72:F72" si="6">E81+E87+E108+E93+E109+E122+E123+E130+E132+E133+E162</f>
        <v>940000</v>
      </c>
      <c r="F72" s="22">
        <f t="shared" si="6"/>
        <v>707368</v>
      </c>
    </row>
    <row r="73" spans="2:6" x14ac:dyDescent="0.25">
      <c r="B73" s="30">
        <v>85</v>
      </c>
      <c r="C73" s="7" t="s">
        <v>126</v>
      </c>
      <c r="D73" s="22">
        <f>D82+D98+D110+D131</f>
        <v>0</v>
      </c>
      <c r="E73" s="22">
        <f t="shared" ref="E73:F73" si="7">E82+E98+E110+E131</f>
        <v>0</v>
      </c>
      <c r="F73" s="22">
        <f t="shared" si="7"/>
        <v>0</v>
      </c>
    </row>
    <row r="74" spans="2:6" x14ac:dyDescent="0.25">
      <c r="B74" s="29"/>
      <c r="C74" s="7" t="s">
        <v>75</v>
      </c>
      <c r="D74" s="22">
        <f>D83+D99+D111+D117+D124+D137+D142+D148+D154+D164+D168</f>
        <v>5182630</v>
      </c>
      <c r="E74" s="22">
        <f t="shared" ref="E74:F74" si="8">E83+E99+E111+E117+E124+E137+E142+E148+E154+E164+E168</f>
        <v>5611630</v>
      </c>
      <c r="F74" s="22">
        <f t="shared" si="8"/>
        <v>2626488</v>
      </c>
    </row>
    <row r="75" spans="2:6" x14ac:dyDescent="0.25">
      <c r="B75" s="29">
        <v>70</v>
      </c>
      <c r="C75" s="7" t="s">
        <v>76</v>
      </c>
      <c r="D75" s="22">
        <f>D84+D100+D112+D118+D125+D138+D143+D149+D155+D165</f>
        <v>5182630</v>
      </c>
      <c r="E75" s="22">
        <f t="shared" ref="E75:F75" si="9">E84+E100+E112+E118+E125+E138+E143+E149+E155+E165</f>
        <v>5611630</v>
      </c>
      <c r="F75" s="22">
        <f t="shared" si="9"/>
        <v>2626488</v>
      </c>
    </row>
    <row r="76" spans="2:6" x14ac:dyDescent="0.25">
      <c r="B76" s="30">
        <v>85</v>
      </c>
      <c r="C76" s="7" t="s">
        <v>126</v>
      </c>
      <c r="D76" s="22">
        <f>D113</f>
        <v>0</v>
      </c>
      <c r="E76" s="22">
        <f t="shared" ref="E76:F76" si="10">E113</f>
        <v>0</v>
      </c>
      <c r="F76" s="22">
        <f t="shared" si="10"/>
        <v>0</v>
      </c>
    </row>
    <row r="77" spans="2:6" x14ac:dyDescent="0.25">
      <c r="B77" s="31" t="s">
        <v>78</v>
      </c>
      <c r="C77" s="23" t="s">
        <v>77</v>
      </c>
      <c r="D77" s="5">
        <f>D78+D83</f>
        <v>1693000</v>
      </c>
      <c r="E77" s="5">
        <f>E78+E83</f>
        <v>1902000</v>
      </c>
      <c r="F77" s="27">
        <f>F78+F83</f>
        <v>1213275</v>
      </c>
    </row>
    <row r="78" spans="2:6" x14ac:dyDescent="0.25">
      <c r="B78" s="29"/>
      <c r="C78" s="7" t="s">
        <v>71</v>
      </c>
      <c r="D78" s="7">
        <f>D79+D80+D81+D82</f>
        <v>1650000</v>
      </c>
      <c r="E78" s="7">
        <f t="shared" ref="E78:F78" si="11">E79+E80+E81+E82</f>
        <v>1810000</v>
      </c>
      <c r="F78" s="7">
        <f t="shared" si="11"/>
        <v>1213275</v>
      </c>
    </row>
    <row r="79" spans="2:6" x14ac:dyDescent="0.25">
      <c r="B79" s="29">
        <v>10</v>
      </c>
      <c r="C79" s="7" t="s">
        <v>72</v>
      </c>
      <c r="D79" s="7">
        <v>1060000</v>
      </c>
      <c r="E79" s="7">
        <v>1060000</v>
      </c>
      <c r="F79" s="28">
        <v>960985</v>
      </c>
    </row>
    <row r="80" spans="2:6" x14ac:dyDescent="0.25">
      <c r="B80" s="29">
        <v>20</v>
      </c>
      <c r="C80" s="7" t="s">
        <v>73</v>
      </c>
      <c r="D80" s="7">
        <v>590000</v>
      </c>
      <c r="E80" s="7">
        <v>750000</v>
      </c>
      <c r="F80" s="28">
        <v>252290</v>
      </c>
    </row>
    <row r="81" spans="2:6" x14ac:dyDescent="0.25">
      <c r="B81" s="29">
        <v>55</v>
      </c>
      <c r="C81" s="7" t="s">
        <v>163</v>
      </c>
      <c r="D81" s="7">
        <v>0</v>
      </c>
      <c r="E81" s="7">
        <v>0</v>
      </c>
      <c r="F81" s="28">
        <v>0</v>
      </c>
    </row>
    <row r="82" spans="2:6" x14ac:dyDescent="0.25">
      <c r="B82" s="32">
        <v>85</v>
      </c>
      <c r="C82" s="7" t="s">
        <v>126</v>
      </c>
      <c r="D82" s="7">
        <v>0</v>
      </c>
      <c r="E82" s="7">
        <v>0</v>
      </c>
      <c r="F82" s="28">
        <v>0</v>
      </c>
    </row>
    <row r="83" spans="2:6" x14ac:dyDescent="0.25">
      <c r="B83" s="29"/>
      <c r="C83" s="7" t="s">
        <v>75</v>
      </c>
      <c r="D83" s="7">
        <f>D84</f>
        <v>43000</v>
      </c>
      <c r="E83" s="7">
        <f t="shared" ref="E83:F83" si="12">E84</f>
        <v>92000</v>
      </c>
      <c r="F83" s="7">
        <f t="shared" si="12"/>
        <v>0</v>
      </c>
    </row>
    <row r="84" spans="2:6" x14ac:dyDescent="0.25">
      <c r="B84" s="29">
        <v>70</v>
      </c>
      <c r="C84" s="7" t="s">
        <v>76</v>
      </c>
      <c r="D84" s="7">
        <v>43000</v>
      </c>
      <c r="E84" s="7">
        <v>92000</v>
      </c>
      <c r="F84" s="7">
        <v>0</v>
      </c>
    </row>
    <row r="85" spans="2:6" x14ac:dyDescent="0.25">
      <c r="B85" s="31">
        <v>54.02</v>
      </c>
      <c r="C85" s="23" t="s">
        <v>118</v>
      </c>
      <c r="D85" s="5">
        <f>D86</f>
        <v>120000</v>
      </c>
      <c r="E85" s="5">
        <f>E86</f>
        <v>49000</v>
      </c>
      <c r="F85" s="27">
        <f>F86</f>
        <v>35215</v>
      </c>
    </row>
    <row r="86" spans="2:6" x14ac:dyDescent="0.25">
      <c r="B86" s="29"/>
      <c r="C86" s="7" t="s">
        <v>71</v>
      </c>
      <c r="D86" s="7">
        <f>D87+D88</f>
        <v>120000</v>
      </c>
      <c r="E86" s="7">
        <f>E87+E88</f>
        <v>49000</v>
      </c>
      <c r="F86" s="28">
        <f>F87+F88</f>
        <v>35215</v>
      </c>
    </row>
    <row r="87" spans="2:6" x14ac:dyDescent="0.25">
      <c r="B87" s="30" t="s">
        <v>79</v>
      </c>
      <c r="C87" s="7" t="s">
        <v>80</v>
      </c>
      <c r="D87" s="7">
        <v>100000</v>
      </c>
      <c r="E87" s="7">
        <v>0</v>
      </c>
      <c r="F87" s="28">
        <v>0</v>
      </c>
    </row>
    <row r="88" spans="2:6" x14ac:dyDescent="0.25">
      <c r="B88" s="30" t="s">
        <v>119</v>
      </c>
      <c r="C88" s="7" t="s">
        <v>162</v>
      </c>
      <c r="D88" s="7">
        <f>D89+D90</f>
        <v>20000</v>
      </c>
      <c r="E88" s="7">
        <f t="shared" ref="E88:F88" si="13">E89+E90</f>
        <v>49000</v>
      </c>
      <c r="F88" s="7">
        <f t="shared" si="13"/>
        <v>35215</v>
      </c>
    </row>
    <row r="89" spans="2:6" x14ac:dyDescent="0.25">
      <c r="B89" s="29">
        <v>10</v>
      </c>
      <c r="C89" s="7" t="s">
        <v>72</v>
      </c>
      <c r="D89" s="7">
        <v>3000</v>
      </c>
      <c r="E89" s="7">
        <v>3000</v>
      </c>
      <c r="F89" s="28">
        <v>0</v>
      </c>
    </row>
    <row r="90" spans="2:6" x14ac:dyDescent="0.25">
      <c r="B90" s="29">
        <v>20</v>
      </c>
      <c r="C90" s="7" t="s">
        <v>73</v>
      </c>
      <c r="D90" s="7">
        <v>17000</v>
      </c>
      <c r="E90" s="7">
        <v>46000</v>
      </c>
      <c r="F90" s="28">
        <v>35215</v>
      </c>
    </row>
    <row r="91" spans="2:6" hidden="1" x14ac:dyDescent="0.25">
      <c r="B91" s="30" t="s">
        <v>123</v>
      </c>
      <c r="C91" s="5" t="s">
        <v>122</v>
      </c>
      <c r="D91" s="5">
        <f t="shared" ref="D91:F92" si="14">D92</f>
        <v>0</v>
      </c>
      <c r="E91" s="5">
        <f t="shared" si="14"/>
        <v>0</v>
      </c>
      <c r="F91" s="27">
        <f t="shared" si="14"/>
        <v>0</v>
      </c>
    </row>
    <row r="92" spans="2:6" hidden="1" x14ac:dyDescent="0.25">
      <c r="B92" s="47"/>
      <c r="C92" s="7" t="s">
        <v>71</v>
      </c>
      <c r="D92" s="7">
        <f t="shared" si="14"/>
        <v>0</v>
      </c>
      <c r="E92" s="7">
        <f t="shared" si="14"/>
        <v>0</v>
      </c>
      <c r="F92" s="28">
        <f t="shared" si="14"/>
        <v>0</v>
      </c>
    </row>
    <row r="93" spans="2:6" hidden="1" x14ac:dyDescent="0.25">
      <c r="B93" s="29">
        <v>30</v>
      </c>
      <c r="C93" s="7" t="s">
        <v>124</v>
      </c>
      <c r="D93" s="7">
        <v>0</v>
      </c>
      <c r="E93" s="7">
        <v>0</v>
      </c>
      <c r="F93" s="28">
        <v>0</v>
      </c>
    </row>
    <row r="94" spans="2:6" x14ac:dyDescent="0.25">
      <c r="B94" s="31" t="s">
        <v>82</v>
      </c>
      <c r="C94" s="23" t="s">
        <v>81</v>
      </c>
      <c r="D94" s="5">
        <f>D95+D99</f>
        <v>146000</v>
      </c>
      <c r="E94" s="5">
        <f>E95+E99</f>
        <v>146000</v>
      </c>
      <c r="F94" s="5">
        <f>F95+F99</f>
        <v>114454</v>
      </c>
    </row>
    <row r="95" spans="2:6" x14ac:dyDescent="0.25">
      <c r="B95" s="29"/>
      <c r="C95" s="7" t="s">
        <v>71</v>
      </c>
      <c r="D95" s="7">
        <f>D96+D97+D98</f>
        <v>146000</v>
      </c>
      <c r="E95" s="7">
        <f t="shared" ref="E95:F95" si="15">E96+E97+E98</f>
        <v>146000</v>
      </c>
      <c r="F95" s="7">
        <f t="shared" si="15"/>
        <v>114454</v>
      </c>
    </row>
    <row r="96" spans="2:6" x14ac:dyDescent="0.25">
      <c r="B96" s="29">
        <v>10</v>
      </c>
      <c r="C96" s="7" t="s">
        <v>72</v>
      </c>
      <c r="D96" s="95">
        <v>116000</v>
      </c>
      <c r="E96" s="95">
        <v>116000</v>
      </c>
      <c r="F96" s="96">
        <v>109370</v>
      </c>
    </row>
    <row r="97" spans="2:6" x14ac:dyDescent="0.25">
      <c r="B97" s="29">
        <v>20</v>
      </c>
      <c r="C97" s="87" t="s">
        <v>73</v>
      </c>
      <c r="D97" s="99">
        <v>30000</v>
      </c>
      <c r="E97" s="99">
        <v>30000</v>
      </c>
      <c r="F97" s="99">
        <v>5084</v>
      </c>
    </row>
    <row r="98" spans="2:6" x14ac:dyDescent="0.25">
      <c r="B98" s="32">
        <v>85</v>
      </c>
      <c r="C98" s="87" t="s">
        <v>126</v>
      </c>
      <c r="D98" s="99">
        <v>0</v>
      </c>
      <c r="E98" s="99">
        <v>0</v>
      </c>
      <c r="F98" s="99">
        <v>0</v>
      </c>
    </row>
    <row r="99" spans="2:6" hidden="1" x14ac:dyDescent="0.25">
      <c r="B99" s="32"/>
      <c r="C99" s="87" t="s">
        <v>75</v>
      </c>
      <c r="D99" s="99">
        <f>D100</f>
        <v>0</v>
      </c>
      <c r="E99" s="99">
        <f>E100</f>
        <v>0</v>
      </c>
      <c r="F99" s="99">
        <f>F100</f>
        <v>0</v>
      </c>
    </row>
    <row r="100" spans="2:6" hidden="1" x14ac:dyDescent="0.25">
      <c r="B100" s="32">
        <v>70</v>
      </c>
      <c r="C100" s="87" t="s">
        <v>76</v>
      </c>
      <c r="D100" s="99">
        <v>0</v>
      </c>
      <c r="E100" s="99">
        <v>0</v>
      </c>
      <c r="F100" s="99">
        <v>0</v>
      </c>
    </row>
    <row r="101" spans="2:6" x14ac:dyDescent="0.25">
      <c r="B101" s="92" t="s">
        <v>171</v>
      </c>
      <c r="C101" s="93" t="s">
        <v>172</v>
      </c>
      <c r="D101" s="99">
        <f>D102</f>
        <v>30000</v>
      </c>
      <c r="E101" s="99">
        <f t="shared" ref="E101:F101" si="16">E102</f>
        <v>30000</v>
      </c>
      <c r="F101" s="99">
        <f t="shared" si="16"/>
        <v>0</v>
      </c>
    </row>
    <row r="102" spans="2:6" x14ac:dyDescent="0.25">
      <c r="B102" s="29"/>
      <c r="C102" s="87" t="s">
        <v>71</v>
      </c>
      <c r="D102" s="99">
        <f>D103</f>
        <v>30000</v>
      </c>
      <c r="E102" s="99">
        <f t="shared" ref="E102:F102" si="17">E103</f>
        <v>30000</v>
      </c>
      <c r="F102" s="99">
        <f t="shared" si="17"/>
        <v>0</v>
      </c>
    </row>
    <row r="103" spans="2:6" x14ac:dyDescent="0.25">
      <c r="B103" s="29">
        <v>20</v>
      </c>
      <c r="C103" s="87" t="s">
        <v>73</v>
      </c>
      <c r="D103" s="99">
        <v>30000</v>
      </c>
      <c r="E103" s="99">
        <v>30000</v>
      </c>
      <c r="F103" s="99">
        <v>0</v>
      </c>
    </row>
    <row r="104" spans="2:6" x14ac:dyDescent="0.25">
      <c r="B104" s="31" t="s">
        <v>85</v>
      </c>
      <c r="C104" s="94" t="s">
        <v>83</v>
      </c>
      <c r="D104" s="100">
        <f>D105+D111</f>
        <v>1152000</v>
      </c>
      <c r="E104" s="100">
        <f>E105+E111</f>
        <v>1360000</v>
      </c>
      <c r="F104" s="100">
        <f>F105+F111</f>
        <v>1144303</v>
      </c>
    </row>
    <row r="105" spans="2:6" x14ac:dyDescent="0.25">
      <c r="B105" s="29"/>
      <c r="C105" s="7" t="s">
        <v>71</v>
      </c>
      <c r="D105" s="97">
        <f>D106+D107+D108+D109+D110</f>
        <v>247000</v>
      </c>
      <c r="E105" s="97">
        <f>E106+E107+E108+E109+E110</f>
        <v>455000</v>
      </c>
      <c r="F105" s="98">
        <f>F106+F107+F108+F109+F110</f>
        <v>247375</v>
      </c>
    </row>
    <row r="106" spans="2:6" x14ac:dyDescent="0.25">
      <c r="B106" s="29">
        <v>10</v>
      </c>
      <c r="C106" s="7" t="s">
        <v>72</v>
      </c>
      <c r="D106" s="7">
        <v>40000</v>
      </c>
      <c r="E106" s="7">
        <v>40000</v>
      </c>
      <c r="F106" s="28">
        <v>24644</v>
      </c>
    </row>
    <row r="107" spans="2:6" x14ac:dyDescent="0.25">
      <c r="B107" s="29">
        <v>20</v>
      </c>
      <c r="C107" s="7" t="s">
        <v>73</v>
      </c>
      <c r="D107" s="7">
        <v>162000</v>
      </c>
      <c r="E107" s="7">
        <v>165000</v>
      </c>
      <c r="F107" s="28">
        <v>160653</v>
      </c>
    </row>
    <row r="108" spans="2:6" x14ac:dyDescent="0.25">
      <c r="B108" s="29">
        <v>57</v>
      </c>
      <c r="C108" s="7" t="s">
        <v>149</v>
      </c>
      <c r="D108" s="7">
        <v>37000</v>
      </c>
      <c r="E108" s="7">
        <v>242000</v>
      </c>
      <c r="F108" s="28">
        <v>54192</v>
      </c>
    </row>
    <row r="109" spans="2:6" x14ac:dyDescent="0.25">
      <c r="B109" s="32">
        <v>59</v>
      </c>
      <c r="C109" s="7" t="s">
        <v>84</v>
      </c>
      <c r="D109" s="7">
        <v>8000</v>
      </c>
      <c r="E109" s="7">
        <v>8000</v>
      </c>
      <c r="F109" s="28">
        <v>7886</v>
      </c>
    </row>
    <row r="110" spans="2:6" hidden="1" x14ac:dyDescent="0.25">
      <c r="B110" s="32">
        <v>85</v>
      </c>
      <c r="C110" s="7" t="s">
        <v>126</v>
      </c>
      <c r="D110" s="7">
        <v>0</v>
      </c>
      <c r="E110" s="7">
        <v>0</v>
      </c>
      <c r="F110" s="28">
        <v>0</v>
      </c>
    </row>
    <row r="111" spans="2:6" x14ac:dyDescent="0.25">
      <c r="B111" s="32"/>
      <c r="C111" s="7" t="s">
        <v>75</v>
      </c>
      <c r="D111" s="7">
        <f>D112+D113</f>
        <v>905000</v>
      </c>
      <c r="E111" s="7">
        <f>E112+E113</f>
        <v>905000</v>
      </c>
      <c r="F111" s="7">
        <f>F112+F113</f>
        <v>896928</v>
      </c>
    </row>
    <row r="112" spans="2:6" x14ac:dyDescent="0.25">
      <c r="B112" s="32">
        <v>70</v>
      </c>
      <c r="C112" s="7" t="s">
        <v>76</v>
      </c>
      <c r="D112" s="7">
        <v>905000</v>
      </c>
      <c r="E112" s="7">
        <v>905000</v>
      </c>
      <c r="F112" s="28">
        <v>896928</v>
      </c>
    </row>
    <row r="113" spans="2:6" x14ac:dyDescent="0.25">
      <c r="B113" s="32">
        <v>85</v>
      </c>
      <c r="C113" s="7" t="s">
        <v>126</v>
      </c>
      <c r="D113" s="7">
        <v>0</v>
      </c>
      <c r="E113" s="7">
        <v>0</v>
      </c>
      <c r="F113" s="28">
        <v>0</v>
      </c>
    </row>
    <row r="114" spans="2:6" hidden="1" x14ac:dyDescent="0.25">
      <c r="B114" s="32">
        <v>66.02</v>
      </c>
      <c r="C114" s="5" t="s">
        <v>150</v>
      </c>
      <c r="D114" s="5">
        <f>D115</f>
        <v>0</v>
      </c>
      <c r="E114" s="5">
        <f t="shared" ref="E114:F114" si="18">E115</f>
        <v>0</v>
      </c>
      <c r="F114" s="5">
        <f t="shared" si="18"/>
        <v>0</v>
      </c>
    </row>
    <row r="115" spans="2:6" hidden="1" x14ac:dyDescent="0.25">
      <c r="B115" s="32"/>
      <c r="C115" s="7" t="s">
        <v>71</v>
      </c>
      <c r="D115" s="5">
        <f>D116</f>
        <v>0</v>
      </c>
      <c r="E115" s="5">
        <f t="shared" ref="E115:F115" si="19">E116</f>
        <v>0</v>
      </c>
      <c r="F115" s="5">
        <f t="shared" si="19"/>
        <v>0</v>
      </c>
    </row>
    <row r="116" spans="2:6" hidden="1" x14ac:dyDescent="0.25">
      <c r="B116" s="32">
        <v>20</v>
      </c>
      <c r="C116" s="7" t="s">
        <v>73</v>
      </c>
      <c r="D116" s="7">
        <v>0</v>
      </c>
      <c r="E116" s="7">
        <v>0</v>
      </c>
      <c r="F116" s="28">
        <v>0</v>
      </c>
    </row>
    <row r="117" spans="2:6" hidden="1" x14ac:dyDescent="0.25">
      <c r="B117" s="32"/>
      <c r="C117" s="7" t="s">
        <v>75</v>
      </c>
      <c r="D117" s="7">
        <f t="shared" ref="D117:F117" si="20">D118</f>
        <v>0</v>
      </c>
      <c r="E117" s="7">
        <f t="shared" si="20"/>
        <v>0</v>
      </c>
      <c r="F117" s="28">
        <f t="shared" si="20"/>
        <v>0</v>
      </c>
    </row>
    <row r="118" spans="2:6" hidden="1" x14ac:dyDescent="0.25">
      <c r="B118" s="32">
        <v>70</v>
      </c>
      <c r="C118" s="7" t="s">
        <v>76</v>
      </c>
      <c r="D118" s="7">
        <v>0</v>
      </c>
      <c r="E118" s="7">
        <v>0</v>
      </c>
      <c r="F118" s="28">
        <v>0</v>
      </c>
    </row>
    <row r="119" spans="2:6" x14ac:dyDescent="0.25">
      <c r="B119" s="32">
        <v>67.02</v>
      </c>
      <c r="C119" s="25" t="s">
        <v>86</v>
      </c>
      <c r="D119" s="5">
        <f>D120+D124</f>
        <v>465000</v>
      </c>
      <c r="E119" s="5">
        <f>E120+E124</f>
        <v>465000</v>
      </c>
      <c r="F119" s="27">
        <f>F120+F124</f>
        <v>57320</v>
      </c>
    </row>
    <row r="120" spans="2:6" x14ac:dyDescent="0.25">
      <c r="B120" s="32"/>
      <c r="C120" s="7" t="s">
        <v>71</v>
      </c>
      <c r="D120" s="7">
        <f>D121+D122+D123</f>
        <v>100000</v>
      </c>
      <c r="E120" s="7">
        <f>E121+E122+E123</f>
        <v>100000</v>
      </c>
      <c r="F120" s="7">
        <f>F121+F122+F123</f>
        <v>39401</v>
      </c>
    </row>
    <row r="121" spans="2:6" x14ac:dyDescent="0.25">
      <c r="B121" s="32">
        <v>20</v>
      </c>
      <c r="C121" s="7" t="s">
        <v>73</v>
      </c>
      <c r="D121" s="7">
        <v>45000</v>
      </c>
      <c r="E121" s="7">
        <v>45000</v>
      </c>
      <c r="F121" s="28">
        <v>0</v>
      </c>
    </row>
    <row r="122" spans="2:6" x14ac:dyDescent="0.25">
      <c r="B122" s="32">
        <v>51</v>
      </c>
      <c r="C122" s="7" t="s">
        <v>156</v>
      </c>
      <c r="D122" s="7">
        <v>25000</v>
      </c>
      <c r="E122" s="7">
        <v>25000</v>
      </c>
      <c r="F122" s="28">
        <v>9401</v>
      </c>
    </row>
    <row r="123" spans="2:6" x14ac:dyDescent="0.25">
      <c r="B123" s="32">
        <v>59</v>
      </c>
      <c r="C123" s="7" t="s">
        <v>87</v>
      </c>
      <c r="D123" s="7">
        <v>30000</v>
      </c>
      <c r="E123" s="7">
        <v>30000</v>
      </c>
      <c r="F123" s="28">
        <v>30000</v>
      </c>
    </row>
    <row r="124" spans="2:6" x14ac:dyDescent="0.25">
      <c r="B124" s="32"/>
      <c r="C124" s="7" t="s">
        <v>75</v>
      </c>
      <c r="D124" s="7">
        <f>D125</f>
        <v>365000</v>
      </c>
      <c r="E124" s="7">
        <f>E125</f>
        <v>365000</v>
      </c>
      <c r="F124" s="28">
        <f>F125</f>
        <v>17919</v>
      </c>
    </row>
    <row r="125" spans="2:6" x14ac:dyDescent="0.25">
      <c r="B125" s="32">
        <v>70</v>
      </c>
      <c r="C125" s="7" t="s">
        <v>76</v>
      </c>
      <c r="D125" s="7">
        <v>365000</v>
      </c>
      <c r="E125" s="7">
        <v>365000</v>
      </c>
      <c r="F125" s="28">
        <v>17919</v>
      </c>
    </row>
    <row r="126" spans="2:6" x14ac:dyDescent="0.25">
      <c r="B126" s="32">
        <v>68.02</v>
      </c>
      <c r="C126" s="25" t="s">
        <v>88</v>
      </c>
      <c r="D126" s="5">
        <f>D127</f>
        <v>1075000</v>
      </c>
      <c r="E126" s="5">
        <f>E127</f>
        <v>1207000</v>
      </c>
      <c r="F126" s="5">
        <f>F127</f>
        <v>1153034</v>
      </c>
    </row>
    <row r="127" spans="2:6" x14ac:dyDescent="0.25">
      <c r="B127" s="32"/>
      <c r="C127" s="7" t="s">
        <v>71</v>
      </c>
      <c r="D127" s="7">
        <f>D128+D129+D130+D131+D132+D133</f>
        <v>1075000</v>
      </c>
      <c r="E127" s="7">
        <f t="shared" ref="E127:F127" si="21">E128+E129+E130+E131+E132+E133</f>
        <v>1207000</v>
      </c>
      <c r="F127" s="7">
        <f t="shared" si="21"/>
        <v>1153034</v>
      </c>
    </row>
    <row r="128" spans="2:6" x14ac:dyDescent="0.25">
      <c r="B128" s="32">
        <v>10</v>
      </c>
      <c r="C128" s="7" t="s">
        <v>89</v>
      </c>
      <c r="D128" s="7">
        <v>522000</v>
      </c>
      <c r="E128" s="7">
        <v>562000</v>
      </c>
      <c r="F128" s="28">
        <v>545105</v>
      </c>
    </row>
    <row r="129" spans="2:6" x14ac:dyDescent="0.25">
      <c r="B129" s="32">
        <v>20</v>
      </c>
      <c r="C129" s="7" t="s">
        <v>130</v>
      </c>
      <c r="D129" s="7">
        <v>10000</v>
      </c>
      <c r="E129" s="7">
        <v>10000</v>
      </c>
      <c r="F129" s="28">
        <v>2040</v>
      </c>
    </row>
    <row r="130" spans="2:6" x14ac:dyDescent="0.25">
      <c r="B130" s="32">
        <v>57</v>
      </c>
      <c r="C130" s="7" t="s">
        <v>90</v>
      </c>
      <c r="D130" s="7">
        <v>478000</v>
      </c>
      <c r="E130" s="7">
        <v>538000</v>
      </c>
      <c r="F130" s="28">
        <v>526917</v>
      </c>
    </row>
    <row r="131" spans="2:6" x14ac:dyDescent="0.25">
      <c r="B131" s="32">
        <v>85</v>
      </c>
      <c r="C131" s="7" t="s">
        <v>126</v>
      </c>
      <c r="D131" s="7">
        <v>0</v>
      </c>
      <c r="E131" s="7">
        <v>0</v>
      </c>
      <c r="F131" s="28">
        <v>0</v>
      </c>
    </row>
    <row r="132" spans="2:6" x14ac:dyDescent="0.25">
      <c r="B132" s="32">
        <v>57</v>
      </c>
      <c r="C132" s="7" t="s">
        <v>92</v>
      </c>
      <c r="D132" s="7">
        <v>20000</v>
      </c>
      <c r="E132" s="7">
        <v>20000</v>
      </c>
      <c r="F132" s="28">
        <v>9800</v>
      </c>
    </row>
    <row r="133" spans="2:6" x14ac:dyDescent="0.25">
      <c r="B133" s="32">
        <v>57</v>
      </c>
      <c r="C133" s="7" t="s">
        <v>91</v>
      </c>
      <c r="D133" s="7">
        <v>45000</v>
      </c>
      <c r="E133" s="7">
        <v>77000</v>
      </c>
      <c r="F133" s="28">
        <v>69172</v>
      </c>
    </row>
    <row r="134" spans="2:6" x14ac:dyDescent="0.25">
      <c r="B134" s="31" t="s">
        <v>94</v>
      </c>
      <c r="C134" s="5" t="s">
        <v>93</v>
      </c>
      <c r="D134" s="5">
        <f>D135+D137</f>
        <v>120000</v>
      </c>
      <c r="E134" s="5">
        <f>E135+E137</f>
        <v>115000</v>
      </c>
      <c r="F134" s="27">
        <f>F135+F137</f>
        <v>72733</v>
      </c>
    </row>
    <row r="135" spans="2:6" x14ac:dyDescent="0.25">
      <c r="B135" s="32"/>
      <c r="C135" s="7" t="s">
        <v>71</v>
      </c>
      <c r="D135" s="7">
        <f>D136</f>
        <v>120000</v>
      </c>
      <c r="E135" s="7">
        <f>E136</f>
        <v>115000</v>
      </c>
      <c r="F135" s="28">
        <f>F136</f>
        <v>72733</v>
      </c>
    </row>
    <row r="136" spans="2:6" x14ac:dyDescent="0.25">
      <c r="B136" s="32">
        <v>20</v>
      </c>
      <c r="C136" s="7" t="s">
        <v>73</v>
      </c>
      <c r="D136" s="7">
        <v>120000</v>
      </c>
      <c r="E136" s="7">
        <v>115000</v>
      </c>
      <c r="F136" s="28">
        <v>72733</v>
      </c>
    </row>
    <row r="137" spans="2:6" x14ac:dyDescent="0.25">
      <c r="B137" s="32"/>
      <c r="C137" s="7" t="s">
        <v>75</v>
      </c>
      <c r="D137" s="7">
        <f>D138</f>
        <v>0</v>
      </c>
      <c r="E137" s="7">
        <f>E138</f>
        <v>0</v>
      </c>
      <c r="F137" s="28">
        <f>F138</f>
        <v>0</v>
      </c>
    </row>
    <row r="138" spans="2:6" x14ac:dyDescent="0.25">
      <c r="B138" s="32">
        <v>70</v>
      </c>
      <c r="C138" s="7" t="s">
        <v>76</v>
      </c>
      <c r="D138" s="7">
        <v>0</v>
      </c>
      <c r="E138" s="7">
        <v>0</v>
      </c>
      <c r="F138" s="28">
        <v>0</v>
      </c>
    </row>
    <row r="139" spans="2:6" x14ac:dyDescent="0.25">
      <c r="B139" s="31" t="s">
        <v>96</v>
      </c>
      <c r="C139" s="5" t="s">
        <v>95</v>
      </c>
      <c r="D139" s="5">
        <f>D140+D142</f>
        <v>1497000</v>
      </c>
      <c r="E139" s="5">
        <f>E140+E142</f>
        <v>1547000</v>
      </c>
      <c r="F139" s="27">
        <f>F140+F142</f>
        <v>1011877</v>
      </c>
    </row>
    <row r="140" spans="2:6" x14ac:dyDescent="0.25">
      <c r="B140" s="32"/>
      <c r="C140" s="7" t="s">
        <v>71</v>
      </c>
      <c r="D140" s="7">
        <f>D141</f>
        <v>33000</v>
      </c>
      <c r="E140" s="7">
        <f>E141</f>
        <v>33000</v>
      </c>
      <c r="F140" s="28">
        <f>F141</f>
        <v>2054</v>
      </c>
    </row>
    <row r="141" spans="2:6" x14ac:dyDescent="0.25">
      <c r="B141" s="32">
        <v>20</v>
      </c>
      <c r="C141" s="7" t="s">
        <v>73</v>
      </c>
      <c r="D141" s="7">
        <v>33000</v>
      </c>
      <c r="E141" s="7">
        <v>33000</v>
      </c>
      <c r="F141" s="28">
        <v>2054</v>
      </c>
    </row>
    <row r="142" spans="2:6" x14ac:dyDescent="0.25">
      <c r="B142" s="32"/>
      <c r="C142" s="7" t="s">
        <v>75</v>
      </c>
      <c r="D142" s="7">
        <f>D143+D144</f>
        <v>1464000</v>
      </c>
      <c r="E142" s="7">
        <f>E143+E144</f>
        <v>1514000</v>
      </c>
      <c r="F142" s="28">
        <f>F143+F144</f>
        <v>1009823</v>
      </c>
    </row>
    <row r="143" spans="2:6" x14ac:dyDescent="0.25">
      <c r="B143" s="32">
        <v>70</v>
      </c>
      <c r="C143" s="7" t="s">
        <v>76</v>
      </c>
      <c r="D143" s="7">
        <v>1464000</v>
      </c>
      <c r="E143" s="7">
        <v>1514000</v>
      </c>
      <c r="F143" s="28">
        <v>1009823</v>
      </c>
    </row>
    <row r="144" spans="2:6" hidden="1" x14ac:dyDescent="0.25">
      <c r="B144" s="32">
        <v>85</v>
      </c>
      <c r="C144" s="7" t="s">
        <v>126</v>
      </c>
      <c r="D144" s="7">
        <v>0</v>
      </c>
      <c r="E144" s="7">
        <v>0</v>
      </c>
      <c r="F144" s="28">
        <v>0</v>
      </c>
    </row>
    <row r="145" spans="2:6" x14ac:dyDescent="0.25">
      <c r="B145" s="31" t="s">
        <v>151</v>
      </c>
      <c r="C145" s="5" t="s">
        <v>152</v>
      </c>
      <c r="D145" s="5">
        <f>D146+D148</f>
        <v>25000</v>
      </c>
      <c r="E145" s="5">
        <f>E146+E148</f>
        <v>30000</v>
      </c>
      <c r="F145" s="27">
        <f>F146+F148</f>
        <v>25412</v>
      </c>
    </row>
    <row r="146" spans="2:6" x14ac:dyDescent="0.25">
      <c r="B146" s="32"/>
      <c r="C146" s="7" t="s">
        <v>71</v>
      </c>
      <c r="D146" s="7">
        <f>D147</f>
        <v>25000</v>
      </c>
      <c r="E146" s="7">
        <f>E147</f>
        <v>30000</v>
      </c>
      <c r="F146" s="28">
        <f>F147</f>
        <v>25412</v>
      </c>
    </row>
    <row r="147" spans="2:6" x14ac:dyDescent="0.25">
      <c r="B147" s="32">
        <v>20</v>
      </c>
      <c r="C147" s="7" t="s">
        <v>73</v>
      </c>
      <c r="D147" s="7">
        <v>25000</v>
      </c>
      <c r="E147" s="7">
        <v>30000</v>
      </c>
      <c r="F147" s="28">
        <v>25412</v>
      </c>
    </row>
    <row r="148" spans="2:6" hidden="1" x14ac:dyDescent="0.25">
      <c r="B148" s="32"/>
      <c r="C148" s="7" t="s">
        <v>75</v>
      </c>
      <c r="D148" s="7">
        <f>D149</f>
        <v>0</v>
      </c>
      <c r="E148" s="7">
        <f>E149</f>
        <v>0</v>
      </c>
      <c r="F148" s="28">
        <f>F149</f>
        <v>0</v>
      </c>
    </row>
    <row r="149" spans="2:6" hidden="1" x14ac:dyDescent="0.25">
      <c r="B149" s="32">
        <v>70</v>
      </c>
      <c r="C149" s="7" t="s">
        <v>76</v>
      </c>
      <c r="D149" s="7">
        <v>0</v>
      </c>
      <c r="E149" s="7">
        <v>0</v>
      </c>
      <c r="F149" s="28">
        <v>0</v>
      </c>
    </row>
    <row r="150" spans="2:6" x14ac:dyDescent="0.25">
      <c r="B150" s="86" t="s">
        <v>153</v>
      </c>
      <c r="C150" s="5" t="s">
        <v>154</v>
      </c>
      <c r="D150" s="5">
        <f t="shared" ref="D150:F151" si="22">D151</f>
        <v>20000</v>
      </c>
      <c r="E150" s="5">
        <f t="shared" si="22"/>
        <v>20000</v>
      </c>
      <c r="F150" s="27">
        <f t="shared" si="22"/>
        <v>5510</v>
      </c>
    </row>
    <row r="151" spans="2:6" x14ac:dyDescent="0.25">
      <c r="B151" s="32"/>
      <c r="C151" s="7" t="s">
        <v>71</v>
      </c>
      <c r="D151" s="7">
        <f t="shared" si="22"/>
        <v>20000</v>
      </c>
      <c r="E151" s="7">
        <f t="shared" si="22"/>
        <v>20000</v>
      </c>
      <c r="F151" s="28">
        <f t="shared" si="22"/>
        <v>5510</v>
      </c>
    </row>
    <row r="152" spans="2:6" ht="12.75" customHeight="1" x14ac:dyDescent="0.25">
      <c r="B152" s="32">
        <v>20</v>
      </c>
      <c r="C152" s="7" t="s">
        <v>73</v>
      </c>
      <c r="D152" s="7">
        <v>20000</v>
      </c>
      <c r="E152" s="7">
        <v>20000</v>
      </c>
      <c r="F152" s="28">
        <v>5510</v>
      </c>
    </row>
    <row r="153" spans="2:6" hidden="1" x14ac:dyDescent="0.25">
      <c r="B153" s="64"/>
      <c r="C153" s="5"/>
      <c r="D153" s="5">
        <f>D154</f>
        <v>0</v>
      </c>
      <c r="E153" s="5">
        <f t="shared" ref="E153:F154" si="23">E154</f>
        <v>0</v>
      </c>
      <c r="F153" s="5">
        <f t="shared" si="23"/>
        <v>0</v>
      </c>
    </row>
    <row r="154" spans="2:6" hidden="1" x14ac:dyDescent="0.25">
      <c r="B154" s="32"/>
      <c r="C154" s="7"/>
      <c r="D154" s="7">
        <f>D155</f>
        <v>0</v>
      </c>
      <c r="E154" s="7">
        <f t="shared" si="23"/>
        <v>0</v>
      </c>
      <c r="F154" s="7">
        <f t="shared" si="23"/>
        <v>0</v>
      </c>
    </row>
    <row r="155" spans="2:6" hidden="1" x14ac:dyDescent="0.25">
      <c r="B155" s="32"/>
      <c r="C155" s="7"/>
      <c r="D155" s="7"/>
      <c r="E155" s="7"/>
      <c r="F155" s="28">
        <v>0</v>
      </c>
    </row>
    <row r="156" spans="2:6" x14ac:dyDescent="0.25">
      <c r="B156" s="64" t="s">
        <v>127</v>
      </c>
      <c r="C156" s="5" t="s">
        <v>128</v>
      </c>
      <c r="D156" s="5">
        <f t="shared" ref="D156:F157" si="24">D157</f>
        <v>10000</v>
      </c>
      <c r="E156" s="5">
        <f t="shared" si="24"/>
        <v>10000</v>
      </c>
      <c r="F156" s="27">
        <f t="shared" si="24"/>
        <v>0</v>
      </c>
    </row>
    <row r="157" spans="2:6" x14ac:dyDescent="0.25">
      <c r="B157" s="32"/>
      <c r="C157" s="7" t="s">
        <v>71</v>
      </c>
      <c r="D157" s="7">
        <f t="shared" si="24"/>
        <v>10000</v>
      </c>
      <c r="E157" s="7">
        <f t="shared" si="24"/>
        <v>10000</v>
      </c>
      <c r="F157" s="28">
        <f t="shared" si="24"/>
        <v>0</v>
      </c>
    </row>
    <row r="158" spans="2:6" x14ac:dyDescent="0.25">
      <c r="B158" s="32">
        <v>20</v>
      </c>
      <c r="C158" s="7" t="s">
        <v>73</v>
      </c>
      <c r="D158" s="7">
        <v>10000</v>
      </c>
      <c r="E158" s="7">
        <v>10000</v>
      </c>
      <c r="F158" s="28">
        <v>0</v>
      </c>
    </row>
    <row r="159" spans="2:6" x14ac:dyDescent="0.25">
      <c r="B159" s="34" t="s">
        <v>98</v>
      </c>
      <c r="C159" s="5" t="s">
        <v>97</v>
      </c>
      <c r="D159" s="5">
        <f>D160+D164</f>
        <v>3345630</v>
      </c>
      <c r="E159" s="5">
        <f>E160+E164</f>
        <v>7699630</v>
      </c>
      <c r="F159" s="27">
        <f>F160+F164</f>
        <v>1424210</v>
      </c>
    </row>
    <row r="160" spans="2:6" x14ac:dyDescent="0.25">
      <c r="B160" s="32"/>
      <c r="C160" s="7" t="s">
        <v>71</v>
      </c>
      <c r="D160" s="7">
        <f>D161+D162+D163</f>
        <v>940000</v>
      </c>
      <c r="E160" s="7">
        <f>E161+E162+E163</f>
        <v>4964000</v>
      </c>
      <c r="F160" s="28">
        <f>F161+F162+F163</f>
        <v>722392</v>
      </c>
    </row>
    <row r="161" spans="2:6" x14ac:dyDescent="0.25">
      <c r="B161" s="32">
        <v>20</v>
      </c>
      <c r="C161" s="7" t="s">
        <v>73</v>
      </c>
      <c r="D161" s="7">
        <v>940000</v>
      </c>
      <c r="E161" s="7">
        <v>4964000</v>
      </c>
      <c r="F161" s="28">
        <v>722392</v>
      </c>
    </row>
    <row r="162" spans="2:6" hidden="1" x14ac:dyDescent="0.25">
      <c r="B162" s="32">
        <v>81</v>
      </c>
      <c r="C162" s="7" t="s">
        <v>129</v>
      </c>
      <c r="D162" s="7">
        <v>0</v>
      </c>
      <c r="E162" s="7">
        <v>0</v>
      </c>
      <c r="F162" s="28">
        <v>0</v>
      </c>
    </row>
    <row r="163" spans="2:6" hidden="1" x14ac:dyDescent="0.25">
      <c r="B163" s="32">
        <v>81</v>
      </c>
      <c r="C163" s="7" t="s">
        <v>129</v>
      </c>
      <c r="D163" s="7">
        <v>0</v>
      </c>
      <c r="E163" s="7">
        <v>0</v>
      </c>
      <c r="F163" s="28">
        <v>0</v>
      </c>
    </row>
    <row r="164" spans="2:6" x14ac:dyDescent="0.25">
      <c r="B164" s="32"/>
      <c r="C164" s="7" t="s">
        <v>75</v>
      </c>
      <c r="D164" s="7">
        <f>D165+D166</f>
        <v>2405630</v>
      </c>
      <c r="E164" s="7">
        <f>E165+E166</f>
        <v>2735630</v>
      </c>
      <c r="F164" s="28">
        <f>F165+F166</f>
        <v>701818</v>
      </c>
    </row>
    <row r="165" spans="2:6" x14ac:dyDescent="0.25">
      <c r="B165" s="32">
        <v>70</v>
      </c>
      <c r="C165" s="7" t="s">
        <v>76</v>
      </c>
      <c r="D165" s="7">
        <v>2405630</v>
      </c>
      <c r="E165" s="7">
        <v>2735630</v>
      </c>
      <c r="F165" s="28">
        <v>701818</v>
      </c>
    </row>
    <row r="166" spans="2:6" hidden="1" x14ac:dyDescent="0.25">
      <c r="B166" s="32">
        <v>85</v>
      </c>
      <c r="C166" s="7" t="s">
        <v>126</v>
      </c>
      <c r="D166" s="24">
        <v>0</v>
      </c>
      <c r="E166" s="24">
        <v>0</v>
      </c>
      <c r="F166" s="33">
        <v>0</v>
      </c>
    </row>
    <row r="167" spans="2:6" hidden="1" x14ac:dyDescent="0.25">
      <c r="B167" s="30" t="s">
        <v>104</v>
      </c>
      <c r="C167" s="5" t="s">
        <v>105</v>
      </c>
      <c r="D167" s="7">
        <f t="shared" ref="D167:F168" si="25">D168</f>
        <v>0</v>
      </c>
      <c r="E167" s="7">
        <f t="shared" si="25"/>
        <v>0</v>
      </c>
      <c r="F167" s="28">
        <f t="shared" si="25"/>
        <v>0</v>
      </c>
    </row>
    <row r="168" spans="2:6" hidden="1" x14ac:dyDescent="0.25">
      <c r="B168" s="29"/>
      <c r="C168" s="7" t="s">
        <v>75</v>
      </c>
      <c r="D168" s="7">
        <f t="shared" si="25"/>
        <v>0</v>
      </c>
      <c r="E168" s="7">
        <f t="shared" si="25"/>
        <v>0</v>
      </c>
      <c r="F168" s="28">
        <f t="shared" si="25"/>
        <v>0</v>
      </c>
    </row>
    <row r="169" spans="2:6" hidden="1" x14ac:dyDescent="0.25">
      <c r="B169" s="54">
        <v>56</v>
      </c>
      <c r="C169" s="36" t="s">
        <v>111</v>
      </c>
      <c r="D169" s="36">
        <v>0</v>
      </c>
      <c r="E169" s="36">
        <v>0</v>
      </c>
      <c r="F169" s="55">
        <v>0</v>
      </c>
    </row>
    <row r="170" spans="2:6" x14ac:dyDescent="0.25">
      <c r="B170" s="69"/>
      <c r="C170" s="67" t="s">
        <v>138</v>
      </c>
      <c r="D170" s="73">
        <f>D8-D69</f>
        <v>0</v>
      </c>
      <c r="E170" s="73">
        <f>E8-E69</f>
        <v>0</v>
      </c>
      <c r="F170" s="83">
        <f>F8-F69</f>
        <v>4864618</v>
      </c>
    </row>
    <row r="171" spans="2:6" x14ac:dyDescent="0.25">
      <c r="B171" s="70"/>
      <c r="C171" s="68" t="s">
        <v>137</v>
      </c>
      <c r="D171" s="74">
        <f>D57-D74</f>
        <v>-1404630</v>
      </c>
      <c r="E171" s="74">
        <f>E57-E74</f>
        <v>-1404630</v>
      </c>
      <c r="F171" s="84">
        <f>F57-F74</f>
        <v>21206</v>
      </c>
    </row>
    <row r="172" spans="2:6" x14ac:dyDescent="0.25">
      <c r="B172" s="71"/>
      <c r="C172" s="72" t="s">
        <v>139</v>
      </c>
      <c r="D172" s="75">
        <f>D7-D68</f>
        <v>-1404630</v>
      </c>
      <c r="E172" s="75">
        <f>E7-E68</f>
        <v>-1404630</v>
      </c>
      <c r="F172" s="85">
        <f>F7-F68</f>
        <v>4885824</v>
      </c>
    </row>
    <row r="173" spans="2:6" x14ac:dyDescent="0.25">
      <c r="B173" s="26"/>
    </row>
    <row r="174" spans="2:6" x14ac:dyDescent="0.25">
      <c r="B174" s="26"/>
    </row>
    <row r="175" spans="2:6" x14ac:dyDescent="0.25">
      <c r="B175" s="26"/>
    </row>
    <row r="176" spans="2:6" x14ac:dyDescent="0.25">
      <c r="B176" s="26"/>
    </row>
    <row r="177" spans="2:2" x14ac:dyDescent="0.25">
      <c r="B177" s="26"/>
    </row>
    <row r="178" spans="2:2" x14ac:dyDescent="0.25">
      <c r="B178" s="26"/>
    </row>
    <row r="179" spans="2:2" x14ac:dyDescent="0.25">
      <c r="B179" s="26"/>
    </row>
    <row r="180" spans="2:2" x14ac:dyDescent="0.25">
      <c r="B180" s="26"/>
    </row>
    <row r="181" spans="2:2" x14ac:dyDescent="0.25">
      <c r="B181" s="26"/>
    </row>
    <row r="182" spans="2:2" x14ac:dyDescent="0.25">
      <c r="B182" s="26"/>
    </row>
    <row r="183" spans="2:2" x14ac:dyDescent="0.25">
      <c r="B183" s="26"/>
    </row>
    <row r="184" spans="2:2" x14ac:dyDescent="0.25">
      <c r="B184" s="26"/>
    </row>
    <row r="185" spans="2:2" x14ac:dyDescent="0.25">
      <c r="B185" s="26"/>
    </row>
    <row r="186" spans="2:2" x14ac:dyDescent="0.25">
      <c r="B186" s="26"/>
    </row>
    <row r="187" spans="2:2" x14ac:dyDescent="0.25">
      <c r="B187" s="26"/>
    </row>
    <row r="188" spans="2:2" x14ac:dyDescent="0.25">
      <c r="B188" s="26"/>
    </row>
    <row r="189" spans="2:2" x14ac:dyDescent="0.25">
      <c r="B189" s="26"/>
    </row>
    <row r="190" spans="2:2" x14ac:dyDescent="0.25">
      <c r="B190" s="26"/>
    </row>
    <row r="191" spans="2:2" x14ac:dyDescent="0.25">
      <c r="B191" s="26"/>
    </row>
    <row r="192" spans="2:2" x14ac:dyDescent="0.25">
      <c r="B192" s="26"/>
    </row>
    <row r="193" spans="2:2" x14ac:dyDescent="0.25">
      <c r="B193" s="26"/>
    </row>
    <row r="194" spans="2:2" x14ac:dyDescent="0.25">
      <c r="B194" s="26"/>
    </row>
    <row r="195" spans="2:2" x14ac:dyDescent="0.25">
      <c r="B195" s="26"/>
    </row>
    <row r="196" spans="2:2" x14ac:dyDescent="0.25">
      <c r="B196" s="26"/>
    </row>
    <row r="197" spans="2:2" x14ac:dyDescent="0.25">
      <c r="B197" s="26"/>
    </row>
    <row r="198" spans="2:2" x14ac:dyDescent="0.25">
      <c r="B198" s="26"/>
    </row>
    <row r="199" spans="2:2" x14ac:dyDescent="0.25">
      <c r="B199" s="26"/>
    </row>
    <row r="200" spans="2:2" x14ac:dyDescent="0.25">
      <c r="B200" s="26"/>
    </row>
    <row r="201" spans="2:2" x14ac:dyDescent="0.25">
      <c r="B201" s="26"/>
    </row>
  </sheetData>
  <phoneticPr fontId="1" type="noConversion"/>
  <pageMargins left="0.75" right="0.25" top="0.75" bottom="1" header="0" footer="0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9" sqref="C29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2022</vt:lpstr>
      <vt:lpstr>2021</vt:lpstr>
      <vt:lpstr>anexa1</vt:lpstr>
      <vt:lpstr>Foaie2</vt:lpstr>
      <vt:lpstr>Foaie3</vt:lpstr>
      <vt:lpstr>'2021'!Print_Titles</vt:lpstr>
      <vt:lpstr>'2022'!Print_Titles</vt:lpstr>
      <vt:lpstr>anexa1!Print_Titles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PC</cp:lastModifiedBy>
  <cp:lastPrinted>2023-04-20T09:02:32Z</cp:lastPrinted>
  <dcterms:created xsi:type="dcterms:W3CDTF">2011-02-15T14:09:00Z</dcterms:created>
  <dcterms:modified xsi:type="dcterms:W3CDTF">2023-04-21T06:04:07Z</dcterms:modified>
</cp:coreProperties>
</file>