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cdesp/Documents/Achizitii Tunari 2022/"/>
    </mc:Choice>
  </mc:AlternateContent>
  <xr:revisionPtr revIDLastSave="0" documentId="8_{3D1A32B3-6B2B-8D46-8BB7-86DA800C7CD3}" xr6:coauthVersionLast="47" xr6:coauthVersionMax="47" xr10:uidLastSave="{00000000-0000-0000-0000-000000000000}"/>
  <bookViews>
    <workbookView xWindow="0" yWindow="500" windowWidth="28800" windowHeight="15840" firstSheet="1" activeTab="1" xr2:uid="{00000000-000D-0000-FFFF-FFFF00000000}"/>
  </bookViews>
  <sheets>
    <sheet name="PlanAnual 2017" sheetId="1" r:id="rId1"/>
    <sheet name="Plan Anual 2022" sheetId="2" r:id="rId2"/>
    <sheet name="PAAPConcesiuniServicii" sheetId="3" r:id="rId3"/>
    <sheet name="Anexa_PlanAchizitiiDirecte 2017" sheetId="4" state="hidden" r:id="rId4"/>
    <sheet name="Anexa_PlanAchizitiiDirecte_2022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" i="5" l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" i="5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E69" i="4" l="1"/>
  <c r="D10" i="3"/>
  <c r="F29" i="1"/>
</calcChain>
</file>

<file path=xl/sharedStrings.xml><?xml version="1.0" encoding="utf-8"?>
<sst xmlns="http://schemas.openxmlformats.org/spreadsheetml/2006/main" count="1120" uniqueCount="454">
  <si>
    <t>Consiliul local al comunei Tunari                                                                                                                                     APROBAT PRIMAR,</t>
  </si>
  <si>
    <t xml:space="preserve">Primaria comunei Tunari     </t>
  </si>
  <si>
    <t>NEACSU ALEXANDRU</t>
  </si>
  <si>
    <t>AVIZ</t>
  </si>
  <si>
    <t>SERVICIU CONTABILITATE</t>
  </si>
  <si>
    <t>ALECU ANDREEA</t>
  </si>
  <si>
    <t>SECRETAR</t>
  </si>
  <si>
    <t>RUSTI LUMINITA MANUELA</t>
  </si>
  <si>
    <t xml:space="preserve">                                                                                                                                                                                                                 </t>
  </si>
  <si>
    <t>Programul anual al achizitiilor publice in anul 2017</t>
  </si>
  <si>
    <t>Nr. crt.</t>
  </si>
  <si>
    <t xml:space="preserve">Tipul si obiectul contracctului de achizitie </t>
  </si>
  <si>
    <t>Cod</t>
  </si>
  <si>
    <t xml:space="preserve">Sursa </t>
  </si>
  <si>
    <t xml:space="preserve">Valoarea estimata a contractului de </t>
  </si>
  <si>
    <t xml:space="preserve">Procedura stabilita/instrumente specifice pentru derularea procesului </t>
  </si>
  <si>
    <t xml:space="preserve">Durata (luna) estimata pentru initierea </t>
  </si>
  <si>
    <t xml:space="preserve">Modalitatea de derulare a procedurii </t>
  </si>
  <si>
    <t>Persoana reaponsabila cu aplicarea</t>
  </si>
  <si>
    <t>publica/acordului - cadru</t>
  </si>
  <si>
    <t>CPV</t>
  </si>
  <si>
    <t>de</t>
  </si>
  <si>
    <t>achizitie publica/acord cadru</t>
  </si>
  <si>
    <t>de achizitie</t>
  </si>
  <si>
    <t>procedurii</t>
  </si>
  <si>
    <t>de atribuire online/offline</t>
  </si>
  <si>
    <t xml:space="preserve">procedurii de </t>
  </si>
  <si>
    <t>finantare</t>
  </si>
  <si>
    <t>-fara TVA-</t>
  </si>
  <si>
    <t>atribuire</t>
  </si>
  <si>
    <t>(lei)</t>
  </si>
  <si>
    <t>Extindere iluminat public becuri LED</t>
  </si>
  <si>
    <t>Cod CPV: 34928500-3 Echipament de iluminat stradal (Rev.2); 45316100-6 Instalare echipament de iluminat exterior</t>
  </si>
  <si>
    <t>Buget local</t>
  </si>
  <si>
    <t>Procedura simplificata/Documentatie de atribuire publicata in SEAP</t>
  </si>
  <si>
    <t>martie-aprilie</t>
  </si>
  <si>
    <t>online</t>
  </si>
  <si>
    <t>compartiment de specialitate</t>
  </si>
  <si>
    <t>Centrala termica - constructie cladire si dotare centrala termica (proiectare tehnica si executie)</t>
  </si>
  <si>
    <t>Cod CPV: 71322000-1 Servicii de proiectare tehnica pentru constructii de lucrari publice (Rev.2); Cod CPV: 45210000-2 Lucrari de constructii cladiri (Rev.2)</t>
  </si>
  <si>
    <t>martie-mai</t>
  </si>
  <si>
    <t>Gradinita cu program normal - reabilitare, consolidare si extindere</t>
  </si>
  <si>
    <t>Buget local/Identificare sursa de finantare</t>
  </si>
  <si>
    <t>mai - iulie</t>
  </si>
  <si>
    <t>Constructie birouri evidenta populatiei si politia comunitara</t>
  </si>
  <si>
    <t>Cod CPV: 45216100-5- lucrari de constructii cladiri destinate institutilor de ordine publica (Rev.2)</t>
  </si>
  <si>
    <t>Construire locuinte sociale</t>
  </si>
  <si>
    <t>Cod CPV:45211100-0, Lucrari de constructii pentru case (Rev.2)</t>
  </si>
  <si>
    <t>Buget local+Buget de stat - program finantat de MDLP - Legea 114/1996</t>
  </si>
  <si>
    <t>Lucrari de balastare/asfaltare strazi</t>
  </si>
  <si>
    <t>Cod CPV: 45233252-0 - Lucrari de imbracare a strazilor (Rev.2)</t>
  </si>
  <si>
    <t>Buget local+ Consiliul Judetean</t>
  </si>
  <si>
    <t>Ianuarie - aprilie</t>
  </si>
  <si>
    <t>Constructie pod rutier peste Balta Pasarea</t>
  </si>
  <si>
    <t>Cod CPV: 45221111-3 - Lucrari de constructii poduri rutiere (Rev.2)</t>
  </si>
  <si>
    <t xml:space="preserve">Servicii de inregistare sistematica </t>
  </si>
  <si>
    <t>Cod CPV: 71351810-4 Servicii de topografie</t>
  </si>
  <si>
    <t>conf Legii de aprobare a OUG 35/2016 privind modificarea si completarea Legii cadastrului si publicitatii imobiliare 7/1998 - art 3, alin 2</t>
  </si>
  <si>
    <t>aprilie</t>
  </si>
  <si>
    <t>offline</t>
  </si>
  <si>
    <t>Servicii de catering Gradinita cu program prelungit si After School - Anexa 2 Legea 98/2016</t>
  </si>
  <si>
    <r>
      <t xml:space="preserve">Cod CPV </t>
    </r>
    <r>
      <rPr>
        <sz val="9"/>
        <color rgb="FF000000"/>
        <rFont val="Arial"/>
        <family val="2"/>
      </rPr>
      <t>55524000-9: Servicii de catering pentru scoli (Rev.2</t>
    </r>
  </si>
  <si>
    <t>Procedura operationala interna, Anexa 2, Legea 98/2016</t>
  </si>
  <si>
    <t>Servicii de paza</t>
  </si>
  <si>
    <t>Cod CPV 79713000-5 Servicii de paza</t>
  </si>
  <si>
    <t>Procedura operationala interna, Anexa 2, Legea 98/2017</t>
  </si>
  <si>
    <t>noiembrie</t>
  </si>
  <si>
    <t xml:space="preserve">Primaria Comunei Tunari     </t>
  </si>
  <si>
    <t>Nr.crt.</t>
  </si>
  <si>
    <t>Tipul și obiectul contractului de achiziție publică / acordului - cadru</t>
  </si>
  <si>
    <t>COD CPV</t>
  </si>
  <si>
    <t>Valoarea estimată a contractului /acordului - cadru                                       Lei fara TVA</t>
  </si>
  <si>
    <t>Sursa de finanțare</t>
  </si>
  <si>
    <t>Procedura stabilită/instrumente specifice pentru derularea procesului de achiziţie online/offline</t>
  </si>
  <si>
    <t>Data (luna) estimată pentru iniţierea procedurii</t>
  </si>
  <si>
    <t>Data (luna) estimată pentru atribuirea contractului de achiziţie publică/acordului-cadru</t>
  </si>
  <si>
    <t>Modalitatea de derulare a procedurii de atribuire</t>
  </si>
  <si>
    <t>Persoana responsabilă cu aplicarea procedurii</t>
  </si>
  <si>
    <t>iunie</t>
  </si>
  <si>
    <t>sept</t>
  </si>
  <si>
    <t>Georgiana Carmen Dracon</t>
  </si>
  <si>
    <t>mai</t>
  </si>
  <si>
    <t>iulie</t>
  </si>
  <si>
    <t>decembrie</t>
  </si>
  <si>
    <t>august</t>
  </si>
  <si>
    <t>octombrie</t>
  </si>
  <si>
    <t>79713000-5 -Servicii de paza (Rev.2)</t>
  </si>
  <si>
    <t>Procedura simplificata proprie - Anexa 2</t>
  </si>
  <si>
    <t>buget local</t>
  </si>
  <si>
    <t>PROGRAMUL ANUAL DE ACHIZITII - LEGEA 100/2016 - CONCESIUNI DE SERVICII SI LUCRARI</t>
  </si>
  <si>
    <t>TOTAL  (LEI FARA TVA)</t>
  </si>
  <si>
    <t xml:space="preserve">Consiliul local al comunei Tunari </t>
  </si>
  <si>
    <t xml:space="preserve">Primaria comunei Tunari   </t>
  </si>
  <si>
    <t>Anexa privind achzitiile directe in anul 2017</t>
  </si>
  <si>
    <t xml:space="preserve">Obiectul  achizitiei directe </t>
  </si>
  <si>
    <t>Cod CPV</t>
  </si>
  <si>
    <t xml:space="preserve">Valoarea estimata </t>
  </si>
  <si>
    <t>Sursa de finantare</t>
  </si>
  <si>
    <t xml:space="preserve">Durata estimata pentru initiere </t>
  </si>
  <si>
    <t>Durara estimata pentru finalizare</t>
  </si>
  <si>
    <t>Furnizare - birotica si papetarie</t>
  </si>
  <si>
    <t>Cod CPV: 30199000-0 Articole de papatarie si alte articole din hartie(Rev.2); 42964000-1 Echipamente de birotica</t>
  </si>
  <si>
    <t>ianuarie</t>
  </si>
  <si>
    <t>Furnizare - articole de curatenie</t>
  </si>
  <si>
    <t>Cod CPV: 39831240-0 Produse de curatenie(Rev 2)</t>
  </si>
  <si>
    <t>Furnizare - cartuse tonere/reincarcare cartuse</t>
  </si>
  <si>
    <t>Cod CPV 30125100-2 Cartuse tone (Rev 2)</t>
  </si>
  <si>
    <t xml:space="preserve">Furnizare - materiale, unelte/scule </t>
  </si>
  <si>
    <t>Cod CPV 445100000-8 Scule (Rev 2) 44111000-1 materiale ptr lucrari constructii; 42600000-2 Masini, unelte</t>
  </si>
  <si>
    <t>Furnizare echipamente IT</t>
  </si>
  <si>
    <t>cod CPV: 30213100-6; cod CPV: 30213300-8, CPV 30232110-8, cod CPV 48820000-2</t>
  </si>
  <si>
    <t>martie</t>
  </si>
  <si>
    <t>Furnizare software</t>
  </si>
  <si>
    <t>Cod CPV 48317000-3 Pachete software pentru editare de text; 48624000-8 Pachete software ptr sisteme de operare PC; 48761000-0 Pachete software antivirus</t>
  </si>
  <si>
    <t>Furnizare registre</t>
  </si>
  <si>
    <t>Cod CPV 22810000-1 Registre din hartie sau din carton</t>
  </si>
  <si>
    <t>Furnizare plicuri</t>
  </si>
  <si>
    <t>Cod CPV 30199230-1 Plicuri</t>
  </si>
  <si>
    <t>Furnizare steaguri/bannere/reclama</t>
  </si>
  <si>
    <t xml:space="preserve">Cod CPV 35821000-5 Steaguri </t>
  </si>
  <si>
    <t>Furnizare - ustensile de bucatarie, vesela - After School Dimieni</t>
  </si>
  <si>
    <t>39221100-8 Ustensile de bucătărie, 39221200-9 Veselă de masă, 39222200-6 Tăvi pentru alimente, 39223000-1 Linguri, furculiţe, 39241120-0 Cuţite de bucătărie</t>
  </si>
  <si>
    <t>Achizitie microbuz transport persoane</t>
  </si>
  <si>
    <t>34114400-3 Microbuze</t>
  </si>
  <si>
    <t>Furnizare calendare</t>
  </si>
  <si>
    <t xml:space="preserve">Cod CPV: 
30199792-8 Calendare (Rev.2)
</t>
  </si>
  <si>
    <t>Furnizare si lucrari de instalare - instalatii de alimentare si tablouri specifice, inclusiv punere in functiune aparate de aer conditionat</t>
  </si>
  <si>
    <t>Cod CPV: 
39717200-3 Aparate de aer conditionat (Rev.2)
45310000-3 Lucrari de instalatii electrice (Rev.2)</t>
  </si>
  <si>
    <t>Achizitie echipamente pentru terenurile de joaca din parcuri</t>
  </si>
  <si>
    <t xml:space="preserve">Cod CPV: 
37535200-9 Echipamente pentru terenuri de joaca (Rev.2)
</t>
  </si>
  <si>
    <t>Studiu de risc pentru extindere servicii paza</t>
  </si>
  <si>
    <t xml:space="preserve">Cod CPV: 
71317000-3 Servicii de consultanta in protectia contra riscurilor si in controlul riscurilor (Rev.2)
</t>
  </si>
  <si>
    <t>Servicii PSI  si SSM</t>
  </si>
  <si>
    <t xml:space="preserve">Cod CPV: 
71317100-4 Servicii de prevenirea si stingerea incendiilor (Rev.2)
</t>
  </si>
  <si>
    <t xml:space="preserve">Servicii de asigurare personal  </t>
  </si>
  <si>
    <t>Cod CPV: 79621000-3– Servicii de asigurare de personal de birou</t>
  </si>
  <si>
    <t>Servicii de inchiriere /imprimante/copiatoare</t>
  </si>
  <si>
    <t>Cod CPV: 98300000-6 - Servicii diverse (Rev.2)</t>
  </si>
  <si>
    <t>Servicii de intretinere reparatii faxuri/imprimante/copiatoare</t>
  </si>
  <si>
    <t>Cod CPV: 50313100-3 Servicii de reparare a fotocopiatoarelor</t>
  </si>
  <si>
    <t>Servicii de consultanta in achizitii publice</t>
  </si>
  <si>
    <t>Cod CPV 79418000-7 Servicii de consultanta in domeniul achizitiilor</t>
  </si>
  <si>
    <t>Servicii de arhivare</t>
  </si>
  <si>
    <t>Cod CPV 799995100-6 Servicii de arhivare</t>
  </si>
  <si>
    <t>Servicii de decontaminare</t>
  </si>
  <si>
    <t>Cod CPV 90722200-6 Servicii de decontaminare a mediului(Rev 2)</t>
  </si>
  <si>
    <t>Servicii de deratizare, dezinsectie si dezinfectie cladiri care apartin primariei</t>
  </si>
  <si>
    <t>Cod CPV 90923000-3 Servicii de deratizare; 90921000-9 Servicii de dezinfectie si de dezinsectie</t>
  </si>
  <si>
    <t>Servicii de consultanta in cadastru</t>
  </si>
  <si>
    <t>Cod CPV:  71310000-4 Servicii de consultanta in domeniul ingineriei si al constructiilor (Rev.2)</t>
  </si>
  <si>
    <t>Servicii de gestionare caini fara stapan</t>
  </si>
  <si>
    <t>CPV:  98000000-3, Alte  servicii comunitare, sociale si personale(Rev.2)</t>
  </si>
  <si>
    <t>Servicii de intretinere retea si echipamente  IT</t>
  </si>
  <si>
    <t>Cod CPV: 50312000-5 Repararea si intretinerea echipamentului IT</t>
  </si>
  <si>
    <t>Furnizare si instalare sistem audio-video, sala de consiliu a Primariei</t>
  </si>
  <si>
    <t>Cod CPV: 32321200-1 Echipament audiovizual</t>
  </si>
  <si>
    <t>Servicii de intretinere /actualizare website primarie</t>
  </si>
  <si>
    <t>Cod CPV 72415000-2 Servicii de administrare, intretinere si actualizare site-uri</t>
  </si>
  <si>
    <t>Servicii de dirigentie de santier - altele decat cele din proiectele de investitii contractate prin proceduri de atribuire</t>
  </si>
  <si>
    <t>Cod CPV 71520000-9 Servicii de dirigentie de santier</t>
  </si>
  <si>
    <t>Servicii de consultanta (management de proiect, consultanta in depunerea dosarului de licentiere in servicii sociale, cereri de finantare,  actualizare si implementare proceduri control intern, alte servicii de consultanta)</t>
  </si>
  <si>
    <t>Cod CPV 79411000-8 - Servicii generale de consultanta in management.</t>
  </si>
  <si>
    <t>Servicii de consultanta tehnica  pentru investitii</t>
  </si>
  <si>
    <t>Cod CPV 71530000-2 Servicii de consultanta in constructii</t>
  </si>
  <si>
    <t>Servicii de consultanta privind resusele umane</t>
  </si>
  <si>
    <t>Cod CPV 79414000-9 Servicii de consultanta in gestionarea resurselor umane</t>
  </si>
  <si>
    <t>Servicii de consultanta financiara</t>
  </si>
  <si>
    <t>Cod CPV 66171000-9 Servicii de consultanta financiara</t>
  </si>
  <si>
    <t>Servicii de intretinere iluminat public si instalatii electrice cladiri apartinad primariei</t>
  </si>
  <si>
    <t>Cod CPV 50232100-1 Servicii de intretinere a iluminatului public (Rev 2)</t>
  </si>
  <si>
    <t>Servicii de cosit iarba cu utilaj specializat , de-a lungul cailor de circulatie</t>
  </si>
  <si>
    <t>Cod CPV 77312000-0 Servicii de inlaturare a buruienilor prin cosire mecanizata (Rev 2)</t>
  </si>
  <si>
    <t>Furnizare si instalare statii de microbuz</t>
  </si>
  <si>
    <t>Cod CPV 44212321-5 Adaposturi pentru statiile de autobuz (Rev 2)</t>
  </si>
  <si>
    <t>Servicii de inchiriere autocar deplasare localitati infratite din Republica Moldova</t>
  </si>
  <si>
    <t>Cod CPV 60172000 – 4 - Închiriere de autobuze şi autocare cu șofer.  (Rev 2)</t>
  </si>
  <si>
    <t>Servicii de vidanjare</t>
  </si>
  <si>
    <t>Cod CPV 90460000-9 Servicii de golire a puturilor de decantare sau a foselor septice (Rev.2)</t>
  </si>
  <si>
    <t>Servicii de medicina muncii si psihologie</t>
  </si>
  <si>
    <t>Cod CPV 85147000-1 Servicii de medicina muncii, 85121270-6 servicii de psihologie</t>
  </si>
  <si>
    <t>Servicii de proiectare la nivel de Studiu de fezabilitate/oportunitate</t>
  </si>
  <si>
    <r>
      <rPr>
        <sz val="9"/>
        <color theme="1"/>
        <rFont val="Arial"/>
        <family val="2"/>
      </rPr>
      <t xml:space="preserve">Cod CPV 71241000-9 </t>
    </r>
    <r>
      <rPr>
        <b/>
        <sz val="9"/>
        <color theme="1"/>
        <rFont val="Arial"/>
        <family val="2"/>
      </rPr>
      <t xml:space="preserve">- </t>
    </r>
    <r>
      <rPr>
        <sz val="9"/>
        <color theme="1"/>
        <rFont val="Arial"/>
        <family val="2"/>
      </rPr>
      <t>Studii de fezabilitate, servicii de consultanta, analize (Rev. 2)</t>
    </r>
  </si>
  <si>
    <t>Servicii de inchiriere utilaje</t>
  </si>
  <si>
    <t>Cod CPV 45500000-2 Inchiriere utilaje constructii (Rev 2)</t>
  </si>
  <si>
    <t>Servicii de editare, tiparire si livrare</t>
  </si>
  <si>
    <t>Cod CPV 79823000-9 Servicii de tiparire si livrare (Rev 2)</t>
  </si>
  <si>
    <t>Servicii de editare monografie comuna Tunari</t>
  </si>
  <si>
    <t>Servicii deszapezire</t>
  </si>
  <si>
    <t>Cod CPV 90620000-9 – servicii de deszapezire si cod CPV 44113910-7 Materiale de intretinere rutiera de iarna</t>
  </si>
  <si>
    <t>Servicii de inchiriere ghirlande luminoase</t>
  </si>
  <si>
    <t xml:space="preserve">Cod CPV: 31522000-1 Ghirlande luminoase (Rev.2) </t>
  </si>
  <si>
    <t>Lucrari de intretinere instalatii sanitare</t>
  </si>
  <si>
    <t>Cod CPV 45332000-3 Lucrari de instalatii de apa si canalizare si de conducte de evacuare (Rev.2)</t>
  </si>
  <si>
    <t xml:space="preserve">Lucrari de protectie a conductei de transport gaze naturale diametru 28" Inel Bucuresti la intersectia cu strazile Revolutionarilor, Intrarea Padurii, Codrului, din Comuna Tunari </t>
  </si>
  <si>
    <t>Cod CPV 45231100-6 Lucrari generale de constructii de conducte (Rev.2)</t>
  </si>
  <si>
    <t>Lucrari de reparatii, extindere si mentananta sisteme de irigatii</t>
  </si>
  <si>
    <t>Cod CPV 45232120-9 Lucrari de irigatie (Rev.2); 45232100-3 Lucrari auxiliare pentru conducte de apa; 45232152-2 Lucrari de constructii de statii de pompare; 50500000-0 servicii de reparare si intretinere</t>
  </si>
  <si>
    <t>Lucrari de reparatii cladiri (reabilitare cladire piata, dispensar uman, blocuri - fatada, acoperis)</t>
  </si>
  <si>
    <t>Cod CPV 45453000-7 Lucrari de reparatii generale si de renovare (Rev. 2)</t>
  </si>
  <si>
    <t>septembrie</t>
  </si>
  <si>
    <t>Lucrari deintretinere strazi balastate</t>
  </si>
  <si>
    <t>Cod CPV 45233142-6 Lucrări de reparare şi întreţinere a drumurilor (Rev. 2)E57</t>
  </si>
  <si>
    <t>Lucrari de conformare ISU: scoala, gradinita si primarie</t>
  </si>
  <si>
    <t>Cod CPV  45000000-7 Lucrări de construcţii (Rev. 2)</t>
  </si>
  <si>
    <t>Lucrari de reparatii tribuna la Clubul Sportiv</t>
  </si>
  <si>
    <t>Cod CPV  45212290-5 Lucrări de reparatie si intretinere a complexelor sportive (Rev. 2)</t>
  </si>
  <si>
    <t>Lucrari de instalare vestiare la Clubul Sportiv</t>
  </si>
  <si>
    <t>Cod CPV  45212230-7 Instalare vestiare (Rev. 2)</t>
  </si>
  <si>
    <t>Lucrari de constructie structura metalica de acoperire teren fotbal pentru antrenamente Clubul Sportiv</t>
  </si>
  <si>
    <t>Cod CPV  45212222-8 Lucrari de constructii de structuri pentru terenurile de sport (Rev. 2)</t>
  </si>
  <si>
    <t xml:space="preserve">Lucrari de pietruire drum </t>
  </si>
  <si>
    <t>Cod CPV  45233160-8 Drumuri si alte suprafete pietruite (Rev. 2)</t>
  </si>
  <si>
    <t xml:space="preserve">Pod Pietonal peste Balta Pasarea </t>
  </si>
  <si>
    <t>Cod CPV  45221110-6 Lucrari de constructii poduri (Rev. 2)</t>
  </si>
  <si>
    <t xml:space="preserve">Lucrari de compartimentare cladire in care functionaeaza SC Salubrizare Tunari </t>
  </si>
  <si>
    <t>Cod CPV  45421141-4 Lucrari de compartimentarei (Rev. 2)</t>
  </si>
  <si>
    <t xml:space="preserve">Lucrari de reparatii beton amprentat si extindere alei parc Tunari </t>
  </si>
  <si>
    <t>Cod CPV  45262330-3 Lucrari de reparare a structurilor din beton (Rev. 2)</t>
  </si>
  <si>
    <t>Lucrari de amenajare balustrada de protectie Balta Pasarea</t>
  </si>
  <si>
    <t>Cod CPV  45340000-2 Lucrari deinstalare de garduri,de balustrade si de dispozitive de siguranta (Rev. 2)</t>
  </si>
  <si>
    <t xml:space="preserve">Consiliul local al Comunei Tunari </t>
  </si>
  <si>
    <t xml:space="preserve">Primaria Comunei Tunari   </t>
  </si>
  <si>
    <t>Durara estimata a finalizarii achizitiei</t>
  </si>
  <si>
    <t>Modernizare, reparatii Baza Sportiva Tunari.</t>
  </si>
  <si>
    <t>45212290-5 - Lucrari de reparatie si de intretinere a complexelor sportive (Rev.2)</t>
  </si>
  <si>
    <t>71322000-1 - Servicii de proiectare tehnica pentru constructia de lucrari publice (Rev.2)</t>
  </si>
  <si>
    <t>5233270-2 -Lucrari de marcare a zonelor de parcare (Rev.2); 63712400-7 - Servicii de parcare (Rev.2)</t>
  </si>
  <si>
    <t>PUZ - drumuri</t>
  </si>
  <si>
    <t xml:space="preserve">71410000-5 -Servicii de urbanism (Rev.2)
</t>
  </si>
  <si>
    <t>Dezmembrari drumuri, alipiri</t>
  </si>
  <si>
    <t xml:space="preserve">71354300-7 - Servicii de cadastru (Rev.2)
</t>
  </si>
  <si>
    <t>Piste biciclisti - proiectare si executie</t>
  </si>
  <si>
    <t>45233162-2 - Lucrari de constructii de piste de biciclete (Rev.2)</t>
  </si>
  <si>
    <t>Echipamente, accesorii si consumabile pentru situatii de urgenta.</t>
  </si>
  <si>
    <t>39300000-5 - Diverse echipamente (Rev.2)</t>
  </si>
  <si>
    <t>Furnizare-birotica si papetarie</t>
  </si>
  <si>
    <t>30199000-0 - Articole de papetarie si alte articole din hartie (Rev.2); 42964000-1-Echipament de birotica (Rev.2)</t>
  </si>
  <si>
    <t>februarie</t>
  </si>
  <si>
    <t>39831240-0 - Produse de curatenie (Rev.2)</t>
  </si>
  <si>
    <t>Furnizare - cartuse, tonere/reincarcare</t>
  </si>
  <si>
    <t>30125100-2 -Cartuse de toner (Rev.2); 44510000-8 - Scule (Rev.2)</t>
  </si>
  <si>
    <t>Furnizare - materiale, unelte, scule</t>
  </si>
  <si>
    <t>44111000-1 - Materiale pentru lucrari de constructii (Rev.2); 42600000-2 -Masini-unelte (Rev.2)</t>
  </si>
  <si>
    <t>Furnizare - echipamente IT</t>
  </si>
  <si>
    <t>30213100-6 -Computere portabile (Rev.2); 30213300-8 -Computer de birou (Rev.2); 30232110-8 - Imprimante laser (Rev.2), 48820000-2 - Servere (Rev.2)</t>
  </si>
  <si>
    <t>48317000-3 - Pachete software pentru editare de text (Rev.2)
, 48624000-8 - Pachete software pentru sisteme de operare pentru computere personale (PC) (Rev.2), 48761000-0 -Pachete software antivirus (Rev.2)</t>
  </si>
  <si>
    <t>22810000-1 - Registre din hartie sau din carton (Rev.2)</t>
  </si>
  <si>
    <t>Vouchere sociale</t>
  </si>
  <si>
    <t>79824000-6 - Servicii de tiparire si de distributie (Rev.2)</t>
  </si>
  <si>
    <t>30199230-1 - Plicuri (Rev.2)</t>
  </si>
  <si>
    <t>Furnizare steaguri/bannere/panouri afisare</t>
  </si>
  <si>
    <t>35821000-5 -Steaguri (Rev.2), 30192170-3 - Panouri de afisare (Rev.2)</t>
  </si>
  <si>
    <t>30199792-8 -Calendare (Rev.2)</t>
  </si>
  <si>
    <t>Achizitie echipamente sportive Club Sportiv Tunari</t>
  </si>
  <si>
    <t xml:space="preserve">37400000-2 -Articole si echipament de sport (Rev.2)
</t>
  </si>
  <si>
    <t>37535200-9 - Echipament pentru terenuri de joaca (Rev.2)</t>
  </si>
  <si>
    <t>Servicii SSM</t>
  </si>
  <si>
    <t xml:space="preserve">71317000-3 - Servicii de consultanta in protectia contra riscurilor si in controlul riscurilor (Rev.2), 79417000-0 - Servicii de consultanta in domeniul securitatii (Rev.2)
</t>
  </si>
  <si>
    <t>Servicii PSI</t>
  </si>
  <si>
    <t>71317100-4 - Servicii de consultanta in protectia contra incendiilor si a exploziilor si in controlul incendiilor si al exploziilor (Rev.2)</t>
  </si>
  <si>
    <t>Servicii de contabilitate Club Sportiv Tunari</t>
  </si>
  <si>
    <t>79211000-6 -Servicii de contabilitate (Rev.2)</t>
  </si>
  <si>
    <t>Servicii de intretinere/reparatii faxuri/imprimante/copiatoare</t>
  </si>
  <si>
    <t>50313100-3 - Servicii de reparare a fotocopiatoarelor (Rev.2)</t>
  </si>
  <si>
    <t xml:space="preserve">mai </t>
  </si>
  <si>
    <t>79418000-7 - Servicii de consultanta in domeniul achizitiilor (Rev.2)</t>
  </si>
  <si>
    <t>Servicii de cazare si masa</t>
  </si>
  <si>
    <t>55110000-4 - Servicii de cazare la hotel (Rev.2), 55000000-0 - Servicii hoteliere, de restaurant si de vanzare cu amanuntul (Rev.2)</t>
  </si>
  <si>
    <t>Servicii de arhivare si legatorie</t>
  </si>
  <si>
    <t>79995100-6 - Servicii de arhivare (Rev.2), 79971200-3 - Servicii de legare (Rev.2)</t>
  </si>
  <si>
    <t>Servicii de deratizare, dezinsectie si dezinfectie cladiri care apartin primariei, inclusiv scoli si gradinite</t>
  </si>
  <si>
    <t>90923000-3 - Servicii de deratizare (Rev.2), 90921000-9 - Servicii de dezinfectie si de dezinsectie (Rev.2)</t>
  </si>
  <si>
    <t>Servicii de neutralizare a deseurilor de origine animala</t>
  </si>
  <si>
    <t>90524300-9 -Servicii de inlaturare a deseurilor biologice (Rev.2)</t>
  </si>
  <si>
    <t>Servicii de consultanta in domeniul constructiilor</t>
  </si>
  <si>
    <t>71310000-4 - Servicii de consultanta in domeniul ingineriei si al constructiilor (Rev.2)</t>
  </si>
  <si>
    <t>Servicii de evaluare active mobile si imobile patrimoniu UAT</t>
  </si>
  <si>
    <t>79419000-4 -Servicii de consultanta in domeniul evaluarii (Rev.2)</t>
  </si>
  <si>
    <t>Servicii de ridicare topo -planuri de parcelare, avizare OCPI</t>
  </si>
  <si>
    <t>71351810-4 -Servicii de topografie (Rev.2)</t>
  </si>
  <si>
    <t>Servicii de intretinere retea si calculatoare</t>
  </si>
  <si>
    <t>50312000-5 -Repararea si intretinerea echipamentului informatic (Rev.2)</t>
  </si>
  <si>
    <t>72415000-2 - Servicii de gazduire pentru operarea de site-uri WWW (World Wide Web) (Rev.2)</t>
  </si>
  <si>
    <t>Servicii de dirigentie de santier</t>
  </si>
  <si>
    <t>71520000-9 - Servicii de supraveghere a lucrarilor (Rev.2)</t>
  </si>
  <si>
    <t>Servicii de consultanta in management de proiect</t>
  </si>
  <si>
    <t>79411000-8 -Servicii generale de consultanta in management (Rev.2)</t>
  </si>
  <si>
    <t>Servicii de consultanta tehnica pentru investitii</t>
  </si>
  <si>
    <t>71530000-2 -Servicii de consultanta in constructii (Rev.2)</t>
  </si>
  <si>
    <t>Servicii de consultanta privind resursele umane</t>
  </si>
  <si>
    <t>79414000-9 -Servicii de consultanta in gestionarea resurselor umane (Rev.2)</t>
  </si>
  <si>
    <t>66171000-9 - Servicii de consultanta financiara (Rev.2)</t>
  </si>
  <si>
    <t>Servicii de intretinere iluminat public si instalatii electrice cladiri UAT (inclusiv scoli si gradinite)</t>
  </si>
  <si>
    <t>50232100-1 -Servicii de intretinere a iluminatului public (Rev.2)</t>
  </si>
  <si>
    <t>85147000-1 -Servicii de medicina muncii (Rev.2), 85121270-6 -Servicii de psihiatrie sau psihologie (Rev.2)</t>
  </si>
  <si>
    <t>71241000-9 -Studii de fezabilitate, servicii de consultanta, analize (Rev.2)</t>
  </si>
  <si>
    <t>Achizitie si instalare indicatoare rutiere/stradale si limitatoare de viteza - proiectare si executie</t>
  </si>
  <si>
    <t>34992300-0 -Indicatoare stradale (Rev.2), 34992200-9 -Indicatoare rutiere (Rev.2)</t>
  </si>
  <si>
    <t>Achizitie servicii de mentenanta sistem de supraveghere</t>
  </si>
  <si>
    <t>50343000-1 -Servicii de reparare si de intretinere a echipamentului video (Rev.2), 50610000-4 -Servicii de reparare si de intretinere a echipamentului de securitate (Rev.2)</t>
  </si>
  <si>
    <t>79823000-9 -Servicii de tiparire si de livrare (Rev.2)</t>
  </si>
  <si>
    <t>Lucrari de instalare stalpi extindere retea de iluminat public, proiectare si executie</t>
  </si>
  <si>
    <t>34928510-6 -Stalpi de iluminat stradal (Rev.2), 45231400-9 -Lucrari de constructii de linii electrice (Rev.2)</t>
  </si>
  <si>
    <t>Lucrari si servicii de intretinere instalatii sanitare</t>
  </si>
  <si>
    <t>45232460-4 -Lucrari sanitare (Rev.2)</t>
  </si>
  <si>
    <t>Lucrari de reparatii, reabilitare cladiri aflate in administrarea UAT</t>
  </si>
  <si>
    <t xml:space="preserve">45453000-7 -Lucrari de reparatii generale si de renovare (Rev.2)
</t>
  </si>
  <si>
    <t>Achizitie pachete sarbatori</t>
  </si>
  <si>
    <t xml:space="preserve">15897300-5 -Pachete de alimente (Rev.2) </t>
  </si>
  <si>
    <t>Achizitie mobilier stradal (furnizare si instalare)</t>
  </si>
  <si>
    <t>34928400- -Mobilier urban (Rev.2), 45233293-9 -Instalare de mobilier stradal (Rev.2)</t>
  </si>
  <si>
    <t>Servicii de consultanta in gestionarea proiectelor</t>
  </si>
  <si>
    <t>72224000-1 -Servicii de consultanta privind gestionarea proiectelor (Rev.2)</t>
  </si>
  <si>
    <t>Achizitie cursuri de formare profesionala continua</t>
  </si>
  <si>
    <t>80530000-8 -Servicii de formare profesionala (Rev.2)</t>
  </si>
  <si>
    <t>Articole si publicatii in ziar</t>
  </si>
  <si>
    <t>22212100-0 -Publicatii periodice (Rev.2)</t>
  </si>
  <si>
    <t>Servicii de consultanta si reprezentare juridica</t>
  </si>
  <si>
    <t>79110000-8 -Servicii de consultanta si de reprezentare juridica (Rev.2)</t>
  </si>
  <si>
    <t>Servicii de organizare evenimente culturale</t>
  </si>
  <si>
    <t xml:space="preserve">92000000-1 -Servicii de recreere, culturale si sportive (Rev.2)
</t>
  </si>
  <si>
    <t>Servicii de mentenanta aplicatii informatice</t>
  </si>
  <si>
    <t>72250000-2  -Servicii pentru sisteme si asistenta (Rev.2)</t>
  </si>
  <si>
    <t>Furnizare mobilier si dotari de birou</t>
  </si>
  <si>
    <t>39120000-9 -Mese, dulapuri, birouri si biblioteci (Rev.2)</t>
  </si>
  <si>
    <t>Servicii de asistenta medicala</t>
  </si>
  <si>
    <t>79624000-4 -Servicii de asigurare de personal de asistenta medicala (Rev.2)</t>
  </si>
  <si>
    <t>Realizare utilitati cladiri in constructie Gradinita - Cartierul Tineretului</t>
  </si>
  <si>
    <t>65000000-3 -Utilitati publice (Rev.2)</t>
  </si>
  <si>
    <t>Retele instalatii pluviale diverse zone, pod sens giratoriu.</t>
  </si>
  <si>
    <t>45232130-2 -Lucrari de constructii de canalizari de ape pluviale (Rev.2)</t>
  </si>
  <si>
    <t>Blindare strazi Transgaz.</t>
  </si>
  <si>
    <t>45200000-9 -Lucrari de constructii complete sau partiale si lucrari publice (Rev.2)</t>
  </si>
  <si>
    <t>45212221-1 -Lucrari de constructii de structuri pentru terenuri de sport (Rev.2)</t>
  </si>
  <si>
    <t xml:space="preserve">Imbracare drumuri </t>
  </si>
  <si>
    <t>45233220-7 -Lucrari de imbracare a drumurilor (Rev.2)</t>
  </si>
  <si>
    <t>Pietruire</t>
  </si>
  <si>
    <t>45233160-8 -Drumuri si alte suprafete pietruite (Rev.2)</t>
  </si>
  <si>
    <t>Servicii de consultanta topografica</t>
  </si>
  <si>
    <t>Servicii de consiliere si de consultanta in inginerie (Rev.2)</t>
  </si>
  <si>
    <t xml:space="preserve">Implementare proceduri SCIM+CEAC </t>
  </si>
  <si>
    <t>72267100-0 Intretinerea resurselor logice de tehnologie a informatiei (Rev.2)</t>
  </si>
  <si>
    <t>Pachet arbori</t>
  </si>
  <si>
    <t>Alimente si produse de igiena pentru situatii de urgenta</t>
  </si>
  <si>
    <t>15800000-6 Diverse produse alimentare (Rev.2), 33711900-6 Sapun (Rev.2), 33761000-2 Hartie igienica (Rev.2)</t>
  </si>
  <si>
    <t>Servicii de colectare a deseurilor medicale</t>
  </si>
  <si>
    <t>90524000-6 Servicii privind deseuri medicale (Rev.2)</t>
  </si>
  <si>
    <t>cod - 03450200-9 Produse de pepiniera (Rev.2)</t>
  </si>
  <si>
    <t>Modernizare Scoala Gimnaziala nr.1 Tunari</t>
  </si>
  <si>
    <t>POR</t>
  </si>
  <si>
    <t>79411000-8 - Servicii generale de consultanta in management (Rev.2)</t>
  </si>
  <si>
    <t>Containere pentru Primaria Comunei Tunari, judetul Ilfov</t>
  </si>
  <si>
    <t>34221000-2 - Containere mobile cu utilizare speciala (Rev.2)</t>
  </si>
  <si>
    <t>Reparatii drumuri Comuna Tunari</t>
  </si>
  <si>
    <t>5233142-6 - Lucrari de reparare a drumurilor (Rev.2)</t>
  </si>
  <si>
    <t>Pubele stradale (cos de gunoi stradal)</t>
  </si>
  <si>
    <t>39224340-3 - Pubele (Rev.2)</t>
  </si>
  <si>
    <t>Lucrari de decolmatare, regularizare albiei canal Valea Pasarea, Tunari, Ilfov</t>
  </si>
  <si>
    <t>45246000-3 - Lucrari de regularizare a cursurilor de apa si a viiturilor (Rev.2)</t>
  </si>
  <si>
    <t>Servicii de intretinere spatii verzi pentru terenul de fotbal Club Sportiv Tunari.</t>
  </si>
  <si>
    <t>77310000-6 - Amenajare si intretinere de spatii verzi (Rev.2)</t>
  </si>
  <si>
    <t>TRANSPORT PORUMBEI SPORTIVI 2021 club sportiv Tunari</t>
  </si>
  <si>
    <t>60112000-6 - Servicii de transport rutier public (Rev.2)</t>
  </si>
  <si>
    <t>Sistem de inchiriere al sistemelor de purificare apa, comuna Tunari, judetul Ilfov</t>
  </si>
  <si>
    <t>42912330-4 - Aparate de purificare a apei (Rev.2)</t>
  </si>
  <si>
    <t>Servicii de inchiriere aparat de cafea cu cafea inclusa, comuna Tunari, judetul Ilfov</t>
  </si>
  <si>
    <t>15861000-1 - Cafea (Rev.2)</t>
  </si>
  <si>
    <t>Servicii GDPR Primaria Tunari</t>
  </si>
  <si>
    <t>Materiale pentru reparatii si intretinere obiective, comuna Tunari, judetul Ilfov</t>
  </si>
  <si>
    <t>4100000-1 - Materiale de constructii si articole conexe (Rev.2)</t>
  </si>
  <si>
    <t>Aplicația de digitalizare a actelor administrative prin Monitorul Oficial Local</t>
  </si>
  <si>
    <t>72230000-6 - Servicii de dezvoltare de software personalizat (Rev.2)</t>
  </si>
  <si>
    <t>Inchiriere utilaje cu operator</t>
  </si>
  <si>
    <t>45500000-2 - Inchiriere de utilaje si de echipament de constructii si de lucrari publice cu operator (Rev.2)</t>
  </si>
  <si>
    <t>39717200-3 - Aparate de aer conditionat (Rev.2)</t>
  </si>
  <si>
    <t>Verificare, incarcare stingatoare P6 incendii si Truse medicale</t>
  </si>
  <si>
    <t>50413200-5 - Servicii de reparare si de intretinere a echipamentului de stingere a incendiilor (Rev.2)</t>
  </si>
  <si>
    <t>Servicii consultanta si asistenta informatica proiect tablete scolare</t>
  </si>
  <si>
    <t>72610000-9 - Servicii de asistenta informatica (Rev.2)</t>
  </si>
  <si>
    <t>Teste rapide Covid 19</t>
  </si>
  <si>
    <t>33140000-3 - Consumabile medicale (Rev.2)</t>
  </si>
  <si>
    <t>45451100-4 - Lucrari ornamentale (Rev.2)</t>
  </si>
  <si>
    <t>Mentenanta, revizie si autorizare ISCIR centrale termice primaria si scoala Tunari</t>
  </si>
  <si>
    <t>45259300-0 - Reparare si intretinere a centralelor termice (Rev.2)</t>
  </si>
  <si>
    <t>Inchiriere patinoar cu servicii incluse Comuna Tunari</t>
  </si>
  <si>
    <t>92000000-1 - Servicii de recreere, culturale si sportive (Rev.2)</t>
  </si>
  <si>
    <t>32582000-6 - Suporturi de transmitere a datelor (Rev.2)</t>
  </si>
  <si>
    <t>39298910-9 - Pom de Craciun (Rev.2)</t>
  </si>
  <si>
    <t xml:space="preserve">Inchiriere echipamente/sisteme de iluminat ornamental festiv </t>
  </si>
  <si>
    <t>31522000-1 - Ghirlande luminoase pentru pomul de Craciun (Rev.2)</t>
  </si>
  <si>
    <t>45236210-5 - Lucrari de nivelare a terenurilor de joaca pentru copii (Rev.2)</t>
  </si>
  <si>
    <t>Anexa privind achizitiile directe in anul 2022</t>
  </si>
  <si>
    <t>Programul anual al achizitiilor publice in anul 2022</t>
  </si>
  <si>
    <t>apr</t>
  </si>
  <si>
    <t>45214220-8 - Lucrari de constructii de scoli gimnaziale (Rev.2)</t>
  </si>
  <si>
    <t>MODERNIZARE STRAZI INUNDABILE - LOT 12 STRAZI (AUREL VLAICU, NICOLAE BALCESCU, EROILOR, VASILE ALECSANDRI, 9 MAI, MATEI BASARAB, DECEBAL, MIHAI VITEAZU, INTRAREA PARCULUI, I.C. BRATIANU,  TUDOR VLADIMIRESCU SI NICOLAE IORGA )  - realizare sistem de preluare ape pluviale</t>
  </si>
  <si>
    <t>MODERNIZARE STRAZI INUNDABILE - LOT 12 STRAZI (AUREL VLAICU, NICOLAE BALCESCU, EROILOR, VASILE ALECSANDRI, 9 MAI, MATEI BASARAB, DECEBAL, MIHAI VITEAZU, INTRAREA PARCULUI, I.C. BRATIANU,  TUDOR VLADIMIRESCU SI NICOLAE IORGA )  - AMENAJARE TROTUARE</t>
  </si>
  <si>
    <t>LUCRARI EXTINDERE ALIMENTARE CU APA SI CANALIZARE CARTIER TINERETULUI FAZA A II A</t>
  </si>
  <si>
    <t>LUCRARI CONSTRUCTIE PODET INTRAREA RINA</t>
  </si>
  <si>
    <t>REALIZARE SISTEM DE PRELUARE APE PLUVIALE - LOT 5</t>
  </si>
  <si>
    <t>MODERNIZARE STRAZI SI AMENAJARE TROTUARE - LOT 5</t>
  </si>
  <si>
    <t>REALIZARE SISTEM DE PRELUARE APE PLUVIALE - LOT 4</t>
  </si>
  <si>
    <t>MODERNIZARE STRAZI SI AMENAJARE TROTUARE - LOT 4</t>
  </si>
  <si>
    <t>REALIZARE SISTEM DE PRELUARE APE PLUVIALE - LOT 3</t>
  </si>
  <si>
    <t>MODERNIZARE STRAZI SI AMENAJARE TROTUARE - LOT 3</t>
  </si>
  <si>
    <t>REALIZARE SISTEM DE PRELUARE APE PLUVIALE - LOT 2</t>
  </si>
  <si>
    <t>MODERNIZARE STRAZI SI AMENAJARE TROTUARE - LOT 2</t>
  </si>
  <si>
    <t>REALIZARE SISTEM DE PRELUARE APE PLUVIALE - LOT 1</t>
  </si>
  <si>
    <t>MODERNIZARE STRAZI SI AMENAJARE TROTUARE - LOT 1</t>
  </si>
  <si>
    <t>PN Anghel Saligny si Buget local</t>
  </si>
  <si>
    <t>45233000-9- Lucrari de constructii, de fundatie si de imbracare a autostrazilor si a drumurilor (Rev.2)</t>
  </si>
  <si>
    <t>45232130-2 - Lucrări de construcţii de canalizări de ape pluviale</t>
  </si>
  <si>
    <t>45332000-3 Lucrari de instalatii de apa si canalizare si de conducte de evacuare (Rev.2)</t>
  </si>
  <si>
    <t>Cod CPV 45221110-6 Lucrari de constructii de poduri (Rev.2)</t>
  </si>
  <si>
    <t>Construire Dispensar uman</t>
  </si>
  <si>
    <t>CNI</t>
  </si>
  <si>
    <t>45215100-8 - Lucrări de construcţii de clădiri pentru servicii sanitare</t>
  </si>
  <si>
    <t>Parcare publica strada Parcului</t>
  </si>
  <si>
    <t>Cladire administrativa – birouri (ex: evidenta populatiei, arhiva, etc.)</t>
  </si>
  <si>
    <t>Clădire Publică Multifuncțională</t>
  </si>
  <si>
    <t>Construire Sediul Nou Primaria Tunari</t>
  </si>
  <si>
    <t>Cod CPV 45223300-9 Lucrari de constructii de parcari</t>
  </si>
  <si>
    <t>45210000-2 - Lucrari de constructii de cladiri (Rev.2)</t>
  </si>
  <si>
    <t>oct</t>
  </si>
  <si>
    <t>45211350-7 - Lucrari de constructii de cladiri multifunctionale (Rev.2)</t>
  </si>
  <si>
    <t xml:space="preserve">Proiectare cladiri de interes public </t>
  </si>
  <si>
    <t>Parcare, strada Baltii</t>
  </si>
  <si>
    <t>Parcare str. Parcului finalizare</t>
  </si>
  <si>
    <t>Lucrari de amenajare teren sport parc Tineretului.</t>
  </si>
  <si>
    <t>Amenajare parcuri Alexandru Ioan Cuza /P. Ispirescu</t>
  </si>
  <si>
    <t>Dotari Gradinita Tineretului</t>
  </si>
  <si>
    <t>Reabilitare centrala veche</t>
  </si>
  <si>
    <t xml:space="preserve">Refacere locuri de joaca din </t>
  </si>
  <si>
    <t>Mentenanta Aparate de aer conditionat Primaria Tunari</t>
  </si>
  <si>
    <t>Servicii decorare interior sali educative Gradinita Tinererului</t>
  </si>
  <si>
    <t xml:space="preserve"> Extinderea sistemului de supraveghere stradala camere video</t>
  </si>
  <si>
    <t>Lucrari Amenajare Capat linie autobuz Dimieni, Otopeni</t>
  </si>
  <si>
    <t>Amenajare Parc loc joaca Comuna Tunari Citadela</t>
  </si>
  <si>
    <t>Dotari Casa de Cultura</t>
  </si>
  <si>
    <t>39161000-8 Mobilier pentru Gradinite (Rev.2)</t>
  </si>
  <si>
    <t>39100000-3 Mobilier (Rev.2)</t>
  </si>
  <si>
    <t>45112711-2 Lucrari de arhitectura peisagistica a parcurilor (Rev.2)</t>
  </si>
  <si>
    <t>45262690-4 Renovare a cladirilor degradate (Rev.2)</t>
  </si>
  <si>
    <t xml:space="preserve">INCHIRIERE BRAD CRACIUN H=12M sarbatori de iarna </t>
  </si>
  <si>
    <t>45233222-1 - Lucrari de pavare si de asfaltare (Rev.2)</t>
  </si>
  <si>
    <t>Servicii de proiectare la nivel de studiu de fezabilitate/oportunitate</t>
  </si>
  <si>
    <t>Servicii de administrare/intretinere/ actualizare website primarie</t>
  </si>
  <si>
    <t>Furnizare – materiale, echip./articole de curatenie</t>
  </si>
  <si>
    <t>Servicii consultanta in domeniul insolventei si executarii silite</t>
  </si>
  <si>
    <t>79111000-5 - Servicii de consultanta juridica (Rev.2)</t>
  </si>
  <si>
    <t>34144000-8 - Autovehicule cu utilizare speciala (Rev.2)</t>
  </si>
  <si>
    <t>Furnizare autospeciala second hand pentru activitati de igenizare toalete ecologice</t>
  </si>
  <si>
    <t>45223300-9 - Lucrari de constructii de parcari (Rev.2)</t>
  </si>
  <si>
    <t xml:space="preserve">Consiliul local al Comunei Tunari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</si>
</sst>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l_e_i_-;\-* #,##0.00\ _l_e_i_-;_-* &quot;-&quot;??\ _l_e_i_-;_-@_-"/>
    <numFmt numFmtId="165" formatCode="#,##0.00000"/>
    <numFmt numFmtId="166" formatCode="#,##0.00%;&quot;  &quot;"/>
    <numFmt numFmtId="167" formatCode="[$€-2]\ #,##0.00"/>
    <numFmt numFmtId="168" formatCode="_-* #,##0.00\ _L_E_I_-;\-* #,##0.00\ _L_E_I_-;_-* \-??\ _L_E_I_-;_-@_-"/>
    <numFmt numFmtId="169" formatCode="_-* #,##0.00&quot; LEI&quot;_-;\-* #,##0.00&quot; LEI&quot;_-;_-* \-??&quot; LEI&quot;_-;_-@_-"/>
  </numFmts>
  <fonts count="43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sz val="9"/>
      <color rgb="FF8B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7"/>
      <color rgb="FF787878"/>
      <name val="Quattrocento Sans"/>
    </font>
    <font>
      <sz val="9"/>
      <color theme="1"/>
      <name val="Calibri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Times New Roman"/>
      <family val="1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1"/>
      <color rgb="FF0061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9C6500"/>
      <name val="Calibri"/>
      <family val="2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DBDBDB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167" fontId="27" fillId="0" borderId="24"/>
    <xf numFmtId="164" fontId="27" fillId="0" borderId="24" applyFont="0" applyFill="0" applyBorder="0" applyAlignment="0" applyProtection="0"/>
    <xf numFmtId="9" fontId="27" fillId="0" borderId="24" applyFont="0" applyFill="0" applyBorder="0" applyAlignment="0" applyProtection="0"/>
    <xf numFmtId="164" fontId="28" fillId="0" borderId="24" applyFont="0" applyFill="0" applyBorder="0" applyAlignment="0" applyProtection="0"/>
    <xf numFmtId="167" fontId="28" fillId="0" borderId="24"/>
    <xf numFmtId="167" fontId="29" fillId="0" borderId="24"/>
    <xf numFmtId="165" fontId="30" fillId="0" borderId="24" applyFill="0" applyBorder="0" applyAlignment="0" applyProtection="0"/>
    <xf numFmtId="165" fontId="31" fillId="0" borderId="24" applyFill="0" applyBorder="0" applyAlignment="0" applyProtection="0"/>
    <xf numFmtId="166" fontId="32" fillId="0" borderId="24" applyFill="0" applyBorder="0" applyAlignment="0" applyProtection="0"/>
    <xf numFmtId="4" fontId="30" fillId="0" borderId="24" applyFill="0" applyBorder="0" applyAlignment="0" applyProtection="0"/>
    <xf numFmtId="164" fontId="27" fillId="0" borderId="24" applyFont="0" applyFill="0" applyBorder="0" applyAlignment="0" applyProtection="0"/>
    <xf numFmtId="167" fontId="33" fillId="5" borderId="24" applyNumberFormat="0" applyBorder="0" applyAlignment="0" applyProtection="0"/>
    <xf numFmtId="167" fontId="25" fillId="4" borderId="24" applyNumberFormat="0" applyBorder="0" applyAlignment="0" applyProtection="0"/>
    <xf numFmtId="169" fontId="34" fillId="0" borderId="24" applyFont="0" applyFill="0" applyAlignment="0" applyProtection="0"/>
    <xf numFmtId="168" fontId="34" fillId="0" borderId="24" applyFont="0" applyFill="0" applyAlignment="0" applyProtection="0"/>
    <xf numFmtId="167" fontId="1" fillId="0" borderId="24"/>
    <xf numFmtId="167" fontId="35" fillId="4" borderId="24" applyNumberFormat="0" applyBorder="0" applyAlignment="0" applyProtection="0"/>
    <xf numFmtId="167" fontId="34" fillId="0" borderId="24"/>
    <xf numFmtId="167" fontId="28" fillId="0" borderId="24"/>
    <xf numFmtId="167" fontId="28" fillId="0" borderId="24"/>
    <xf numFmtId="167" fontId="28" fillId="0" borderId="24"/>
    <xf numFmtId="167" fontId="36" fillId="6" borderId="24" applyNumberFormat="0" applyBorder="0" applyAlignment="0" applyProtection="0"/>
    <xf numFmtId="167" fontId="37" fillId="0" borderId="24"/>
    <xf numFmtId="167" fontId="37" fillId="0" borderId="24"/>
    <xf numFmtId="167" fontId="28" fillId="0" borderId="24"/>
    <xf numFmtId="167" fontId="27" fillId="0" borderId="24"/>
    <xf numFmtId="167" fontId="28" fillId="0" borderId="24"/>
    <xf numFmtId="167" fontId="29" fillId="0" borderId="24"/>
    <xf numFmtId="167" fontId="27" fillId="0" borderId="24"/>
    <xf numFmtId="167" fontId="33" fillId="5" borderId="24" applyNumberFormat="0" applyBorder="0" applyAlignment="0" applyProtection="0"/>
    <xf numFmtId="167" fontId="25" fillId="4" borderId="24" applyNumberFormat="0" applyBorder="0" applyAlignment="0" applyProtection="0"/>
    <xf numFmtId="167" fontId="1" fillId="0" borderId="24"/>
    <xf numFmtId="167" fontId="35" fillId="4" borderId="24" applyNumberFormat="0" applyBorder="0" applyAlignment="0" applyProtection="0"/>
    <xf numFmtId="167" fontId="34" fillId="0" borderId="24"/>
    <xf numFmtId="167" fontId="28" fillId="0" borderId="24"/>
    <xf numFmtId="167" fontId="28" fillId="0" borderId="24"/>
    <xf numFmtId="167" fontId="28" fillId="0" borderId="24"/>
    <xf numFmtId="167" fontId="35" fillId="4" borderId="24" applyNumberFormat="0" applyBorder="0" applyAlignment="0" applyProtection="0"/>
    <xf numFmtId="0" fontId="27" fillId="0" borderId="24"/>
    <xf numFmtId="0" fontId="28" fillId="0" borderId="24"/>
    <xf numFmtId="0" fontId="29" fillId="0" borderId="24"/>
    <xf numFmtId="0" fontId="33" fillId="5" borderId="24" applyNumberFormat="0" applyBorder="0" applyAlignment="0" applyProtection="0"/>
    <xf numFmtId="0" fontId="25" fillId="4" borderId="24" applyNumberFormat="0" applyBorder="0" applyAlignment="0" applyProtection="0"/>
    <xf numFmtId="43" fontId="28" fillId="0" borderId="24" applyFont="0" applyFill="0" applyBorder="0" applyAlignment="0" applyProtection="0"/>
    <xf numFmtId="9" fontId="28" fillId="0" borderId="24" applyFont="0" applyFill="0" applyBorder="0" applyAlignment="0" applyProtection="0"/>
    <xf numFmtId="0" fontId="28" fillId="0" borderId="24"/>
    <xf numFmtId="168" fontId="34" fillId="0" borderId="24" applyFont="0" applyFill="0" applyAlignment="0" applyProtection="0"/>
    <xf numFmtId="0" fontId="1" fillId="0" borderId="24"/>
    <xf numFmtId="167" fontId="27" fillId="0" borderId="24"/>
  </cellStyleXfs>
  <cellXfs count="132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4" fontId="7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/>
    <xf numFmtId="0" fontId="7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4" fontId="7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/>
    <xf numFmtId="0" fontId="7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4" fontId="11" fillId="0" borderId="13" xfId="0" applyNumberFormat="1" applyFont="1" applyBorder="1" applyAlignment="1">
      <alignment horizontal="center"/>
    </xf>
    <xf numFmtId="0" fontId="11" fillId="0" borderId="14" xfId="0" applyFont="1" applyBorder="1"/>
    <xf numFmtId="0" fontId="2" fillId="0" borderId="13" xfId="0" applyFont="1" applyBorder="1"/>
    <xf numFmtId="0" fontId="7" fillId="0" borderId="14" xfId="0" applyFont="1" applyBorder="1" applyAlignment="1">
      <alignment vertical="center" wrapText="1"/>
    </xf>
    <xf numFmtId="0" fontId="11" fillId="0" borderId="11" xfId="0" applyFont="1" applyBorder="1" applyAlignment="1">
      <alignment vertical="top" wrapText="1"/>
    </xf>
    <xf numFmtId="0" fontId="7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4" fontId="11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vertical="top" wrapText="1"/>
    </xf>
    <xf numFmtId="0" fontId="11" fillId="0" borderId="17" xfId="0" applyFont="1" applyBorder="1"/>
    <xf numFmtId="0" fontId="2" fillId="0" borderId="16" xfId="0" applyFont="1" applyBorder="1"/>
    <xf numFmtId="0" fontId="7" fillId="0" borderId="17" xfId="0" applyFont="1" applyBorder="1" applyAlignment="1">
      <alignment vertical="center" wrapText="1"/>
    </xf>
    <xf numFmtId="4" fontId="12" fillId="0" borderId="0" xfId="0" applyNumberFormat="1" applyFont="1"/>
    <xf numFmtId="4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vertical="center"/>
    </xf>
    <xf numFmtId="3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/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14" fillId="0" borderId="0" xfId="0" applyFont="1"/>
    <xf numFmtId="3" fontId="14" fillId="0" borderId="0" xfId="0" applyNumberFormat="1" applyFont="1"/>
    <xf numFmtId="0" fontId="18" fillId="3" borderId="24" xfId="0" applyFont="1" applyFill="1" applyBorder="1" applyAlignment="1">
      <alignment vertical="center" wrapText="1"/>
    </xf>
    <xf numFmtId="0" fontId="18" fillId="3" borderId="25" xfId="0" applyFont="1" applyFill="1" applyBorder="1" applyAlignment="1">
      <alignment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top" wrapText="1"/>
    </xf>
    <xf numFmtId="3" fontId="19" fillId="0" borderId="11" xfId="0" applyNumberFormat="1" applyFont="1" applyBorder="1" applyAlignment="1">
      <alignment horizontal="center" vertical="top" wrapText="1"/>
    </xf>
    <xf numFmtId="49" fontId="19" fillId="0" borderId="1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3" fontId="2" fillId="0" borderId="0" xfId="0" applyNumberFormat="1" applyFont="1"/>
    <xf numFmtId="0" fontId="12" fillId="0" borderId="0" xfId="0" applyFont="1"/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4" fontId="11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wrapText="1"/>
    </xf>
    <xf numFmtId="0" fontId="11" fillId="0" borderId="7" xfId="0" applyFont="1" applyBorder="1"/>
    <xf numFmtId="0" fontId="11" fillId="0" borderId="21" xfId="0" applyFont="1" applyBorder="1"/>
    <xf numFmtId="4" fontId="11" fillId="0" borderId="11" xfId="0" applyNumberFormat="1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1" fillId="0" borderId="0" xfId="0" applyFont="1" applyAlignment="1">
      <alignment vertical="top" wrapText="1"/>
    </xf>
    <xf numFmtId="0" fontId="11" fillId="0" borderId="22" xfId="0" applyFont="1" applyBorder="1" applyAlignment="1">
      <alignment vertical="top" wrapText="1"/>
    </xf>
    <xf numFmtId="4" fontId="19" fillId="0" borderId="22" xfId="0" applyNumberFormat="1" applyFont="1" applyBorder="1" applyAlignment="1">
      <alignment horizontal="center"/>
    </xf>
    <xf numFmtId="0" fontId="19" fillId="0" borderId="22" xfId="0" applyFont="1" applyBorder="1"/>
    <xf numFmtId="0" fontId="19" fillId="0" borderId="23" xfId="0" applyFont="1" applyBorder="1"/>
    <xf numFmtId="0" fontId="21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26" fillId="0" borderId="11" xfId="0" applyFont="1" applyBorder="1" applyAlignment="1">
      <alignment horizontal="left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Font="1" applyAlignment="1"/>
    <xf numFmtId="0" fontId="0" fillId="0" borderId="28" xfId="0" applyBorder="1" applyAlignment="1">
      <alignment wrapText="1"/>
    </xf>
    <xf numFmtId="0" fontId="38" fillId="0" borderId="28" xfId="0" applyFont="1" applyBorder="1" applyAlignment="1">
      <alignment wrapText="1"/>
    </xf>
    <xf numFmtId="4" fontId="17" fillId="0" borderId="11" xfId="0" applyNumberFormat="1" applyFont="1" applyBorder="1" applyAlignment="1">
      <alignment horizontal="center" vertical="center" wrapText="1"/>
    </xf>
    <xf numFmtId="4" fontId="0" fillId="0" borderId="28" xfId="0" applyNumberFormat="1" applyBorder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39" fillId="2" borderId="26" xfId="0" applyFont="1" applyFill="1" applyBorder="1" applyAlignment="1">
      <alignment horizontal="center" vertical="center" wrapText="1"/>
    </xf>
    <xf numFmtId="0" fontId="39" fillId="2" borderId="27" xfId="0" applyFont="1" applyFill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 shrinkToFit="1"/>
    </xf>
    <xf numFmtId="4" fontId="40" fillId="0" borderId="28" xfId="0" applyNumberFormat="1" applyFont="1" applyBorder="1" applyAlignment="1">
      <alignment horizontal="right" vertical="center"/>
    </xf>
    <xf numFmtId="0" fontId="41" fillId="0" borderId="28" xfId="0" applyFont="1" applyBorder="1" applyAlignment="1">
      <alignment vertical="top" wrapText="1" shrinkToFit="1"/>
    </xf>
    <xf numFmtId="0" fontId="40" fillId="0" borderId="28" xfId="0" applyFont="1" applyBorder="1" applyAlignment="1">
      <alignment vertical="top" wrapText="1" shrinkToFit="1"/>
    </xf>
    <xf numFmtId="0" fontId="40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left" vertical="top" wrapText="1"/>
    </xf>
    <xf numFmtId="4" fontId="40" fillId="0" borderId="28" xfId="0" applyNumberFormat="1" applyFont="1" applyBorder="1" applyAlignment="1">
      <alignment horizontal="right" vertical="center" wrapText="1"/>
    </xf>
    <xf numFmtId="0" fontId="40" fillId="0" borderId="28" xfId="0" applyFont="1" applyBorder="1" applyAlignment="1">
      <alignment vertical="center" wrapText="1"/>
    </xf>
    <xf numFmtId="0" fontId="40" fillId="0" borderId="28" xfId="0" applyFont="1" applyBorder="1" applyAlignment="1">
      <alignment vertical="center"/>
    </xf>
    <xf numFmtId="2" fontId="40" fillId="0" borderId="28" xfId="0" applyNumberFormat="1" applyFont="1" applyBorder="1"/>
    <xf numFmtId="0" fontId="2" fillId="0" borderId="0" xfId="0" applyFont="1" applyAlignment="1">
      <alignment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</cellXfs>
  <cellStyles count="50">
    <cellStyle name="Bun 2" xfId="17" xr:uid="{597FCDED-1976-452F-9363-06839BB8C6A5}"/>
    <cellStyle name="Cantitate" xfId="7" xr:uid="{70848107-FC22-4DDC-9B69-6F483DF3E563}"/>
    <cellStyle name="Comma 2" xfId="11" xr:uid="{550EF4DC-2522-4E46-B68E-6CFAFB38A20F}"/>
    <cellStyle name="Comma 2 3 2" xfId="4" xr:uid="{D885696E-1C42-4EDB-AC81-15E14B47C178}"/>
    <cellStyle name="Comma 3" xfId="15" xr:uid="{CF93BF03-9379-4A70-854B-073FE91D6563}"/>
    <cellStyle name="Comma 3 2" xfId="47" xr:uid="{81BD58F8-BF77-447A-8F36-2B40E493387B}"/>
    <cellStyle name="Comma 3 3" xfId="44" xr:uid="{B3D217B9-19E7-4136-B72D-8920898085A4}"/>
    <cellStyle name="Currency 2" xfId="14" xr:uid="{60B01EE3-7B2D-46B3-99BA-DF4BC86EFCCA}"/>
    <cellStyle name="Good 2" xfId="13" xr:uid="{4DFE00AE-540A-4C1D-8B43-4F46CA4AF790}"/>
    <cellStyle name="Good 2 2" xfId="31" xr:uid="{BF69DE15-5EFC-4E4D-BD05-265866EA0A2A}"/>
    <cellStyle name="Good 2 3" xfId="43" xr:uid="{700FA9C3-3DD3-4F1D-A663-732D3745EF05}"/>
    <cellStyle name="Good 2_Devize obiecte evaluari" xfId="22" xr:uid="{71AB8363-0017-4BFE-955B-9BE84F77B341}"/>
    <cellStyle name="Good 3" xfId="33" xr:uid="{BF96CA07-3E56-401A-B95B-43575DCCE419}"/>
    <cellStyle name="Good 4" xfId="38" xr:uid="{009DBC53-4CEA-4017-9912-FC9979898A47}"/>
    <cellStyle name="Neutral 2" xfId="30" xr:uid="{81044CF3-32CC-41D2-9E7D-730099F0C776}"/>
    <cellStyle name="Neutral 3" xfId="42" xr:uid="{9A7E3F37-0E44-45CF-A2F3-34108D0CEB77}"/>
    <cellStyle name="Neutru 2" xfId="12" xr:uid="{92A0ACDA-231F-449F-818C-7034E5EE1BDC}"/>
    <cellStyle name="Normal" xfId="0" builtinId="0"/>
    <cellStyle name="Normal 10" xfId="49" xr:uid="{583B8284-2AC1-4CDC-95C4-F8A5ACE87E6B}"/>
    <cellStyle name="Normal 2" xfId="5" xr:uid="{15DB0D1F-B13D-4EE9-9456-F259647347C3}"/>
    <cellStyle name="Normal 2 2" xfId="18" xr:uid="{067BBBEF-7A59-4F46-93B5-B7C9ADA87497}"/>
    <cellStyle name="Normal 2 2 2" xfId="34" xr:uid="{2BEBBE6F-936A-4927-B2C9-475B83BABD73}"/>
    <cellStyle name="Normal 2 3" xfId="19" xr:uid="{E2B55FB0-B601-4678-8F1C-722CCC532696}"/>
    <cellStyle name="Normal 2 3 2" xfId="35" xr:uid="{E4A108C0-1E30-4FF1-91C7-93E340E97D28}"/>
    <cellStyle name="Normal 2 4" xfId="27" xr:uid="{316CCBD5-A85A-474C-B5CF-80B43DD514BF}"/>
    <cellStyle name="Normal 2 5" xfId="40" xr:uid="{FE595024-8AAF-48EE-BC72-EAFF436DC77C}"/>
    <cellStyle name="Normal 3" xfId="6" xr:uid="{61DF0CC4-4403-458C-90D1-51D8AB0180AF}"/>
    <cellStyle name="Normal 3 2" xfId="28" xr:uid="{49E46061-9054-4514-BD28-739E697469C5}"/>
    <cellStyle name="Normal 3 3" xfId="41" xr:uid="{05F5C375-2148-4845-8603-DD9F2F0EBAA0}"/>
    <cellStyle name="Normal 3_Devize obiecte evaluari" xfId="23" xr:uid="{3A1BC195-963C-4A15-A7F4-459558369276}"/>
    <cellStyle name="Normal 4" xfId="16" xr:uid="{5A562568-0CC5-47DB-8295-0DC5FC5F85FD}"/>
    <cellStyle name="Normal 4 2" xfId="32" xr:uid="{EE54EB08-F2E7-447F-9532-BD03A1E979CB}"/>
    <cellStyle name="Normal 4 2 2" xfId="48" xr:uid="{3795C7AA-F6B1-460B-8473-9B31E5D86EFA}"/>
    <cellStyle name="Normal 4 3" xfId="46" xr:uid="{0225BB5A-034E-4AF4-B59A-3501D09D844B}"/>
    <cellStyle name="Normal 4_Devize obiecte evaluari" xfId="24" xr:uid="{3E2340AA-8FB4-4959-B1E3-F55FF32F488D}"/>
    <cellStyle name="Normal 5" xfId="20" xr:uid="{D36803CA-0B0F-4DA9-AC16-95A00719AE91}"/>
    <cellStyle name="Normal 5 2" xfId="21" xr:uid="{C94B1E4E-8175-4ED2-9CD5-667221C61CC4}"/>
    <cellStyle name="Normal 5 2 2" xfId="37" xr:uid="{47E8F56C-88D0-4DD7-86F6-84B6302D9947}"/>
    <cellStyle name="Normal 5 3" xfId="36" xr:uid="{C0529415-DF19-4DA7-84AC-E2E428FB40E4}"/>
    <cellStyle name="Normal 5_Devize obiecte evaluari" xfId="25" xr:uid="{BEBDE7B6-CBDC-4E78-AC4D-EA78E3C7C9E0}"/>
    <cellStyle name="Normal 6" xfId="26" xr:uid="{53419A8B-B544-4E4B-899A-A99A43118155}"/>
    <cellStyle name="Normal 7" xfId="29" xr:uid="{749F99F5-81A6-4BA9-9224-78901313EBA6}"/>
    <cellStyle name="Normal 8" xfId="39" xr:uid="{923CA774-FD70-471D-A514-AC8EE82DDFB3}"/>
    <cellStyle name="Normal 9" xfId="1" xr:uid="{81FB9E76-1D5B-4AE4-AAD4-E1F1B558BC3B}"/>
    <cellStyle name="Percent 2" xfId="45" xr:uid="{5B36F5FD-74D8-4506-B357-0E89B18642BA}"/>
    <cellStyle name="PretUnitar" xfId="8" xr:uid="{5B5A73E5-44A1-4F28-BA00-491635A49C1F}"/>
    <cellStyle name="Procent 2" xfId="3" xr:uid="{DBCD4F69-619A-4932-A8DA-C0871D63DF82}"/>
    <cellStyle name="Sporuri" xfId="9" xr:uid="{EE98CE23-F753-4893-953D-579D17DCB944}"/>
    <cellStyle name="Valoare" xfId="10" xr:uid="{5FE4D059-9B9C-4AF9-B4CF-484F37CA1B04}"/>
    <cellStyle name="Virgulă 2" xfId="2" xr:uid="{8AD7069E-F776-4775-9772-7D2F37162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123coduri.ro/cauta-in-baza-de-date-coduri-cpv.php?vcodg1=45&amp;vcodg2=452&amp;vcodg3=4522&amp;vcodg4=45223&amp;vcodcpv=45223300-9" TargetMode="External"/><Relationship Id="rId3" Type="http://schemas.openxmlformats.org/officeDocument/2006/relationships/hyperlink" Target="http://www.cpv.enem.pl/ro/45232130-2" TargetMode="External"/><Relationship Id="rId7" Type="http://schemas.openxmlformats.org/officeDocument/2006/relationships/hyperlink" Target="http://www.123coduri.ro/cauta-in-baza-de-date-coduri-cpv.php?vcodg1=45&amp;vcodg2=452&amp;vcodg3=4522&amp;vcodg4=45221&amp;vcodcpv=45221110-6" TargetMode="External"/><Relationship Id="rId2" Type="http://schemas.openxmlformats.org/officeDocument/2006/relationships/hyperlink" Target="http://www.cpv.enem.pl/ro/45232130-2" TargetMode="External"/><Relationship Id="rId1" Type="http://schemas.openxmlformats.org/officeDocument/2006/relationships/hyperlink" Target="http://www.cpv.enem.pl/ro/45232130-2" TargetMode="External"/><Relationship Id="rId6" Type="http://schemas.openxmlformats.org/officeDocument/2006/relationships/hyperlink" Target="http://www.cpv.enem.pl/ro/45232130-2" TargetMode="External"/><Relationship Id="rId5" Type="http://schemas.openxmlformats.org/officeDocument/2006/relationships/hyperlink" Target="http://www.cpv.enem.pl/ro/45232130-2" TargetMode="External"/><Relationship Id="rId4" Type="http://schemas.openxmlformats.org/officeDocument/2006/relationships/hyperlink" Target="http://www.cpv.enem.pl/ro/45232130-2" TargetMode="External"/><Relationship Id="rId9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2" workbookViewId="0"/>
  </sheetViews>
  <sheetFormatPr baseColWidth="10" defaultColWidth="12.6640625" defaultRowHeight="15" customHeight="1" x14ac:dyDescent="0.15"/>
  <cols>
    <col min="1" max="1" width="2" customWidth="1"/>
    <col min="2" max="2" width="5.6640625" customWidth="1"/>
    <col min="3" max="3" width="32.1640625" customWidth="1"/>
    <col min="4" max="4" width="23.5" customWidth="1"/>
    <col min="5" max="5" width="14.1640625" customWidth="1"/>
    <col min="6" max="6" width="14.83203125" customWidth="1"/>
    <col min="7" max="7" width="15.5" customWidth="1"/>
    <col min="8" max="8" width="15.33203125" customWidth="1"/>
    <col min="9" max="9" width="15.5" customWidth="1"/>
    <col min="10" max="10" width="16" customWidth="1"/>
    <col min="11" max="26" width="7.6640625" customWidth="1"/>
  </cols>
  <sheetData>
    <row r="1" spans="1:26" ht="14.25" customHeight="1" x14ac:dyDescent="0.25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/>
      <c r="C2" s="2" t="s">
        <v>1</v>
      </c>
      <c r="D2" s="3"/>
      <c r="E2" s="3"/>
      <c r="F2" s="4"/>
      <c r="G2" s="3"/>
      <c r="H2" s="3"/>
      <c r="I2" s="127" t="s">
        <v>2</v>
      </c>
      <c r="J2" s="125"/>
      <c r="K2" s="12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2"/>
      <c r="D3" s="3"/>
      <c r="E3" s="3"/>
      <c r="F3" s="4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2"/>
      <c r="D4" s="3"/>
      <c r="E4" s="3"/>
      <c r="F4" s="4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2"/>
      <c r="D5" s="3"/>
      <c r="E5" s="3"/>
      <c r="F5" s="4"/>
      <c r="G5" s="3"/>
      <c r="H5" s="3"/>
      <c r="I5" s="127" t="s">
        <v>3</v>
      </c>
      <c r="J5" s="12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1"/>
      <c r="C6" s="2"/>
      <c r="D6" s="3"/>
      <c r="E6" s="3"/>
      <c r="F6" s="4"/>
      <c r="G6" s="3"/>
      <c r="H6" s="3"/>
      <c r="I6" s="127" t="s">
        <v>4</v>
      </c>
      <c r="J6" s="12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1"/>
      <c r="C7" s="2"/>
      <c r="D7" s="3"/>
      <c r="E7" s="3"/>
      <c r="F7" s="4"/>
      <c r="G7" s="3"/>
      <c r="H7" s="3"/>
      <c r="I7" s="127" t="s">
        <v>5</v>
      </c>
      <c r="J7" s="1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/>
      <c r="B8" s="1"/>
      <c r="C8" s="2"/>
      <c r="D8" s="3"/>
      <c r="E8" s="3"/>
      <c r="F8" s="4"/>
      <c r="G8" s="3"/>
      <c r="H8" s="3"/>
      <c r="I8" s="5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2"/>
      <c r="D9" s="3"/>
      <c r="E9" s="3"/>
      <c r="F9" s="4"/>
      <c r="G9" s="3"/>
      <c r="H9" s="3"/>
      <c r="I9" s="127" t="s">
        <v>3</v>
      </c>
      <c r="J9" s="12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2"/>
      <c r="D10" s="3"/>
      <c r="E10" s="3"/>
      <c r="F10" s="4"/>
      <c r="G10" s="3"/>
      <c r="H10" s="3"/>
      <c r="I10" s="124" t="s">
        <v>6</v>
      </c>
      <c r="J10" s="12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2"/>
      <c r="D11" s="3"/>
      <c r="E11" s="3"/>
      <c r="F11" s="4"/>
      <c r="G11" s="3"/>
      <c r="H11" s="3"/>
      <c r="I11" s="124" t="s">
        <v>7</v>
      </c>
      <c r="J11" s="12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6" t="s">
        <v>8</v>
      </c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7"/>
      <c r="D13" s="126" t="s">
        <v>9</v>
      </c>
      <c r="E13" s="125"/>
      <c r="F13" s="125"/>
      <c r="G13" s="125"/>
      <c r="H13" s="1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8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15</v>
      </c>
      <c r="H15" s="9" t="s">
        <v>16</v>
      </c>
      <c r="I15" s="9" t="s">
        <v>17</v>
      </c>
      <c r="J15" s="10" t="s">
        <v>18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1"/>
      <c r="C16" s="12" t="s">
        <v>19</v>
      </c>
      <c r="D16" s="12" t="s">
        <v>20</v>
      </c>
      <c r="E16" s="12" t="s">
        <v>21</v>
      </c>
      <c r="F16" s="12" t="s">
        <v>22</v>
      </c>
      <c r="G16" s="12" t="s">
        <v>23</v>
      </c>
      <c r="H16" s="12" t="s">
        <v>24</v>
      </c>
      <c r="I16" s="12" t="s">
        <v>25</v>
      </c>
      <c r="J16" s="13" t="s">
        <v>26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1"/>
      <c r="C17" s="14"/>
      <c r="D17" s="14"/>
      <c r="E17" s="15" t="s">
        <v>27</v>
      </c>
      <c r="F17" s="12" t="s">
        <v>28</v>
      </c>
      <c r="G17" s="12"/>
      <c r="H17" s="14"/>
      <c r="I17" s="11"/>
      <c r="J17" s="13" t="s">
        <v>29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1"/>
      <c r="C18" s="14"/>
      <c r="D18" s="14"/>
      <c r="E18" s="14"/>
      <c r="F18" s="12" t="s">
        <v>30</v>
      </c>
      <c r="G18" s="14"/>
      <c r="H18" s="14"/>
      <c r="I18" s="11"/>
      <c r="J18" s="1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7">
        <v>1</v>
      </c>
      <c r="C19" s="18" t="s">
        <v>31</v>
      </c>
      <c r="D19" s="19" t="s">
        <v>32</v>
      </c>
      <c r="E19" s="19" t="s">
        <v>33</v>
      </c>
      <c r="F19" s="20">
        <v>600000</v>
      </c>
      <c r="G19" s="21" t="s">
        <v>34</v>
      </c>
      <c r="H19" s="21" t="s">
        <v>35</v>
      </c>
      <c r="I19" s="21" t="s">
        <v>36</v>
      </c>
      <c r="J19" s="22" t="s">
        <v>37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23">
        <v>2</v>
      </c>
      <c r="C20" s="24" t="s">
        <v>38</v>
      </c>
      <c r="D20" s="25" t="s">
        <v>39</v>
      </c>
      <c r="E20" s="25" t="s">
        <v>33</v>
      </c>
      <c r="F20" s="26">
        <v>550000</v>
      </c>
      <c r="G20" s="27" t="s">
        <v>34</v>
      </c>
      <c r="H20" s="27" t="s">
        <v>40</v>
      </c>
      <c r="I20" s="28" t="s">
        <v>36</v>
      </c>
      <c r="J20" s="29" t="s">
        <v>37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8.75" customHeight="1" x14ac:dyDescent="0.2">
      <c r="A21" s="1"/>
      <c r="B21" s="17">
        <v>3</v>
      </c>
      <c r="C21" s="30" t="s">
        <v>41</v>
      </c>
      <c r="D21" s="31" t="s">
        <v>39</v>
      </c>
      <c r="E21" s="31" t="s">
        <v>42</v>
      </c>
      <c r="F21" s="32">
        <v>1082037</v>
      </c>
      <c r="G21" s="33" t="s">
        <v>34</v>
      </c>
      <c r="H21" s="33" t="s">
        <v>43</v>
      </c>
      <c r="I21" s="34" t="s">
        <v>36</v>
      </c>
      <c r="J21" s="35" t="s">
        <v>37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4.25" customHeight="1" x14ac:dyDescent="0.2">
      <c r="A22" s="1"/>
      <c r="B22" s="23">
        <v>4</v>
      </c>
      <c r="C22" s="30" t="s">
        <v>44</v>
      </c>
      <c r="D22" s="31" t="s">
        <v>45</v>
      </c>
      <c r="E22" s="31" t="s">
        <v>33</v>
      </c>
      <c r="F22" s="32">
        <v>540000</v>
      </c>
      <c r="G22" s="33" t="s">
        <v>34</v>
      </c>
      <c r="H22" s="33" t="s">
        <v>35</v>
      </c>
      <c r="I22" s="34" t="s">
        <v>36</v>
      </c>
      <c r="J22" s="35" t="s">
        <v>37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0.25" customHeight="1" x14ac:dyDescent="0.2">
      <c r="A23" s="1"/>
      <c r="B23" s="17">
        <v>5</v>
      </c>
      <c r="C23" s="30" t="s">
        <v>46</v>
      </c>
      <c r="D23" s="31" t="s">
        <v>47</v>
      </c>
      <c r="E23" s="31" t="s">
        <v>48</v>
      </c>
      <c r="F23" s="32">
        <v>3000000</v>
      </c>
      <c r="G23" s="33" t="s">
        <v>34</v>
      </c>
      <c r="H23" s="33" t="s">
        <v>43</v>
      </c>
      <c r="I23" s="34" t="s">
        <v>36</v>
      </c>
      <c r="J23" s="35" t="s">
        <v>37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23">
        <v>6</v>
      </c>
      <c r="C24" s="30" t="s">
        <v>49</v>
      </c>
      <c r="D24" s="31" t="s">
        <v>50</v>
      </c>
      <c r="E24" s="31" t="s">
        <v>51</v>
      </c>
      <c r="F24" s="32">
        <v>2608097</v>
      </c>
      <c r="G24" s="33" t="s">
        <v>34</v>
      </c>
      <c r="H24" s="33" t="s">
        <v>52</v>
      </c>
      <c r="I24" s="34" t="s">
        <v>36</v>
      </c>
      <c r="J24" s="35" t="s">
        <v>37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7">
        <v>7</v>
      </c>
      <c r="C25" s="30" t="s">
        <v>53</v>
      </c>
      <c r="D25" s="31" t="s">
        <v>54</v>
      </c>
      <c r="E25" s="31" t="s">
        <v>33</v>
      </c>
      <c r="F25" s="32">
        <v>2608098</v>
      </c>
      <c r="G25" s="33" t="s">
        <v>34</v>
      </c>
      <c r="H25" s="33" t="s">
        <v>52</v>
      </c>
      <c r="I25" s="34" t="s">
        <v>36</v>
      </c>
      <c r="J25" s="35" t="s">
        <v>37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23">
        <v>8</v>
      </c>
      <c r="C26" s="36" t="s">
        <v>55</v>
      </c>
      <c r="D26" s="36" t="s">
        <v>56</v>
      </c>
      <c r="E26" s="37" t="s">
        <v>33</v>
      </c>
      <c r="F26" s="38">
        <v>800000</v>
      </c>
      <c r="G26" s="36" t="s">
        <v>57</v>
      </c>
      <c r="H26" s="39" t="s">
        <v>58</v>
      </c>
      <c r="I26" s="40" t="s">
        <v>59</v>
      </c>
      <c r="J26" s="41" t="s">
        <v>37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7">
        <v>9</v>
      </c>
      <c r="C27" s="42" t="s">
        <v>60</v>
      </c>
      <c r="D27" s="42" t="s">
        <v>61</v>
      </c>
      <c r="E27" s="31" t="s">
        <v>33</v>
      </c>
      <c r="F27" s="32">
        <v>400000</v>
      </c>
      <c r="G27" s="33" t="s">
        <v>62</v>
      </c>
      <c r="H27" s="33" t="s">
        <v>35</v>
      </c>
      <c r="I27" s="34" t="s">
        <v>59</v>
      </c>
      <c r="J27" s="35" t="s">
        <v>37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43">
        <v>10</v>
      </c>
      <c r="C28" s="44" t="s">
        <v>63</v>
      </c>
      <c r="D28" s="44" t="s">
        <v>64</v>
      </c>
      <c r="E28" s="45" t="s">
        <v>33</v>
      </c>
      <c r="F28" s="46">
        <v>100000</v>
      </c>
      <c r="G28" s="47" t="s">
        <v>65</v>
      </c>
      <c r="H28" s="48" t="s">
        <v>66</v>
      </c>
      <c r="I28" s="49" t="s">
        <v>59</v>
      </c>
      <c r="J28" s="50" t="s">
        <v>37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51">
        <f>SUM(F19:F28)</f>
        <v>12288232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5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I10:J10"/>
    <mergeCell ref="I11:J11"/>
    <mergeCell ref="D13:H13"/>
    <mergeCell ref="I2:K2"/>
    <mergeCell ref="I5:J5"/>
    <mergeCell ref="I6:J6"/>
    <mergeCell ref="I7:J7"/>
    <mergeCell ref="I9:J9"/>
  </mergeCells>
  <pageMargins left="0.70866141732283472" right="0.70866141732283472" top="0.74803149606299213" bottom="0.74803149606299213" header="0" footer="0"/>
  <pageSetup paperSize="9" scale="6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5"/>
  <sheetViews>
    <sheetView tabSelected="1" workbookViewId="0">
      <selection activeCell="B28" sqref="B28"/>
    </sheetView>
  </sheetViews>
  <sheetFormatPr baseColWidth="10" defaultColWidth="12.6640625" defaultRowHeight="15" customHeight="1" x14ac:dyDescent="0.15"/>
  <cols>
    <col min="1" max="1" width="5.6640625" customWidth="1"/>
    <col min="2" max="2" width="32.1640625" customWidth="1"/>
    <col min="3" max="3" width="23.5" customWidth="1"/>
    <col min="4" max="4" width="16.1640625" customWidth="1"/>
    <col min="5" max="5" width="14.83203125" customWidth="1"/>
    <col min="6" max="6" width="15.5" customWidth="1"/>
    <col min="7" max="7" width="15.33203125" customWidth="1"/>
    <col min="8" max="8" width="15.5" customWidth="1"/>
    <col min="9" max="9" width="16" customWidth="1"/>
    <col min="10" max="10" width="13.5" customWidth="1"/>
    <col min="11" max="26" width="7.6640625" customWidth="1"/>
  </cols>
  <sheetData>
    <row r="1" spans="1:26" ht="16" x14ac:dyDescent="0.2">
      <c r="A1" s="53"/>
      <c r="B1" s="54" t="s">
        <v>453</v>
      </c>
      <c r="C1" s="54"/>
      <c r="D1" s="54"/>
      <c r="E1" s="54"/>
      <c r="F1" s="54"/>
      <c r="G1" s="54"/>
      <c r="H1" s="54"/>
      <c r="I1" s="54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6" x14ac:dyDescent="0.2">
      <c r="A2" s="53"/>
      <c r="B2" s="54" t="s">
        <v>67</v>
      </c>
      <c r="C2" s="53"/>
      <c r="D2" s="53"/>
      <c r="E2" s="55"/>
      <c r="F2" s="53"/>
      <c r="G2" s="53"/>
      <c r="H2" s="129"/>
      <c r="I2" s="125"/>
      <c r="J2" s="12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6" x14ac:dyDescent="0.2">
      <c r="A3" s="53"/>
      <c r="B3" s="56" t="s">
        <v>8</v>
      </c>
      <c r="C3" s="53"/>
      <c r="D3" s="53"/>
      <c r="E3" s="57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6" x14ac:dyDescent="0.2">
      <c r="A4" s="53"/>
      <c r="B4" s="56"/>
      <c r="C4" s="128" t="s">
        <v>392</v>
      </c>
      <c r="D4" s="125"/>
      <c r="E4" s="125"/>
      <c r="F4" s="125"/>
      <c r="G4" s="125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6" x14ac:dyDescent="0.2">
      <c r="A5" s="53"/>
      <c r="B5" s="53"/>
      <c r="C5" s="53"/>
      <c r="D5" s="53"/>
      <c r="E5" s="57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98" x14ac:dyDescent="0.2">
      <c r="A6" s="58" t="s">
        <v>68</v>
      </c>
      <c r="B6" s="59" t="s">
        <v>69</v>
      </c>
      <c r="C6" s="59" t="s">
        <v>70</v>
      </c>
      <c r="D6" s="59" t="s">
        <v>71</v>
      </c>
      <c r="E6" s="59" t="s">
        <v>72</v>
      </c>
      <c r="F6" s="59" t="s">
        <v>73</v>
      </c>
      <c r="G6" s="59" t="s">
        <v>74</v>
      </c>
      <c r="H6" s="59" t="s">
        <v>75</v>
      </c>
      <c r="I6" s="59" t="s">
        <v>76</v>
      </c>
      <c r="J6" s="60" t="s">
        <v>77</v>
      </c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70" x14ac:dyDescent="0.15">
      <c r="A7" s="61">
        <v>1</v>
      </c>
      <c r="B7" s="97" t="s">
        <v>348</v>
      </c>
      <c r="C7" s="63" t="s">
        <v>394</v>
      </c>
      <c r="D7" s="103">
        <v>3492062</v>
      </c>
      <c r="E7" s="98" t="s">
        <v>349</v>
      </c>
      <c r="F7" s="62" t="s">
        <v>34</v>
      </c>
      <c r="G7" s="63" t="s">
        <v>393</v>
      </c>
      <c r="H7" s="63" t="s">
        <v>78</v>
      </c>
      <c r="I7" s="63" t="s">
        <v>36</v>
      </c>
      <c r="J7" s="65" t="s">
        <v>80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s="100" customFormat="1" ht="165" x14ac:dyDescent="0.15">
      <c r="A8" s="61">
        <v>2</v>
      </c>
      <c r="B8" s="101" t="s">
        <v>395</v>
      </c>
      <c r="C8" s="101" t="s">
        <v>411</v>
      </c>
      <c r="D8" s="104">
        <f>11968666.01/1.19</f>
        <v>10057702.529411765</v>
      </c>
      <c r="E8" s="64" t="s">
        <v>409</v>
      </c>
      <c r="F8" s="62" t="s">
        <v>34</v>
      </c>
      <c r="G8" s="63" t="s">
        <v>393</v>
      </c>
      <c r="H8" s="63" t="s">
        <v>79</v>
      </c>
      <c r="I8" s="63" t="s">
        <v>36</v>
      </c>
      <c r="J8" s="65" t="s">
        <v>80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s="100" customFormat="1" ht="165" x14ac:dyDescent="0.15">
      <c r="A9" s="61">
        <v>3</v>
      </c>
      <c r="B9" s="102" t="s">
        <v>396</v>
      </c>
      <c r="C9" s="101" t="s">
        <v>410</v>
      </c>
      <c r="D9" s="104">
        <f>22235823.52/1.19</f>
        <v>18685565.983193278</v>
      </c>
      <c r="E9" s="64" t="s">
        <v>409</v>
      </c>
      <c r="F9" s="62" t="s">
        <v>34</v>
      </c>
      <c r="G9" s="63" t="s">
        <v>393</v>
      </c>
      <c r="H9" s="63" t="s">
        <v>79</v>
      </c>
      <c r="I9" s="63" t="s">
        <v>36</v>
      </c>
      <c r="J9" s="65" t="s">
        <v>80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100" customFormat="1" ht="70" x14ac:dyDescent="0.15">
      <c r="A10" s="61">
        <v>4</v>
      </c>
      <c r="B10" s="101" t="s">
        <v>397</v>
      </c>
      <c r="C10" s="101" t="s">
        <v>412</v>
      </c>
      <c r="D10" s="104">
        <f>16960692.29/1.19</f>
        <v>14252682.596638655</v>
      </c>
      <c r="E10" s="64" t="s">
        <v>409</v>
      </c>
      <c r="F10" s="62" t="s">
        <v>34</v>
      </c>
      <c r="G10" s="63" t="s">
        <v>393</v>
      </c>
      <c r="H10" s="63" t="s">
        <v>79</v>
      </c>
      <c r="I10" s="63" t="s">
        <v>36</v>
      </c>
      <c r="J10" s="65" t="s">
        <v>80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100" customFormat="1" ht="70" x14ac:dyDescent="0.15">
      <c r="A11" s="61">
        <v>5</v>
      </c>
      <c r="B11" s="101" t="s">
        <v>398</v>
      </c>
      <c r="C11" s="102" t="s">
        <v>413</v>
      </c>
      <c r="D11" s="104">
        <f>1486323.84/1.19</f>
        <v>1249011.630252101</v>
      </c>
      <c r="E11" s="64" t="s">
        <v>409</v>
      </c>
      <c r="F11" s="62" t="s">
        <v>34</v>
      </c>
      <c r="G11" s="63" t="s">
        <v>393</v>
      </c>
      <c r="H11" s="63" t="s">
        <v>79</v>
      </c>
      <c r="I11" s="63" t="s">
        <v>36</v>
      </c>
      <c r="J11" s="65" t="s">
        <v>80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100" customFormat="1" ht="70" x14ac:dyDescent="0.15">
      <c r="A12" s="61">
        <v>6</v>
      </c>
      <c r="B12" s="101" t="s">
        <v>399</v>
      </c>
      <c r="C12" s="101" t="s">
        <v>411</v>
      </c>
      <c r="D12" s="104">
        <f>2122069.67/1.19</f>
        <v>1783251.8235294118</v>
      </c>
      <c r="E12" s="64" t="s">
        <v>409</v>
      </c>
      <c r="F12" s="62" t="s">
        <v>34</v>
      </c>
      <c r="G12" s="63" t="s">
        <v>393</v>
      </c>
      <c r="H12" s="63" t="s">
        <v>79</v>
      </c>
      <c r="I12" s="63" t="s">
        <v>36</v>
      </c>
      <c r="J12" s="65" t="s">
        <v>80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100" customFormat="1" ht="75" x14ac:dyDescent="0.15">
      <c r="A13" s="61">
        <v>7</v>
      </c>
      <c r="B13" s="101" t="s">
        <v>400</v>
      </c>
      <c r="C13" s="101" t="s">
        <v>410</v>
      </c>
      <c r="D13" s="104">
        <f>13201339.47/1.19</f>
        <v>11093562.579831934</v>
      </c>
      <c r="E13" s="64" t="s">
        <v>409</v>
      </c>
      <c r="F13" s="62" t="s">
        <v>34</v>
      </c>
      <c r="G13" s="63" t="s">
        <v>393</v>
      </c>
      <c r="H13" s="63" t="s">
        <v>79</v>
      </c>
      <c r="I13" s="63" t="s">
        <v>36</v>
      </c>
      <c r="J13" s="65" t="s">
        <v>80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s="100" customFormat="1" ht="70" x14ac:dyDescent="0.15">
      <c r="A14" s="61">
        <v>8</v>
      </c>
      <c r="B14" s="101" t="s">
        <v>401</v>
      </c>
      <c r="C14" s="101" t="s">
        <v>411</v>
      </c>
      <c r="D14" s="104">
        <f>2015718.71/1.19</f>
        <v>1693881.2689075631</v>
      </c>
      <c r="E14" s="64" t="s">
        <v>409</v>
      </c>
      <c r="F14" s="62" t="s">
        <v>34</v>
      </c>
      <c r="G14" s="63" t="s">
        <v>393</v>
      </c>
      <c r="H14" s="63" t="s">
        <v>79</v>
      </c>
      <c r="I14" s="63" t="s">
        <v>36</v>
      </c>
      <c r="J14" s="65" t="s">
        <v>80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s="100" customFormat="1" ht="75" x14ac:dyDescent="0.15">
      <c r="A15" s="61">
        <v>9</v>
      </c>
      <c r="B15" s="101" t="s">
        <v>402</v>
      </c>
      <c r="C15" s="101" t="s">
        <v>410</v>
      </c>
      <c r="D15" s="104">
        <f>12881653.04/1.19</f>
        <v>10824918.521008404</v>
      </c>
      <c r="E15" s="64" t="s">
        <v>409</v>
      </c>
      <c r="F15" s="62" t="s">
        <v>34</v>
      </c>
      <c r="G15" s="63" t="s">
        <v>393</v>
      </c>
      <c r="H15" s="63" t="s">
        <v>79</v>
      </c>
      <c r="I15" s="63" t="s">
        <v>36</v>
      </c>
      <c r="J15" s="65" t="s">
        <v>80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s="100" customFormat="1" ht="70" x14ac:dyDescent="0.15">
      <c r="A16" s="61">
        <v>10</v>
      </c>
      <c r="B16" s="101" t="s">
        <v>403</v>
      </c>
      <c r="C16" s="101" t="s">
        <v>411</v>
      </c>
      <c r="D16" s="104">
        <f>1185336.95/1.19</f>
        <v>996081.4705882353</v>
      </c>
      <c r="E16" s="64" t="s">
        <v>409</v>
      </c>
      <c r="F16" s="62" t="s">
        <v>34</v>
      </c>
      <c r="G16" s="63" t="s">
        <v>393</v>
      </c>
      <c r="H16" s="63" t="s">
        <v>79</v>
      </c>
      <c r="I16" s="63" t="s">
        <v>36</v>
      </c>
      <c r="J16" s="65" t="s">
        <v>80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100" customFormat="1" ht="75" x14ac:dyDescent="0.15">
      <c r="A17" s="61">
        <v>11</v>
      </c>
      <c r="B17" s="101" t="s">
        <v>404</v>
      </c>
      <c r="C17" s="101" t="s">
        <v>410</v>
      </c>
      <c r="D17" s="104">
        <f>7566122.88/1.19</f>
        <v>6358086.4537815126</v>
      </c>
      <c r="E17" s="64" t="s">
        <v>409</v>
      </c>
      <c r="F17" s="62" t="s">
        <v>34</v>
      </c>
      <c r="G17" s="63" t="s">
        <v>393</v>
      </c>
      <c r="H17" s="63" t="s">
        <v>79</v>
      </c>
      <c r="I17" s="63" t="s">
        <v>36</v>
      </c>
      <c r="J17" s="65" t="s">
        <v>80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s="100" customFormat="1" ht="70" x14ac:dyDescent="0.15">
      <c r="A18" s="61">
        <v>12</v>
      </c>
      <c r="B18" s="101" t="s">
        <v>405</v>
      </c>
      <c r="C18" s="101" t="s">
        <v>411</v>
      </c>
      <c r="D18" s="104">
        <f>2492268.25/1.19</f>
        <v>2094343.0672268909</v>
      </c>
      <c r="E18" s="64" t="s">
        <v>409</v>
      </c>
      <c r="F18" s="62" t="s">
        <v>34</v>
      </c>
      <c r="G18" s="63" t="s">
        <v>393</v>
      </c>
      <c r="H18" s="63" t="s">
        <v>79</v>
      </c>
      <c r="I18" s="63" t="s">
        <v>36</v>
      </c>
      <c r="J18" s="65" t="s">
        <v>80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s="100" customFormat="1" ht="75" x14ac:dyDescent="0.15">
      <c r="A19" s="61">
        <v>13</v>
      </c>
      <c r="B19" s="101" t="s">
        <v>406</v>
      </c>
      <c r="C19" s="101" t="s">
        <v>410</v>
      </c>
      <c r="D19" s="104">
        <f>19177398.14/1.19</f>
        <v>16115460.621848742</v>
      </c>
      <c r="E19" s="64" t="s">
        <v>409</v>
      </c>
      <c r="F19" s="62" t="s">
        <v>34</v>
      </c>
      <c r="G19" s="63" t="s">
        <v>393</v>
      </c>
      <c r="H19" s="63" t="s">
        <v>79</v>
      </c>
      <c r="I19" s="63" t="s">
        <v>36</v>
      </c>
      <c r="J19" s="65" t="s">
        <v>80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s="100" customFormat="1" ht="70" x14ac:dyDescent="0.15">
      <c r="A20" s="61">
        <v>14</v>
      </c>
      <c r="B20" s="101" t="s">
        <v>407</v>
      </c>
      <c r="C20" s="101" t="s">
        <v>411</v>
      </c>
      <c r="D20" s="104">
        <f>1079108.25/1.19</f>
        <v>906813.65546218492</v>
      </c>
      <c r="E20" s="64" t="s">
        <v>409</v>
      </c>
      <c r="F20" s="62" t="s">
        <v>34</v>
      </c>
      <c r="G20" s="63" t="s">
        <v>393</v>
      </c>
      <c r="H20" s="63" t="s">
        <v>79</v>
      </c>
      <c r="I20" s="63" t="s">
        <v>36</v>
      </c>
      <c r="J20" s="65" t="s">
        <v>80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s="100" customFormat="1" ht="75" x14ac:dyDescent="0.15">
      <c r="A21" s="61">
        <v>15</v>
      </c>
      <c r="B21" s="101" t="s">
        <v>408</v>
      </c>
      <c r="C21" s="101" t="s">
        <v>410</v>
      </c>
      <c r="D21" s="104">
        <f>6811546.36/1.19</f>
        <v>5723988.5378151266</v>
      </c>
      <c r="E21" s="64" t="s">
        <v>409</v>
      </c>
      <c r="F21" s="62" t="s">
        <v>34</v>
      </c>
      <c r="G21" s="63" t="s">
        <v>393</v>
      </c>
      <c r="H21" s="63" t="s">
        <v>79</v>
      </c>
      <c r="I21" s="63" t="s">
        <v>36</v>
      </c>
      <c r="J21" s="65" t="s">
        <v>80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s="100" customFormat="1" ht="70" x14ac:dyDescent="0.15">
      <c r="A22" s="61">
        <v>16</v>
      </c>
      <c r="B22" s="62" t="s">
        <v>414</v>
      </c>
      <c r="C22" s="101" t="s">
        <v>416</v>
      </c>
      <c r="D22" s="104">
        <v>3000000</v>
      </c>
      <c r="E22" s="64" t="s">
        <v>415</v>
      </c>
      <c r="F22" s="62" t="s">
        <v>34</v>
      </c>
      <c r="G22" s="63" t="s">
        <v>81</v>
      </c>
      <c r="H22" s="63" t="s">
        <v>79</v>
      </c>
      <c r="I22" s="63" t="s">
        <v>36</v>
      </c>
      <c r="J22" s="65" t="s">
        <v>80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s="100" customFormat="1" ht="70" x14ac:dyDescent="0.15">
      <c r="A23" s="61">
        <v>17</v>
      </c>
      <c r="B23" s="62" t="s">
        <v>417</v>
      </c>
      <c r="C23" s="101" t="s">
        <v>421</v>
      </c>
      <c r="D23" s="104">
        <v>1500000</v>
      </c>
      <c r="E23" s="64" t="s">
        <v>33</v>
      </c>
      <c r="F23" s="62" t="s">
        <v>34</v>
      </c>
      <c r="G23" s="63" t="s">
        <v>81</v>
      </c>
      <c r="H23" s="63" t="s">
        <v>82</v>
      </c>
      <c r="I23" s="63" t="s">
        <v>36</v>
      </c>
      <c r="J23" s="65" t="s">
        <v>80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s="100" customFormat="1" ht="70" x14ac:dyDescent="0.15">
      <c r="A24" s="61">
        <v>18</v>
      </c>
      <c r="B24" s="62" t="s">
        <v>418</v>
      </c>
      <c r="C24" s="101" t="s">
        <v>422</v>
      </c>
      <c r="D24" s="104">
        <v>1397033</v>
      </c>
      <c r="E24" s="64" t="s">
        <v>415</v>
      </c>
      <c r="F24" s="62" t="s">
        <v>34</v>
      </c>
      <c r="G24" s="63" t="s">
        <v>81</v>
      </c>
      <c r="H24" s="63" t="s">
        <v>423</v>
      </c>
      <c r="I24" s="63" t="s">
        <v>36</v>
      </c>
      <c r="J24" s="65" t="s">
        <v>80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s="100" customFormat="1" ht="70" x14ac:dyDescent="0.15">
      <c r="A25" s="61">
        <v>19</v>
      </c>
      <c r="B25" s="62" t="s">
        <v>420</v>
      </c>
      <c r="C25" s="101" t="s">
        <v>422</v>
      </c>
      <c r="D25" s="104">
        <v>7672241.3799999999</v>
      </c>
      <c r="E25" s="64" t="s">
        <v>415</v>
      </c>
      <c r="F25" s="62" t="s">
        <v>34</v>
      </c>
      <c r="G25" s="63" t="s">
        <v>81</v>
      </c>
      <c r="H25" s="63" t="s">
        <v>423</v>
      </c>
      <c r="I25" s="63" t="s">
        <v>36</v>
      </c>
      <c r="J25" s="65" t="s">
        <v>80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s="100" customFormat="1" ht="70" x14ac:dyDescent="0.15">
      <c r="A26" s="61">
        <v>20</v>
      </c>
      <c r="B26" s="62" t="s">
        <v>419</v>
      </c>
      <c r="C26" s="101" t="s">
        <v>424</v>
      </c>
      <c r="D26" s="104">
        <v>8267107.2999999998</v>
      </c>
      <c r="E26" s="64" t="s">
        <v>415</v>
      </c>
      <c r="F26" s="62" t="s">
        <v>34</v>
      </c>
      <c r="G26" s="63" t="s">
        <v>81</v>
      </c>
      <c r="H26" s="63" t="s">
        <v>423</v>
      </c>
      <c r="I26" s="63" t="s">
        <v>36</v>
      </c>
      <c r="J26" s="65" t="s">
        <v>80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42" x14ac:dyDescent="0.15">
      <c r="A27" s="61">
        <v>21</v>
      </c>
      <c r="B27" s="62" t="s">
        <v>63</v>
      </c>
      <c r="C27" s="63" t="s">
        <v>86</v>
      </c>
      <c r="D27" s="104">
        <v>500000</v>
      </c>
      <c r="E27" s="64" t="s">
        <v>33</v>
      </c>
      <c r="F27" s="62" t="s">
        <v>87</v>
      </c>
      <c r="G27" s="63" t="s">
        <v>393</v>
      </c>
      <c r="H27" s="63" t="s">
        <v>393</v>
      </c>
      <c r="I27" s="63" t="s">
        <v>36</v>
      </c>
      <c r="J27" s="65" t="s">
        <v>80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6" x14ac:dyDescent="0.2">
      <c r="A28" s="61"/>
      <c r="B28" s="66"/>
      <c r="C28" s="66"/>
      <c r="D28" s="67"/>
      <c r="E28" s="53"/>
      <c r="F28" s="53"/>
      <c r="G28" s="53"/>
      <c r="H28" s="53"/>
      <c r="I28" s="53"/>
      <c r="J28" s="53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96.75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96.7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14" customHeight="1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6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6" x14ac:dyDescent="0.2">
      <c r="A33" s="53"/>
      <c r="B33" s="53"/>
      <c r="C33" s="53"/>
      <c r="D33" s="53"/>
      <c r="E33" s="57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6" x14ac:dyDescent="0.2">
      <c r="A34" s="53"/>
      <c r="B34" s="53"/>
      <c r="C34" s="53"/>
      <c r="D34" s="53"/>
      <c r="E34" s="57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6" x14ac:dyDescent="0.2">
      <c r="A35" s="53"/>
      <c r="B35" s="53"/>
      <c r="C35" s="53"/>
      <c r="D35" s="53"/>
      <c r="E35" s="57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6" x14ac:dyDescent="0.2">
      <c r="A36" s="53"/>
      <c r="B36" s="53"/>
      <c r="C36" s="53"/>
      <c r="D36" s="53"/>
      <c r="E36" s="57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6" x14ac:dyDescent="0.2">
      <c r="A37" s="53"/>
      <c r="B37" s="53"/>
      <c r="C37" s="53"/>
      <c r="D37" s="53"/>
      <c r="E37" s="57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6" x14ac:dyDescent="0.2">
      <c r="A38" s="53"/>
      <c r="B38" s="53"/>
      <c r="C38" s="53"/>
      <c r="D38" s="53"/>
      <c r="E38" s="57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6" x14ac:dyDescent="0.2">
      <c r="A39" s="53"/>
      <c r="B39" s="53"/>
      <c r="C39" s="53"/>
      <c r="D39" s="53"/>
      <c r="E39" s="57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6" x14ac:dyDescent="0.2">
      <c r="A40" s="53"/>
      <c r="B40" s="53"/>
      <c r="C40" s="53"/>
      <c r="D40" s="53"/>
      <c r="E40" s="57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6" x14ac:dyDescent="0.2">
      <c r="A41" s="53"/>
      <c r="B41" s="53"/>
      <c r="C41" s="53"/>
      <c r="D41" s="53"/>
      <c r="E41" s="57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6" x14ac:dyDescent="0.2">
      <c r="A42" s="53"/>
      <c r="B42" s="53"/>
      <c r="C42" s="53"/>
      <c r="D42" s="53"/>
      <c r="E42" s="57"/>
      <c r="F42" s="68"/>
      <c r="G42" s="69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6" x14ac:dyDescent="0.2">
      <c r="A43" s="53"/>
      <c r="B43" s="53"/>
      <c r="C43" s="53"/>
      <c r="D43" s="53"/>
      <c r="E43" s="57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6" x14ac:dyDescent="0.2">
      <c r="A44" s="53"/>
      <c r="B44" s="53"/>
      <c r="C44" s="53"/>
      <c r="D44" s="53"/>
      <c r="E44" s="57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6" x14ac:dyDescent="0.2">
      <c r="A45" s="53"/>
      <c r="B45" s="53"/>
      <c r="C45" s="53"/>
      <c r="D45" s="53"/>
      <c r="E45" s="57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6" x14ac:dyDescent="0.2">
      <c r="A46" s="53"/>
      <c r="B46" s="53"/>
      <c r="C46" s="53"/>
      <c r="D46" s="53"/>
      <c r="E46" s="57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6" x14ac:dyDescent="0.2">
      <c r="A47" s="53"/>
      <c r="B47" s="53"/>
      <c r="C47" s="53"/>
      <c r="D47" s="53"/>
      <c r="E47" s="57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6" x14ac:dyDescent="0.2">
      <c r="A48" s="53"/>
      <c r="B48" s="53"/>
      <c r="C48" s="53"/>
      <c r="D48" s="53"/>
      <c r="E48" s="57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6" x14ac:dyDescent="0.2">
      <c r="A49" s="53"/>
      <c r="B49" s="53"/>
      <c r="C49" s="53"/>
      <c r="D49" s="53"/>
      <c r="E49" s="57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6" x14ac:dyDescent="0.2">
      <c r="A50" s="53"/>
      <c r="B50" s="53"/>
      <c r="C50" s="53"/>
      <c r="D50" s="53"/>
      <c r="E50" s="57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6" x14ac:dyDescent="0.2">
      <c r="A51" s="53"/>
      <c r="B51" s="53"/>
      <c r="C51" s="53"/>
      <c r="D51" s="53"/>
      <c r="E51" s="57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6" x14ac:dyDescent="0.2">
      <c r="A52" s="53"/>
      <c r="B52" s="53"/>
      <c r="C52" s="53"/>
      <c r="D52" s="53"/>
      <c r="E52" s="57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6" x14ac:dyDescent="0.2">
      <c r="A53" s="53"/>
      <c r="B53" s="53"/>
      <c r="C53" s="53"/>
      <c r="D53" s="53"/>
      <c r="E53" s="57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6" x14ac:dyDescent="0.2">
      <c r="A54" s="53"/>
      <c r="B54" s="53"/>
      <c r="C54" s="53"/>
      <c r="D54" s="53"/>
      <c r="E54" s="57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6" x14ac:dyDescent="0.2">
      <c r="A55" s="53"/>
      <c r="B55" s="53"/>
      <c r="C55" s="53"/>
      <c r="D55" s="53"/>
      <c r="E55" s="57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6" x14ac:dyDescent="0.2">
      <c r="A56" s="53"/>
      <c r="B56" s="53"/>
      <c r="C56" s="53"/>
      <c r="D56" s="53"/>
      <c r="E56" s="57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6" x14ac:dyDescent="0.2">
      <c r="A57" s="53"/>
      <c r="B57" s="53"/>
      <c r="C57" s="53"/>
      <c r="D57" s="53"/>
      <c r="E57" s="57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6" x14ac:dyDescent="0.2">
      <c r="A58" s="53"/>
      <c r="B58" s="53"/>
      <c r="C58" s="53"/>
      <c r="D58" s="53"/>
      <c r="E58" s="57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6" x14ac:dyDescent="0.2">
      <c r="A59" s="53"/>
      <c r="B59" s="53"/>
      <c r="C59" s="53"/>
      <c r="D59" s="53"/>
      <c r="E59" s="57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6" x14ac:dyDescent="0.2">
      <c r="A60" s="53"/>
      <c r="B60" s="53"/>
      <c r="C60" s="53"/>
      <c r="D60" s="53"/>
      <c r="E60" s="57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6" x14ac:dyDescent="0.2">
      <c r="A61" s="53"/>
      <c r="B61" s="53"/>
      <c r="C61" s="53"/>
      <c r="D61" s="53"/>
      <c r="E61" s="57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6" x14ac:dyDescent="0.2">
      <c r="A62" s="53"/>
      <c r="B62" s="53"/>
      <c r="C62" s="53"/>
      <c r="D62" s="53"/>
      <c r="E62" s="57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6" x14ac:dyDescent="0.2">
      <c r="A63" s="53"/>
      <c r="B63" s="53"/>
      <c r="C63" s="53"/>
      <c r="D63" s="53"/>
      <c r="E63" s="57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6" x14ac:dyDescent="0.2">
      <c r="A64" s="53"/>
      <c r="B64" s="53"/>
      <c r="C64" s="53"/>
      <c r="D64" s="53"/>
      <c r="E64" s="57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6" x14ac:dyDescent="0.2">
      <c r="A65" s="53"/>
      <c r="B65" s="53"/>
      <c r="C65" s="53"/>
      <c r="D65" s="53"/>
      <c r="E65" s="57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6" x14ac:dyDescent="0.2">
      <c r="A66" s="53"/>
      <c r="B66" s="53"/>
      <c r="C66" s="53"/>
      <c r="D66" s="53"/>
      <c r="E66" s="57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6" x14ac:dyDescent="0.2">
      <c r="A67" s="53"/>
      <c r="B67" s="53"/>
      <c r="C67" s="53"/>
      <c r="D67" s="53"/>
      <c r="E67" s="57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6" x14ac:dyDescent="0.2">
      <c r="A68" s="53"/>
      <c r="B68" s="53"/>
      <c r="C68" s="53"/>
      <c r="D68" s="53"/>
      <c r="E68" s="57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6" x14ac:dyDescent="0.2">
      <c r="A69" s="53"/>
      <c r="B69" s="53"/>
      <c r="C69" s="53"/>
      <c r="D69" s="53"/>
      <c r="E69" s="57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6" x14ac:dyDescent="0.2">
      <c r="A70" s="53"/>
      <c r="B70" s="53"/>
      <c r="C70" s="53"/>
      <c r="D70" s="53"/>
      <c r="E70" s="57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6" x14ac:dyDescent="0.2">
      <c r="A71" s="53"/>
      <c r="B71" s="53"/>
      <c r="C71" s="53"/>
      <c r="D71" s="53"/>
      <c r="E71" s="57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6" x14ac:dyDescent="0.2">
      <c r="A72" s="53"/>
      <c r="B72" s="53"/>
      <c r="C72" s="53"/>
      <c r="D72" s="53"/>
      <c r="E72" s="57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6" x14ac:dyDescent="0.2">
      <c r="A73" s="53"/>
      <c r="B73" s="53"/>
      <c r="C73" s="53"/>
      <c r="D73" s="53"/>
      <c r="E73" s="57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6" x14ac:dyDescent="0.2">
      <c r="A74" s="53"/>
      <c r="B74" s="53"/>
      <c r="C74" s="53"/>
      <c r="D74" s="53"/>
      <c r="E74" s="57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6" x14ac:dyDescent="0.2">
      <c r="A75" s="53"/>
      <c r="B75" s="53"/>
      <c r="C75" s="53"/>
      <c r="D75" s="53"/>
      <c r="E75" s="57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6" x14ac:dyDescent="0.2">
      <c r="A76" s="53"/>
      <c r="B76" s="53"/>
      <c r="C76" s="53"/>
      <c r="D76" s="53"/>
      <c r="E76" s="57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6" x14ac:dyDescent="0.2">
      <c r="A77" s="53"/>
      <c r="B77" s="53"/>
      <c r="C77" s="53"/>
      <c r="D77" s="53"/>
      <c r="E77" s="57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6" x14ac:dyDescent="0.2">
      <c r="A78" s="53"/>
      <c r="B78" s="53"/>
      <c r="C78" s="53"/>
      <c r="D78" s="53"/>
      <c r="E78" s="57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6" x14ac:dyDescent="0.2">
      <c r="A79" s="53"/>
      <c r="B79" s="53"/>
      <c r="C79" s="53"/>
      <c r="D79" s="53"/>
      <c r="E79" s="57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6" x14ac:dyDescent="0.2">
      <c r="A80" s="53"/>
      <c r="B80" s="53"/>
      <c r="C80" s="53"/>
      <c r="D80" s="53"/>
      <c r="E80" s="57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6" x14ac:dyDescent="0.2">
      <c r="A81" s="53"/>
      <c r="B81" s="53"/>
      <c r="C81" s="53"/>
      <c r="D81" s="53"/>
      <c r="E81" s="57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6" x14ac:dyDescent="0.2">
      <c r="A82" s="53"/>
      <c r="B82" s="53"/>
      <c r="C82" s="53"/>
      <c r="D82" s="53"/>
      <c r="E82" s="57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6" x14ac:dyDescent="0.2">
      <c r="A83" s="53"/>
      <c r="B83" s="53"/>
      <c r="C83" s="53"/>
      <c r="D83" s="53"/>
      <c r="E83" s="57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6" x14ac:dyDescent="0.2">
      <c r="A84" s="53"/>
      <c r="B84" s="53"/>
      <c r="C84" s="53"/>
      <c r="D84" s="53"/>
      <c r="E84" s="57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6" x14ac:dyDescent="0.2">
      <c r="A85" s="53"/>
      <c r="B85" s="53"/>
      <c r="C85" s="53"/>
      <c r="D85" s="53"/>
      <c r="E85" s="57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6" x14ac:dyDescent="0.2">
      <c r="A86" s="53"/>
      <c r="B86" s="53"/>
      <c r="C86" s="53"/>
      <c r="D86" s="53"/>
      <c r="E86" s="57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6" x14ac:dyDescent="0.2">
      <c r="A87" s="53"/>
      <c r="B87" s="53"/>
      <c r="C87" s="53"/>
      <c r="D87" s="53"/>
      <c r="E87" s="57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6" x14ac:dyDescent="0.2">
      <c r="A88" s="53"/>
      <c r="B88" s="53"/>
      <c r="C88" s="53"/>
      <c r="D88" s="53"/>
      <c r="E88" s="57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6" x14ac:dyDescent="0.2">
      <c r="A89" s="53"/>
      <c r="B89" s="53"/>
      <c r="C89" s="53"/>
      <c r="D89" s="53"/>
      <c r="E89" s="57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6" x14ac:dyDescent="0.2">
      <c r="A90" s="53"/>
      <c r="B90" s="53"/>
      <c r="C90" s="53"/>
      <c r="D90" s="53"/>
      <c r="E90" s="57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6" x14ac:dyDescent="0.2">
      <c r="A91" s="53"/>
      <c r="B91" s="53"/>
      <c r="C91" s="53"/>
      <c r="D91" s="53"/>
      <c r="E91" s="57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6" x14ac:dyDescent="0.2">
      <c r="A92" s="53"/>
      <c r="B92" s="53"/>
      <c r="C92" s="53"/>
      <c r="D92" s="53"/>
      <c r="E92" s="57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6" x14ac:dyDescent="0.2">
      <c r="A93" s="53"/>
      <c r="B93" s="53"/>
      <c r="C93" s="53"/>
      <c r="D93" s="53"/>
      <c r="E93" s="57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" x14ac:dyDescent="0.2">
      <c r="A94" s="53"/>
      <c r="B94" s="53"/>
      <c r="C94" s="53"/>
      <c r="D94" s="53"/>
      <c r="E94" s="57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6" x14ac:dyDescent="0.2">
      <c r="A95" s="53"/>
      <c r="B95" s="53"/>
      <c r="C95" s="53"/>
      <c r="D95" s="53"/>
      <c r="E95" s="57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6" x14ac:dyDescent="0.2">
      <c r="A96" s="53"/>
      <c r="B96" s="53"/>
      <c r="C96" s="53"/>
      <c r="D96" s="53"/>
      <c r="E96" s="57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6" x14ac:dyDescent="0.2">
      <c r="A97" s="53"/>
      <c r="B97" s="53"/>
      <c r="C97" s="53"/>
      <c r="D97" s="53"/>
      <c r="E97" s="57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6" x14ac:dyDescent="0.2">
      <c r="A98" s="53"/>
      <c r="B98" s="53"/>
      <c r="C98" s="53"/>
      <c r="D98" s="53"/>
      <c r="E98" s="57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6" x14ac:dyDescent="0.2">
      <c r="A99" s="53"/>
      <c r="B99" s="53"/>
      <c r="C99" s="53"/>
      <c r="D99" s="53"/>
      <c r="E99" s="57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6" x14ac:dyDescent="0.2">
      <c r="A100" s="53"/>
      <c r="B100" s="53"/>
      <c r="C100" s="53"/>
      <c r="D100" s="53"/>
      <c r="E100" s="57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6" x14ac:dyDescent="0.2">
      <c r="A101" s="53"/>
      <c r="B101" s="53"/>
      <c r="C101" s="53"/>
      <c r="D101" s="53"/>
      <c r="E101" s="57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6" x14ac:dyDescent="0.2">
      <c r="A102" s="53"/>
      <c r="B102" s="53"/>
      <c r="C102" s="53"/>
      <c r="D102" s="53"/>
      <c r="E102" s="57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6" x14ac:dyDescent="0.2">
      <c r="A103" s="53"/>
      <c r="B103" s="53"/>
      <c r="C103" s="53"/>
      <c r="D103" s="53"/>
      <c r="E103" s="57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6" x14ac:dyDescent="0.2">
      <c r="A104" s="53"/>
      <c r="B104" s="53"/>
      <c r="C104" s="53"/>
      <c r="D104" s="53"/>
      <c r="E104" s="57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6" x14ac:dyDescent="0.2">
      <c r="A105" s="53"/>
      <c r="B105" s="53"/>
      <c r="C105" s="53"/>
      <c r="D105" s="53"/>
      <c r="E105" s="57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6" x14ac:dyDescent="0.2">
      <c r="A106" s="53"/>
      <c r="B106" s="53"/>
      <c r="C106" s="53"/>
      <c r="D106" s="53"/>
      <c r="E106" s="57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6" x14ac:dyDescent="0.2">
      <c r="A107" s="53"/>
      <c r="B107" s="53"/>
      <c r="C107" s="53"/>
      <c r="D107" s="53"/>
      <c r="E107" s="57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6" x14ac:dyDescent="0.2">
      <c r="A108" s="53"/>
      <c r="B108" s="53"/>
      <c r="C108" s="53"/>
      <c r="D108" s="53"/>
      <c r="E108" s="57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6" x14ac:dyDescent="0.2">
      <c r="A109" s="53"/>
      <c r="B109" s="53"/>
      <c r="C109" s="53"/>
      <c r="D109" s="53"/>
      <c r="E109" s="57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6" x14ac:dyDescent="0.2">
      <c r="A110" s="53"/>
      <c r="B110" s="53"/>
      <c r="C110" s="53"/>
      <c r="D110" s="53"/>
      <c r="E110" s="57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6" x14ac:dyDescent="0.2">
      <c r="A111" s="53"/>
      <c r="B111" s="53"/>
      <c r="C111" s="53"/>
      <c r="D111" s="53"/>
      <c r="E111" s="57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6" x14ac:dyDescent="0.2">
      <c r="A112" s="53"/>
      <c r="B112" s="53"/>
      <c r="C112" s="53"/>
      <c r="D112" s="53"/>
      <c r="E112" s="57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6" x14ac:dyDescent="0.2">
      <c r="A113" s="53"/>
      <c r="B113" s="53"/>
      <c r="C113" s="53"/>
      <c r="D113" s="53"/>
      <c r="E113" s="57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6" x14ac:dyDescent="0.2">
      <c r="A114" s="53"/>
      <c r="B114" s="53"/>
      <c r="C114" s="53"/>
      <c r="D114" s="53"/>
      <c r="E114" s="57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6" x14ac:dyDescent="0.2">
      <c r="A115" s="53"/>
      <c r="B115" s="53"/>
      <c r="C115" s="53"/>
      <c r="D115" s="53"/>
      <c r="E115" s="57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6" x14ac:dyDescent="0.2">
      <c r="A116" s="53"/>
      <c r="B116" s="53"/>
      <c r="C116" s="53"/>
      <c r="D116" s="53"/>
      <c r="E116" s="57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6" x14ac:dyDescent="0.2">
      <c r="A117" s="53"/>
      <c r="B117" s="53"/>
      <c r="C117" s="53"/>
      <c r="D117" s="53"/>
      <c r="E117" s="57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6" x14ac:dyDescent="0.2">
      <c r="A118" s="53"/>
      <c r="B118" s="53"/>
      <c r="C118" s="53"/>
      <c r="D118" s="53"/>
      <c r="E118" s="57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6" x14ac:dyDescent="0.2">
      <c r="A119" s="53"/>
      <c r="B119" s="53"/>
      <c r="C119" s="53"/>
      <c r="D119" s="53"/>
      <c r="E119" s="57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6" x14ac:dyDescent="0.2">
      <c r="A120" s="53"/>
      <c r="B120" s="53"/>
      <c r="C120" s="53"/>
      <c r="D120" s="53"/>
      <c r="E120" s="57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6" x14ac:dyDescent="0.2">
      <c r="A121" s="53"/>
      <c r="B121" s="53"/>
      <c r="C121" s="53"/>
      <c r="D121" s="53"/>
      <c r="E121" s="57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6" x14ac:dyDescent="0.2">
      <c r="A122" s="53"/>
      <c r="B122" s="53"/>
      <c r="C122" s="53"/>
      <c r="D122" s="53"/>
      <c r="E122" s="57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6" x14ac:dyDescent="0.2">
      <c r="A123" s="53"/>
      <c r="B123" s="53"/>
      <c r="C123" s="53"/>
      <c r="D123" s="53"/>
      <c r="E123" s="57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6" x14ac:dyDescent="0.2">
      <c r="A124" s="53"/>
      <c r="B124" s="53"/>
      <c r="C124" s="53"/>
      <c r="D124" s="53"/>
      <c r="E124" s="57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6" x14ac:dyDescent="0.2">
      <c r="A125" s="53"/>
      <c r="B125" s="53"/>
      <c r="C125" s="53"/>
      <c r="D125" s="53"/>
      <c r="E125" s="57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6" x14ac:dyDescent="0.2">
      <c r="A126" s="53"/>
      <c r="B126" s="53"/>
      <c r="C126" s="53"/>
      <c r="D126" s="53"/>
      <c r="E126" s="57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6" x14ac:dyDescent="0.2">
      <c r="A127" s="53"/>
      <c r="B127" s="53"/>
      <c r="C127" s="53"/>
      <c r="D127" s="53"/>
      <c r="E127" s="57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6" x14ac:dyDescent="0.2">
      <c r="A128" s="53"/>
      <c r="B128" s="53"/>
      <c r="C128" s="53"/>
      <c r="D128" s="53"/>
      <c r="E128" s="57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6" x14ac:dyDescent="0.2">
      <c r="A129" s="53"/>
      <c r="B129" s="53"/>
      <c r="C129" s="53"/>
      <c r="D129" s="53"/>
      <c r="E129" s="57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6" x14ac:dyDescent="0.2">
      <c r="A130" s="53"/>
      <c r="B130" s="53"/>
      <c r="C130" s="53"/>
      <c r="D130" s="53"/>
      <c r="E130" s="57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6" x14ac:dyDescent="0.2">
      <c r="A131" s="53"/>
      <c r="B131" s="53"/>
      <c r="C131" s="53"/>
      <c r="D131" s="53"/>
      <c r="E131" s="57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6" x14ac:dyDescent="0.2">
      <c r="A132" s="53"/>
      <c r="B132" s="53"/>
      <c r="C132" s="53"/>
      <c r="D132" s="53"/>
      <c r="E132" s="57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6" x14ac:dyDescent="0.2">
      <c r="A133" s="53"/>
      <c r="B133" s="53"/>
      <c r="C133" s="53"/>
      <c r="D133" s="53"/>
      <c r="E133" s="57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6" x14ac:dyDescent="0.2">
      <c r="A134" s="53"/>
      <c r="B134" s="53"/>
      <c r="C134" s="53"/>
      <c r="D134" s="53"/>
      <c r="E134" s="57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6" x14ac:dyDescent="0.2">
      <c r="A135" s="53"/>
      <c r="B135" s="53"/>
      <c r="C135" s="53"/>
      <c r="D135" s="53"/>
      <c r="E135" s="57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6" x14ac:dyDescent="0.2">
      <c r="A136" s="53"/>
      <c r="B136" s="53"/>
      <c r="C136" s="53"/>
      <c r="D136" s="53"/>
      <c r="E136" s="57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6" x14ac:dyDescent="0.2">
      <c r="A137" s="53"/>
      <c r="B137" s="53"/>
      <c r="C137" s="53"/>
      <c r="D137" s="53"/>
      <c r="E137" s="57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6" x14ac:dyDescent="0.2">
      <c r="A138" s="53"/>
      <c r="B138" s="53"/>
      <c r="C138" s="53"/>
      <c r="D138" s="53"/>
      <c r="E138" s="57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6" x14ac:dyDescent="0.2">
      <c r="A139" s="53"/>
      <c r="B139" s="53"/>
      <c r="C139" s="53"/>
      <c r="D139" s="53"/>
      <c r="E139" s="57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6" x14ac:dyDescent="0.2">
      <c r="A140" s="53"/>
      <c r="B140" s="53"/>
      <c r="C140" s="53"/>
      <c r="D140" s="53"/>
      <c r="E140" s="57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6" x14ac:dyDescent="0.2">
      <c r="A141" s="53"/>
      <c r="B141" s="53"/>
      <c r="C141" s="53"/>
      <c r="D141" s="53"/>
      <c r="E141" s="57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6" x14ac:dyDescent="0.2">
      <c r="A142" s="53"/>
      <c r="B142" s="53"/>
      <c r="C142" s="53"/>
      <c r="D142" s="53"/>
      <c r="E142" s="57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6" x14ac:dyDescent="0.2">
      <c r="A143" s="53"/>
      <c r="B143" s="53"/>
      <c r="C143" s="53"/>
      <c r="D143" s="53"/>
      <c r="E143" s="57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6" x14ac:dyDescent="0.2">
      <c r="A144" s="53"/>
      <c r="B144" s="53"/>
      <c r="C144" s="53"/>
      <c r="D144" s="53"/>
      <c r="E144" s="57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6" x14ac:dyDescent="0.2">
      <c r="A145" s="53"/>
      <c r="B145" s="53"/>
      <c r="C145" s="53"/>
      <c r="D145" s="53"/>
      <c r="E145" s="57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6" x14ac:dyDescent="0.2">
      <c r="A146" s="53"/>
      <c r="B146" s="53"/>
      <c r="C146" s="53"/>
      <c r="D146" s="53"/>
      <c r="E146" s="57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6" x14ac:dyDescent="0.2">
      <c r="A147" s="53"/>
      <c r="B147" s="53"/>
      <c r="C147" s="53"/>
      <c r="D147" s="53"/>
      <c r="E147" s="57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6" x14ac:dyDescent="0.2">
      <c r="A148" s="53"/>
      <c r="B148" s="53"/>
      <c r="C148" s="53"/>
      <c r="D148" s="53"/>
      <c r="E148" s="57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6" x14ac:dyDescent="0.2">
      <c r="A149" s="53"/>
      <c r="B149" s="53"/>
      <c r="C149" s="53"/>
      <c r="D149" s="53"/>
      <c r="E149" s="57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6" x14ac:dyDescent="0.2">
      <c r="A150" s="53"/>
      <c r="B150" s="53"/>
      <c r="C150" s="53"/>
      <c r="D150" s="53"/>
      <c r="E150" s="57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6" x14ac:dyDescent="0.2">
      <c r="A151" s="53"/>
      <c r="B151" s="53"/>
      <c r="C151" s="53"/>
      <c r="D151" s="53"/>
      <c r="E151" s="57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6" x14ac:dyDescent="0.2">
      <c r="A152" s="53"/>
      <c r="B152" s="53"/>
      <c r="C152" s="53"/>
      <c r="D152" s="53"/>
      <c r="E152" s="57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6" x14ac:dyDescent="0.2">
      <c r="A153" s="53"/>
      <c r="B153" s="53"/>
      <c r="C153" s="53"/>
      <c r="D153" s="53"/>
      <c r="E153" s="57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6" x14ac:dyDescent="0.2">
      <c r="A154" s="53"/>
      <c r="B154" s="53"/>
      <c r="C154" s="53"/>
      <c r="D154" s="53"/>
      <c r="E154" s="57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6" x14ac:dyDescent="0.2">
      <c r="A155" s="53"/>
      <c r="B155" s="53"/>
      <c r="C155" s="53"/>
      <c r="D155" s="53"/>
      <c r="E155" s="57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6" x14ac:dyDescent="0.2">
      <c r="A156" s="53"/>
      <c r="B156" s="53"/>
      <c r="C156" s="53"/>
      <c r="D156" s="53"/>
      <c r="E156" s="57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6" x14ac:dyDescent="0.2">
      <c r="A157" s="53"/>
      <c r="B157" s="53"/>
      <c r="C157" s="53"/>
      <c r="D157" s="53"/>
      <c r="E157" s="57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6" x14ac:dyDescent="0.2">
      <c r="A158" s="53"/>
      <c r="B158" s="53"/>
      <c r="C158" s="53"/>
      <c r="D158" s="53"/>
      <c r="E158" s="57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6" x14ac:dyDescent="0.2">
      <c r="A159" s="53"/>
      <c r="B159" s="53"/>
      <c r="C159" s="53"/>
      <c r="D159" s="53"/>
      <c r="E159" s="57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6" x14ac:dyDescent="0.2">
      <c r="A160" s="53"/>
      <c r="B160" s="53"/>
      <c r="C160" s="53"/>
      <c r="D160" s="53"/>
      <c r="E160" s="57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6" x14ac:dyDescent="0.2">
      <c r="A161" s="53"/>
      <c r="B161" s="53"/>
      <c r="C161" s="53"/>
      <c r="D161" s="53"/>
      <c r="E161" s="57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6" x14ac:dyDescent="0.2">
      <c r="A162" s="53"/>
      <c r="B162" s="53"/>
      <c r="C162" s="53"/>
      <c r="D162" s="53"/>
      <c r="E162" s="57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6" x14ac:dyDescent="0.2">
      <c r="A163" s="53"/>
      <c r="B163" s="53"/>
      <c r="C163" s="53"/>
      <c r="D163" s="53"/>
      <c r="E163" s="57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6" x14ac:dyDescent="0.2">
      <c r="A164" s="53"/>
      <c r="B164" s="53"/>
      <c r="C164" s="53"/>
      <c r="D164" s="53"/>
      <c r="E164" s="57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6" x14ac:dyDescent="0.2">
      <c r="A165" s="53"/>
      <c r="B165" s="53"/>
      <c r="C165" s="53"/>
      <c r="D165" s="53"/>
      <c r="E165" s="57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6" x14ac:dyDescent="0.2">
      <c r="A166" s="53"/>
      <c r="B166" s="53"/>
      <c r="C166" s="53"/>
      <c r="D166" s="53"/>
      <c r="E166" s="57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6" x14ac:dyDescent="0.2">
      <c r="A167" s="53"/>
      <c r="B167" s="53"/>
      <c r="C167" s="53"/>
      <c r="D167" s="53"/>
      <c r="E167" s="57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6" x14ac:dyDescent="0.2">
      <c r="A168" s="53"/>
      <c r="B168" s="53"/>
      <c r="C168" s="53"/>
      <c r="D168" s="53"/>
      <c r="E168" s="57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6" x14ac:dyDescent="0.2">
      <c r="A169" s="53"/>
      <c r="B169" s="53"/>
      <c r="C169" s="53"/>
      <c r="D169" s="53"/>
      <c r="E169" s="57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6" x14ac:dyDescent="0.2">
      <c r="A170" s="53"/>
      <c r="B170" s="53"/>
      <c r="C170" s="53"/>
      <c r="D170" s="53"/>
      <c r="E170" s="57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6" x14ac:dyDescent="0.2">
      <c r="A171" s="53"/>
      <c r="B171" s="53"/>
      <c r="C171" s="53"/>
      <c r="D171" s="53"/>
      <c r="E171" s="57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6" x14ac:dyDescent="0.2">
      <c r="A172" s="53"/>
      <c r="B172" s="53"/>
      <c r="C172" s="53"/>
      <c r="D172" s="53"/>
      <c r="E172" s="57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6" x14ac:dyDescent="0.2">
      <c r="A173" s="53"/>
      <c r="B173" s="53"/>
      <c r="C173" s="53"/>
      <c r="D173" s="53"/>
      <c r="E173" s="57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6" x14ac:dyDescent="0.2">
      <c r="A174" s="53"/>
      <c r="B174" s="53"/>
      <c r="C174" s="53"/>
      <c r="D174" s="53"/>
      <c r="E174" s="57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6" x14ac:dyDescent="0.2">
      <c r="A175" s="53"/>
      <c r="B175" s="53"/>
      <c r="C175" s="53"/>
      <c r="D175" s="53"/>
      <c r="E175" s="57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6" x14ac:dyDescent="0.2">
      <c r="A176" s="53"/>
      <c r="B176" s="53"/>
      <c r="C176" s="53"/>
      <c r="D176" s="53"/>
      <c r="E176" s="57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6" x14ac:dyDescent="0.2">
      <c r="A177" s="53"/>
      <c r="B177" s="53"/>
      <c r="C177" s="53"/>
      <c r="D177" s="53"/>
      <c r="E177" s="57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6" x14ac:dyDescent="0.2">
      <c r="A178" s="53"/>
      <c r="B178" s="53"/>
      <c r="C178" s="53"/>
      <c r="D178" s="53"/>
      <c r="E178" s="57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6" x14ac:dyDescent="0.2">
      <c r="A179" s="53"/>
      <c r="B179" s="53"/>
      <c r="C179" s="53"/>
      <c r="D179" s="53"/>
      <c r="E179" s="57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6" x14ac:dyDescent="0.2">
      <c r="A180" s="53"/>
      <c r="B180" s="53"/>
      <c r="C180" s="53"/>
      <c r="D180" s="53"/>
      <c r="E180" s="57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6" x14ac:dyDescent="0.2">
      <c r="A181" s="53"/>
      <c r="B181" s="53"/>
      <c r="C181" s="53"/>
      <c r="D181" s="53"/>
      <c r="E181" s="57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6" x14ac:dyDescent="0.2">
      <c r="A182" s="53"/>
      <c r="B182" s="53"/>
      <c r="C182" s="53"/>
      <c r="D182" s="53"/>
      <c r="E182" s="57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6" x14ac:dyDescent="0.2">
      <c r="A183" s="53"/>
      <c r="B183" s="53"/>
      <c r="C183" s="53"/>
      <c r="D183" s="53"/>
      <c r="E183" s="57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6" x14ac:dyDescent="0.2">
      <c r="A184" s="53"/>
      <c r="B184" s="53"/>
      <c r="C184" s="53"/>
      <c r="D184" s="53"/>
      <c r="E184" s="57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6" x14ac:dyDescent="0.2">
      <c r="A185" s="53"/>
      <c r="B185" s="53"/>
      <c r="C185" s="53"/>
      <c r="D185" s="53"/>
      <c r="E185" s="57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6" x14ac:dyDescent="0.2">
      <c r="A186" s="53"/>
      <c r="B186" s="53"/>
      <c r="C186" s="53"/>
      <c r="D186" s="53"/>
      <c r="E186" s="57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6" x14ac:dyDescent="0.2">
      <c r="A187" s="53"/>
      <c r="B187" s="53"/>
      <c r="C187" s="53"/>
      <c r="D187" s="53"/>
      <c r="E187" s="57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6" x14ac:dyDescent="0.2">
      <c r="A188" s="53"/>
      <c r="B188" s="53"/>
      <c r="C188" s="53"/>
      <c r="D188" s="53"/>
      <c r="E188" s="57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6" x14ac:dyDescent="0.2">
      <c r="A189" s="53"/>
      <c r="B189" s="53"/>
      <c r="C189" s="53"/>
      <c r="D189" s="53"/>
      <c r="E189" s="57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6" x14ac:dyDescent="0.2">
      <c r="A190" s="53"/>
      <c r="B190" s="53"/>
      <c r="C190" s="53"/>
      <c r="D190" s="53"/>
      <c r="E190" s="57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6" x14ac:dyDescent="0.2">
      <c r="A191" s="53"/>
      <c r="B191" s="53"/>
      <c r="C191" s="53"/>
      <c r="D191" s="53"/>
      <c r="E191" s="57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6" x14ac:dyDescent="0.2">
      <c r="A192" s="53"/>
      <c r="B192" s="53"/>
      <c r="C192" s="53"/>
      <c r="D192" s="53"/>
      <c r="E192" s="57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6" x14ac:dyDescent="0.2">
      <c r="A193" s="53"/>
      <c r="B193" s="53"/>
      <c r="C193" s="53"/>
      <c r="D193" s="53"/>
      <c r="E193" s="57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6" x14ac:dyDescent="0.2">
      <c r="A194" s="53"/>
      <c r="B194" s="53"/>
      <c r="C194" s="53"/>
      <c r="D194" s="53"/>
      <c r="E194" s="57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6" x14ac:dyDescent="0.2">
      <c r="A195" s="53"/>
      <c r="B195" s="53"/>
      <c r="C195" s="53"/>
      <c r="D195" s="53"/>
      <c r="E195" s="57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6" x14ac:dyDescent="0.2">
      <c r="A196" s="53"/>
      <c r="B196" s="53"/>
      <c r="C196" s="53"/>
      <c r="D196" s="53"/>
      <c r="E196" s="57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6" x14ac:dyDescent="0.2">
      <c r="A197" s="53"/>
      <c r="B197" s="53"/>
      <c r="C197" s="53"/>
      <c r="D197" s="53"/>
      <c r="E197" s="57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6" x14ac:dyDescent="0.2">
      <c r="A198" s="53"/>
      <c r="B198" s="53"/>
      <c r="C198" s="53"/>
      <c r="D198" s="53"/>
      <c r="E198" s="57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6" x14ac:dyDescent="0.2">
      <c r="A199" s="53"/>
      <c r="B199" s="53"/>
      <c r="C199" s="53"/>
      <c r="D199" s="53"/>
      <c r="E199" s="57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6" x14ac:dyDescent="0.2">
      <c r="A200" s="53"/>
      <c r="B200" s="53"/>
      <c r="C200" s="53"/>
      <c r="D200" s="53"/>
      <c r="E200" s="57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6" x14ac:dyDescent="0.2">
      <c r="A201" s="53"/>
      <c r="B201" s="53"/>
      <c r="C201" s="53"/>
      <c r="D201" s="53"/>
      <c r="E201" s="57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6" x14ac:dyDescent="0.2">
      <c r="A202" s="53"/>
      <c r="B202" s="53"/>
      <c r="C202" s="53"/>
      <c r="D202" s="53"/>
      <c r="E202" s="57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6" x14ac:dyDescent="0.2">
      <c r="A203" s="53"/>
      <c r="B203" s="53"/>
      <c r="C203" s="53"/>
      <c r="D203" s="53"/>
      <c r="E203" s="57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6" x14ac:dyDescent="0.2">
      <c r="A204" s="53"/>
      <c r="B204" s="53"/>
      <c r="C204" s="53"/>
      <c r="D204" s="53"/>
      <c r="E204" s="57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6" x14ac:dyDescent="0.2">
      <c r="A205" s="53"/>
      <c r="B205" s="53"/>
      <c r="C205" s="53"/>
      <c r="D205" s="53"/>
      <c r="E205" s="57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6" x14ac:dyDescent="0.2">
      <c r="A206" s="53"/>
      <c r="B206" s="53"/>
      <c r="C206" s="53"/>
      <c r="D206" s="53"/>
      <c r="E206" s="57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6" x14ac:dyDescent="0.2">
      <c r="A207" s="53"/>
      <c r="B207" s="53"/>
      <c r="C207" s="53"/>
      <c r="D207" s="53"/>
      <c r="E207" s="57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6" x14ac:dyDescent="0.2">
      <c r="A208" s="53"/>
      <c r="B208" s="53"/>
      <c r="C208" s="53"/>
      <c r="D208" s="53"/>
      <c r="E208" s="57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6" x14ac:dyDescent="0.2">
      <c r="A209" s="53"/>
      <c r="B209" s="53"/>
      <c r="C209" s="53"/>
      <c r="D209" s="53"/>
      <c r="E209" s="57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6" x14ac:dyDescent="0.2">
      <c r="A210" s="53"/>
      <c r="B210" s="53"/>
      <c r="C210" s="53"/>
      <c r="D210" s="53"/>
      <c r="E210" s="57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6" x14ac:dyDescent="0.2">
      <c r="A211" s="53"/>
      <c r="B211" s="53"/>
      <c r="C211" s="53"/>
      <c r="D211" s="53"/>
      <c r="E211" s="57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6" x14ac:dyDescent="0.2">
      <c r="A212" s="53"/>
      <c r="B212" s="53"/>
      <c r="C212" s="53"/>
      <c r="D212" s="53"/>
      <c r="E212" s="57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6" x14ac:dyDescent="0.2">
      <c r="A213" s="53"/>
      <c r="B213" s="53"/>
      <c r="C213" s="53"/>
      <c r="D213" s="53"/>
      <c r="E213" s="57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6" x14ac:dyDescent="0.2">
      <c r="A214" s="53"/>
      <c r="B214" s="53"/>
      <c r="C214" s="53"/>
      <c r="D214" s="53"/>
      <c r="E214" s="57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6" x14ac:dyDescent="0.2">
      <c r="A215" s="53"/>
      <c r="B215" s="53"/>
      <c r="C215" s="53"/>
      <c r="D215" s="53"/>
      <c r="E215" s="57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6" x14ac:dyDescent="0.2">
      <c r="A216" s="53"/>
      <c r="B216" s="53"/>
      <c r="C216" s="53"/>
      <c r="D216" s="53"/>
      <c r="E216" s="57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6" x14ac:dyDescent="0.2">
      <c r="A217" s="53"/>
      <c r="B217" s="53"/>
      <c r="C217" s="53"/>
      <c r="D217" s="53"/>
      <c r="E217" s="57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6" x14ac:dyDescent="0.2">
      <c r="A218" s="53"/>
      <c r="B218" s="53"/>
      <c r="C218" s="53"/>
      <c r="D218" s="53"/>
      <c r="E218" s="57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6" x14ac:dyDescent="0.2">
      <c r="A219" s="53"/>
      <c r="B219" s="53"/>
      <c r="C219" s="53"/>
      <c r="D219" s="53"/>
      <c r="E219" s="57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6" x14ac:dyDescent="0.2">
      <c r="A220" s="53"/>
      <c r="B220" s="53"/>
      <c r="C220" s="53"/>
      <c r="D220" s="53"/>
      <c r="E220" s="57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6" x14ac:dyDescent="0.2">
      <c r="A221" s="53"/>
      <c r="B221" s="53"/>
      <c r="C221" s="53"/>
      <c r="D221" s="53"/>
      <c r="E221" s="57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6" x14ac:dyDescent="0.2">
      <c r="A222" s="53"/>
      <c r="B222" s="53"/>
      <c r="C222" s="53"/>
      <c r="D222" s="53"/>
      <c r="E222" s="57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6" x14ac:dyDescent="0.2">
      <c r="A223" s="53"/>
      <c r="B223" s="53"/>
      <c r="C223" s="53"/>
      <c r="D223" s="53"/>
      <c r="E223" s="57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6" x14ac:dyDescent="0.2">
      <c r="A224" s="53"/>
      <c r="B224" s="53"/>
      <c r="C224" s="53"/>
      <c r="D224" s="53"/>
      <c r="E224" s="57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6" x14ac:dyDescent="0.2">
      <c r="A225" s="53"/>
      <c r="B225" s="53"/>
      <c r="C225" s="53"/>
      <c r="D225" s="53"/>
      <c r="E225" s="57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6" x14ac:dyDescent="0.2">
      <c r="A226" s="53"/>
      <c r="B226" s="53"/>
      <c r="C226" s="53"/>
      <c r="D226" s="53"/>
      <c r="E226" s="57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6" x14ac:dyDescent="0.2">
      <c r="A227" s="53"/>
      <c r="B227" s="53"/>
      <c r="C227" s="53"/>
      <c r="D227" s="53"/>
      <c r="E227" s="57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6" x14ac:dyDescent="0.2">
      <c r="A228" s="53"/>
      <c r="B228" s="53"/>
      <c r="C228" s="53"/>
      <c r="D228" s="53"/>
      <c r="E228" s="57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6" x14ac:dyDescent="0.2">
      <c r="A229" s="53"/>
      <c r="B229" s="53"/>
      <c r="C229" s="53"/>
      <c r="D229" s="53"/>
      <c r="E229" s="57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6" x14ac:dyDescent="0.2">
      <c r="A230" s="53"/>
      <c r="B230" s="53"/>
      <c r="C230" s="53"/>
      <c r="D230" s="53"/>
      <c r="E230" s="57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6" x14ac:dyDescent="0.2">
      <c r="A231" s="53"/>
      <c r="B231" s="53"/>
      <c r="C231" s="53"/>
      <c r="D231" s="53"/>
      <c r="E231" s="57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6" x14ac:dyDescent="0.2">
      <c r="A232" s="53"/>
      <c r="B232" s="53"/>
      <c r="C232" s="53"/>
      <c r="D232" s="53"/>
      <c r="E232" s="57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6" x14ac:dyDescent="0.2">
      <c r="A233" s="53"/>
      <c r="B233" s="53"/>
      <c r="C233" s="53"/>
      <c r="D233" s="53"/>
      <c r="E233" s="57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6" x14ac:dyDescent="0.2">
      <c r="A234" s="53"/>
      <c r="B234" s="53"/>
      <c r="C234" s="53"/>
      <c r="D234" s="53"/>
      <c r="E234" s="57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6" x14ac:dyDescent="0.2">
      <c r="A235" s="53"/>
      <c r="B235" s="53"/>
      <c r="C235" s="53"/>
      <c r="D235" s="53"/>
      <c r="E235" s="57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6" x14ac:dyDescent="0.2">
      <c r="A236" s="53"/>
      <c r="B236" s="53"/>
      <c r="C236" s="53"/>
      <c r="D236" s="53"/>
      <c r="E236" s="57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6" x14ac:dyDescent="0.2">
      <c r="A237" s="53"/>
      <c r="B237" s="53"/>
      <c r="C237" s="53"/>
      <c r="D237" s="53"/>
      <c r="E237" s="57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6" x14ac:dyDescent="0.2">
      <c r="A238" s="53"/>
      <c r="B238" s="53"/>
      <c r="C238" s="53"/>
      <c r="D238" s="53"/>
      <c r="E238" s="57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6" x14ac:dyDescent="0.2">
      <c r="A239" s="53"/>
      <c r="B239" s="53"/>
      <c r="C239" s="53"/>
      <c r="D239" s="53"/>
      <c r="E239" s="57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6" x14ac:dyDescent="0.2">
      <c r="A240" s="53"/>
      <c r="B240" s="53"/>
      <c r="C240" s="53"/>
      <c r="D240" s="53"/>
      <c r="E240" s="57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6" x14ac:dyDescent="0.2">
      <c r="A241" s="53"/>
      <c r="B241" s="53"/>
      <c r="C241" s="53"/>
      <c r="D241" s="53"/>
      <c r="E241" s="57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6" x14ac:dyDescent="0.2">
      <c r="A242" s="53"/>
      <c r="B242" s="53"/>
      <c r="C242" s="53"/>
      <c r="D242" s="53"/>
      <c r="E242" s="57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6" x14ac:dyDescent="0.2">
      <c r="A243" s="53"/>
      <c r="B243" s="53"/>
      <c r="C243" s="53"/>
      <c r="D243" s="53"/>
      <c r="E243" s="57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6" x14ac:dyDescent="0.2">
      <c r="A244" s="53"/>
      <c r="B244" s="53"/>
      <c r="C244" s="53"/>
      <c r="D244" s="53"/>
      <c r="E244" s="57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6" x14ac:dyDescent="0.2">
      <c r="A245" s="53"/>
      <c r="B245" s="53"/>
      <c r="C245" s="53"/>
      <c r="D245" s="53"/>
      <c r="E245" s="57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6" x14ac:dyDescent="0.2">
      <c r="A246" s="53"/>
      <c r="B246" s="53"/>
      <c r="C246" s="53"/>
      <c r="D246" s="53"/>
      <c r="E246" s="57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6" x14ac:dyDescent="0.2">
      <c r="A247" s="53"/>
      <c r="B247" s="53"/>
      <c r="C247" s="53"/>
      <c r="D247" s="53"/>
      <c r="E247" s="57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6" x14ac:dyDescent="0.2">
      <c r="A248" s="53"/>
      <c r="B248" s="53"/>
      <c r="C248" s="53"/>
      <c r="D248" s="53"/>
      <c r="E248" s="57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6" x14ac:dyDescent="0.2">
      <c r="A249" s="53"/>
      <c r="B249" s="53"/>
      <c r="C249" s="53"/>
      <c r="D249" s="53"/>
      <c r="E249" s="57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6" x14ac:dyDescent="0.2">
      <c r="A250" s="53"/>
      <c r="B250" s="53"/>
      <c r="C250" s="53"/>
      <c r="D250" s="53"/>
      <c r="E250" s="57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6" x14ac:dyDescent="0.2">
      <c r="A251" s="53"/>
      <c r="B251" s="53"/>
      <c r="C251" s="53"/>
      <c r="D251" s="53"/>
      <c r="E251" s="57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6" x14ac:dyDescent="0.2">
      <c r="A252" s="53"/>
      <c r="B252" s="53"/>
      <c r="C252" s="53"/>
      <c r="D252" s="53"/>
      <c r="E252" s="57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6" x14ac:dyDescent="0.2">
      <c r="A253" s="53"/>
      <c r="B253" s="53"/>
      <c r="C253" s="53"/>
      <c r="D253" s="53"/>
      <c r="E253" s="57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6" x14ac:dyDescent="0.2">
      <c r="A254" s="53"/>
      <c r="B254" s="53"/>
      <c r="C254" s="53"/>
      <c r="D254" s="53"/>
      <c r="E254" s="57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6" x14ac:dyDescent="0.2">
      <c r="A255" s="53"/>
      <c r="B255" s="53"/>
      <c r="C255" s="53"/>
      <c r="D255" s="53"/>
      <c r="E255" s="57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6" x14ac:dyDescent="0.2">
      <c r="A256" s="53"/>
      <c r="B256" s="53"/>
      <c r="C256" s="53"/>
      <c r="D256" s="53"/>
      <c r="E256" s="57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6" x14ac:dyDescent="0.2">
      <c r="A257" s="53"/>
      <c r="B257" s="53"/>
      <c r="C257" s="53"/>
      <c r="D257" s="53"/>
      <c r="E257" s="57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6" x14ac:dyDescent="0.2">
      <c r="A258" s="53"/>
      <c r="B258" s="53"/>
      <c r="C258" s="53"/>
      <c r="D258" s="53"/>
      <c r="E258" s="57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6" x14ac:dyDescent="0.2">
      <c r="A259" s="53"/>
      <c r="B259" s="53"/>
      <c r="C259" s="53"/>
      <c r="D259" s="53"/>
      <c r="E259" s="57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6" x14ac:dyDescent="0.2">
      <c r="A260" s="53"/>
      <c r="B260" s="53"/>
      <c r="C260" s="53"/>
      <c r="D260" s="53"/>
      <c r="E260" s="57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6" x14ac:dyDescent="0.2">
      <c r="A261" s="53"/>
      <c r="B261" s="53"/>
      <c r="C261" s="53"/>
      <c r="D261" s="53"/>
      <c r="E261" s="57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6" x14ac:dyDescent="0.2">
      <c r="A262" s="53"/>
      <c r="B262" s="53"/>
      <c r="C262" s="53"/>
      <c r="D262" s="53"/>
      <c r="E262" s="57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6" x14ac:dyDescent="0.2">
      <c r="A263" s="53"/>
      <c r="B263" s="53"/>
      <c r="C263" s="53"/>
      <c r="D263" s="53"/>
      <c r="E263" s="57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6" x14ac:dyDescent="0.2">
      <c r="A264" s="53"/>
      <c r="B264" s="53"/>
      <c r="C264" s="53"/>
      <c r="D264" s="53"/>
      <c r="E264" s="57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6" x14ac:dyDescent="0.2">
      <c r="A265" s="53"/>
      <c r="B265" s="53"/>
      <c r="C265" s="53"/>
      <c r="D265" s="53"/>
      <c r="E265" s="57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6" x14ac:dyDescent="0.2">
      <c r="A266" s="53"/>
      <c r="B266" s="53"/>
      <c r="C266" s="53"/>
      <c r="D266" s="53"/>
      <c r="E266" s="57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6" x14ac:dyDescent="0.2">
      <c r="A267" s="53"/>
      <c r="B267" s="53"/>
      <c r="C267" s="53"/>
      <c r="D267" s="53"/>
      <c r="E267" s="57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6" x14ac:dyDescent="0.2">
      <c r="A268" s="53"/>
      <c r="B268" s="53"/>
      <c r="C268" s="53"/>
      <c r="D268" s="53"/>
      <c r="E268" s="57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6" x14ac:dyDescent="0.2">
      <c r="A269" s="53"/>
      <c r="B269" s="53"/>
      <c r="C269" s="53"/>
      <c r="D269" s="53"/>
      <c r="E269" s="57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6" x14ac:dyDescent="0.2">
      <c r="A270" s="53"/>
      <c r="B270" s="53"/>
      <c r="C270" s="53"/>
      <c r="D270" s="53"/>
      <c r="E270" s="57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6" x14ac:dyDescent="0.2">
      <c r="A271" s="53"/>
      <c r="B271" s="53"/>
      <c r="C271" s="53"/>
      <c r="D271" s="53"/>
      <c r="E271" s="57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6" x14ac:dyDescent="0.2">
      <c r="A272" s="53"/>
      <c r="B272" s="53"/>
      <c r="C272" s="53"/>
      <c r="D272" s="53"/>
      <c r="E272" s="57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6" x14ac:dyDescent="0.2">
      <c r="A273" s="53"/>
      <c r="B273" s="53"/>
      <c r="C273" s="53"/>
      <c r="D273" s="53"/>
      <c r="E273" s="57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6" x14ac:dyDescent="0.2">
      <c r="A274" s="53"/>
      <c r="B274" s="53"/>
      <c r="C274" s="53"/>
      <c r="D274" s="53"/>
      <c r="E274" s="57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6" x14ac:dyDescent="0.2">
      <c r="A275" s="53"/>
      <c r="B275" s="53"/>
      <c r="C275" s="53"/>
      <c r="D275" s="53"/>
      <c r="E275" s="57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6" x14ac:dyDescent="0.2">
      <c r="A276" s="53"/>
      <c r="B276" s="53"/>
      <c r="C276" s="53"/>
      <c r="D276" s="53"/>
      <c r="E276" s="57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6" x14ac:dyDescent="0.2">
      <c r="A277" s="53"/>
      <c r="B277" s="53"/>
      <c r="C277" s="53"/>
      <c r="D277" s="53"/>
      <c r="E277" s="57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6" x14ac:dyDescent="0.2">
      <c r="A278" s="53"/>
      <c r="B278" s="53"/>
      <c r="C278" s="53"/>
      <c r="D278" s="53"/>
      <c r="E278" s="57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6" x14ac:dyDescent="0.2">
      <c r="A279" s="53"/>
      <c r="B279" s="53"/>
      <c r="C279" s="53"/>
      <c r="D279" s="53"/>
      <c r="E279" s="57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6" x14ac:dyDescent="0.2">
      <c r="A280" s="53"/>
      <c r="B280" s="53"/>
      <c r="C280" s="53"/>
      <c r="D280" s="53"/>
      <c r="E280" s="57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6" x14ac:dyDescent="0.2">
      <c r="A281" s="53"/>
      <c r="B281" s="53"/>
      <c r="C281" s="53"/>
      <c r="D281" s="53"/>
      <c r="E281" s="57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6" x14ac:dyDescent="0.2">
      <c r="A282" s="53"/>
      <c r="B282" s="53"/>
      <c r="C282" s="53"/>
      <c r="D282" s="53"/>
      <c r="E282" s="57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6" x14ac:dyDescent="0.2">
      <c r="A283" s="53"/>
      <c r="B283" s="53"/>
      <c r="C283" s="53"/>
      <c r="D283" s="53"/>
      <c r="E283" s="57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6" x14ac:dyDescent="0.2">
      <c r="A284" s="53"/>
      <c r="B284" s="53"/>
      <c r="C284" s="53"/>
      <c r="D284" s="53"/>
      <c r="E284" s="57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6" x14ac:dyDescent="0.2">
      <c r="A285" s="53"/>
      <c r="B285" s="53"/>
      <c r="C285" s="53"/>
      <c r="D285" s="53"/>
      <c r="E285" s="57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6" x14ac:dyDescent="0.2">
      <c r="A286" s="53"/>
      <c r="B286" s="53"/>
      <c r="C286" s="53"/>
      <c r="D286" s="53"/>
      <c r="E286" s="57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6" x14ac:dyDescent="0.2">
      <c r="A287" s="53"/>
      <c r="B287" s="53"/>
      <c r="C287" s="53"/>
      <c r="D287" s="53"/>
      <c r="E287" s="57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6" x14ac:dyDescent="0.2">
      <c r="A288" s="53"/>
      <c r="B288" s="53"/>
      <c r="C288" s="53"/>
      <c r="D288" s="53"/>
      <c r="E288" s="57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6" x14ac:dyDescent="0.2">
      <c r="A289" s="53"/>
      <c r="B289" s="53"/>
      <c r="C289" s="53"/>
      <c r="D289" s="53"/>
      <c r="E289" s="57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6" x14ac:dyDescent="0.2">
      <c r="A290" s="53"/>
      <c r="B290" s="53"/>
      <c r="C290" s="53"/>
      <c r="D290" s="53"/>
      <c r="E290" s="57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6" x14ac:dyDescent="0.2">
      <c r="A291" s="53"/>
      <c r="B291" s="53"/>
      <c r="C291" s="53"/>
      <c r="D291" s="53"/>
      <c r="E291" s="57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6" x14ac:dyDescent="0.2">
      <c r="A292" s="53"/>
      <c r="B292" s="53"/>
      <c r="C292" s="53"/>
      <c r="D292" s="53"/>
      <c r="E292" s="57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6" x14ac:dyDescent="0.2">
      <c r="A293" s="53"/>
      <c r="B293" s="53"/>
      <c r="C293" s="53"/>
      <c r="D293" s="53"/>
      <c r="E293" s="57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6" x14ac:dyDescent="0.2">
      <c r="A294" s="53"/>
      <c r="B294" s="53"/>
      <c r="C294" s="53"/>
      <c r="D294" s="53"/>
      <c r="E294" s="57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6" x14ac:dyDescent="0.2">
      <c r="A295" s="53"/>
      <c r="B295" s="53"/>
      <c r="C295" s="53"/>
      <c r="D295" s="53"/>
      <c r="E295" s="57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6" x14ac:dyDescent="0.2">
      <c r="A296" s="53"/>
      <c r="B296" s="53"/>
      <c r="C296" s="53"/>
      <c r="D296" s="53"/>
      <c r="E296" s="57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6" x14ac:dyDescent="0.2">
      <c r="A297" s="53"/>
      <c r="B297" s="53"/>
      <c r="C297" s="53"/>
      <c r="D297" s="53"/>
      <c r="E297" s="57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6" x14ac:dyDescent="0.2">
      <c r="A298" s="53"/>
      <c r="B298" s="53"/>
      <c r="C298" s="53"/>
      <c r="D298" s="53"/>
      <c r="E298" s="57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6" x14ac:dyDescent="0.2">
      <c r="A299" s="53"/>
      <c r="B299" s="53"/>
      <c r="C299" s="53"/>
      <c r="D299" s="53"/>
      <c r="E299" s="57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6" x14ac:dyDescent="0.2">
      <c r="A300" s="53"/>
      <c r="B300" s="53"/>
      <c r="C300" s="53"/>
      <c r="D300" s="53"/>
      <c r="E300" s="57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6" x14ac:dyDescent="0.2">
      <c r="A301" s="53"/>
      <c r="B301" s="53"/>
      <c r="C301" s="53"/>
      <c r="D301" s="53"/>
      <c r="E301" s="57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6" x14ac:dyDescent="0.2">
      <c r="A302" s="53"/>
      <c r="B302" s="53"/>
      <c r="C302" s="53"/>
      <c r="D302" s="53"/>
      <c r="E302" s="57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6" x14ac:dyDescent="0.2">
      <c r="A303" s="53"/>
      <c r="B303" s="53"/>
      <c r="C303" s="53"/>
      <c r="D303" s="53"/>
      <c r="E303" s="57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6" x14ac:dyDescent="0.2">
      <c r="A304" s="53"/>
      <c r="B304" s="53"/>
      <c r="C304" s="53"/>
      <c r="D304" s="53"/>
      <c r="E304" s="57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6" x14ac:dyDescent="0.2">
      <c r="A305" s="53"/>
      <c r="B305" s="53"/>
      <c r="C305" s="53"/>
      <c r="D305" s="53"/>
      <c r="E305" s="57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6" x14ac:dyDescent="0.2">
      <c r="A306" s="53"/>
      <c r="B306" s="53"/>
      <c r="C306" s="53"/>
      <c r="D306" s="53"/>
      <c r="E306" s="57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6" x14ac:dyDescent="0.2">
      <c r="A307" s="53"/>
      <c r="B307" s="53"/>
      <c r="C307" s="53"/>
      <c r="D307" s="53"/>
      <c r="E307" s="57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6" x14ac:dyDescent="0.2">
      <c r="A308" s="53"/>
      <c r="B308" s="53"/>
      <c r="C308" s="53"/>
      <c r="D308" s="53"/>
      <c r="E308" s="57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6" x14ac:dyDescent="0.2">
      <c r="A309" s="53"/>
      <c r="B309" s="53"/>
      <c r="C309" s="53"/>
      <c r="D309" s="53"/>
      <c r="E309" s="57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6" x14ac:dyDescent="0.2">
      <c r="A310" s="53"/>
      <c r="B310" s="53"/>
      <c r="C310" s="53"/>
      <c r="D310" s="53"/>
      <c r="E310" s="57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6" x14ac:dyDescent="0.2">
      <c r="A311" s="53"/>
      <c r="B311" s="53"/>
      <c r="C311" s="53"/>
      <c r="D311" s="53"/>
      <c r="E311" s="57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6" x14ac:dyDescent="0.2">
      <c r="A312" s="53"/>
      <c r="B312" s="53"/>
      <c r="C312" s="53"/>
      <c r="D312" s="53"/>
      <c r="E312" s="57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6" x14ac:dyDescent="0.2">
      <c r="A313" s="53"/>
      <c r="B313" s="53"/>
      <c r="C313" s="53"/>
      <c r="D313" s="53"/>
      <c r="E313" s="57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6" x14ac:dyDescent="0.2">
      <c r="A314" s="53"/>
      <c r="B314" s="53"/>
      <c r="C314" s="53"/>
      <c r="D314" s="53"/>
      <c r="E314" s="57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6" x14ac:dyDescent="0.2">
      <c r="A315" s="53"/>
      <c r="B315" s="53"/>
      <c r="C315" s="53"/>
      <c r="D315" s="53"/>
      <c r="E315" s="57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6" x14ac:dyDescent="0.2">
      <c r="A316" s="53"/>
      <c r="B316" s="53"/>
      <c r="C316" s="53"/>
      <c r="D316" s="53"/>
      <c r="E316" s="57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6" x14ac:dyDescent="0.2">
      <c r="A317" s="53"/>
      <c r="B317" s="53"/>
      <c r="C317" s="53"/>
      <c r="D317" s="53"/>
      <c r="E317" s="57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6" x14ac:dyDescent="0.2">
      <c r="A318" s="53"/>
      <c r="B318" s="53"/>
      <c r="C318" s="53"/>
      <c r="D318" s="53"/>
      <c r="E318" s="57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6" x14ac:dyDescent="0.2">
      <c r="A319" s="53"/>
      <c r="B319" s="53"/>
      <c r="C319" s="53"/>
      <c r="D319" s="53"/>
      <c r="E319" s="57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6" x14ac:dyDescent="0.2">
      <c r="A320" s="53"/>
      <c r="B320" s="53"/>
      <c r="C320" s="53"/>
      <c r="D320" s="53"/>
      <c r="E320" s="57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6" x14ac:dyDescent="0.2">
      <c r="A321" s="53"/>
      <c r="B321" s="53"/>
      <c r="C321" s="53"/>
      <c r="D321" s="53"/>
      <c r="E321" s="57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6" x14ac:dyDescent="0.2">
      <c r="A322" s="53"/>
      <c r="B322" s="53"/>
      <c r="C322" s="53"/>
      <c r="D322" s="53"/>
      <c r="E322" s="57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6" x14ac:dyDescent="0.2">
      <c r="A323" s="53"/>
      <c r="B323" s="53"/>
      <c r="C323" s="53"/>
      <c r="D323" s="53"/>
      <c r="E323" s="57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6" x14ac:dyDescent="0.2">
      <c r="A324" s="53"/>
      <c r="B324" s="53"/>
      <c r="C324" s="53"/>
      <c r="D324" s="53"/>
      <c r="E324" s="57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6" x14ac:dyDescent="0.2">
      <c r="A325" s="53"/>
      <c r="B325" s="53"/>
      <c r="C325" s="53"/>
      <c r="D325" s="53"/>
      <c r="E325" s="57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6" x14ac:dyDescent="0.2">
      <c r="A326" s="53"/>
      <c r="B326" s="53"/>
      <c r="C326" s="53"/>
      <c r="D326" s="53"/>
      <c r="E326" s="57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6" x14ac:dyDescent="0.2">
      <c r="A327" s="53"/>
      <c r="B327" s="53"/>
      <c r="C327" s="53"/>
      <c r="D327" s="53"/>
      <c r="E327" s="57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6" x14ac:dyDescent="0.2">
      <c r="A328" s="53"/>
      <c r="B328" s="53"/>
      <c r="C328" s="53"/>
      <c r="D328" s="53"/>
      <c r="E328" s="57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6" x14ac:dyDescent="0.2">
      <c r="A329" s="53"/>
      <c r="B329" s="53"/>
      <c r="C329" s="53"/>
      <c r="D329" s="53"/>
      <c r="E329" s="57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6" x14ac:dyDescent="0.2">
      <c r="A330" s="53"/>
      <c r="B330" s="53"/>
      <c r="C330" s="53"/>
      <c r="D330" s="53"/>
      <c r="E330" s="57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6" x14ac:dyDescent="0.2">
      <c r="A331" s="53"/>
      <c r="B331" s="53"/>
      <c r="C331" s="53"/>
      <c r="D331" s="53"/>
      <c r="E331" s="57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6" x14ac:dyDescent="0.2">
      <c r="A332" s="53"/>
      <c r="B332" s="53"/>
      <c r="C332" s="53"/>
      <c r="D332" s="53"/>
      <c r="E332" s="57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6" x14ac:dyDescent="0.2">
      <c r="A333" s="53"/>
      <c r="B333" s="53"/>
      <c r="C333" s="53"/>
      <c r="D333" s="53"/>
      <c r="E333" s="57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6" x14ac:dyDescent="0.2">
      <c r="A334" s="53"/>
      <c r="B334" s="53"/>
      <c r="C334" s="53"/>
      <c r="D334" s="53"/>
      <c r="E334" s="57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6" x14ac:dyDescent="0.2">
      <c r="A335" s="53"/>
      <c r="B335" s="53"/>
      <c r="C335" s="53"/>
      <c r="D335" s="53"/>
      <c r="E335" s="57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6" x14ac:dyDescent="0.2">
      <c r="A336" s="53"/>
      <c r="B336" s="53"/>
      <c r="C336" s="53"/>
      <c r="D336" s="53"/>
      <c r="E336" s="57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6" x14ac:dyDescent="0.2">
      <c r="A337" s="53"/>
      <c r="B337" s="53"/>
      <c r="C337" s="53"/>
      <c r="D337" s="53"/>
      <c r="E337" s="57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6" x14ac:dyDescent="0.2">
      <c r="A338" s="53"/>
      <c r="B338" s="53"/>
      <c r="C338" s="53"/>
      <c r="D338" s="53"/>
      <c r="E338" s="57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6" x14ac:dyDescent="0.2">
      <c r="A339" s="53"/>
      <c r="B339" s="53"/>
      <c r="C339" s="53"/>
      <c r="D339" s="53"/>
      <c r="E339" s="57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6" x14ac:dyDescent="0.2">
      <c r="A340" s="53"/>
      <c r="B340" s="53"/>
      <c r="C340" s="53"/>
      <c r="D340" s="53"/>
      <c r="E340" s="57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6" x14ac:dyDescent="0.2">
      <c r="A341" s="53"/>
      <c r="B341" s="53"/>
      <c r="C341" s="53"/>
      <c r="D341" s="53"/>
      <c r="E341" s="57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6" x14ac:dyDescent="0.2">
      <c r="A342" s="53"/>
      <c r="B342" s="53"/>
      <c r="C342" s="53"/>
      <c r="D342" s="53"/>
      <c r="E342" s="57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6" x14ac:dyDescent="0.2">
      <c r="A343" s="53"/>
      <c r="B343" s="53"/>
      <c r="C343" s="53"/>
      <c r="D343" s="53"/>
      <c r="E343" s="57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6" x14ac:dyDescent="0.2">
      <c r="A344" s="53"/>
      <c r="B344" s="53"/>
      <c r="C344" s="53"/>
      <c r="D344" s="53"/>
      <c r="E344" s="57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6" x14ac:dyDescent="0.2">
      <c r="A345" s="53"/>
      <c r="B345" s="53"/>
      <c r="C345" s="53"/>
      <c r="D345" s="53"/>
      <c r="E345" s="57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6" x14ac:dyDescent="0.2">
      <c r="A346" s="53"/>
      <c r="B346" s="53"/>
      <c r="C346" s="53"/>
      <c r="D346" s="53"/>
      <c r="E346" s="57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6" x14ac:dyDescent="0.2">
      <c r="A347" s="53"/>
      <c r="B347" s="53"/>
      <c r="C347" s="53"/>
      <c r="D347" s="53"/>
      <c r="E347" s="57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6" x14ac:dyDescent="0.2">
      <c r="A348" s="53"/>
      <c r="B348" s="53"/>
      <c r="C348" s="53"/>
      <c r="D348" s="53"/>
      <c r="E348" s="57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6" x14ac:dyDescent="0.2">
      <c r="A349" s="53"/>
      <c r="B349" s="53"/>
      <c r="C349" s="53"/>
      <c r="D349" s="53"/>
      <c r="E349" s="57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6" x14ac:dyDescent="0.2">
      <c r="A350" s="53"/>
      <c r="B350" s="53"/>
      <c r="C350" s="53"/>
      <c r="D350" s="53"/>
      <c r="E350" s="57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6" x14ac:dyDescent="0.2">
      <c r="A351" s="53"/>
      <c r="B351" s="53"/>
      <c r="C351" s="53"/>
      <c r="D351" s="53"/>
      <c r="E351" s="57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6" x14ac:dyDescent="0.2">
      <c r="A352" s="53"/>
      <c r="B352" s="53"/>
      <c r="C352" s="53"/>
      <c r="D352" s="53"/>
      <c r="E352" s="57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6" x14ac:dyDescent="0.2">
      <c r="A353" s="53"/>
      <c r="B353" s="53"/>
      <c r="C353" s="53"/>
      <c r="D353" s="53"/>
      <c r="E353" s="57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6" x14ac:dyDescent="0.2">
      <c r="A354" s="53"/>
      <c r="B354" s="53"/>
      <c r="C354" s="53"/>
      <c r="D354" s="53"/>
      <c r="E354" s="57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6" x14ac:dyDescent="0.2">
      <c r="A355" s="53"/>
      <c r="B355" s="53"/>
      <c r="C355" s="53"/>
      <c r="D355" s="53"/>
      <c r="E355" s="57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6" x14ac:dyDescent="0.2">
      <c r="A356" s="53"/>
      <c r="B356" s="53"/>
      <c r="C356" s="53"/>
      <c r="D356" s="53"/>
      <c r="E356" s="57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6" x14ac:dyDescent="0.2">
      <c r="A357" s="53"/>
      <c r="B357" s="53"/>
      <c r="C357" s="53"/>
      <c r="D357" s="53"/>
      <c r="E357" s="57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6" x14ac:dyDescent="0.2">
      <c r="A358" s="53"/>
      <c r="B358" s="53"/>
      <c r="C358" s="53"/>
      <c r="D358" s="53"/>
      <c r="E358" s="57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6" x14ac:dyDescent="0.2">
      <c r="A359" s="53"/>
      <c r="B359" s="53"/>
      <c r="C359" s="53"/>
      <c r="D359" s="53"/>
      <c r="E359" s="57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6" x14ac:dyDescent="0.2">
      <c r="A360" s="53"/>
      <c r="B360" s="53"/>
      <c r="C360" s="53"/>
      <c r="D360" s="53"/>
      <c r="E360" s="57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6" x14ac:dyDescent="0.2">
      <c r="A361" s="53"/>
      <c r="B361" s="53"/>
      <c r="C361" s="53"/>
      <c r="D361" s="53"/>
      <c r="E361" s="57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6" x14ac:dyDescent="0.2">
      <c r="A362" s="53"/>
      <c r="B362" s="53"/>
      <c r="C362" s="53"/>
      <c r="D362" s="53"/>
      <c r="E362" s="57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6" x14ac:dyDescent="0.2">
      <c r="A363" s="53"/>
      <c r="B363" s="53"/>
      <c r="C363" s="53"/>
      <c r="D363" s="53"/>
      <c r="E363" s="57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6" x14ac:dyDescent="0.2">
      <c r="A364" s="53"/>
      <c r="B364" s="53"/>
      <c r="C364" s="53"/>
      <c r="D364" s="53"/>
      <c r="E364" s="57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6" x14ac:dyDescent="0.2">
      <c r="A365" s="53"/>
      <c r="B365" s="53"/>
      <c r="C365" s="53"/>
      <c r="D365" s="53"/>
      <c r="E365" s="57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6" x14ac:dyDescent="0.2">
      <c r="A366" s="53"/>
      <c r="B366" s="53"/>
      <c r="C366" s="53"/>
      <c r="D366" s="53"/>
      <c r="E366" s="57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6" x14ac:dyDescent="0.2">
      <c r="A367" s="53"/>
      <c r="B367" s="53"/>
      <c r="C367" s="53"/>
      <c r="D367" s="53"/>
      <c r="E367" s="57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6" x14ac:dyDescent="0.2">
      <c r="A368" s="53"/>
      <c r="B368" s="53"/>
      <c r="C368" s="53"/>
      <c r="D368" s="53"/>
      <c r="E368" s="57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6" x14ac:dyDescent="0.2">
      <c r="A369" s="53"/>
      <c r="B369" s="53"/>
      <c r="C369" s="53"/>
      <c r="D369" s="53"/>
      <c r="E369" s="57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6" x14ac:dyDescent="0.2">
      <c r="A370" s="53"/>
      <c r="B370" s="53"/>
      <c r="C370" s="53"/>
      <c r="D370" s="53"/>
      <c r="E370" s="57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6" x14ac:dyDescent="0.2">
      <c r="A371" s="53"/>
      <c r="B371" s="53"/>
      <c r="C371" s="53"/>
      <c r="D371" s="53"/>
      <c r="E371" s="57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6" x14ac:dyDescent="0.2">
      <c r="A372" s="53"/>
      <c r="B372" s="53"/>
      <c r="C372" s="53"/>
      <c r="D372" s="53"/>
      <c r="E372" s="57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6" x14ac:dyDescent="0.2">
      <c r="A373" s="53"/>
      <c r="B373" s="53"/>
      <c r="C373" s="53"/>
      <c r="D373" s="53"/>
      <c r="E373" s="57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6" x14ac:dyDescent="0.2">
      <c r="A374" s="53"/>
      <c r="B374" s="53"/>
      <c r="C374" s="53"/>
      <c r="D374" s="53"/>
      <c r="E374" s="57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6" x14ac:dyDescent="0.2">
      <c r="A375" s="53"/>
      <c r="B375" s="53"/>
      <c r="C375" s="53"/>
      <c r="D375" s="53"/>
      <c r="E375" s="57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6" x14ac:dyDescent="0.2">
      <c r="A376" s="53"/>
      <c r="B376" s="53"/>
      <c r="C376" s="53"/>
      <c r="D376" s="53"/>
      <c r="E376" s="57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6" x14ac:dyDescent="0.2">
      <c r="A377" s="53"/>
      <c r="B377" s="53"/>
      <c r="C377" s="53"/>
      <c r="D377" s="53"/>
      <c r="E377" s="57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6" x14ac:dyDescent="0.2">
      <c r="A378" s="53"/>
      <c r="B378" s="53"/>
      <c r="C378" s="53"/>
      <c r="D378" s="53"/>
      <c r="E378" s="57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6" x14ac:dyDescent="0.2">
      <c r="A379" s="53"/>
      <c r="B379" s="53"/>
      <c r="C379" s="53"/>
      <c r="D379" s="53"/>
      <c r="E379" s="57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6" x14ac:dyDescent="0.2">
      <c r="A380" s="53"/>
      <c r="B380" s="53"/>
      <c r="C380" s="53"/>
      <c r="D380" s="53"/>
      <c r="E380" s="57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6" x14ac:dyDescent="0.2">
      <c r="A381" s="53"/>
      <c r="B381" s="53"/>
      <c r="C381" s="53"/>
      <c r="D381" s="53"/>
      <c r="E381" s="57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6" x14ac:dyDescent="0.2">
      <c r="A382" s="53"/>
      <c r="B382" s="53"/>
      <c r="C382" s="53"/>
      <c r="D382" s="53"/>
      <c r="E382" s="57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6" x14ac:dyDescent="0.2">
      <c r="A383" s="53"/>
      <c r="B383" s="53"/>
      <c r="C383" s="53"/>
      <c r="D383" s="53"/>
      <c r="E383" s="57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6" x14ac:dyDescent="0.2">
      <c r="A384" s="53"/>
      <c r="B384" s="53"/>
      <c r="C384" s="53"/>
      <c r="D384" s="53"/>
      <c r="E384" s="57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6" x14ac:dyDescent="0.2">
      <c r="A385" s="53"/>
      <c r="B385" s="53"/>
      <c r="C385" s="53"/>
      <c r="D385" s="53"/>
      <c r="E385" s="57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6" x14ac:dyDescent="0.2">
      <c r="A386" s="53"/>
      <c r="B386" s="53"/>
      <c r="C386" s="53"/>
      <c r="D386" s="53"/>
      <c r="E386" s="57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6" x14ac:dyDescent="0.2">
      <c r="A387" s="53"/>
      <c r="B387" s="53"/>
      <c r="C387" s="53"/>
      <c r="D387" s="53"/>
      <c r="E387" s="57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6" x14ac:dyDescent="0.2">
      <c r="A388" s="53"/>
      <c r="B388" s="53"/>
      <c r="C388" s="53"/>
      <c r="D388" s="53"/>
      <c r="E388" s="57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6" x14ac:dyDescent="0.2">
      <c r="A389" s="53"/>
      <c r="B389" s="53"/>
      <c r="C389" s="53"/>
      <c r="D389" s="53"/>
      <c r="E389" s="57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6" x14ac:dyDescent="0.2">
      <c r="A390" s="53"/>
      <c r="B390" s="53"/>
      <c r="C390" s="53"/>
      <c r="D390" s="53"/>
      <c r="E390" s="57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6" x14ac:dyDescent="0.2">
      <c r="A391" s="53"/>
      <c r="B391" s="53"/>
      <c r="C391" s="53"/>
      <c r="D391" s="53"/>
      <c r="E391" s="57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6" x14ac:dyDescent="0.2">
      <c r="A392" s="53"/>
      <c r="B392" s="53"/>
      <c r="C392" s="53"/>
      <c r="D392" s="53"/>
      <c r="E392" s="57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6" x14ac:dyDescent="0.2">
      <c r="A393" s="53"/>
      <c r="B393" s="53"/>
      <c r="C393" s="53"/>
      <c r="D393" s="53"/>
      <c r="E393" s="57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6" x14ac:dyDescent="0.2">
      <c r="A394" s="53"/>
      <c r="B394" s="53"/>
      <c r="C394" s="53"/>
      <c r="D394" s="53"/>
      <c r="E394" s="57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6" x14ac:dyDescent="0.2">
      <c r="A395" s="53"/>
      <c r="B395" s="53"/>
      <c r="C395" s="53"/>
      <c r="D395" s="53"/>
      <c r="E395" s="57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6" x14ac:dyDescent="0.2">
      <c r="A396" s="53"/>
      <c r="B396" s="53"/>
      <c r="C396" s="53"/>
      <c r="D396" s="53"/>
      <c r="E396" s="57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6" x14ac:dyDescent="0.2">
      <c r="A397" s="53"/>
      <c r="B397" s="53"/>
      <c r="C397" s="53"/>
      <c r="D397" s="53"/>
      <c r="E397" s="57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6" x14ac:dyDescent="0.2">
      <c r="A398" s="53"/>
      <c r="B398" s="53"/>
      <c r="C398" s="53"/>
      <c r="D398" s="53"/>
      <c r="E398" s="57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6" x14ac:dyDescent="0.2">
      <c r="A399" s="53"/>
      <c r="B399" s="53"/>
      <c r="C399" s="53"/>
      <c r="D399" s="53"/>
      <c r="E399" s="57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6" x14ac:dyDescent="0.2">
      <c r="A400" s="53"/>
      <c r="B400" s="53"/>
      <c r="C400" s="53"/>
      <c r="D400" s="53"/>
      <c r="E400" s="57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6" x14ac:dyDescent="0.2">
      <c r="A401" s="53"/>
      <c r="B401" s="53"/>
      <c r="C401" s="53"/>
      <c r="D401" s="53"/>
      <c r="E401" s="57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6" x14ac:dyDescent="0.2">
      <c r="A402" s="53"/>
      <c r="B402" s="53"/>
      <c r="C402" s="53"/>
      <c r="D402" s="53"/>
      <c r="E402" s="57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6" x14ac:dyDescent="0.2">
      <c r="A403" s="53"/>
      <c r="B403" s="53"/>
      <c r="C403" s="53"/>
      <c r="D403" s="53"/>
      <c r="E403" s="57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6" x14ac:dyDescent="0.2">
      <c r="A404" s="53"/>
      <c r="B404" s="53"/>
      <c r="C404" s="53"/>
      <c r="D404" s="53"/>
      <c r="E404" s="57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6" x14ac:dyDescent="0.2">
      <c r="A405" s="53"/>
      <c r="B405" s="53"/>
      <c r="C405" s="53"/>
      <c r="D405" s="53"/>
      <c r="E405" s="57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6" x14ac:dyDescent="0.2">
      <c r="A406" s="53"/>
      <c r="B406" s="53"/>
      <c r="C406" s="53"/>
      <c r="D406" s="53"/>
      <c r="E406" s="57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6" x14ac:dyDescent="0.2">
      <c r="A407" s="53"/>
      <c r="B407" s="53"/>
      <c r="C407" s="53"/>
      <c r="D407" s="53"/>
      <c r="E407" s="57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6" x14ac:dyDescent="0.2">
      <c r="A408" s="53"/>
      <c r="B408" s="53"/>
      <c r="C408" s="53"/>
      <c r="D408" s="53"/>
      <c r="E408" s="57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6" x14ac:dyDescent="0.2">
      <c r="A409" s="53"/>
      <c r="B409" s="53"/>
      <c r="C409" s="53"/>
      <c r="D409" s="53"/>
      <c r="E409" s="57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6" x14ac:dyDescent="0.2">
      <c r="A410" s="53"/>
      <c r="B410" s="53"/>
      <c r="C410" s="53"/>
      <c r="D410" s="53"/>
      <c r="E410" s="57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6" x14ac:dyDescent="0.2">
      <c r="A411" s="53"/>
      <c r="B411" s="53"/>
      <c r="C411" s="53"/>
      <c r="D411" s="53"/>
      <c r="E411" s="57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6" x14ac:dyDescent="0.2">
      <c r="A412" s="53"/>
      <c r="B412" s="53"/>
      <c r="C412" s="53"/>
      <c r="D412" s="53"/>
      <c r="E412" s="57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6" x14ac:dyDescent="0.2">
      <c r="A413" s="53"/>
      <c r="B413" s="53"/>
      <c r="C413" s="53"/>
      <c r="D413" s="53"/>
      <c r="E413" s="57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6" x14ac:dyDescent="0.2">
      <c r="A414" s="53"/>
      <c r="B414" s="53"/>
      <c r="C414" s="53"/>
      <c r="D414" s="53"/>
      <c r="E414" s="57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6" x14ac:dyDescent="0.2">
      <c r="A415" s="53"/>
      <c r="B415" s="53"/>
      <c r="C415" s="53"/>
      <c r="D415" s="53"/>
      <c r="E415" s="57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6" x14ac:dyDescent="0.2">
      <c r="A416" s="53"/>
      <c r="B416" s="53"/>
      <c r="C416" s="53"/>
      <c r="D416" s="53"/>
      <c r="E416" s="57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6" x14ac:dyDescent="0.2">
      <c r="A417" s="53"/>
      <c r="B417" s="53"/>
      <c r="C417" s="53"/>
      <c r="D417" s="53"/>
      <c r="E417" s="57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6" x14ac:dyDescent="0.2">
      <c r="A418" s="53"/>
      <c r="B418" s="53"/>
      <c r="C418" s="53"/>
      <c r="D418" s="53"/>
      <c r="E418" s="57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6" x14ac:dyDescent="0.2">
      <c r="A419" s="53"/>
      <c r="B419" s="53"/>
      <c r="C419" s="53"/>
      <c r="D419" s="53"/>
      <c r="E419" s="57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6" x14ac:dyDescent="0.2">
      <c r="A420" s="53"/>
      <c r="B420" s="53"/>
      <c r="C420" s="53"/>
      <c r="D420" s="53"/>
      <c r="E420" s="57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6" x14ac:dyDescent="0.2">
      <c r="A421" s="53"/>
      <c r="B421" s="53"/>
      <c r="C421" s="53"/>
      <c r="D421" s="53"/>
      <c r="E421" s="57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6" x14ac:dyDescent="0.2">
      <c r="A422" s="53"/>
      <c r="B422" s="53"/>
      <c r="C422" s="53"/>
      <c r="D422" s="53"/>
      <c r="E422" s="57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6" x14ac:dyDescent="0.2">
      <c r="A423" s="53"/>
      <c r="B423" s="53"/>
      <c r="C423" s="53"/>
      <c r="D423" s="53"/>
      <c r="E423" s="57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6" x14ac:dyDescent="0.2">
      <c r="A424" s="53"/>
      <c r="B424" s="53"/>
      <c r="C424" s="53"/>
      <c r="D424" s="53"/>
      <c r="E424" s="57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6" x14ac:dyDescent="0.2">
      <c r="A425" s="53"/>
      <c r="B425" s="53"/>
      <c r="C425" s="53"/>
      <c r="D425" s="53"/>
      <c r="E425" s="57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6" x14ac:dyDescent="0.2">
      <c r="A426" s="53"/>
      <c r="B426" s="53"/>
      <c r="C426" s="53"/>
      <c r="D426" s="53"/>
      <c r="E426" s="57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6" x14ac:dyDescent="0.2">
      <c r="A427" s="53"/>
      <c r="B427" s="53"/>
      <c r="C427" s="53"/>
      <c r="D427" s="53"/>
      <c r="E427" s="57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6" x14ac:dyDescent="0.2">
      <c r="A428" s="53"/>
      <c r="B428" s="53"/>
      <c r="C428" s="53"/>
      <c r="D428" s="53"/>
      <c r="E428" s="57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6" x14ac:dyDescent="0.2">
      <c r="A429" s="53"/>
      <c r="B429" s="53"/>
      <c r="C429" s="53"/>
      <c r="D429" s="53"/>
      <c r="E429" s="57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6" x14ac:dyDescent="0.2">
      <c r="A430" s="53"/>
      <c r="B430" s="53"/>
      <c r="C430" s="53"/>
      <c r="D430" s="53"/>
      <c r="E430" s="57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6" x14ac:dyDescent="0.2">
      <c r="A431" s="53"/>
      <c r="B431" s="53"/>
      <c r="C431" s="53"/>
      <c r="D431" s="53"/>
      <c r="E431" s="57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6" x14ac:dyDescent="0.2">
      <c r="A432" s="53"/>
      <c r="B432" s="53"/>
      <c r="C432" s="53"/>
      <c r="D432" s="53"/>
      <c r="E432" s="57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6" x14ac:dyDescent="0.2">
      <c r="A433" s="53"/>
      <c r="B433" s="53"/>
      <c r="C433" s="53"/>
      <c r="D433" s="53"/>
      <c r="E433" s="57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6" x14ac:dyDescent="0.2">
      <c r="A434" s="53"/>
      <c r="B434" s="53"/>
      <c r="C434" s="53"/>
      <c r="D434" s="53"/>
      <c r="E434" s="57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6" x14ac:dyDescent="0.2">
      <c r="A435" s="53"/>
      <c r="B435" s="53"/>
      <c r="C435" s="53"/>
      <c r="D435" s="53"/>
      <c r="E435" s="57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6" x14ac:dyDescent="0.2">
      <c r="A436" s="53"/>
      <c r="B436" s="53"/>
      <c r="C436" s="53"/>
      <c r="D436" s="53"/>
      <c r="E436" s="57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6" x14ac:dyDescent="0.2">
      <c r="A437" s="53"/>
      <c r="B437" s="53"/>
      <c r="C437" s="53"/>
      <c r="D437" s="53"/>
      <c r="E437" s="57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6" x14ac:dyDescent="0.2">
      <c r="A438" s="53"/>
      <c r="B438" s="53"/>
      <c r="C438" s="53"/>
      <c r="D438" s="53"/>
      <c r="E438" s="57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6" x14ac:dyDescent="0.2">
      <c r="A439" s="53"/>
      <c r="B439" s="53"/>
      <c r="C439" s="53"/>
      <c r="D439" s="53"/>
      <c r="E439" s="57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6" x14ac:dyDescent="0.2">
      <c r="A440" s="53"/>
      <c r="B440" s="53"/>
      <c r="C440" s="53"/>
      <c r="D440" s="53"/>
      <c r="E440" s="57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6" x14ac:dyDescent="0.2">
      <c r="A441" s="53"/>
      <c r="B441" s="53"/>
      <c r="C441" s="53"/>
      <c r="D441" s="53"/>
      <c r="E441" s="57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6" x14ac:dyDescent="0.2">
      <c r="A442" s="53"/>
      <c r="B442" s="53"/>
      <c r="C442" s="53"/>
      <c r="D442" s="53"/>
      <c r="E442" s="57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6" x14ac:dyDescent="0.2">
      <c r="A443" s="53"/>
      <c r="B443" s="53"/>
      <c r="C443" s="53"/>
      <c r="D443" s="53"/>
      <c r="E443" s="57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6" x14ac:dyDescent="0.2">
      <c r="A444" s="53"/>
      <c r="B444" s="53"/>
      <c r="C444" s="53"/>
      <c r="D444" s="53"/>
      <c r="E444" s="57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6" x14ac:dyDescent="0.2">
      <c r="A445" s="53"/>
      <c r="B445" s="53"/>
      <c r="C445" s="53"/>
      <c r="D445" s="53"/>
      <c r="E445" s="57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6" x14ac:dyDescent="0.2">
      <c r="A446" s="53"/>
      <c r="B446" s="53"/>
      <c r="C446" s="53"/>
      <c r="D446" s="53"/>
      <c r="E446" s="57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6" x14ac:dyDescent="0.2">
      <c r="A447" s="53"/>
      <c r="B447" s="53"/>
      <c r="C447" s="53"/>
      <c r="D447" s="53"/>
      <c r="E447" s="57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6" x14ac:dyDescent="0.2">
      <c r="A448" s="53"/>
      <c r="B448" s="53"/>
      <c r="C448" s="53"/>
      <c r="D448" s="53"/>
      <c r="E448" s="57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6" x14ac:dyDescent="0.2">
      <c r="A449" s="53"/>
      <c r="B449" s="53"/>
      <c r="C449" s="53"/>
      <c r="D449" s="53"/>
      <c r="E449" s="57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6" x14ac:dyDescent="0.2">
      <c r="A450" s="53"/>
      <c r="B450" s="53"/>
      <c r="C450" s="53"/>
      <c r="D450" s="53"/>
      <c r="E450" s="57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6" x14ac:dyDescent="0.2">
      <c r="A451" s="53"/>
      <c r="B451" s="53"/>
      <c r="C451" s="53"/>
      <c r="D451" s="53"/>
      <c r="E451" s="57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6" x14ac:dyDescent="0.2">
      <c r="A452" s="53"/>
      <c r="B452" s="53"/>
      <c r="C452" s="53"/>
      <c r="D452" s="53"/>
      <c r="E452" s="57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6" x14ac:dyDescent="0.2">
      <c r="A453" s="53"/>
      <c r="B453" s="53"/>
      <c r="C453" s="53"/>
      <c r="D453" s="53"/>
      <c r="E453" s="57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6" x14ac:dyDescent="0.2">
      <c r="A454" s="53"/>
      <c r="B454" s="53"/>
      <c r="C454" s="53"/>
      <c r="D454" s="53"/>
      <c r="E454" s="57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6" x14ac:dyDescent="0.2">
      <c r="A455" s="53"/>
      <c r="B455" s="53"/>
      <c r="C455" s="53"/>
      <c r="D455" s="53"/>
      <c r="E455" s="57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6" x14ac:dyDescent="0.2">
      <c r="A456" s="53"/>
      <c r="B456" s="53"/>
      <c r="C456" s="53"/>
      <c r="D456" s="53"/>
      <c r="E456" s="57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6" x14ac:dyDescent="0.2">
      <c r="A457" s="53"/>
      <c r="B457" s="53"/>
      <c r="C457" s="53"/>
      <c r="D457" s="53"/>
      <c r="E457" s="57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6" x14ac:dyDescent="0.2">
      <c r="A458" s="53"/>
      <c r="B458" s="53"/>
      <c r="C458" s="53"/>
      <c r="D458" s="53"/>
      <c r="E458" s="57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6" x14ac:dyDescent="0.2">
      <c r="A459" s="53"/>
      <c r="B459" s="53"/>
      <c r="C459" s="53"/>
      <c r="D459" s="53"/>
      <c r="E459" s="57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6" x14ac:dyDescent="0.2">
      <c r="A460" s="53"/>
      <c r="B460" s="53"/>
      <c r="C460" s="53"/>
      <c r="D460" s="53"/>
      <c r="E460" s="57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6" x14ac:dyDescent="0.2">
      <c r="A461" s="53"/>
      <c r="B461" s="53"/>
      <c r="C461" s="53"/>
      <c r="D461" s="53"/>
      <c r="E461" s="57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6" x14ac:dyDescent="0.2">
      <c r="A462" s="53"/>
      <c r="B462" s="53"/>
      <c r="C462" s="53"/>
      <c r="D462" s="53"/>
      <c r="E462" s="57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6" x14ac:dyDescent="0.2">
      <c r="A463" s="53"/>
      <c r="B463" s="53"/>
      <c r="C463" s="53"/>
      <c r="D463" s="53"/>
      <c r="E463" s="57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6" x14ac:dyDescent="0.2">
      <c r="A464" s="53"/>
      <c r="B464" s="53"/>
      <c r="C464" s="53"/>
      <c r="D464" s="53"/>
      <c r="E464" s="57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6" x14ac:dyDescent="0.2">
      <c r="A465" s="53"/>
      <c r="B465" s="53"/>
      <c r="C465" s="53"/>
      <c r="D465" s="53"/>
      <c r="E465" s="57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6" x14ac:dyDescent="0.2">
      <c r="A466" s="53"/>
      <c r="B466" s="53"/>
      <c r="C466" s="53"/>
      <c r="D466" s="53"/>
      <c r="E466" s="57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6" x14ac:dyDescent="0.2">
      <c r="A467" s="53"/>
      <c r="B467" s="53"/>
      <c r="C467" s="53"/>
      <c r="D467" s="53"/>
      <c r="E467" s="57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6" x14ac:dyDescent="0.2">
      <c r="A468" s="53"/>
      <c r="B468" s="53"/>
      <c r="C468" s="53"/>
      <c r="D468" s="53"/>
      <c r="E468" s="57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6" x14ac:dyDescent="0.2">
      <c r="A469" s="53"/>
      <c r="B469" s="53"/>
      <c r="C469" s="53"/>
      <c r="D469" s="53"/>
      <c r="E469" s="57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6" x14ac:dyDescent="0.2">
      <c r="A470" s="53"/>
      <c r="B470" s="53"/>
      <c r="C470" s="53"/>
      <c r="D470" s="53"/>
      <c r="E470" s="57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6" x14ac:dyDescent="0.2">
      <c r="A471" s="53"/>
      <c r="B471" s="53"/>
      <c r="C471" s="53"/>
      <c r="D471" s="53"/>
      <c r="E471" s="57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6" x14ac:dyDescent="0.2">
      <c r="A472" s="53"/>
      <c r="B472" s="53"/>
      <c r="C472" s="53"/>
      <c r="D472" s="53"/>
      <c r="E472" s="57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6" x14ac:dyDescent="0.2">
      <c r="A473" s="53"/>
      <c r="B473" s="53"/>
      <c r="C473" s="53"/>
      <c r="D473" s="53"/>
      <c r="E473" s="57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6" x14ac:dyDescent="0.2">
      <c r="A474" s="53"/>
      <c r="B474" s="53"/>
      <c r="C474" s="53"/>
      <c r="D474" s="53"/>
      <c r="E474" s="57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6" x14ac:dyDescent="0.2">
      <c r="A475" s="53"/>
      <c r="B475" s="53"/>
      <c r="C475" s="53"/>
      <c r="D475" s="53"/>
      <c r="E475" s="57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6" x14ac:dyDescent="0.2">
      <c r="A476" s="53"/>
      <c r="B476" s="53"/>
      <c r="C476" s="53"/>
      <c r="D476" s="53"/>
      <c r="E476" s="57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6" x14ac:dyDescent="0.2">
      <c r="A477" s="53"/>
      <c r="B477" s="53"/>
      <c r="C477" s="53"/>
      <c r="D477" s="53"/>
      <c r="E477" s="57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6" x14ac:dyDescent="0.2">
      <c r="A478" s="53"/>
      <c r="B478" s="53"/>
      <c r="C478" s="53"/>
      <c r="D478" s="53"/>
      <c r="E478" s="57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6" x14ac:dyDescent="0.2">
      <c r="A479" s="53"/>
      <c r="B479" s="53"/>
      <c r="C479" s="53"/>
      <c r="D479" s="53"/>
      <c r="E479" s="57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6" x14ac:dyDescent="0.2">
      <c r="A480" s="53"/>
      <c r="B480" s="53"/>
      <c r="C480" s="53"/>
      <c r="D480" s="53"/>
      <c r="E480" s="57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6" x14ac:dyDescent="0.2">
      <c r="A481" s="53"/>
      <c r="B481" s="53"/>
      <c r="C481" s="53"/>
      <c r="D481" s="53"/>
      <c r="E481" s="57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6" x14ac:dyDescent="0.2">
      <c r="A482" s="53"/>
      <c r="B482" s="53"/>
      <c r="C482" s="53"/>
      <c r="D482" s="53"/>
      <c r="E482" s="57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6" x14ac:dyDescent="0.2">
      <c r="A483" s="53"/>
      <c r="B483" s="53"/>
      <c r="C483" s="53"/>
      <c r="D483" s="53"/>
      <c r="E483" s="57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6" x14ac:dyDescent="0.2">
      <c r="A484" s="53"/>
      <c r="B484" s="53"/>
      <c r="C484" s="53"/>
      <c r="D484" s="53"/>
      <c r="E484" s="57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6" x14ac:dyDescent="0.2">
      <c r="A485" s="53"/>
      <c r="B485" s="53"/>
      <c r="C485" s="53"/>
      <c r="D485" s="53"/>
      <c r="E485" s="57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6" x14ac:dyDescent="0.2">
      <c r="A486" s="53"/>
      <c r="B486" s="53"/>
      <c r="C486" s="53"/>
      <c r="D486" s="53"/>
      <c r="E486" s="57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6" x14ac:dyDescent="0.2">
      <c r="A487" s="53"/>
      <c r="B487" s="53"/>
      <c r="C487" s="53"/>
      <c r="D487" s="53"/>
      <c r="E487" s="57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6" x14ac:dyDescent="0.2">
      <c r="A488" s="53"/>
      <c r="B488" s="53"/>
      <c r="C488" s="53"/>
      <c r="D488" s="53"/>
      <c r="E488" s="57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6" x14ac:dyDescent="0.2">
      <c r="A489" s="53"/>
      <c r="B489" s="53"/>
      <c r="C489" s="53"/>
      <c r="D489" s="53"/>
      <c r="E489" s="57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6" x14ac:dyDescent="0.2">
      <c r="A490" s="53"/>
      <c r="B490" s="53"/>
      <c r="C490" s="53"/>
      <c r="D490" s="53"/>
      <c r="E490" s="57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6" x14ac:dyDescent="0.2">
      <c r="A491" s="53"/>
      <c r="B491" s="53"/>
      <c r="C491" s="53"/>
      <c r="D491" s="53"/>
      <c r="E491" s="57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6" x14ac:dyDescent="0.2">
      <c r="A492" s="53"/>
      <c r="B492" s="53"/>
      <c r="C492" s="53"/>
      <c r="D492" s="53"/>
      <c r="E492" s="57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6" x14ac:dyDescent="0.2">
      <c r="A493" s="53"/>
      <c r="B493" s="53"/>
      <c r="C493" s="53"/>
      <c r="D493" s="53"/>
      <c r="E493" s="57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6" x14ac:dyDescent="0.2">
      <c r="A494" s="53"/>
      <c r="B494" s="53"/>
      <c r="C494" s="53"/>
      <c r="D494" s="53"/>
      <c r="E494" s="57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6" x14ac:dyDescent="0.2">
      <c r="A495" s="53"/>
      <c r="B495" s="53"/>
      <c r="C495" s="53"/>
      <c r="D495" s="53"/>
      <c r="E495" s="57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6" x14ac:dyDescent="0.2">
      <c r="A496" s="53"/>
      <c r="B496" s="53"/>
      <c r="C496" s="53"/>
      <c r="D496" s="53"/>
      <c r="E496" s="57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6" x14ac:dyDescent="0.2">
      <c r="A497" s="53"/>
      <c r="B497" s="53"/>
      <c r="C497" s="53"/>
      <c r="D497" s="53"/>
      <c r="E497" s="57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6" x14ac:dyDescent="0.2">
      <c r="A498" s="53"/>
      <c r="B498" s="53"/>
      <c r="C498" s="53"/>
      <c r="D498" s="53"/>
      <c r="E498" s="57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6" x14ac:dyDescent="0.2">
      <c r="A499" s="53"/>
      <c r="B499" s="53"/>
      <c r="C499" s="53"/>
      <c r="D499" s="53"/>
      <c r="E499" s="57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6" x14ac:dyDescent="0.2">
      <c r="A500" s="53"/>
      <c r="B500" s="53"/>
      <c r="C500" s="53"/>
      <c r="D500" s="53"/>
      <c r="E500" s="57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6" x14ac:dyDescent="0.2">
      <c r="A501" s="53"/>
      <c r="B501" s="53"/>
      <c r="C501" s="53"/>
      <c r="D501" s="53"/>
      <c r="E501" s="57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6" x14ac:dyDescent="0.2">
      <c r="A502" s="53"/>
      <c r="B502" s="53"/>
      <c r="C502" s="53"/>
      <c r="D502" s="53"/>
      <c r="E502" s="57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6" x14ac:dyDescent="0.2">
      <c r="A503" s="53"/>
      <c r="B503" s="53"/>
      <c r="C503" s="53"/>
      <c r="D503" s="53"/>
      <c r="E503" s="57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6" x14ac:dyDescent="0.2">
      <c r="A504" s="53"/>
      <c r="B504" s="53"/>
      <c r="C504" s="53"/>
      <c r="D504" s="53"/>
      <c r="E504" s="57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6" x14ac:dyDescent="0.2">
      <c r="A505" s="53"/>
      <c r="B505" s="53"/>
      <c r="C505" s="53"/>
      <c r="D505" s="53"/>
      <c r="E505" s="57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6" x14ac:dyDescent="0.2">
      <c r="A506" s="53"/>
      <c r="B506" s="53"/>
      <c r="C506" s="53"/>
      <c r="D506" s="53"/>
      <c r="E506" s="57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6" x14ac:dyDescent="0.2">
      <c r="A507" s="53"/>
      <c r="B507" s="53"/>
      <c r="C507" s="53"/>
      <c r="D507" s="53"/>
      <c r="E507" s="57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6" x14ac:dyDescent="0.2">
      <c r="A508" s="53"/>
      <c r="B508" s="53"/>
      <c r="C508" s="53"/>
      <c r="D508" s="53"/>
      <c r="E508" s="57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6" x14ac:dyDescent="0.2">
      <c r="A509" s="53"/>
      <c r="B509" s="53"/>
      <c r="C509" s="53"/>
      <c r="D509" s="53"/>
      <c r="E509" s="57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6" x14ac:dyDescent="0.2">
      <c r="A510" s="53"/>
      <c r="B510" s="53"/>
      <c r="C510" s="53"/>
      <c r="D510" s="53"/>
      <c r="E510" s="57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6" x14ac:dyDescent="0.2">
      <c r="A511" s="53"/>
      <c r="B511" s="53"/>
      <c r="C511" s="53"/>
      <c r="D511" s="53"/>
      <c r="E511" s="57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6" x14ac:dyDescent="0.2">
      <c r="A512" s="53"/>
      <c r="B512" s="53"/>
      <c r="C512" s="53"/>
      <c r="D512" s="53"/>
      <c r="E512" s="57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6" x14ac:dyDescent="0.2">
      <c r="A513" s="53"/>
      <c r="B513" s="53"/>
      <c r="C513" s="53"/>
      <c r="D513" s="53"/>
      <c r="E513" s="57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6" x14ac:dyDescent="0.2">
      <c r="A514" s="53"/>
      <c r="B514" s="53"/>
      <c r="C514" s="53"/>
      <c r="D514" s="53"/>
      <c r="E514" s="57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6" x14ac:dyDescent="0.2">
      <c r="A515" s="53"/>
      <c r="B515" s="53"/>
      <c r="C515" s="53"/>
      <c r="D515" s="53"/>
      <c r="E515" s="57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6" x14ac:dyDescent="0.2">
      <c r="A516" s="53"/>
      <c r="B516" s="53"/>
      <c r="C516" s="53"/>
      <c r="D516" s="53"/>
      <c r="E516" s="57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6" x14ac:dyDescent="0.2">
      <c r="A517" s="53"/>
      <c r="B517" s="53"/>
      <c r="C517" s="53"/>
      <c r="D517" s="53"/>
      <c r="E517" s="57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6" x14ac:dyDescent="0.2">
      <c r="A518" s="53"/>
      <c r="B518" s="53"/>
      <c r="C518" s="53"/>
      <c r="D518" s="53"/>
      <c r="E518" s="57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6" x14ac:dyDescent="0.2">
      <c r="A519" s="53"/>
      <c r="B519" s="53"/>
      <c r="C519" s="53"/>
      <c r="D519" s="53"/>
      <c r="E519" s="57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6" x14ac:dyDescent="0.2">
      <c r="A520" s="53"/>
      <c r="B520" s="53"/>
      <c r="C520" s="53"/>
      <c r="D520" s="53"/>
      <c r="E520" s="57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6" x14ac:dyDescent="0.2">
      <c r="A521" s="53"/>
      <c r="B521" s="53"/>
      <c r="C521" s="53"/>
      <c r="D521" s="53"/>
      <c r="E521" s="57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6" x14ac:dyDescent="0.2">
      <c r="A522" s="53"/>
      <c r="B522" s="53"/>
      <c r="C522" s="53"/>
      <c r="D522" s="53"/>
      <c r="E522" s="57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6" x14ac:dyDescent="0.2">
      <c r="A523" s="53"/>
      <c r="B523" s="53"/>
      <c r="C523" s="53"/>
      <c r="D523" s="53"/>
      <c r="E523" s="57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6" x14ac:dyDescent="0.2">
      <c r="A524" s="53"/>
      <c r="B524" s="53"/>
      <c r="C524" s="53"/>
      <c r="D524" s="53"/>
      <c r="E524" s="57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6" x14ac:dyDescent="0.2">
      <c r="A525" s="53"/>
      <c r="B525" s="53"/>
      <c r="C525" s="53"/>
      <c r="D525" s="53"/>
      <c r="E525" s="57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6" x14ac:dyDescent="0.2">
      <c r="A526" s="53"/>
      <c r="B526" s="53"/>
      <c r="C526" s="53"/>
      <c r="D526" s="53"/>
      <c r="E526" s="57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6" x14ac:dyDescent="0.2">
      <c r="A527" s="53"/>
      <c r="B527" s="53"/>
      <c r="C527" s="53"/>
      <c r="D527" s="53"/>
      <c r="E527" s="57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6" x14ac:dyDescent="0.2">
      <c r="A528" s="53"/>
      <c r="B528" s="53"/>
      <c r="C528" s="53"/>
      <c r="D528" s="53"/>
      <c r="E528" s="57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6" x14ac:dyDescent="0.2">
      <c r="A529" s="53"/>
      <c r="B529" s="53"/>
      <c r="C529" s="53"/>
      <c r="D529" s="53"/>
      <c r="E529" s="57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6" x14ac:dyDescent="0.2">
      <c r="A530" s="53"/>
      <c r="B530" s="53"/>
      <c r="C530" s="53"/>
      <c r="D530" s="53"/>
      <c r="E530" s="57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6" x14ac:dyDescent="0.2">
      <c r="A531" s="53"/>
      <c r="B531" s="53"/>
      <c r="C531" s="53"/>
      <c r="D531" s="53"/>
      <c r="E531" s="57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6" x14ac:dyDescent="0.2">
      <c r="A532" s="53"/>
      <c r="B532" s="53"/>
      <c r="C532" s="53"/>
      <c r="D532" s="53"/>
      <c r="E532" s="57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6" x14ac:dyDescent="0.2">
      <c r="A533" s="53"/>
      <c r="B533" s="53"/>
      <c r="C533" s="53"/>
      <c r="D533" s="53"/>
      <c r="E533" s="57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6" x14ac:dyDescent="0.2">
      <c r="A534" s="53"/>
      <c r="B534" s="53"/>
      <c r="C534" s="53"/>
      <c r="D534" s="53"/>
      <c r="E534" s="57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6" x14ac:dyDescent="0.2">
      <c r="A535" s="53"/>
      <c r="B535" s="53"/>
      <c r="C535" s="53"/>
      <c r="D535" s="53"/>
      <c r="E535" s="57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6" x14ac:dyDescent="0.2">
      <c r="A536" s="53"/>
      <c r="B536" s="53"/>
      <c r="C536" s="53"/>
      <c r="D536" s="53"/>
      <c r="E536" s="57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6" x14ac:dyDescent="0.2">
      <c r="A537" s="53"/>
      <c r="B537" s="53"/>
      <c r="C537" s="53"/>
      <c r="D537" s="53"/>
      <c r="E537" s="57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6" x14ac:dyDescent="0.2">
      <c r="A538" s="53"/>
      <c r="B538" s="53"/>
      <c r="C538" s="53"/>
      <c r="D538" s="53"/>
      <c r="E538" s="57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6" x14ac:dyDescent="0.2">
      <c r="A539" s="53"/>
      <c r="B539" s="53"/>
      <c r="C539" s="53"/>
      <c r="D539" s="53"/>
      <c r="E539" s="57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6" x14ac:dyDescent="0.2">
      <c r="A540" s="53"/>
      <c r="B540" s="53"/>
      <c r="C540" s="53"/>
      <c r="D540" s="53"/>
      <c r="E540" s="57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6" x14ac:dyDescent="0.2">
      <c r="A541" s="53"/>
      <c r="B541" s="53"/>
      <c r="C541" s="53"/>
      <c r="D541" s="53"/>
      <c r="E541" s="57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6" x14ac:dyDescent="0.2">
      <c r="A542" s="53"/>
      <c r="B542" s="53"/>
      <c r="C542" s="53"/>
      <c r="D542" s="53"/>
      <c r="E542" s="57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6" x14ac:dyDescent="0.2">
      <c r="A543" s="53"/>
      <c r="B543" s="53"/>
      <c r="C543" s="53"/>
      <c r="D543" s="53"/>
      <c r="E543" s="57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6" x14ac:dyDescent="0.2">
      <c r="A544" s="53"/>
      <c r="B544" s="53"/>
      <c r="C544" s="53"/>
      <c r="D544" s="53"/>
      <c r="E544" s="57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6" x14ac:dyDescent="0.2">
      <c r="A545" s="53"/>
      <c r="B545" s="53"/>
      <c r="C545" s="53"/>
      <c r="D545" s="53"/>
      <c r="E545" s="57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6" x14ac:dyDescent="0.2">
      <c r="A546" s="53"/>
      <c r="B546" s="53"/>
      <c r="C546" s="53"/>
      <c r="D546" s="53"/>
      <c r="E546" s="57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6" x14ac:dyDescent="0.2">
      <c r="A547" s="53"/>
      <c r="B547" s="53"/>
      <c r="C547" s="53"/>
      <c r="D547" s="53"/>
      <c r="E547" s="57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6" x14ac:dyDescent="0.2">
      <c r="A548" s="53"/>
      <c r="B548" s="53"/>
      <c r="C548" s="53"/>
      <c r="D548" s="53"/>
      <c r="E548" s="57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6" x14ac:dyDescent="0.2">
      <c r="A549" s="53"/>
      <c r="B549" s="53"/>
      <c r="C549" s="53"/>
      <c r="D549" s="53"/>
      <c r="E549" s="57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6" x14ac:dyDescent="0.2">
      <c r="A550" s="53"/>
      <c r="B550" s="53"/>
      <c r="C550" s="53"/>
      <c r="D550" s="53"/>
      <c r="E550" s="57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6" x14ac:dyDescent="0.2">
      <c r="A551" s="53"/>
      <c r="B551" s="53"/>
      <c r="C551" s="53"/>
      <c r="D551" s="53"/>
      <c r="E551" s="57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6" x14ac:dyDescent="0.2">
      <c r="A552" s="53"/>
      <c r="B552" s="53"/>
      <c r="C552" s="53"/>
      <c r="D552" s="53"/>
      <c r="E552" s="57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6" x14ac:dyDescent="0.2">
      <c r="A553" s="53"/>
      <c r="B553" s="53"/>
      <c r="C553" s="53"/>
      <c r="D553" s="53"/>
      <c r="E553" s="57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6" x14ac:dyDescent="0.2">
      <c r="A554" s="53"/>
      <c r="B554" s="53"/>
      <c r="C554" s="53"/>
      <c r="D554" s="53"/>
      <c r="E554" s="57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6" x14ac:dyDescent="0.2">
      <c r="A555" s="53"/>
      <c r="B555" s="53"/>
      <c r="C555" s="53"/>
      <c r="D555" s="53"/>
      <c r="E555" s="57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6" x14ac:dyDescent="0.2">
      <c r="A556" s="53"/>
      <c r="B556" s="53"/>
      <c r="C556" s="53"/>
      <c r="D556" s="53"/>
      <c r="E556" s="57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6" x14ac:dyDescent="0.2">
      <c r="A557" s="53"/>
      <c r="B557" s="53"/>
      <c r="C557" s="53"/>
      <c r="D557" s="53"/>
      <c r="E557" s="57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6" x14ac:dyDescent="0.2">
      <c r="A558" s="53"/>
      <c r="B558" s="53"/>
      <c r="C558" s="53"/>
      <c r="D558" s="53"/>
      <c r="E558" s="57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6" x14ac:dyDescent="0.2">
      <c r="A559" s="53"/>
      <c r="B559" s="53"/>
      <c r="C559" s="53"/>
      <c r="D559" s="53"/>
      <c r="E559" s="57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6" x14ac:dyDescent="0.2">
      <c r="A560" s="53"/>
      <c r="B560" s="53"/>
      <c r="C560" s="53"/>
      <c r="D560" s="53"/>
      <c r="E560" s="57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6" x14ac:dyDescent="0.2">
      <c r="A561" s="53"/>
      <c r="B561" s="53"/>
      <c r="C561" s="53"/>
      <c r="D561" s="53"/>
      <c r="E561" s="57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6" x14ac:dyDescent="0.2">
      <c r="A562" s="53"/>
      <c r="B562" s="53"/>
      <c r="C562" s="53"/>
      <c r="D562" s="53"/>
      <c r="E562" s="57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6" x14ac:dyDescent="0.2">
      <c r="A563" s="53"/>
      <c r="B563" s="53"/>
      <c r="C563" s="53"/>
      <c r="D563" s="53"/>
      <c r="E563" s="57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6" x14ac:dyDescent="0.2">
      <c r="A564" s="53"/>
      <c r="B564" s="53"/>
      <c r="C564" s="53"/>
      <c r="D564" s="53"/>
      <c r="E564" s="57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6" x14ac:dyDescent="0.2">
      <c r="A565" s="53"/>
      <c r="B565" s="53"/>
      <c r="C565" s="53"/>
      <c r="D565" s="53"/>
      <c r="E565" s="57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6" x14ac:dyDescent="0.2">
      <c r="A566" s="53"/>
      <c r="B566" s="53"/>
      <c r="C566" s="53"/>
      <c r="D566" s="53"/>
      <c r="E566" s="57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6" x14ac:dyDescent="0.2">
      <c r="A567" s="53"/>
      <c r="B567" s="53"/>
      <c r="C567" s="53"/>
      <c r="D567" s="53"/>
      <c r="E567" s="57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6" x14ac:dyDescent="0.2">
      <c r="A568" s="53"/>
      <c r="B568" s="53"/>
      <c r="C568" s="53"/>
      <c r="D568" s="53"/>
      <c r="E568" s="57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6" x14ac:dyDescent="0.2">
      <c r="A569" s="53"/>
      <c r="B569" s="53"/>
      <c r="C569" s="53"/>
      <c r="D569" s="53"/>
      <c r="E569" s="57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6" x14ac:dyDescent="0.2">
      <c r="A570" s="53"/>
      <c r="B570" s="53"/>
      <c r="C570" s="53"/>
      <c r="D570" s="53"/>
      <c r="E570" s="57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6" x14ac:dyDescent="0.2">
      <c r="A571" s="53"/>
      <c r="B571" s="53"/>
      <c r="C571" s="53"/>
      <c r="D571" s="53"/>
      <c r="E571" s="57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6" x14ac:dyDescent="0.2">
      <c r="A572" s="53"/>
      <c r="B572" s="53"/>
      <c r="C572" s="53"/>
      <c r="D572" s="53"/>
      <c r="E572" s="57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6" x14ac:dyDescent="0.2">
      <c r="A573" s="53"/>
      <c r="B573" s="53"/>
      <c r="C573" s="53"/>
      <c r="D573" s="53"/>
      <c r="E573" s="57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6" x14ac:dyDescent="0.2">
      <c r="A574" s="53"/>
      <c r="B574" s="53"/>
      <c r="C574" s="53"/>
      <c r="D574" s="53"/>
      <c r="E574" s="57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6" x14ac:dyDescent="0.2">
      <c r="A575" s="53"/>
      <c r="B575" s="53"/>
      <c r="C575" s="53"/>
      <c r="D575" s="53"/>
      <c r="E575" s="57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6" x14ac:dyDescent="0.2">
      <c r="A576" s="53"/>
      <c r="B576" s="53"/>
      <c r="C576" s="53"/>
      <c r="D576" s="53"/>
      <c r="E576" s="57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6" x14ac:dyDescent="0.2">
      <c r="A577" s="53"/>
      <c r="B577" s="53"/>
      <c r="C577" s="53"/>
      <c r="D577" s="53"/>
      <c r="E577" s="57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6" x14ac:dyDescent="0.2">
      <c r="A578" s="53"/>
      <c r="B578" s="53"/>
      <c r="C578" s="53"/>
      <c r="D578" s="53"/>
      <c r="E578" s="57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6" x14ac:dyDescent="0.2">
      <c r="A579" s="53"/>
      <c r="B579" s="53"/>
      <c r="C579" s="53"/>
      <c r="D579" s="53"/>
      <c r="E579" s="57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6" x14ac:dyDescent="0.2">
      <c r="A580" s="53"/>
      <c r="B580" s="53"/>
      <c r="C580" s="53"/>
      <c r="D580" s="53"/>
      <c r="E580" s="57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6" x14ac:dyDescent="0.2">
      <c r="A581" s="53"/>
      <c r="B581" s="53"/>
      <c r="C581" s="53"/>
      <c r="D581" s="53"/>
      <c r="E581" s="57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6" x14ac:dyDescent="0.2">
      <c r="A582" s="53"/>
      <c r="B582" s="53"/>
      <c r="C582" s="53"/>
      <c r="D582" s="53"/>
      <c r="E582" s="57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6" x14ac:dyDescent="0.2">
      <c r="A583" s="53"/>
      <c r="B583" s="53"/>
      <c r="C583" s="53"/>
      <c r="D583" s="53"/>
      <c r="E583" s="57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6" x14ac:dyDescent="0.2">
      <c r="A584" s="53"/>
      <c r="B584" s="53"/>
      <c r="C584" s="53"/>
      <c r="D584" s="53"/>
      <c r="E584" s="57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6" x14ac:dyDescent="0.2">
      <c r="A585" s="53"/>
      <c r="B585" s="53"/>
      <c r="C585" s="53"/>
      <c r="D585" s="53"/>
      <c r="E585" s="57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6" x14ac:dyDescent="0.2">
      <c r="A586" s="53"/>
      <c r="B586" s="53"/>
      <c r="C586" s="53"/>
      <c r="D586" s="53"/>
      <c r="E586" s="57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6" x14ac:dyDescent="0.2">
      <c r="A587" s="53"/>
      <c r="B587" s="53"/>
      <c r="C587" s="53"/>
      <c r="D587" s="53"/>
      <c r="E587" s="57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6" x14ac:dyDescent="0.2">
      <c r="A588" s="53"/>
      <c r="B588" s="53"/>
      <c r="C588" s="53"/>
      <c r="D588" s="53"/>
      <c r="E588" s="57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6" x14ac:dyDescent="0.2">
      <c r="A589" s="53"/>
      <c r="B589" s="53"/>
      <c r="C589" s="53"/>
      <c r="D589" s="53"/>
      <c r="E589" s="57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6" x14ac:dyDescent="0.2">
      <c r="A590" s="53"/>
      <c r="B590" s="53"/>
      <c r="C590" s="53"/>
      <c r="D590" s="53"/>
      <c r="E590" s="57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6" x14ac:dyDescent="0.2">
      <c r="A591" s="53"/>
      <c r="B591" s="53"/>
      <c r="C591" s="53"/>
      <c r="D591" s="53"/>
      <c r="E591" s="57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6" x14ac:dyDescent="0.2">
      <c r="A592" s="53"/>
      <c r="B592" s="53"/>
      <c r="C592" s="53"/>
      <c r="D592" s="53"/>
      <c r="E592" s="57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6" x14ac:dyDescent="0.2">
      <c r="A593" s="53"/>
      <c r="B593" s="53"/>
      <c r="C593" s="53"/>
      <c r="D593" s="53"/>
      <c r="E593" s="57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6" x14ac:dyDescent="0.2">
      <c r="A594" s="53"/>
      <c r="B594" s="53"/>
      <c r="C594" s="53"/>
      <c r="D594" s="53"/>
      <c r="E594" s="57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6" x14ac:dyDescent="0.2">
      <c r="A595" s="53"/>
      <c r="B595" s="53"/>
      <c r="C595" s="53"/>
      <c r="D595" s="53"/>
      <c r="E595" s="57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6" x14ac:dyDescent="0.2">
      <c r="A596" s="53"/>
      <c r="B596" s="53"/>
      <c r="C596" s="53"/>
      <c r="D596" s="53"/>
      <c r="E596" s="57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6" x14ac:dyDescent="0.2">
      <c r="A597" s="53"/>
      <c r="B597" s="53"/>
      <c r="C597" s="53"/>
      <c r="D597" s="53"/>
      <c r="E597" s="57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6" x14ac:dyDescent="0.2">
      <c r="A598" s="53"/>
      <c r="B598" s="53"/>
      <c r="C598" s="53"/>
      <c r="D598" s="53"/>
      <c r="E598" s="57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6" x14ac:dyDescent="0.2">
      <c r="A599" s="53"/>
      <c r="B599" s="53"/>
      <c r="C599" s="53"/>
      <c r="D599" s="53"/>
      <c r="E599" s="57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6" x14ac:dyDescent="0.2">
      <c r="A600" s="53"/>
      <c r="B600" s="53"/>
      <c r="C600" s="53"/>
      <c r="D600" s="53"/>
      <c r="E600" s="57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6" x14ac:dyDescent="0.2">
      <c r="A601" s="53"/>
      <c r="B601" s="53"/>
      <c r="C601" s="53"/>
      <c r="D601" s="53"/>
      <c r="E601" s="57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6" x14ac:dyDescent="0.2">
      <c r="A602" s="53"/>
      <c r="B602" s="53"/>
      <c r="C602" s="53"/>
      <c r="D602" s="53"/>
      <c r="E602" s="57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6" x14ac:dyDescent="0.2">
      <c r="A603" s="53"/>
      <c r="B603" s="53"/>
      <c r="C603" s="53"/>
      <c r="D603" s="53"/>
      <c r="E603" s="57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6" x14ac:dyDescent="0.2">
      <c r="A604" s="53"/>
      <c r="B604" s="53"/>
      <c r="C604" s="53"/>
      <c r="D604" s="53"/>
      <c r="E604" s="57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6" x14ac:dyDescent="0.2">
      <c r="A605" s="53"/>
      <c r="B605" s="53"/>
      <c r="C605" s="53"/>
      <c r="D605" s="53"/>
      <c r="E605" s="57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6" x14ac:dyDescent="0.2">
      <c r="A606" s="53"/>
      <c r="B606" s="53"/>
      <c r="C606" s="53"/>
      <c r="D606" s="53"/>
      <c r="E606" s="57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6" x14ac:dyDescent="0.2">
      <c r="A607" s="53"/>
      <c r="B607" s="53"/>
      <c r="C607" s="53"/>
      <c r="D607" s="53"/>
      <c r="E607" s="57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6" x14ac:dyDescent="0.2">
      <c r="A608" s="53"/>
      <c r="B608" s="53"/>
      <c r="C608" s="53"/>
      <c r="D608" s="53"/>
      <c r="E608" s="57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6" x14ac:dyDescent="0.2">
      <c r="A609" s="53"/>
      <c r="B609" s="53"/>
      <c r="C609" s="53"/>
      <c r="D609" s="53"/>
      <c r="E609" s="57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6" x14ac:dyDescent="0.2">
      <c r="A610" s="53"/>
      <c r="B610" s="53"/>
      <c r="C610" s="53"/>
      <c r="D610" s="53"/>
      <c r="E610" s="57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6" x14ac:dyDescent="0.2">
      <c r="A611" s="53"/>
      <c r="B611" s="53"/>
      <c r="C611" s="53"/>
      <c r="D611" s="53"/>
      <c r="E611" s="57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6" x14ac:dyDescent="0.2">
      <c r="A612" s="53"/>
      <c r="B612" s="53"/>
      <c r="C612" s="53"/>
      <c r="D612" s="53"/>
      <c r="E612" s="57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6" x14ac:dyDescent="0.2">
      <c r="A613" s="53"/>
      <c r="B613" s="53"/>
      <c r="C613" s="53"/>
      <c r="D613" s="53"/>
      <c r="E613" s="57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6" x14ac:dyDescent="0.2">
      <c r="A614" s="53"/>
      <c r="B614" s="53"/>
      <c r="C614" s="53"/>
      <c r="D614" s="53"/>
      <c r="E614" s="57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6" x14ac:dyDescent="0.2">
      <c r="A615" s="53"/>
      <c r="B615" s="53"/>
      <c r="C615" s="53"/>
      <c r="D615" s="53"/>
      <c r="E615" s="57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6" x14ac:dyDescent="0.2">
      <c r="A616" s="53"/>
      <c r="B616" s="53"/>
      <c r="C616" s="53"/>
      <c r="D616" s="53"/>
      <c r="E616" s="57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6" x14ac:dyDescent="0.2">
      <c r="A617" s="53"/>
      <c r="B617" s="53"/>
      <c r="C617" s="53"/>
      <c r="D617" s="53"/>
      <c r="E617" s="57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6" x14ac:dyDescent="0.2">
      <c r="A618" s="53"/>
      <c r="B618" s="53"/>
      <c r="C618" s="53"/>
      <c r="D618" s="53"/>
      <c r="E618" s="57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6" x14ac:dyDescent="0.2">
      <c r="A619" s="53"/>
      <c r="B619" s="53"/>
      <c r="C619" s="53"/>
      <c r="D619" s="53"/>
      <c r="E619" s="57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6" x14ac:dyDescent="0.2">
      <c r="A620" s="53"/>
      <c r="B620" s="53"/>
      <c r="C620" s="53"/>
      <c r="D620" s="53"/>
      <c r="E620" s="57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6" x14ac:dyDescent="0.2">
      <c r="A621" s="53"/>
      <c r="B621" s="53"/>
      <c r="C621" s="53"/>
      <c r="D621" s="53"/>
      <c r="E621" s="57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6" x14ac:dyDescent="0.2">
      <c r="A622" s="53"/>
      <c r="B622" s="53"/>
      <c r="C622" s="53"/>
      <c r="D622" s="53"/>
      <c r="E622" s="57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6" x14ac:dyDescent="0.2">
      <c r="A623" s="53"/>
      <c r="B623" s="53"/>
      <c r="C623" s="53"/>
      <c r="D623" s="53"/>
      <c r="E623" s="57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6" x14ac:dyDescent="0.2">
      <c r="A624" s="53"/>
      <c r="B624" s="53"/>
      <c r="C624" s="53"/>
      <c r="D624" s="53"/>
      <c r="E624" s="57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6" x14ac:dyDescent="0.2">
      <c r="A625" s="53"/>
      <c r="B625" s="53"/>
      <c r="C625" s="53"/>
      <c r="D625" s="53"/>
      <c r="E625" s="57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6" x14ac:dyDescent="0.2">
      <c r="A626" s="53"/>
      <c r="B626" s="53"/>
      <c r="C626" s="53"/>
      <c r="D626" s="53"/>
      <c r="E626" s="57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6" x14ac:dyDescent="0.2">
      <c r="A627" s="53"/>
      <c r="B627" s="53"/>
      <c r="C627" s="53"/>
      <c r="D627" s="53"/>
      <c r="E627" s="57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6" x14ac:dyDescent="0.2">
      <c r="A628" s="53"/>
      <c r="B628" s="53"/>
      <c r="C628" s="53"/>
      <c r="D628" s="53"/>
      <c r="E628" s="57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6" x14ac:dyDescent="0.2">
      <c r="A629" s="53"/>
      <c r="B629" s="53"/>
      <c r="C629" s="53"/>
      <c r="D629" s="53"/>
      <c r="E629" s="57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6" x14ac:dyDescent="0.2">
      <c r="A630" s="53"/>
      <c r="B630" s="53"/>
      <c r="C630" s="53"/>
      <c r="D630" s="53"/>
      <c r="E630" s="57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6" x14ac:dyDescent="0.2">
      <c r="A631" s="53"/>
      <c r="B631" s="53"/>
      <c r="C631" s="53"/>
      <c r="D631" s="53"/>
      <c r="E631" s="57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6" x14ac:dyDescent="0.2">
      <c r="A632" s="53"/>
      <c r="B632" s="53"/>
      <c r="C632" s="53"/>
      <c r="D632" s="53"/>
      <c r="E632" s="57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6" x14ac:dyDescent="0.2">
      <c r="A633" s="53"/>
      <c r="B633" s="53"/>
      <c r="C633" s="53"/>
      <c r="D633" s="53"/>
      <c r="E633" s="57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6" x14ac:dyDescent="0.2">
      <c r="A634" s="53"/>
      <c r="B634" s="53"/>
      <c r="C634" s="53"/>
      <c r="D634" s="53"/>
      <c r="E634" s="57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6" x14ac:dyDescent="0.2">
      <c r="A635" s="53"/>
      <c r="B635" s="53"/>
      <c r="C635" s="53"/>
      <c r="D635" s="53"/>
      <c r="E635" s="57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6" x14ac:dyDescent="0.2">
      <c r="A636" s="53"/>
      <c r="B636" s="53"/>
      <c r="C636" s="53"/>
      <c r="D636" s="53"/>
      <c r="E636" s="57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6" x14ac:dyDescent="0.2">
      <c r="A637" s="53"/>
      <c r="B637" s="53"/>
      <c r="C637" s="53"/>
      <c r="D637" s="53"/>
      <c r="E637" s="57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6" x14ac:dyDescent="0.2">
      <c r="A638" s="53"/>
      <c r="B638" s="53"/>
      <c r="C638" s="53"/>
      <c r="D638" s="53"/>
      <c r="E638" s="57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6" x14ac:dyDescent="0.2">
      <c r="A639" s="53"/>
      <c r="B639" s="53"/>
      <c r="C639" s="53"/>
      <c r="D639" s="53"/>
      <c r="E639" s="57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6" x14ac:dyDescent="0.2">
      <c r="A640" s="53"/>
      <c r="B640" s="53"/>
      <c r="C640" s="53"/>
      <c r="D640" s="53"/>
      <c r="E640" s="57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6" x14ac:dyDescent="0.2">
      <c r="A641" s="53"/>
      <c r="B641" s="53"/>
      <c r="C641" s="53"/>
      <c r="D641" s="53"/>
      <c r="E641" s="57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6" x14ac:dyDescent="0.2">
      <c r="A642" s="53"/>
      <c r="B642" s="53"/>
      <c r="C642" s="53"/>
      <c r="D642" s="53"/>
      <c r="E642" s="57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6" x14ac:dyDescent="0.2">
      <c r="A643" s="53"/>
      <c r="B643" s="53"/>
      <c r="C643" s="53"/>
      <c r="D643" s="53"/>
      <c r="E643" s="57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6" x14ac:dyDescent="0.2">
      <c r="A644" s="53"/>
      <c r="B644" s="53"/>
      <c r="C644" s="53"/>
      <c r="D644" s="53"/>
      <c r="E644" s="57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6" x14ac:dyDescent="0.2">
      <c r="A645" s="53"/>
      <c r="B645" s="53"/>
      <c r="C645" s="53"/>
      <c r="D645" s="53"/>
      <c r="E645" s="57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6" x14ac:dyDescent="0.2">
      <c r="A646" s="53"/>
      <c r="B646" s="53"/>
      <c r="C646" s="53"/>
      <c r="D646" s="53"/>
      <c r="E646" s="57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6" x14ac:dyDescent="0.2">
      <c r="A647" s="53"/>
      <c r="B647" s="53"/>
      <c r="C647" s="53"/>
      <c r="D647" s="53"/>
      <c r="E647" s="57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6" x14ac:dyDescent="0.2">
      <c r="A648" s="53"/>
      <c r="B648" s="53"/>
      <c r="C648" s="53"/>
      <c r="D648" s="53"/>
      <c r="E648" s="57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6" x14ac:dyDescent="0.2">
      <c r="A649" s="53"/>
      <c r="B649" s="53"/>
      <c r="C649" s="53"/>
      <c r="D649" s="53"/>
      <c r="E649" s="57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6" x14ac:dyDescent="0.2">
      <c r="A650" s="53"/>
      <c r="B650" s="53"/>
      <c r="C650" s="53"/>
      <c r="D650" s="53"/>
      <c r="E650" s="57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6" x14ac:dyDescent="0.2">
      <c r="A651" s="53"/>
      <c r="B651" s="53"/>
      <c r="C651" s="53"/>
      <c r="D651" s="53"/>
      <c r="E651" s="57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6" x14ac:dyDescent="0.2">
      <c r="A652" s="53"/>
      <c r="B652" s="53"/>
      <c r="C652" s="53"/>
      <c r="D652" s="53"/>
      <c r="E652" s="57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6" x14ac:dyDescent="0.2">
      <c r="A653" s="53"/>
      <c r="B653" s="53"/>
      <c r="C653" s="53"/>
      <c r="D653" s="53"/>
      <c r="E653" s="57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6" x14ac:dyDescent="0.2">
      <c r="A654" s="53"/>
      <c r="B654" s="53"/>
      <c r="C654" s="53"/>
      <c r="D654" s="53"/>
      <c r="E654" s="57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6" x14ac:dyDescent="0.2">
      <c r="A655" s="53"/>
      <c r="B655" s="53"/>
      <c r="C655" s="53"/>
      <c r="D655" s="53"/>
      <c r="E655" s="57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6" x14ac:dyDescent="0.2">
      <c r="A656" s="53"/>
      <c r="B656" s="53"/>
      <c r="C656" s="53"/>
      <c r="D656" s="53"/>
      <c r="E656" s="57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6" x14ac:dyDescent="0.2">
      <c r="A657" s="53"/>
      <c r="B657" s="53"/>
      <c r="C657" s="53"/>
      <c r="D657" s="53"/>
      <c r="E657" s="57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6" x14ac:dyDescent="0.2">
      <c r="A658" s="53"/>
      <c r="B658" s="53"/>
      <c r="C658" s="53"/>
      <c r="D658" s="53"/>
      <c r="E658" s="57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6" x14ac:dyDescent="0.2">
      <c r="A659" s="53"/>
      <c r="B659" s="53"/>
      <c r="C659" s="53"/>
      <c r="D659" s="53"/>
      <c r="E659" s="57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6" x14ac:dyDescent="0.2">
      <c r="A660" s="53"/>
      <c r="B660" s="53"/>
      <c r="C660" s="53"/>
      <c r="D660" s="53"/>
      <c r="E660" s="57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6" x14ac:dyDescent="0.2">
      <c r="A661" s="53"/>
      <c r="B661" s="53"/>
      <c r="C661" s="53"/>
      <c r="D661" s="53"/>
      <c r="E661" s="57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6" x14ac:dyDescent="0.2">
      <c r="A662" s="53"/>
      <c r="B662" s="53"/>
      <c r="C662" s="53"/>
      <c r="D662" s="53"/>
      <c r="E662" s="57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6" x14ac:dyDescent="0.2">
      <c r="A663" s="53"/>
      <c r="B663" s="53"/>
      <c r="C663" s="53"/>
      <c r="D663" s="53"/>
      <c r="E663" s="57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6" x14ac:dyDescent="0.2">
      <c r="A664" s="53"/>
      <c r="B664" s="53"/>
      <c r="C664" s="53"/>
      <c r="D664" s="53"/>
      <c r="E664" s="57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6" x14ac:dyDescent="0.2">
      <c r="A665" s="53"/>
      <c r="B665" s="53"/>
      <c r="C665" s="53"/>
      <c r="D665" s="53"/>
      <c r="E665" s="57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6" x14ac:dyDescent="0.2">
      <c r="A666" s="53"/>
      <c r="B666" s="53"/>
      <c r="C666" s="53"/>
      <c r="D666" s="53"/>
      <c r="E666" s="57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6" x14ac:dyDescent="0.2">
      <c r="A667" s="53"/>
      <c r="B667" s="53"/>
      <c r="C667" s="53"/>
      <c r="D667" s="53"/>
      <c r="E667" s="57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6" x14ac:dyDescent="0.2">
      <c r="A668" s="53"/>
      <c r="B668" s="53"/>
      <c r="C668" s="53"/>
      <c r="D668" s="53"/>
      <c r="E668" s="57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6" x14ac:dyDescent="0.2">
      <c r="A669" s="53"/>
      <c r="B669" s="53"/>
      <c r="C669" s="53"/>
      <c r="D669" s="53"/>
      <c r="E669" s="57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6" x14ac:dyDescent="0.2">
      <c r="A670" s="53"/>
      <c r="B670" s="53"/>
      <c r="C670" s="53"/>
      <c r="D670" s="53"/>
      <c r="E670" s="57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6" x14ac:dyDescent="0.2">
      <c r="A671" s="53"/>
      <c r="B671" s="53"/>
      <c r="C671" s="53"/>
      <c r="D671" s="53"/>
      <c r="E671" s="57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6" x14ac:dyDescent="0.2">
      <c r="A672" s="53"/>
      <c r="B672" s="53"/>
      <c r="C672" s="53"/>
      <c r="D672" s="53"/>
      <c r="E672" s="57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6" x14ac:dyDescent="0.2">
      <c r="A673" s="53"/>
      <c r="B673" s="53"/>
      <c r="C673" s="53"/>
      <c r="D673" s="53"/>
      <c r="E673" s="57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6" x14ac:dyDescent="0.2">
      <c r="A674" s="53"/>
      <c r="B674" s="53"/>
      <c r="C674" s="53"/>
      <c r="D674" s="53"/>
      <c r="E674" s="57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6" x14ac:dyDescent="0.2">
      <c r="A675" s="53"/>
      <c r="B675" s="53"/>
      <c r="C675" s="53"/>
      <c r="D675" s="53"/>
      <c r="E675" s="57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6" x14ac:dyDescent="0.2">
      <c r="A676" s="53"/>
      <c r="B676" s="53"/>
      <c r="C676" s="53"/>
      <c r="D676" s="53"/>
      <c r="E676" s="57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6" x14ac:dyDescent="0.2">
      <c r="A677" s="53"/>
      <c r="B677" s="53"/>
      <c r="C677" s="53"/>
      <c r="D677" s="53"/>
      <c r="E677" s="57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6" x14ac:dyDescent="0.2">
      <c r="A678" s="53"/>
      <c r="B678" s="53"/>
      <c r="C678" s="53"/>
      <c r="D678" s="53"/>
      <c r="E678" s="57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6" x14ac:dyDescent="0.2">
      <c r="A679" s="53"/>
      <c r="B679" s="53"/>
      <c r="C679" s="53"/>
      <c r="D679" s="53"/>
      <c r="E679" s="57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6" x14ac:dyDescent="0.2">
      <c r="A680" s="53"/>
      <c r="B680" s="53"/>
      <c r="C680" s="53"/>
      <c r="D680" s="53"/>
      <c r="E680" s="57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6" x14ac:dyDescent="0.2">
      <c r="A681" s="53"/>
      <c r="B681" s="53"/>
      <c r="C681" s="53"/>
      <c r="D681" s="53"/>
      <c r="E681" s="57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6" x14ac:dyDescent="0.2">
      <c r="A682" s="53"/>
      <c r="B682" s="53"/>
      <c r="C682" s="53"/>
      <c r="D682" s="53"/>
      <c r="E682" s="57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6" x14ac:dyDescent="0.2">
      <c r="A683" s="53"/>
      <c r="B683" s="53"/>
      <c r="C683" s="53"/>
      <c r="D683" s="53"/>
      <c r="E683" s="57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6" x14ac:dyDescent="0.2">
      <c r="A684" s="53"/>
      <c r="B684" s="53"/>
      <c r="C684" s="53"/>
      <c r="D684" s="53"/>
      <c r="E684" s="57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6" x14ac:dyDescent="0.2">
      <c r="A685" s="53"/>
      <c r="B685" s="53"/>
      <c r="C685" s="53"/>
      <c r="D685" s="53"/>
      <c r="E685" s="57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6" x14ac:dyDescent="0.2">
      <c r="A686" s="53"/>
      <c r="B686" s="53"/>
      <c r="C686" s="53"/>
      <c r="D686" s="53"/>
      <c r="E686" s="57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6" x14ac:dyDescent="0.2">
      <c r="A687" s="53"/>
      <c r="B687" s="53"/>
      <c r="C687" s="53"/>
      <c r="D687" s="53"/>
      <c r="E687" s="57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6" x14ac:dyDescent="0.2">
      <c r="A688" s="53"/>
      <c r="B688" s="53"/>
      <c r="C688" s="53"/>
      <c r="D688" s="53"/>
      <c r="E688" s="57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6" x14ac:dyDescent="0.2">
      <c r="A689" s="53"/>
      <c r="B689" s="53"/>
      <c r="C689" s="53"/>
      <c r="D689" s="53"/>
      <c r="E689" s="57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6" x14ac:dyDescent="0.2">
      <c r="A690" s="53"/>
      <c r="B690" s="53"/>
      <c r="C690" s="53"/>
      <c r="D690" s="53"/>
      <c r="E690" s="57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6" x14ac:dyDescent="0.2">
      <c r="A691" s="53"/>
      <c r="B691" s="53"/>
      <c r="C691" s="53"/>
      <c r="D691" s="53"/>
      <c r="E691" s="57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6" x14ac:dyDescent="0.2">
      <c r="A692" s="53"/>
      <c r="B692" s="53"/>
      <c r="C692" s="53"/>
      <c r="D692" s="53"/>
      <c r="E692" s="57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6" x14ac:dyDescent="0.2">
      <c r="A693" s="53"/>
      <c r="B693" s="53"/>
      <c r="C693" s="53"/>
      <c r="D693" s="53"/>
      <c r="E693" s="57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6" x14ac:dyDescent="0.2">
      <c r="A694" s="53"/>
      <c r="B694" s="53"/>
      <c r="C694" s="53"/>
      <c r="D694" s="53"/>
      <c r="E694" s="57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6" x14ac:dyDescent="0.2">
      <c r="A695" s="53"/>
      <c r="B695" s="53"/>
      <c r="C695" s="53"/>
      <c r="D695" s="53"/>
      <c r="E695" s="57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6" x14ac:dyDescent="0.2">
      <c r="A696" s="53"/>
      <c r="B696" s="53"/>
      <c r="C696" s="53"/>
      <c r="D696" s="53"/>
      <c r="E696" s="57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6" x14ac:dyDescent="0.2">
      <c r="A697" s="53"/>
      <c r="B697" s="53"/>
      <c r="C697" s="53"/>
      <c r="D697" s="53"/>
      <c r="E697" s="57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6" x14ac:dyDescent="0.2">
      <c r="A698" s="53"/>
      <c r="B698" s="53"/>
      <c r="C698" s="53"/>
      <c r="D698" s="53"/>
      <c r="E698" s="57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6" x14ac:dyDescent="0.2">
      <c r="A699" s="53"/>
      <c r="B699" s="53"/>
      <c r="C699" s="53"/>
      <c r="D699" s="53"/>
      <c r="E699" s="57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6" x14ac:dyDescent="0.2">
      <c r="A700" s="53"/>
      <c r="B700" s="53"/>
      <c r="C700" s="53"/>
      <c r="D700" s="53"/>
      <c r="E700" s="57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6" x14ac:dyDescent="0.2">
      <c r="A701" s="53"/>
      <c r="B701" s="53"/>
      <c r="C701" s="53"/>
      <c r="D701" s="53"/>
      <c r="E701" s="57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6" x14ac:dyDescent="0.2">
      <c r="A702" s="53"/>
      <c r="B702" s="53"/>
      <c r="C702" s="53"/>
      <c r="D702" s="53"/>
      <c r="E702" s="57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6" x14ac:dyDescent="0.2">
      <c r="A703" s="53"/>
      <c r="B703" s="53"/>
      <c r="C703" s="53"/>
      <c r="D703" s="53"/>
      <c r="E703" s="57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6" x14ac:dyDescent="0.2">
      <c r="A704" s="53"/>
      <c r="B704" s="53"/>
      <c r="C704" s="53"/>
      <c r="D704" s="53"/>
      <c r="E704" s="57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6" x14ac:dyDescent="0.2">
      <c r="A705" s="53"/>
      <c r="B705" s="53"/>
      <c r="C705" s="53"/>
      <c r="D705" s="53"/>
      <c r="E705" s="57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6" x14ac:dyDescent="0.2">
      <c r="A706" s="53"/>
      <c r="B706" s="53"/>
      <c r="C706" s="53"/>
      <c r="D706" s="53"/>
      <c r="E706" s="57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6" x14ac:dyDescent="0.2">
      <c r="A707" s="53"/>
      <c r="B707" s="53"/>
      <c r="C707" s="53"/>
      <c r="D707" s="53"/>
      <c r="E707" s="57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6" x14ac:dyDescent="0.2">
      <c r="A708" s="53"/>
      <c r="B708" s="53"/>
      <c r="C708" s="53"/>
      <c r="D708" s="53"/>
      <c r="E708" s="57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6" x14ac:dyDescent="0.2">
      <c r="A709" s="53"/>
      <c r="B709" s="53"/>
      <c r="C709" s="53"/>
      <c r="D709" s="53"/>
      <c r="E709" s="57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6" x14ac:dyDescent="0.2">
      <c r="A710" s="53"/>
      <c r="B710" s="53"/>
      <c r="C710" s="53"/>
      <c r="D710" s="53"/>
      <c r="E710" s="57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6" x14ac:dyDescent="0.2">
      <c r="A711" s="53"/>
      <c r="B711" s="53"/>
      <c r="C711" s="53"/>
      <c r="D711" s="53"/>
      <c r="E711" s="57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6" x14ac:dyDescent="0.2">
      <c r="A712" s="53"/>
      <c r="B712" s="53"/>
      <c r="C712" s="53"/>
      <c r="D712" s="53"/>
      <c r="E712" s="57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6" x14ac:dyDescent="0.2">
      <c r="A713" s="53"/>
      <c r="B713" s="53"/>
      <c r="C713" s="53"/>
      <c r="D713" s="53"/>
      <c r="E713" s="57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6" x14ac:dyDescent="0.2">
      <c r="A714" s="53"/>
      <c r="B714" s="53"/>
      <c r="C714" s="53"/>
      <c r="D714" s="53"/>
      <c r="E714" s="57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6" x14ac:dyDescent="0.2">
      <c r="A715" s="53"/>
      <c r="B715" s="53"/>
      <c r="C715" s="53"/>
      <c r="D715" s="53"/>
      <c r="E715" s="57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6" x14ac:dyDescent="0.2">
      <c r="A716" s="53"/>
      <c r="B716" s="53"/>
      <c r="C716" s="53"/>
      <c r="D716" s="53"/>
      <c r="E716" s="57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6" x14ac:dyDescent="0.2">
      <c r="A717" s="53"/>
      <c r="B717" s="53"/>
      <c r="C717" s="53"/>
      <c r="D717" s="53"/>
      <c r="E717" s="57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6" x14ac:dyDescent="0.2">
      <c r="A718" s="53"/>
      <c r="B718" s="53"/>
      <c r="C718" s="53"/>
      <c r="D718" s="53"/>
      <c r="E718" s="57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6" x14ac:dyDescent="0.2">
      <c r="A719" s="53"/>
      <c r="B719" s="53"/>
      <c r="C719" s="53"/>
      <c r="D719" s="53"/>
      <c r="E719" s="57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6" x14ac:dyDescent="0.2">
      <c r="A720" s="53"/>
      <c r="B720" s="53"/>
      <c r="C720" s="53"/>
      <c r="D720" s="53"/>
      <c r="E720" s="57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6" x14ac:dyDescent="0.2">
      <c r="A721" s="53"/>
      <c r="B721" s="53"/>
      <c r="C721" s="53"/>
      <c r="D721" s="53"/>
      <c r="E721" s="57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6" x14ac:dyDescent="0.2">
      <c r="A722" s="53"/>
      <c r="B722" s="53"/>
      <c r="C722" s="53"/>
      <c r="D722" s="53"/>
      <c r="E722" s="57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6" x14ac:dyDescent="0.2">
      <c r="A723" s="53"/>
      <c r="B723" s="53"/>
      <c r="C723" s="53"/>
      <c r="D723" s="53"/>
      <c r="E723" s="57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6" x14ac:dyDescent="0.2">
      <c r="A724" s="53"/>
      <c r="B724" s="53"/>
      <c r="C724" s="53"/>
      <c r="D724" s="53"/>
      <c r="E724" s="57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6" x14ac:dyDescent="0.2">
      <c r="A725" s="53"/>
      <c r="B725" s="53"/>
      <c r="C725" s="53"/>
      <c r="D725" s="53"/>
      <c r="E725" s="57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6" x14ac:dyDescent="0.2">
      <c r="A726" s="53"/>
      <c r="B726" s="53"/>
      <c r="C726" s="53"/>
      <c r="D726" s="53"/>
      <c r="E726" s="57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6" x14ac:dyDescent="0.2">
      <c r="A727" s="53"/>
      <c r="B727" s="53"/>
      <c r="C727" s="53"/>
      <c r="D727" s="53"/>
      <c r="E727" s="57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6" x14ac:dyDescent="0.2">
      <c r="A728" s="53"/>
      <c r="B728" s="53"/>
      <c r="C728" s="53"/>
      <c r="D728" s="53"/>
      <c r="E728" s="57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6" x14ac:dyDescent="0.2">
      <c r="A729" s="53"/>
      <c r="B729" s="53"/>
      <c r="C729" s="53"/>
      <c r="D729" s="53"/>
      <c r="E729" s="57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6" x14ac:dyDescent="0.2">
      <c r="A730" s="53"/>
      <c r="B730" s="53"/>
      <c r="C730" s="53"/>
      <c r="D730" s="53"/>
      <c r="E730" s="57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6" x14ac:dyDescent="0.2">
      <c r="A731" s="53"/>
      <c r="B731" s="53"/>
      <c r="C731" s="53"/>
      <c r="D731" s="53"/>
      <c r="E731" s="57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6" x14ac:dyDescent="0.2">
      <c r="A732" s="53"/>
      <c r="B732" s="53"/>
      <c r="C732" s="53"/>
      <c r="D732" s="53"/>
      <c r="E732" s="57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6" x14ac:dyDescent="0.2">
      <c r="A733" s="53"/>
      <c r="B733" s="53"/>
      <c r="C733" s="53"/>
      <c r="D733" s="53"/>
      <c r="E733" s="57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6" x14ac:dyDescent="0.2">
      <c r="A734" s="53"/>
      <c r="B734" s="53"/>
      <c r="C734" s="53"/>
      <c r="D734" s="53"/>
      <c r="E734" s="57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6" x14ac:dyDescent="0.2">
      <c r="A735" s="53"/>
      <c r="B735" s="53"/>
      <c r="C735" s="53"/>
      <c r="D735" s="53"/>
      <c r="E735" s="57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6" x14ac:dyDescent="0.2">
      <c r="A736" s="53"/>
      <c r="B736" s="53"/>
      <c r="C736" s="53"/>
      <c r="D736" s="53"/>
      <c r="E736" s="57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6" x14ac:dyDescent="0.2">
      <c r="A737" s="53"/>
      <c r="B737" s="53"/>
      <c r="C737" s="53"/>
      <c r="D737" s="53"/>
      <c r="E737" s="57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6" x14ac:dyDescent="0.2">
      <c r="A738" s="53"/>
      <c r="B738" s="53"/>
      <c r="C738" s="53"/>
      <c r="D738" s="53"/>
      <c r="E738" s="57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6" x14ac:dyDescent="0.2">
      <c r="A739" s="53"/>
      <c r="B739" s="53"/>
      <c r="C739" s="53"/>
      <c r="D739" s="53"/>
      <c r="E739" s="57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6" x14ac:dyDescent="0.2">
      <c r="A740" s="53"/>
      <c r="B740" s="53"/>
      <c r="C740" s="53"/>
      <c r="D740" s="53"/>
      <c r="E740" s="57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6" x14ac:dyDescent="0.2">
      <c r="A741" s="53"/>
      <c r="B741" s="53"/>
      <c r="C741" s="53"/>
      <c r="D741" s="53"/>
      <c r="E741" s="57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6" x14ac:dyDescent="0.2">
      <c r="A742" s="53"/>
      <c r="B742" s="53"/>
      <c r="C742" s="53"/>
      <c r="D742" s="53"/>
      <c r="E742" s="57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6" x14ac:dyDescent="0.2">
      <c r="A743" s="53"/>
      <c r="B743" s="53"/>
      <c r="C743" s="53"/>
      <c r="D743" s="53"/>
      <c r="E743" s="57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6" x14ac:dyDescent="0.2">
      <c r="A744" s="53"/>
      <c r="B744" s="53"/>
      <c r="C744" s="53"/>
      <c r="D744" s="53"/>
      <c r="E744" s="57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6" x14ac:dyDescent="0.2">
      <c r="A745" s="53"/>
      <c r="B745" s="53"/>
      <c r="C745" s="53"/>
      <c r="D745" s="53"/>
      <c r="E745" s="57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6" x14ac:dyDescent="0.2">
      <c r="A746" s="53"/>
      <c r="B746" s="53"/>
      <c r="C746" s="53"/>
      <c r="D746" s="53"/>
      <c r="E746" s="57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6" x14ac:dyDescent="0.2">
      <c r="A747" s="53"/>
      <c r="B747" s="53"/>
      <c r="C747" s="53"/>
      <c r="D747" s="53"/>
      <c r="E747" s="57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6" x14ac:dyDescent="0.2">
      <c r="A748" s="53"/>
      <c r="B748" s="53"/>
      <c r="C748" s="53"/>
      <c r="D748" s="53"/>
      <c r="E748" s="57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6" x14ac:dyDescent="0.2">
      <c r="A749" s="53"/>
      <c r="B749" s="53"/>
      <c r="C749" s="53"/>
      <c r="D749" s="53"/>
      <c r="E749" s="57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6" x14ac:dyDescent="0.2">
      <c r="A750" s="53"/>
      <c r="B750" s="53"/>
      <c r="C750" s="53"/>
      <c r="D750" s="53"/>
      <c r="E750" s="57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6" x14ac:dyDescent="0.2">
      <c r="A751" s="53"/>
      <c r="B751" s="53"/>
      <c r="C751" s="53"/>
      <c r="D751" s="53"/>
      <c r="E751" s="57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6" x14ac:dyDescent="0.2">
      <c r="A752" s="53"/>
      <c r="B752" s="53"/>
      <c r="C752" s="53"/>
      <c r="D752" s="53"/>
      <c r="E752" s="57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6" x14ac:dyDescent="0.2">
      <c r="A753" s="53"/>
      <c r="B753" s="53"/>
      <c r="C753" s="53"/>
      <c r="D753" s="53"/>
      <c r="E753" s="57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6" x14ac:dyDescent="0.2">
      <c r="A754" s="53"/>
      <c r="B754" s="53"/>
      <c r="C754" s="53"/>
      <c r="D754" s="53"/>
      <c r="E754" s="57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6" x14ac:dyDescent="0.2">
      <c r="A755" s="53"/>
      <c r="B755" s="53"/>
      <c r="C755" s="53"/>
      <c r="D755" s="53"/>
      <c r="E755" s="57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6" x14ac:dyDescent="0.2">
      <c r="A756" s="53"/>
      <c r="B756" s="53"/>
      <c r="C756" s="53"/>
      <c r="D756" s="53"/>
      <c r="E756" s="57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6" x14ac:dyDescent="0.2">
      <c r="A757" s="53"/>
      <c r="B757" s="53"/>
      <c r="C757" s="53"/>
      <c r="D757" s="53"/>
      <c r="E757" s="57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6" x14ac:dyDescent="0.2">
      <c r="A758" s="53"/>
      <c r="B758" s="53"/>
      <c r="C758" s="53"/>
      <c r="D758" s="53"/>
      <c r="E758" s="57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6" x14ac:dyDescent="0.2">
      <c r="A759" s="53"/>
      <c r="B759" s="53"/>
      <c r="C759" s="53"/>
      <c r="D759" s="53"/>
      <c r="E759" s="57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6" x14ac:dyDescent="0.2">
      <c r="A760" s="53"/>
      <c r="B760" s="53"/>
      <c r="C760" s="53"/>
      <c r="D760" s="53"/>
      <c r="E760" s="57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6" x14ac:dyDescent="0.2">
      <c r="A761" s="53"/>
      <c r="B761" s="53"/>
      <c r="C761" s="53"/>
      <c r="D761" s="53"/>
      <c r="E761" s="57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6" x14ac:dyDescent="0.2">
      <c r="A762" s="53"/>
      <c r="B762" s="53"/>
      <c r="C762" s="53"/>
      <c r="D762" s="53"/>
      <c r="E762" s="57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6" x14ac:dyDescent="0.2">
      <c r="A763" s="53"/>
      <c r="B763" s="53"/>
      <c r="C763" s="53"/>
      <c r="D763" s="53"/>
      <c r="E763" s="57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6" x14ac:dyDescent="0.2">
      <c r="A764" s="53"/>
      <c r="B764" s="53"/>
      <c r="C764" s="53"/>
      <c r="D764" s="53"/>
      <c r="E764" s="57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6" x14ac:dyDescent="0.2">
      <c r="A765" s="53"/>
      <c r="B765" s="53"/>
      <c r="C765" s="53"/>
      <c r="D765" s="53"/>
      <c r="E765" s="57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6" x14ac:dyDescent="0.2">
      <c r="A766" s="53"/>
      <c r="B766" s="53"/>
      <c r="C766" s="53"/>
      <c r="D766" s="53"/>
      <c r="E766" s="57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6" x14ac:dyDescent="0.2">
      <c r="A767" s="53"/>
      <c r="B767" s="53"/>
      <c r="C767" s="53"/>
      <c r="D767" s="53"/>
      <c r="E767" s="57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6" x14ac:dyDescent="0.2">
      <c r="A768" s="53"/>
      <c r="B768" s="53"/>
      <c r="C768" s="53"/>
      <c r="D768" s="53"/>
      <c r="E768" s="57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6" x14ac:dyDescent="0.2">
      <c r="A769" s="53"/>
      <c r="B769" s="53"/>
      <c r="C769" s="53"/>
      <c r="D769" s="53"/>
      <c r="E769" s="57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6" x14ac:dyDescent="0.2">
      <c r="A770" s="53"/>
      <c r="B770" s="53"/>
      <c r="C770" s="53"/>
      <c r="D770" s="53"/>
      <c r="E770" s="57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6" x14ac:dyDescent="0.2">
      <c r="A771" s="53"/>
      <c r="B771" s="53"/>
      <c r="C771" s="53"/>
      <c r="D771" s="53"/>
      <c r="E771" s="57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6" x14ac:dyDescent="0.2">
      <c r="A772" s="53"/>
      <c r="B772" s="53"/>
      <c r="C772" s="53"/>
      <c r="D772" s="53"/>
      <c r="E772" s="57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6" x14ac:dyDescent="0.2">
      <c r="A773" s="53"/>
      <c r="B773" s="53"/>
      <c r="C773" s="53"/>
      <c r="D773" s="53"/>
      <c r="E773" s="57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6" x14ac:dyDescent="0.2">
      <c r="A774" s="53"/>
      <c r="B774" s="53"/>
      <c r="C774" s="53"/>
      <c r="D774" s="53"/>
      <c r="E774" s="57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6" x14ac:dyDescent="0.2">
      <c r="A775" s="53"/>
      <c r="B775" s="53"/>
      <c r="C775" s="53"/>
      <c r="D775" s="53"/>
      <c r="E775" s="57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6" x14ac:dyDescent="0.2">
      <c r="A776" s="53"/>
      <c r="B776" s="53"/>
      <c r="C776" s="53"/>
      <c r="D776" s="53"/>
      <c r="E776" s="57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6" x14ac:dyDescent="0.2">
      <c r="A777" s="53"/>
      <c r="B777" s="53"/>
      <c r="C777" s="53"/>
      <c r="D777" s="53"/>
      <c r="E777" s="57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6" x14ac:dyDescent="0.2">
      <c r="A778" s="53"/>
      <c r="B778" s="53"/>
      <c r="C778" s="53"/>
      <c r="D778" s="53"/>
      <c r="E778" s="57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6" x14ac:dyDescent="0.2">
      <c r="A779" s="53"/>
      <c r="B779" s="53"/>
      <c r="C779" s="53"/>
      <c r="D779" s="53"/>
      <c r="E779" s="57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6" x14ac:dyDescent="0.2">
      <c r="A780" s="53"/>
      <c r="B780" s="53"/>
      <c r="C780" s="53"/>
      <c r="D780" s="53"/>
      <c r="E780" s="57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6" x14ac:dyDescent="0.2">
      <c r="A781" s="53"/>
      <c r="B781" s="53"/>
      <c r="C781" s="53"/>
      <c r="D781" s="53"/>
      <c r="E781" s="57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6" x14ac:dyDescent="0.2">
      <c r="A782" s="53"/>
      <c r="B782" s="53"/>
      <c r="C782" s="53"/>
      <c r="D782" s="53"/>
      <c r="E782" s="57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6" x14ac:dyDescent="0.2">
      <c r="A783" s="53"/>
      <c r="B783" s="53"/>
      <c r="C783" s="53"/>
      <c r="D783" s="53"/>
      <c r="E783" s="57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6" x14ac:dyDescent="0.2">
      <c r="A784" s="53"/>
      <c r="B784" s="53"/>
      <c r="C784" s="53"/>
      <c r="D784" s="53"/>
      <c r="E784" s="57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6" x14ac:dyDescent="0.2">
      <c r="A785" s="53"/>
      <c r="B785" s="53"/>
      <c r="C785" s="53"/>
      <c r="D785" s="53"/>
      <c r="E785" s="57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6" x14ac:dyDescent="0.2">
      <c r="A786" s="53"/>
      <c r="B786" s="53"/>
      <c r="C786" s="53"/>
      <c r="D786" s="53"/>
      <c r="E786" s="57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6" x14ac:dyDescent="0.2">
      <c r="A787" s="53"/>
      <c r="B787" s="53"/>
      <c r="C787" s="53"/>
      <c r="D787" s="53"/>
      <c r="E787" s="57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6" x14ac:dyDescent="0.2">
      <c r="A788" s="53"/>
      <c r="B788" s="53"/>
      <c r="C788" s="53"/>
      <c r="D788" s="53"/>
      <c r="E788" s="57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6" x14ac:dyDescent="0.2">
      <c r="A789" s="53"/>
      <c r="B789" s="53"/>
      <c r="C789" s="53"/>
      <c r="D789" s="53"/>
      <c r="E789" s="57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6" x14ac:dyDescent="0.2">
      <c r="A790" s="53"/>
      <c r="B790" s="53"/>
      <c r="C790" s="53"/>
      <c r="D790" s="53"/>
      <c r="E790" s="57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6" x14ac:dyDescent="0.2">
      <c r="A791" s="53"/>
      <c r="B791" s="53"/>
      <c r="C791" s="53"/>
      <c r="D791" s="53"/>
      <c r="E791" s="57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6" x14ac:dyDescent="0.2">
      <c r="A792" s="53"/>
      <c r="B792" s="53"/>
      <c r="C792" s="53"/>
      <c r="D792" s="53"/>
      <c r="E792" s="57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6" x14ac:dyDescent="0.2">
      <c r="A793" s="53"/>
      <c r="B793" s="53"/>
      <c r="C793" s="53"/>
      <c r="D793" s="53"/>
      <c r="E793" s="57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6" x14ac:dyDescent="0.2">
      <c r="A794" s="53"/>
      <c r="B794" s="53"/>
      <c r="C794" s="53"/>
      <c r="D794" s="53"/>
      <c r="E794" s="57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6" x14ac:dyDescent="0.2">
      <c r="A795" s="53"/>
      <c r="B795" s="53"/>
      <c r="C795" s="53"/>
      <c r="D795" s="53"/>
      <c r="E795" s="57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6" x14ac:dyDescent="0.2">
      <c r="A796" s="53"/>
      <c r="B796" s="53"/>
      <c r="C796" s="53"/>
      <c r="D796" s="53"/>
      <c r="E796" s="57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6" x14ac:dyDescent="0.2">
      <c r="A797" s="53"/>
      <c r="B797" s="53"/>
      <c r="C797" s="53"/>
      <c r="D797" s="53"/>
      <c r="E797" s="57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6" x14ac:dyDescent="0.2">
      <c r="A798" s="53"/>
      <c r="B798" s="53"/>
      <c r="C798" s="53"/>
      <c r="D798" s="53"/>
      <c r="E798" s="57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6" x14ac:dyDescent="0.2">
      <c r="A799" s="53"/>
      <c r="B799" s="53"/>
      <c r="C799" s="53"/>
      <c r="D799" s="53"/>
      <c r="E799" s="57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6" x14ac:dyDescent="0.2">
      <c r="A800" s="53"/>
      <c r="B800" s="53"/>
      <c r="C800" s="53"/>
      <c r="D800" s="53"/>
      <c r="E800" s="57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6" x14ac:dyDescent="0.2">
      <c r="A801" s="53"/>
      <c r="B801" s="53"/>
      <c r="C801" s="53"/>
      <c r="D801" s="53"/>
      <c r="E801" s="57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6" x14ac:dyDescent="0.2">
      <c r="A802" s="53"/>
      <c r="B802" s="53"/>
      <c r="C802" s="53"/>
      <c r="D802" s="53"/>
      <c r="E802" s="57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6" x14ac:dyDescent="0.2">
      <c r="A803" s="53"/>
      <c r="B803" s="53"/>
      <c r="C803" s="53"/>
      <c r="D803" s="53"/>
      <c r="E803" s="57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6" x14ac:dyDescent="0.2">
      <c r="A804" s="53"/>
      <c r="B804" s="53"/>
      <c r="C804" s="53"/>
      <c r="D804" s="53"/>
      <c r="E804" s="57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6" x14ac:dyDescent="0.2">
      <c r="A805" s="53"/>
      <c r="B805" s="53"/>
      <c r="C805" s="53"/>
      <c r="D805" s="53"/>
      <c r="E805" s="57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6" x14ac:dyDescent="0.2">
      <c r="A806" s="53"/>
      <c r="B806" s="53"/>
      <c r="C806" s="53"/>
      <c r="D806" s="53"/>
      <c r="E806" s="57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6" x14ac:dyDescent="0.2">
      <c r="A807" s="53"/>
      <c r="B807" s="53"/>
      <c r="C807" s="53"/>
      <c r="D807" s="53"/>
      <c r="E807" s="57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6" x14ac:dyDescent="0.2">
      <c r="A808" s="53"/>
      <c r="B808" s="53"/>
      <c r="C808" s="53"/>
      <c r="D808" s="53"/>
      <c r="E808" s="57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6" x14ac:dyDescent="0.2">
      <c r="A809" s="53"/>
      <c r="B809" s="53"/>
      <c r="C809" s="53"/>
      <c r="D809" s="53"/>
      <c r="E809" s="57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6" x14ac:dyDescent="0.2">
      <c r="A810" s="53"/>
      <c r="B810" s="53"/>
      <c r="C810" s="53"/>
      <c r="D810" s="53"/>
      <c r="E810" s="57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6" x14ac:dyDescent="0.2">
      <c r="A811" s="53"/>
      <c r="B811" s="53"/>
      <c r="C811" s="53"/>
      <c r="D811" s="53"/>
      <c r="E811" s="57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6" x14ac:dyDescent="0.2">
      <c r="A812" s="53"/>
      <c r="B812" s="53"/>
      <c r="C812" s="53"/>
      <c r="D812" s="53"/>
      <c r="E812" s="57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6" x14ac:dyDescent="0.2">
      <c r="A813" s="53"/>
      <c r="B813" s="53"/>
      <c r="C813" s="53"/>
      <c r="D813" s="53"/>
      <c r="E813" s="57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6" x14ac:dyDescent="0.2">
      <c r="A814" s="53"/>
      <c r="B814" s="53"/>
      <c r="C814" s="53"/>
      <c r="D814" s="53"/>
      <c r="E814" s="57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6" x14ac:dyDescent="0.2">
      <c r="A815" s="53"/>
      <c r="B815" s="53"/>
      <c r="C815" s="53"/>
      <c r="D815" s="53"/>
      <c r="E815" s="57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6" x14ac:dyDescent="0.2">
      <c r="A816" s="53"/>
      <c r="B816" s="53"/>
      <c r="C816" s="53"/>
      <c r="D816" s="53"/>
      <c r="E816" s="57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6" x14ac:dyDescent="0.2">
      <c r="A817" s="53"/>
      <c r="B817" s="53"/>
      <c r="C817" s="53"/>
      <c r="D817" s="53"/>
      <c r="E817" s="57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6" x14ac:dyDescent="0.2">
      <c r="A818" s="53"/>
      <c r="B818" s="53"/>
      <c r="C818" s="53"/>
      <c r="D818" s="53"/>
      <c r="E818" s="57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6" x14ac:dyDescent="0.2">
      <c r="A819" s="53"/>
      <c r="B819" s="53"/>
      <c r="C819" s="53"/>
      <c r="D819" s="53"/>
      <c r="E819" s="57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6" x14ac:dyDescent="0.2">
      <c r="A820" s="53"/>
      <c r="B820" s="53"/>
      <c r="C820" s="53"/>
      <c r="D820" s="53"/>
      <c r="E820" s="57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6" x14ac:dyDescent="0.2">
      <c r="A821" s="53"/>
      <c r="B821" s="53"/>
      <c r="C821" s="53"/>
      <c r="D821" s="53"/>
      <c r="E821" s="57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6" x14ac:dyDescent="0.2">
      <c r="A822" s="53"/>
      <c r="B822" s="53"/>
      <c r="C822" s="53"/>
      <c r="D822" s="53"/>
      <c r="E822" s="57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6" x14ac:dyDescent="0.2">
      <c r="A823" s="53"/>
      <c r="B823" s="53"/>
      <c r="C823" s="53"/>
      <c r="D823" s="53"/>
      <c r="E823" s="57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6" x14ac:dyDescent="0.2">
      <c r="A824" s="53"/>
      <c r="B824" s="53"/>
      <c r="C824" s="53"/>
      <c r="D824" s="53"/>
      <c r="E824" s="57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6" x14ac:dyDescent="0.2">
      <c r="A825" s="53"/>
      <c r="B825" s="53"/>
      <c r="C825" s="53"/>
      <c r="D825" s="53"/>
      <c r="E825" s="57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6" x14ac:dyDescent="0.2">
      <c r="A826" s="53"/>
      <c r="B826" s="53"/>
      <c r="C826" s="53"/>
      <c r="D826" s="53"/>
      <c r="E826" s="57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6" x14ac:dyDescent="0.2">
      <c r="A827" s="53"/>
      <c r="B827" s="53"/>
      <c r="C827" s="53"/>
      <c r="D827" s="53"/>
      <c r="E827" s="57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6" x14ac:dyDescent="0.2">
      <c r="A828" s="53"/>
      <c r="B828" s="53"/>
      <c r="C828" s="53"/>
      <c r="D828" s="53"/>
      <c r="E828" s="57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6" x14ac:dyDescent="0.2">
      <c r="A829" s="53"/>
      <c r="B829" s="53"/>
      <c r="C829" s="53"/>
      <c r="D829" s="53"/>
      <c r="E829" s="57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6" x14ac:dyDescent="0.2">
      <c r="A830" s="53"/>
      <c r="B830" s="53"/>
      <c r="C830" s="53"/>
      <c r="D830" s="53"/>
      <c r="E830" s="57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6" x14ac:dyDescent="0.2">
      <c r="A831" s="53"/>
      <c r="B831" s="53"/>
      <c r="C831" s="53"/>
      <c r="D831" s="53"/>
      <c r="E831" s="57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6" x14ac:dyDescent="0.2">
      <c r="A832" s="53"/>
      <c r="B832" s="53"/>
      <c r="C832" s="53"/>
      <c r="D832" s="53"/>
      <c r="E832" s="57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6" x14ac:dyDescent="0.2">
      <c r="A833" s="53"/>
      <c r="B833" s="53"/>
      <c r="C833" s="53"/>
      <c r="D833" s="53"/>
      <c r="E833" s="57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6" x14ac:dyDescent="0.2">
      <c r="A834" s="53"/>
      <c r="B834" s="53"/>
      <c r="C834" s="53"/>
      <c r="D834" s="53"/>
      <c r="E834" s="57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6" x14ac:dyDescent="0.2">
      <c r="A835" s="53"/>
      <c r="B835" s="53"/>
      <c r="C835" s="53"/>
      <c r="D835" s="53"/>
      <c r="E835" s="57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6" x14ac:dyDescent="0.2">
      <c r="A836" s="53"/>
      <c r="B836" s="53"/>
      <c r="C836" s="53"/>
      <c r="D836" s="53"/>
      <c r="E836" s="57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6" x14ac:dyDescent="0.2">
      <c r="A837" s="53"/>
      <c r="B837" s="53"/>
      <c r="C837" s="53"/>
      <c r="D837" s="53"/>
      <c r="E837" s="57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6" x14ac:dyDescent="0.2">
      <c r="A838" s="53"/>
      <c r="B838" s="53"/>
      <c r="C838" s="53"/>
      <c r="D838" s="53"/>
      <c r="E838" s="57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6" x14ac:dyDescent="0.2">
      <c r="A839" s="53"/>
      <c r="B839" s="53"/>
      <c r="C839" s="53"/>
      <c r="D839" s="53"/>
      <c r="E839" s="57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6" x14ac:dyDescent="0.2">
      <c r="A840" s="53"/>
      <c r="B840" s="53"/>
      <c r="C840" s="53"/>
      <c r="D840" s="53"/>
      <c r="E840" s="57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6" x14ac:dyDescent="0.2">
      <c r="A841" s="53"/>
      <c r="B841" s="53"/>
      <c r="C841" s="53"/>
      <c r="D841" s="53"/>
      <c r="E841" s="57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6" x14ac:dyDescent="0.2">
      <c r="A842" s="53"/>
      <c r="B842" s="53"/>
      <c r="C842" s="53"/>
      <c r="D842" s="53"/>
      <c r="E842" s="57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6" x14ac:dyDescent="0.2">
      <c r="A843" s="53"/>
      <c r="B843" s="53"/>
      <c r="C843" s="53"/>
      <c r="D843" s="53"/>
      <c r="E843" s="57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6" x14ac:dyDescent="0.2">
      <c r="A844" s="53"/>
      <c r="B844" s="53"/>
      <c r="C844" s="53"/>
      <c r="D844" s="53"/>
      <c r="E844" s="57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6" x14ac:dyDescent="0.2">
      <c r="A845" s="53"/>
      <c r="B845" s="53"/>
      <c r="C845" s="53"/>
      <c r="D845" s="53"/>
      <c r="E845" s="57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6" x14ac:dyDescent="0.2">
      <c r="A846" s="53"/>
      <c r="B846" s="53"/>
      <c r="C846" s="53"/>
      <c r="D846" s="53"/>
      <c r="E846" s="57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6" x14ac:dyDescent="0.2">
      <c r="A847" s="53"/>
      <c r="B847" s="53"/>
      <c r="C847" s="53"/>
      <c r="D847" s="53"/>
      <c r="E847" s="57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6" x14ac:dyDescent="0.2">
      <c r="A848" s="53"/>
      <c r="B848" s="53"/>
      <c r="C848" s="53"/>
      <c r="D848" s="53"/>
      <c r="E848" s="57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6" x14ac:dyDescent="0.2">
      <c r="A849" s="53"/>
      <c r="B849" s="53"/>
      <c r="C849" s="53"/>
      <c r="D849" s="53"/>
      <c r="E849" s="57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6" x14ac:dyDescent="0.2">
      <c r="A850" s="53"/>
      <c r="B850" s="53"/>
      <c r="C850" s="53"/>
      <c r="D850" s="53"/>
      <c r="E850" s="57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6" x14ac:dyDescent="0.2">
      <c r="A851" s="53"/>
      <c r="B851" s="53"/>
      <c r="C851" s="53"/>
      <c r="D851" s="53"/>
      <c r="E851" s="57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6" x14ac:dyDescent="0.2">
      <c r="A852" s="53"/>
      <c r="B852" s="53"/>
      <c r="C852" s="53"/>
      <c r="D852" s="53"/>
      <c r="E852" s="57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6" x14ac:dyDescent="0.2">
      <c r="A853" s="53"/>
      <c r="B853" s="53"/>
      <c r="C853" s="53"/>
      <c r="D853" s="53"/>
      <c r="E853" s="57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6" x14ac:dyDescent="0.2">
      <c r="A854" s="53"/>
      <c r="B854" s="53"/>
      <c r="C854" s="53"/>
      <c r="D854" s="53"/>
      <c r="E854" s="57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6" x14ac:dyDescent="0.2">
      <c r="A855" s="53"/>
      <c r="B855" s="53"/>
      <c r="C855" s="53"/>
      <c r="D855" s="53"/>
      <c r="E855" s="57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6" x14ac:dyDescent="0.2">
      <c r="A856" s="53"/>
      <c r="B856" s="53"/>
      <c r="C856" s="53"/>
      <c r="D856" s="53"/>
      <c r="E856" s="57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6" x14ac:dyDescent="0.2">
      <c r="A857" s="53"/>
      <c r="B857" s="53"/>
      <c r="C857" s="53"/>
      <c r="D857" s="53"/>
      <c r="E857" s="57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6" x14ac:dyDescent="0.2">
      <c r="A858" s="53"/>
      <c r="B858" s="53"/>
      <c r="C858" s="53"/>
      <c r="D858" s="53"/>
      <c r="E858" s="57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6" x14ac:dyDescent="0.2">
      <c r="A859" s="53"/>
      <c r="B859" s="53"/>
      <c r="C859" s="53"/>
      <c r="D859" s="53"/>
      <c r="E859" s="57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6" x14ac:dyDescent="0.2">
      <c r="A860" s="53"/>
      <c r="B860" s="53"/>
      <c r="C860" s="53"/>
      <c r="D860" s="53"/>
      <c r="E860" s="57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6" x14ac:dyDescent="0.2">
      <c r="A861" s="53"/>
      <c r="B861" s="53"/>
      <c r="C861" s="53"/>
      <c r="D861" s="53"/>
      <c r="E861" s="57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6" x14ac:dyDescent="0.2">
      <c r="A862" s="53"/>
      <c r="B862" s="53"/>
      <c r="C862" s="53"/>
      <c r="D862" s="53"/>
      <c r="E862" s="57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6" x14ac:dyDescent="0.2">
      <c r="A863" s="53"/>
      <c r="B863" s="53"/>
      <c r="C863" s="53"/>
      <c r="D863" s="53"/>
      <c r="E863" s="57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6" x14ac:dyDescent="0.2">
      <c r="A864" s="53"/>
      <c r="B864" s="53"/>
      <c r="C864" s="53"/>
      <c r="D864" s="53"/>
      <c r="E864" s="57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6" x14ac:dyDescent="0.2">
      <c r="A865" s="53"/>
      <c r="B865" s="53"/>
      <c r="C865" s="53"/>
      <c r="D865" s="53"/>
      <c r="E865" s="57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6" x14ac:dyDescent="0.2">
      <c r="A866" s="53"/>
      <c r="B866" s="53"/>
      <c r="C866" s="53"/>
      <c r="D866" s="53"/>
      <c r="E866" s="57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6" x14ac:dyDescent="0.2">
      <c r="A867" s="53"/>
      <c r="B867" s="53"/>
      <c r="C867" s="53"/>
      <c r="D867" s="53"/>
      <c r="E867" s="57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6" x14ac:dyDescent="0.2">
      <c r="A868" s="53"/>
      <c r="B868" s="53"/>
      <c r="C868" s="53"/>
      <c r="D868" s="53"/>
      <c r="E868" s="57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6" x14ac:dyDescent="0.2">
      <c r="A869" s="53"/>
      <c r="B869" s="53"/>
      <c r="C869" s="53"/>
      <c r="D869" s="53"/>
      <c r="E869" s="57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6" x14ac:dyDescent="0.2">
      <c r="A870" s="53"/>
      <c r="B870" s="53"/>
      <c r="C870" s="53"/>
      <c r="D870" s="53"/>
      <c r="E870" s="57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6" x14ac:dyDescent="0.2">
      <c r="A871" s="53"/>
      <c r="B871" s="53"/>
      <c r="C871" s="53"/>
      <c r="D871" s="53"/>
      <c r="E871" s="57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6" x14ac:dyDescent="0.2">
      <c r="A872" s="53"/>
      <c r="B872" s="53"/>
      <c r="C872" s="53"/>
      <c r="D872" s="53"/>
      <c r="E872" s="57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6" x14ac:dyDescent="0.2">
      <c r="A873" s="53"/>
      <c r="B873" s="53"/>
      <c r="C873" s="53"/>
      <c r="D873" s="53"/>
      <c r="E873" s="57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6" x14ac:dyDescent="0.2">
      <c r="A874" s="53"/>
      <c r="B874" s="53"/>
      <c r="C874" s="53"/>
      <c r="D874" s="53"/>
      <c r="E874" s="57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6" x14ac:dyDescent="0.2">
      <c r="A875" s="53"/>
      <c r="B875" s="53"/>
      <c r="C875" s="53"/>
      <c r="D875" s="53"/>
      <c r="E875" s="57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6" x14ac:dyDescent="0.2">
      <c r="A876" s="53"/>
      <c r="B876" s="53"/>
      <c r="C876" s="53"/>
      <c r="D876" s="53"/>
      <c r="E876" s="57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6" x14ac:dyDescent="0.2">
      <c r="A877" s="53"/>
      <c r="B877" s="53"/>
      <c r="C877" s="53"/>
      <c r="D877" s="53"/>
      <c r="E877" s="57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6" x14ac:dyDescent="0.2">
      <c r="A878" s="53"/>
      <c r="B878" s="53"/>
      <c r="C878" s="53"/>
      <c r="D878" s="53"/>
      <c r="E878" s="57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6" x14ac:dyDescent="0.2">
      <c r="A879" s="53"/>
      <c r="B879" s="53"/>
      <c r="C879" s="53"/>
      <c r="D879" s="53"/>
      <c r="E879" s="57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6" x14ac:dyDescent="0.2">
      <c r="A880" s="53"/>
      <c r="B880" s="53"/>
      <c r="C880" s="53"/>
      <c r="D880" s="53"/>
      <c r="E880" s="57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6" x14ac:dyDescent="0.2">
      <c r="A881" s="53"/>
      <c r="B881" s="53"/>
      <c r="C881" s="53"/>
      <c r="D881" s="53"/>
      <c r="E881" s="57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6" x14ac:dyDescent="0.2">
      <c r="A882" s="53"/>
      <c r="B882" s="53"/>
      <c r="C882" s="53"/>
      <c r="D882" s="53"/>
      <c r="E882" s="57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6" x14ac:dyDescent="0.2">
      <c r="A883" s="53"/>
      <c r="B883" s="53"/>
      <c r="C883" s="53"/>
      <c r="D883" s="53"/>
      <c r="E883" s="57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6" x14ac:dyDescent="0.2">
      <c r="A884" s="53"/>
      <c r="B884" s="53"/>
      <c r="C884" s="53"/>
      <c r="D884" s="53"/>
      <c r="E884" s="57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6" x14ac:dyDescent="0.2">
      <c r="A885" s="53"/>
      <c r="B885" s="53"/>
      <c r="C885" s="53"/>
      <c r="D885" s="53"/>
      <c r="E885" s="57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6" x14ac:dyDescent="0.2">
      <c r="A886" s="53"/>
      <c r="B886" s="53"/>
      <c r="C886" s="53"/>
      <c r="D886" s="53"/>
      <c r="E886" s="57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6" x14ac:dyDescent="0.2">
      <c r="A887" s="53"/>
      <c r="B887" s="53"/>
      <c r="C887" s="53"/>
      <c r="D887" s="53"/>
      <c r="E887" s="57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6" x14ac:dyDescent="0.2">
      <c r="A888" s="53"/>
      <c r="B888" s="53"/>
      <c r="C888" s="53"/>
      <c r="D888" s="53"/>
      <c r="E888" s="57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6" x14ac:dyDescent="0.2">
      <c r="A889" s="53"/>
      <c r="B889" s="53"/>
      <c r="C889" s="53"/>
      <c r="D889" s="53"/>
      <c r="E889" s="57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6" x14ac:dyDescent="0.2">
      <c r="A890" s="53"/>
      <c r="B890" s="53"/>
      <c r="C890" s="53"/>
      <c r="D890" s="53"/>
      <c r="E890" s="57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6" x14ac:dyDescent="0.2">
      <c r="A891" s="53"/>
      <c r="B891" s="53"/>
      <c r="C891" s="53"/>
      <c r="D891" s="53"/>
      <c r="E891" s="57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6" x14ac:dyDescent="0.2">
      <c r="A892" s="53"/>
      <c r="B892" s="53"/>
      <c r="C892" s="53"/>
      <c r="D892" s="53"/>
      <c r="E892" s="57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6" x14ac:dyDescent="0.2">
      <c r="A893" s="53"/>
      <c r="B893" s="53"/>
      <c r="C893" s="53"/>
      <c r="D893" s="53"/>
      <c r="E893" s="57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6" x14ac:dyDescent="0.2">
      <c r="A894" s="53"/>
      <c r="B894" s="53"/>
      <c r="C894" s="53"/>
      <c r="D894" s="53"/>
      <c r="E894" s="57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6" x14ac:dyDescent="0.2">
      <c r="A895" s="53"/>
      <c r="B895" s="53"/>
      <c r="C895" s="53"/>
      <c r="D895" s="53"/>
      <c r="E895" s="57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6" x14ac:dyDescent="0.2">
      <c r="A896" s="53"/>
      <c r="B896" s="53"/>
      <c r="C896" s="53"/>
      <c r="D896" s="53"/>
      <c r="E896" s="57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6" x14ac:dyDescent="0.2">
      <c r="A897" s="53"/>
      <c r="B897" s="53"/>
      <c r="C897" s="53"/>
      <c r="D897" s="53"/>
      <c r="E897" s="57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6" x14ac:dyDescent="0.2">
      <c r="A898" s="53"/>
      <c r="B898" s="53"/>
      <c r="C898" s="53"/>
      <c r="D898" s="53"/>
      <c r="E898" s="57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6" x14ac:dyDescent="0.2">
      <c r="A899" s="53"/>
      <c r="B899" s="53"/>
      <c r="C899" s="53"/>
      <c r="D899" s="53"/>
      <c r="E899" s="57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6" x14ac:dyDescent="0.2">
      <c r="A900" s="53"/>
      <c r="B900" s="53"/>
      <c r="C900" s="53"/>
      <c r="D900" s="53"/>
      <c r="E900" s="57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6" x14ac:dyDescent="0.2">
      <c r="A901" s="53"/>
      <c r="B901" s="53"/>
      <c r="C901" s="53"/>
      <c r="D901" s="53"/>
      <c r="E901" s="57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6" x14ac:dyDescent="0.2">
      <c r="A902" s="53"/>
      <c r="B902" s="53"/>
      <c r="C902" s="53"/>
      <c r="D902" s="53"/>
      <c r="E902" s="57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6" x14ac:dyDescent="0.2">
      <c r="A903" s="53"/>
      <c r="B903" s="53"/>
      <c r="C903" s="53"/>
      <c r="D903" s="53"/>
      <c r="E903" s="57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6" x14ac:dyDescent="0.2">
      <c r="A904" s="53"/>
      <c r="B904" s="53"/>
      <c r="C904" s="53"/>
      <c r="D904" s="53"/>
      <c r="E904" s="57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6" x14ac:dyDescent="0.2">
      <c r="A905" s="53"/>
      <c r="B905" s="53"/>
      <c r="C905" s="53"/>
      <c r="D905" s="53"/>
      <c r="E905" s="57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6" x14ac:dyDescent="0.2">
      <c r="A906" s="53"/>
      <c r="B906" s="53"/>
      <c r="C906" s="53"/>
      <c r="D906" s="53"/>
      <c r="E906" s="57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6" x14ac:dyDescent="0.2">
      <c r="A907" s="53"/>
      <c r="B907" s="53"/>
      <c r="C907" s="53"/>
      <c r="D907" s="53"/>
      <c r="E907" s="57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6" x14ac:dyDescent="0.2">
      <c r="A908" s="53"/>
      <c r="B908" s="53"/>
      <c r="C908" s="53"/>
      <c r="D908" s="53"/>
      <c r="E908" s="57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6" x14ac:dyDescent="0.2">
      <c r="A909" s="53"/>
      <c r="B909" s="53"/>
      <c r="C909" s="53"/>
      <c r="D909" s="53"/>
      <c r="E909" s="57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6" x14ac:dyDescent="0.2">
      <c r="A910" s="53"/>
      <c r="B910" s="53"/>
      <c r="C910" s="53"/>
      <c r="D910" s="53"/>
      <c r="E910" s="57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6" x14ac:dyDescent="0.2">
      <c r="A911" s="53"/>
      <c r="B911" s="53"/>
      <c r="C911" s="53"/>
      <c r="D911" s="53"/>
      <c r="E911" s="57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6" x14ac:dyDescent="0.2">
      <c r="A912" s="53"/>
      <c r="B912" s="53"/>
      <c r="C912" s="53"/>
      <c r="D912" s="53"/>
      <c r="E912" s="57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6" x14ac:dyDescent="0.2">
      <c r="A913" s="53"/>
      <c r="B913" s="53"/>
      <c r="C913" s="53"/>
      <c r="D913" s="53"/>
      <c r="E913" s="57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6" x14ac:dyDescent="0.2">
      <c r="A914" s="53"/>
      <c r="B914" s="53"/>
      <c r="C914" s="53"/>
      <c r="D914" s="53"/>
      <c r="E914" s="57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6" x14ac:dyDescent="0.2">
      <c r="A915" s="53"/>
      <c r="B915" s="53"/>
      <c r="C915" s="53"/>
      <c r="D915" s="53"/>
      <c r="E915" s="57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6" x14ac:dyDescent="0.2">
      <c r="A916" s="53"/>
      <c r="B916" s="53"/>
      <c r="C916" s="53"/>
      <c r="D916" s="53"/>
      <c r="E916" s="57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6" x14ac:dyDescent="0.2">
      <c r="A917" s="53"/>
      <c r="B917" s="53"/>
      <c r="C917" s="53"/>
      <c r="D917" s="53"/>
      <c r="E917" s="57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6" x14ac:dyDescent="0.2">
      <c r="A918" s="53"/>
      <c r="B918" s="53"/>
      <c r="C918" s="53"/>
      <c r="D918" s="53"/>
      <c r="E918" s="57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6" x14ac:dyDescent="0.2">
      <c r="A919" s="53"/>
      <c r="B919" s="53"/>
      <c r="C919" s="53"/>
      <c r="D919" s="53"/>
      <c r="E919" s="57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6" x14ac:dyDescent="0.2">
      <c r="A920" s="53"/>
      <c r="B920" s="53"/>
      <c r="C920" s="53"/>
      <c r="D920" s="53"/>
      <c r="E920" s="57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6" x14ac:dyDescent="0.2">
      <c r="A921" s="53"/>
      <c r="B921" s="53"/>
      <c r="C921" s="53"/>
      <c r="D921" s="53"/>
      <c r="E921" s="57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6" x14ac:dyDescent="0.2">
      <c r="A922" s="53"/>
      <c r="B922" s="53"/>
      <c r="C922" s="53"/>
      <c r="D922" s="53"/>
      <c r="E922" s="57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6" x14ac:dyDescent="0.2">
      <c r="A923" s="53"/>
      <c r="B923" s="53"/>
      <c r="C923" s="53"/>
      <c r="D923" s="53"/>
      <c r="E923" s="57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6" x14ac:dyDescent="0.2">
      <c r="A924" s="53"/>
      <c r="B924" s="53"/>
      <c r="C924" s="53"/>
      <c r="D924" s="53"/>
      <c r="E924" s="57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6" x14ac:dyDescent="0.2">
      <c r="A925" s="53"/>
      <c r="B925" s="53"/>
      <c r="C925" s="53"/>
      <c r="D925" s="53"/>
      <c r="E925" s="57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6" x14ac:dyDescent="0.2">
      <c r="A926" s="53"/>
      <c r="B926" s="53"/>
      <c r="C926" s="53"/>
      <c r="D926" s="53"/>
      <c r="E926" s="57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6" x14ac:dyDescent="0.2">
      <c r="A927" s="53"/>
      <c r="B927" s="53"/>
      <c r="C927" s="53"/>
      <c r="D927" s="53"/>
      <c r="E927" s="57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6" x14ac:dyDescent="0.2">
      <c r="A928" s="53"/>
      <c r="B928" s="53"/>
      <c r="C928" s="53"/>
      <c r="D928" s="53"/>
      <c r="E928" s="57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6" x14ac:dyDescent="0.2">
      <c r="A929" s="53"/>
      <c r="B929" s="53"/>
      <c r="C929" s="53"/>
      <c r="D929" s="53"/>
      <c r="E929" s="57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6" x14ac:dyDescent="0.2">
      <c r="A930" s="53"/>
      <c r="B930" s="53"/>
      <c r="C930" s="53"/>
      <c r="D930" s="53"/>
      <c r="E930" s="57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6" x14ac:dyDescent="0.2">
      <c r="A931" s="53"/>
      <c r="B931" s="53"/>
      <c r="C931" s="53"/>
      <c r="D931" s="53"/>
      <c r="E931" s="57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6" x14ac:dyDescent="0.2">
      <c r="A932" s="53"/>
      <c r="B932" s="53"/>
      <c r="C932" s="53"/>
      <c r="D932" s="53"/>
      <c r="E932" s="57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6" x14ac:dyDescent="0.2">
      <c r="A933" s="53"/>
      <c r="B933" s="53"/>
      <c r="C933" s="53"/>
      <c r="D933" s="53"/>
      <c r="E933" s="57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6" x14ac:dyDescent="0.2">
      <c r="A934" s="53"/>
      <c r="B934" s="53"/>
      <c r="C934" s="53"/>
      <c r="D934" s="53"/>
      <c r="E934" s="57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6" x14ac:dyDescent="0.2">
      <c r="A935" s="53"/>
      <c r="B935" s="53"/>
      <c r="C935" s="53"/>
      <c r="D935" s="53"/>
      <c r="E935" s="57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6" x14ac:dyDescent="0.2">
      <c r="A936" s="53"/>
      <c r="B936" s="53"/>
      <c r="C936" s="53"/>
      <c r="D936" s="53"/>
      <c r="E936" s="57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6" x14ac:dyDescent="0.2">
      <c r="A937" s="53"/>
      <c r="B937" s="53"/>
      <c r="C937" s="53"/>
      <c r="D937" s="53"/>
      <c r="E937" s="57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6" x14ac:dyDescent="0.2">
      <c r="A938" s="53"/>
      <c r="B938" s="53"/>
      <c r="C938" s="53"/>
      <c r="D938" s="53"/>
      <c r="E938" s="57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6" x14ac:dyDescent="0.2">
      <c r="A939" s="53"/>
      <c r="B939" s="53"/>
      <c r="C939" s="53"/>
      <c r="D939" s="53"/>
      <c r="E939" s="57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6" x14ac:dyDescent="0.2">
      <c r="A940" s="53"/>
      <c r="B940" s="53"/>
      <c r="C940" s="53"/>
      <c r="D940" s="53"/>
      <c r="E940" s="57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6" x14ac:dyDescent="0.2">
      <c r="A941" s="53"/>
      <c r="B941" s="53"/>
      <c r="C941" s="53"/>
      <c r="D941" s="53"/>
      <c r="E941" s="57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6" x14ac:dyDescent="0.2">
      <c r="A942" s="53"/>
      <c r="B942" s="53"/>
      <c r="C942" s="53"/>
      <c r="D942" s="53"/>
      <c r="E942" s="57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6" x14ac:dyDescent="0.2">
      <c r="A943" s="53"/>
      <c r="B943" s="53"/>
      <c r="C943" s="53"/>
      <c r="D943" s="53"/>
      <c r="E943" s="57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6" x14ac:dyDescent="0.2">
      <c r="A944" s="53"/>
      <c r="B944" s="53"/>
      <c r="C944" s="53"/>
      <c r="D944" s="53"/>
      <c r="E944" s="57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6" x14ac:dyDescent="0.2">
      <c r="A945" s="53"/>
      <c r="B945" s="53"/>
      <c r="C945" s="53"/>
      <c r="D945" s="53"/>
      <c r="E945" s="57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6" x14ac:dyDescent="0.2">
      <c r="A946" s="53"/>
      <c r="B946" s="53"/>
      <c r="C946" s="53"/>
      <c r="D946" s="53"/>
      <c r="E946" s="57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6" x14ac:dyDescent="0.2">
      <c r="A947" s="53"/>
      <c r="B947" s="53"/>
      <c r="C947" s="53"/>
      <c r="D947" s="53"/>
      <c r="E947" s="57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6" x14ac:dyDescent="0.2">
      <c r="A948" s="53"/>
      <c r="B948" s="53"/>
      <c r="C948" s="53"/>
      <c r="D948" s="53"/>
      <c r="E948" s="57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6" x14ac:dyDescent="0.2">
      <c r="A949" s="53"/>
      <c r="B949" s="53"/>
      <c r="C949" s="53"/>
      <c r="D949" s="53"/>
      <c r="E949" s="57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6" x14ac:dyDescent="0.2">
      <c r="A950" s="53"/>
      <c r="B950" s="53"/>
      <c r="C950" s="53"/>
      <c r="D950" s="53"/>
      <c r="E950" s="57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6" x14ac:dyDescent="0.2">
      <c r="A951" s="53"/>
      <c r="B951" s="53"/>
      <c r="C951" s="53"/>
      <c r="D951" s="53"/>
      <c r="E951" s="57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6" x14ac:dyDescent="0.2">
      <c r="A952" s="53"/>
      <c r="B952" s="53"/>
      <c r="C952" s="53"/>
      <c r="D952" s="53"/>
      <c r="E952" s="57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6" x14ac:dyDescent="0.2">
      <c r="A953" s="53"/>
      <c r="B953" s="53"/>
      <c r="C953" s="53"/>
      <c r="D953" s="53"/>
      <c r="E953" s="57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6" x14ac:dyDescent="0.2">
      <c r="A954" s="53"/>
      <c r="B954" s="53"/>
      <c r="C954" s="53"/>
      <c r="D954" s="53"/>
      <c r="E954" s="57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6" x14ac:dyDescent="0.2">
      <c r="A955" s="53"/>
      <c r="B955" s="53"/>
      <c r="C955" s="53"/>
      <c r="D955" s="53"/>
      <c r="E955" s="57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6" x14ac:dyDescent="0.2">
      <c r="A956" s="53"/>
      <c r="B956" s="53"/>
      <c r="C956" s="53"/>
      <c r="D956" s="53"/>
      <c r="E956" s="57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6" x14ac:dyDescent="0.2">
      <c r="A957" s="53"/>
      <c r="B957" s="53"/>
      <c r="C957" s="53"/>
      <c r="D957" s="53"/>
      <c r="E957" s="57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6" x14ac:dyDescent="0.2">
      <c r="A958" s="53"/>
      <c r="B958" s="53"/>
      <c r="C958" s="53"/>
      <c r="D958" s="53"/>
      <c r="E958" s="57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6" x14ac:dyDescent="0.2">
      <c r="A959" s="53"/>
      <c r="B959" s="53"/>
      <c r="C959" s="53"/>
      <c r="D959" s="53"/>
      <c r="E959" s="57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6" x14ac:dyDescent="0.2">
      <c r="A960" s="53"/>
      <c r="B960" s="53"/>
      <c r="C960" s="53"/>
      <c r="D960" s="53"/>
      <c r="E960" s="57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6" x14ac:dyDescent="0.2">
      <c r="A961" s="53"/>
      <c r="B961" s="53"/>
      <c r="C961" s="53"/>
      <c r="D961" s="53"/>
      <c r="E961" s="57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6" x14ac:dyDescent="0.2">
      <c r="A962" s="53"/>
      <c r="B962" s="53"/>
      <c r="C962" s="53"/>
      <c r="D962" s="53"/>
      <c r="E962" s="57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6" x14ac:dyDescent="0.2">
      <c r="A963" s="53"/>
      <c r="B963" s="53"/>
      <c r="C963" s="53"/>
      <c r="D963" s="53"/>
      <c r="E963" s="57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6" x14ac:dyDescent="0.2">
      <c r="A964" s="53"/>
      <c r="B964" s="53"/>
      <c r="C964" s="53"/>
      <c r="D964" s="53"/>
      <c r="E964" s="57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6" x14ac:dyDescent="0.2">
      <c r="A965" s="53"/>
      <c r="B965" s="53"/>
      <c r="C965" s="53"/>
      <c r="D965" s="53"/>
      <c r="E965" s="57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6" x14ac:dyDescent="0.2">
      <c r="A966" s="53"/>
      <c r="B966" s="53"/>
      <c r="C966" s="53"/>
      <c r="D966" s="53"/>
      <c r="E966" s="57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6" x14ac:dyDescent="0.2">
      <c r="A967" s="53"/>
      <c r="B967" s="53"/>
      <c r="C967" s="53"/>
      <c r="D967" s="53"/>
      <c r="E967" s="57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6" x14ac:dyDescent="0.2">
      <c r="A968" s="53"/>
      <c r="B968" s="53"/>
      <c r="C968" s="53"/>
      <c r="D968" s="53"/>
      <c r="E968" s="57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6" x14ac:dyDescent="0.2">
      <c r="A969" s="53"/>
      <c r="B969" s="53"/>
      <c r="C969" s="53"/>
      <c r="D969" s="53"/>
      <c r="E969" s="57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6" x14ac:dyDescent="0.2">
      <c r="A970" s="53"/>
      <c r="B970" s="53"/>
      <c r="C970" s="53"/>
      <c r="D970" s="53"/>
      <c r="E970" s="57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6" x14ac:dyDescent="0.2">
      <c r="A971" s="53"/>
      <c r="B971" s="53"/>
      <c r="C971" s="53"/>
      <c r="D971" s="53"/>
      <c r="E971" s="57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6" x14ac:dyDescent="0.2">
      <c r="A972" s="53"/>
      <c r="B972" s="53"/>
      <c r="C972" s="53"/>
      <c r="D972" s="53"/>
      <c r="E972" s="57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6" x14ac:dyDescent="0.2">
      <c r="A973" s="53"/>
      <c r="B973" s="53"/>
      <c r="C973" s="53"/>
      <c r="D973" s="53"/>
      <c r="E973" s="57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6" x14ac:dyDescent="0.2">
      <c r="A974" s="53"/>
      <c r="B974" s="53"/>
      <c r="C974" s="53"/>
      <c r="D974" s="53"/>
      <c r="E974" s="57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6" x14ac:dyDescent="0.2">
      <c r="A975" s="53"/>
      <c r="B975" s="53"/>
      <c r="C975" s="53"/>
      <c r="D975" s="53"/>
      <c r="E975" s="57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6" x14ac:dyDescent="0.2">
      <c r="A976" s="53"/>
      <c r="B976" s="53"/>
      <c r="C976" s="53"/>
      <c r="D976" s="53"/>
      <c r="E976" s="57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6" x14ac:dyDescent="0.2">
      <c r="A977" s="53"/>
      <c r="B977" s="53"/>
      <c r="C977" s="53"/>
      <c r="D977" s="53"/>
      <c r="E977" s="57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6" x14ac:dyDescent="0.2">
      <c r="A978" s="53"/>
      <c r="B978" s="53"/>
      <c r="C978" s="53"/>
      <c r="D978" s="53"/>
      <c r="E978" s="57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6" x14ac:dyDescent="0.2">
      <c r="A979" s="53"/>
      <c r="B979" s="53"/>
      <c r="C979" s="53"/>
      <c r="D979" s="53"/>
      <c r="E979" s="57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6" x14ac:dyDescent="0.2">
      <c r="A980" s="53"/>
      <c r="B980" s="53"/>
      <c r="C980" s="53"/>
      <c r="D980" s="53"/>
      <c r="E980" s="57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6" x14ac:dyDescent="0.2">
      <c r="A981" s="53"/>
      <c r="B981" s="53"/>
      <c r="C981" s="53"/>
      <c r="D981" s="53"/>
      <c r="E981" s="57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6" x14ac:dyDescent="0.2">
      <c r="A982" s="53"/>
      <c r="B982" s="53"/>
      <c r="C982" s="53"/>
      <c r="D982" s="53"/>
      <c r="E982" s="57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6" x14ac:dyDescent="0.2">
      <c r="A983" s="53"/>
      <c r="B983" s="53"/>
      <c r="C983" s="53"/>
      <c r="D983" s="53"/>
      <c r="E983" s="57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6" x14ac:dyDescent="0.2">
      <c r="A984" s="53"/>
      <c r="B984" s="53"/>
      <c r="C984" s="53"/>
      <c r="D984" s="53"/>
      <c r="E984" s="57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6" x14ac:dyDescent="0.2">
      <c r="A985" s="53"/>
      <c r="B985" s="53"/>
      <c r="C985" s="53"/>
      <c r="D985" s="53"/>
      <c r="E985" s="57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6" x14ac:dyDescent="0.2">
      <c r="A986" s="53"/>
      <c r="B986" s="53"/>
      <c r="C986" s="53"/>
      <c r="D986" s="53"/>
      <c r="E986" s="57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6" x14ac:dyDescent="0.2">
      <c r="A987" s="53"/>
      <c r="B987" s="53"/>
      <c r="C987" s="53"/>
      <c r="D987" s="53"/>
      <c r="E987" s="57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6" x14ac:dyDescent="0.2">
      <c r="A988" s="53"/>
      <c r="B988" s="53"/>
      <c r="C988" s="53"/>
      <c r="D988" s="53"/>
      <c r="E988" s="57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6" x14ac:dyDescent="0.2">
      <c r="A989" s="53"/>
      <c r="B989" s="53"/>
      <c r="C989" s="53"/>
      <c r="D989" s="53"/>
      <c r="E989" s="57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6" x14ac:dyDescent="0.2">
      <c r="A990" s="53"/>
      <c r="B990" s="53"/>
      <c r="C990" s="53"/>
      <c r="D990" s="53"/>
      <c r="E990" s="57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6" x14ac:dyDescent="0.2">
      <c r="A991" s="53"/>
      <c r="B991" s="53"/>
      <c r="C991" s="53"/>
      <c r="D991" s="53"/>
      <c r="E991" s="57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6" x14ac:dyDescent="0.2">
      <c r="A992" s="53"/>
      <c r="B992" s="53"/>
      <c r="C992" s="53"/>
      <c r="D992" s="53"/>
      <c r="E992" s="57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6" x14ac:dyDescent="0.2">
      <c r="A993" s="53"/>
      <c r="B993" s="53"/>
      <c r="C993" s="53"/>
      <c r="D993" s="53"/>
      <c r="E993" s="57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6" x14ac:dyDescent="0.2">
      <c r="A994" s="53"/>
      <c r="B994" s="53"/>
      <c r="C994" s="53"/>
      <c r="D994" s="53"/>
      <c r="E994" s="57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6" x14ac:dyDescent="0.2">
      <c r="A995" s="53"/>
      <c r="B995" s="53"/>
      <c r="C995" s="53"/>
      <c r="D995" s="53"/>
      <c r="E995" s="57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6" x14ac:dyDescent="0.2">
      <c r="A996" s="53"/>
      <c r="B996" s="53"/>
      <c r="C996" s="53"/>
      <c r="D996" s="53"/>
      <c r="E996" s="57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6" x14ac:dyDescent="0.2">
      <c r="A997" s="53"/>
      <c r="B997" s="53"/>
      <c r="C997" s="53"/>
      <c r="D997" s="53"/>
      <c r="E997" s="57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6" x14ac:dyDescent="0.2">
      <c r="A998" s="53"/>
      <c r="B998" s="53"/>
      <c r="C998" s="53"/>
      <c r="D998" s="53"/>
      <c r="E998" s="57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16" x14ac:dyDescent="0.2">
      <c r="A999" s="53"/>
      <c r="B999" s="53"/>
      <c r="C999" s="53"/>
      <c r="D999" s="53"/>
      <c r="E999" s="57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16" x14ac:dyDescent="0.2">
      <c r="A1000" s="53"/>
      <c r="B1000" s="53"/>
      <c r="C1000" s="53"/>
      <c r="D1000" s="53"/>
      <c r="E1000" s="57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 spans="1:26" ht="16" x14ac:dyDescent="0.2">
      <c r="A1001" s="53"/>
      <c r="B1001" s="53"/>
      <c r="C1001" s="53"/>
      <c r="D1001" s="53"/>
      <c r="E1001" s="57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 spans="1:26" ht="16" x14ac:dyDescent="0.2">
      <c r="A1002" s="53"/>
      <c r="B1002" s="53"/>
      <c r="C1002" s="53"/>
      <c r="D1002" s="53"/>
      <c r="E1002" s="57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 spans="1:26" ht="16" x14ac:dyDescent="0.2">
      <c r="A1003" s="53"/>
      <c r="B1003" s="53"/>
      <c r="C1003" s="53"/>
      <c r="D1003" s="53"/>
      <c r="E1003" s="57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 spans="1:26" ht="16" x14ac:dyDescent="0.2">
      <c r="A1004" s="53"/>
      <c r="B1004" s="53"/>
      <c r="C1004" s="53"/>
      <c r="D1004" s="53"/>
      <c r="E1004" s="57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  <row r="1005" spans="1:26" ht="15" customHeight="1" x14ac:dyDescent="0.2">
      <c r="A1005" s="53"/>
    </row>
  </sheetData>
  <mergeCells count="2">
    <mergeCell ref="C4:G4"/>
    <mergeCell ref="H2:J2"/>
  </mergeCells>
  <hyperlinks>
    <hyperlink ref="C8" r:id="rId1" display="http://www.cpv.enem.pl/ro/45232130-2" xr:uid="{AC427048-25D1-E441-92F4-B012C490A4F5}"/>
    <hyperlink ref="C12" r:id="rId2" display="http://www.cpv.enem.pl/ro/45232130-2" xr:uid="{B63841FD-CD6B-3C4A-931F-4D90B267E1B9}"/>
    <hyperlink ref="C14" r:id="rId3" display="http://www.cpv.enem.pl/ro/45232130-2" xr:uid="{A6959B19-3378-5A43-9F24-9BD2AFB7B337}"/>
    <hyperlink ref="C16" r:id="rId4" display="http://www.cpv.enem.pl/ro/45232130-2" xr:uid="{AC41DE5D-F554-D842-82DC-02CCEFD5BD7A}"/>
    <hyperlink ref="C18" r:id="rId5" display="http://www.cpv.enem.pl/ro/45232130-2" xr:uid="{DE67D1A6-C7FB-9A41-8AA1-DC5DD7AEB48E}"/>
    <hyperlink ref="C20" r:id="rId6" display="http://www.cpv.enem.pl/ro/45232130-2" xr:uid="{41014DC5-32FA-144E-8486-302B97F9986E}"/>
    <hyperlink ref="C11" r:id="rId7" display="http://www.123coduri.ro/cauta-in-baza-de-date-coduri-cpv.php?vcodg1=45&amp;vcodg2=452&amp;vcodg3=4522&amp;vcodg4=45221&amp;vcodcpv=45221110-6" xr:uid="{335AEE4F-4C05-7F46-9ABE-893E86C5B767}"/>
    <hyperlink ref="C23" r:id="rId8" display="http://www.123coduri.ro/cauta-in-baza-de-date-coduri-cpv.php?vcodg1=45&amp;vcodg2=452&amp;vcodg3=4522&amp;vcodg4=45223&amp;vcodcpv=45223300-9" xr:uid="{48623A7B-A223-5B48-8659-CABA56AF1631}"/>
  </hyperlinks>
  <pageMargins left="0.62992125984252001" right="0.23622047244094499" top="0" bottom="0" header="0" footer="0"/>
  <pageSetup paperSize="9" scale="65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baseColWidth="10" defaultColWidth="12.6640625" defaultRowHeight="15" customHeight="1" x14ac:dyDescent="0.15"/>
  <cols>
    <col min="1" max="1" width="6.6640625" customWidth="1"/>
    <col min="2" max="2" width="22.33203125" customWidth="1"/>
    <col min="3" max="3" width="17.83203125" customWidth="1"/>
    <col min="4" max="4" width="15.1640625" customWidth="1"/>
    <col min="5" max="5" width="12.1640625" customWidth="1"/>
    <col min="6" max="6" width="14.83203125" customWidth="1"/>
    <col min="7" max="7" width="12.83203125" customWidth="1"/>
    <col min="8" max="8" width="12.6640625" customWidth="1"/>
    <col min="9" max="9" width="13.1640625" customWidth="1"/>
    <col min="10" max="10" width="14" customWidth="1"/>
    <col min="11" max="26" width="7.6640625" customWidth="1"/>
  </cols>
  <sheetData>
    <row r="1" spans="1:10" ht="14.25" customHeight="1" x14ac:dyDescent="0.15"/>
    <row r="2" spans="1:10" ht="14.25" customHeight="1" x14ac:dyDescent="0.15"/>
    <row r="3" spans="1:10" ht="14.25" customHeight="1" x14ac:dyDescent="0.15"/>
    <row r="4" spans="1:10" ht="14.25" customHeight="1" x14ac:dyDescent="0.15"/>
    <row r="5" spans="1:10" ht="14.25" customHeight="1" x14ac:dyDescent="0.2">
      <c r="A5" s="130" t="s">
        <v>89</v>
      </c>
      <c r="B5" s="125"/>
      <c r="C5" s="125"/>
      <c r="D5" s="125"/>
      <c r="E5" s="125"/>
      <c r="F5" s="125"/>
      <c r="G5" s="125"/>
      <c r="H5" s="125"/>
      <c r="I5" s="125"/>
      <c r="J5" s="125"/>
    </row>
    <row r="6" spans="1:10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4.25" customHeight="1" x14ac:dyDescent="0.15">
      <c r="A7" s="70" t="s">
        <v>68</v>
      </c>
      <c r="B7" s="70" t="s">
        <v>69</v>
      </c>
      <c r="C7" s="70" t="s">
        <v>70</v>
      </c>
      <c r="D7" s="70" t="s">
        <v>71</v>
      </c>
      <c r="E7" s="70" t="s">
        <v>72</v>
      </c>
      <c r="F7" s="70" t="s">
        <v>73</v>
      </c>
      <c r="G7" s="70" t="s">
        <v>74</v>
      </c>
      <c r="H7" s="70" t="s">
        <v>75</v>
      </c>
      <c r="I7" s="70" t="s">
        <v>76</v>
      </c>
      <c r="J7" s="70" t="s">
        <v>77</v>
      </c>
    </row>
    <row r="8" spans="1:10" ht="63" customHeight="1" x14ac:dyDescent="0.15">
      <c r="A8" s="70">
        <v>1</v>
      </c>
      <c r="B8" s="71"/>
      <c r="C8" s="72"/>
      <c r="D8" s="73"/>
      <c r="E8" s="70"/>
      <c r="F8" s="70"/>
      <c r="G8" s="74"/>
      <c r="H8" s="74"/>
      <c r="I8" s="74"/>
      <c r="J8" s="74"/>
    </row>
    <row r="9" spans="1:10" ht="14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 x14ac:dyDescent="0.2">
      <c r="A10" s="1"/>
      <c r="B10" s="75" t="s">
        <v>90</v>
      </c>
      <c r="C10" s="1"/>
      <c r="D10" s="76">
        <f>SUM(D8,D9)</f>
        <v>0</v>
      </c>
      <c r="E10" s="1"/>
      <c r="F10" s="1"/>
      <c r="G10" s="1"/>
      <c r="H10" s="1"/>
      <c r="I10" s="1"/>
      <c r="J10" s="1"/>
    </row>
    <row r="11" spans="1:10" ht="14.25" customHeight="1" x14ac:dyDescent="0.15"/>
    <row r="12" spans="1:10" ht="14.25" customHeight="1" x14ac:dyDescent="0.15"/>
    <row r="13" spans="1:10" ht="14.25" customHeight="1" x14ac:dyDescent="0.15"/>
    <row r="14" spans="1:10" ht="14.25" customHeight="1" x14ac:dyDescent="0.15"/>
    <row r="15" spans="1:10" ht="14.25" customHeight="1" x14ac:dyDescent="0.15"/>
    <row r="16" spans="1:10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mergeCells count="1">
    <mergeCell ref="A5:J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6640625" defaultRowHeight="15" customHeight="1" x14ac:dyDescent="0.15"/>
  <cols>
    <col min="1" max="2" width="7.6640625" customWidth="1"/>
    <col min="3" max="3" width="21" customWidth="1"/>
    <col min="4" max="4" width="16.5" customWidth="1"/>
    <col min="5" max="5" width="15.83203125" customWidth="1"/>
    <col min="6" max="6" width="15.6640625" customWidth="1"/>
    <col min="7" max="7" width="14" customWidth="1"/>
    <col min="8" max="8" width="15.1640625" customWidth="1"/>
    <col min="9" max="26" width="7.6640625" customWidth="1"/>
  </cols>
  <sheetData>
    <row r="1" spans="1:26" ht="14.25" customHeight="1" x14ac:dyDescent="0.2">
      <c r="A1" s="77" t="s">
        <v>91</v>
      </c>
      <c r="B1" s="77"/>
      <c r="C1" s="7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77" t="s">
        <v>92</v>
      </c>
      <c r="B2" s="77"/>
      <c r="C2" s="7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"/>
      <c r="B5" s="1"/>
      <c r="C5" s="7"/>
      <c r="D5" s="1"/>
      <c r="E5" s="4" t="s">
        <v>93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"/>
      <c r="B7" s="8" t="s">
        <v>10</v>
      </c>
      <c r="C7" s="9" t="s">
        <v>94</v>
      </c>
      <c r="D7" s="9" t="s">
        <v>95</v>
      </c>
      <c r="E7" s="9" t="s">
        <v>96</v>
      </c>
      <c r="F7" s="9" t="s">
        <v>97</v>
      </c>
      <c r="G7" s="9" t="s">
        <v>98</v>
      </c>
      <c r="H7" s="9" t="s">
        <v>99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"/>
      <c r="B8" s="11"/>
      <c r="C8" s="14"/>
      <c r="D8" s="14"/>
      <c r="E8" s="12" t="s">
        <v>28</v>
      </c>
      <c r="F8" s="12"/>
      <c r="G8" s="14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"/>
      <c r="B9" s="11"/>
      <c r="C9" s="14"/>
      <c r="D9" s="14"/>
      <c r="E9" s="12" t="s">
        <v>30</v>
      </c>
      <c r="F9" s="14"/>
      <c r="G9" s="14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"/>
      <c r="B10" s="78">
        <v>1</v>
      </c>
      <c r="C10" s="79" t="s">
        <v>100</v>
      </c>
      <c r="D10" s="80" t="s">
        <v>101</v>
      </c>
      <c r="E10" s="81">
        <v>100000</v>
      </c>
      <c r="F10" s="82" t="s">
        <v>88</v>
      </c>
      <c r="G10" s="82" t="s">
        <v>102</v>
      </c>
      <c r="H10" s="83" t="s">
        <v>83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84">
        <v>2</v>
      </c>
      <c r="C11" s="42" t="s">
        <v>103</v>
      </c>
      <c r="D11" s="42" t="s">
        <v>104</v>
      </c>
      <c r="E11" s="85">
        <v>130000</v>
      </c>
      <c r="F11" s="86" t="s">
        <v>88</v>
      </c>
      <c r="G11" s="86" t="s">
        <v>102</v>
      </c>
      <c r="H11" s="87" t="s">
        <v>83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78">
        <v>3</v>
      </c>
      <c r="C12" s="42" t="s">
        <v>105</v>
      </c>
      <c r="D12" s="42" t="s">
        <v>106</v>
      </c>
      <c r="E12" s="85">
        <v>100000</v>
      </c>
      <c r="F12" s="86" t="s">
        <v>88</v>
      </c>
      <c r="G12" s="86" t="s">
        <v>102</v>
      </c>
      <c r="H12" s="87" t="s">
        <v>83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84">
        <v>4</v>
      </c>
      <c r="C13" s="42" t="s">
        <v>107</v>
      </c>
      <c r="D13" s="42" t="s">
        <v>108</v>
      </c>
      <c r="E13" s="85">
        <v>50000</v>
      </c>
      <c r="F13" s="86" t="s">
        <v>88</v>
      </c>
      <c r="G13" s="86" t="s">
        <v>102</v>
      </c>
      <c r="H13" s="87" t="s">
        <v>83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78">
        <v>5</v>
      </c>
      <c r="C14" s="86" t="s">
        <v>109</v>
      </c>
      <c r="D14" s="42" t="s">
        <v>110</v>
      </c>
      <c r="E14" s="85">
        <v>50000</v>
      </c>
      <c r="F14" s="86" t="s">
        <v>88</v>
      </c>
      <c r="G14" s="86" t="s">
        <v>111</v>
      </c>
      <c r="H14" s="87" t="s">
        <v>83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84">
        <v>6</v>
      </c>
      <c r="C15" s="42" t="s">
        <v>112</v>
      </c>
      <c r="D15" s="42" t="s">
        <v>113</v>
      </c>
      <c r="E15" s="85">
        <v>50000</v>
      </c>
      <c r="F15" s="86" t="s">
        <v>88</v>
      </c>
      <c r="G15" s="86" t="s">
        <v>111</v>
      </c>
      <c r="H15" s="87" t="s">
        <v>83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78">
        <v>7</v>
      </c>
      <c r="C16" s="42" t="s">
        <v>114</v>
      </c>
      <c r="D16" s="42" t="s">
        <v>115</v>
      </c>
      <c r="E16" s="85">
        <v>1500</v>
      </c>
      <c r="F16" s="86" t="s">
        <v>88</v>
      </c>
      <c r="G16" s="86" t="s">
        <v>111</v>
      </c>
      <c r="H16" s="87" t="s">
        <v>83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84">
        <v>8</v>
      </c>
      <c r="C17" s="42" t="s">
        <v>116</v>
      </c>
      <c r="D17" s="42" t="s">
        <v>117</v>
      </c>
      <c r="E17" s="85">
        <v>5000</v>
      </c>
      <c r="F17" s="86" t="s">
        <v>88</v>
      </c>
      <c r="G17" s="86" t="s">
        <v>111</v>
      </c>
      <c r="H17" s="87" t="s">
        <v>83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78">
        <v>9</v>
      </c>
      <c r="C18" s="42" t="s">
        <v>118</v>
      </c>
      <c r="D18" s="42" t="s">
        <v>119</v>
      </c>
      <c r="E18" s="85">
        <v>28900</v>
      </c>
      <c r="F18" s="86" t="s">
        <v>88</v>
      </c>
      <c r="G18" s="86" t="s">
        <v>111</v>
      </c>
      <c r="H18" s="87" t="s">
        <v>85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84">
        <v>10</v>
      </c>
      <c r="C19" s="42" t="s">
        <v>120</v>
      </c>
      <c r="D19" s="42" t="s">
        <v>121</v>
      </c>
      <c r="E19" s="85">
        <v>29500</v>
      </c>
      <c r="F19" s="86" t="s">
        <v>88</v>
      </c>
      <c r="G19" s="86" t="s">
        <v>111</v>
      </c>
      <c r="H19" s="87" t="s">
        <v>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78">
        <v>11</v>
      </c>
      <c r="C20" s="42" t="s">
        <v>122</v>
      </c>
      <c r="D20" s="42" t="s">
        <v>123</v>
      </c>
      <c r="E20" s="85">
        <v>130000</v>
      </c>
      <c r="F20" s="86" t="s">
        <v>88</v>
      </c>
      <c r="G20" s="86" t="s">
        <v>78</v>
      </c>
      <c r="H20" s="87" t="s">
        <v>82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84">
        <v>12</v>
      </c>
      <c r="C21" s="42" t="s">
        <v>124</v>
      </c>
      <c r="D21" s="42" t="s">
        <v>125</v>
      </c>
      <c r="E21" s="85">
        <v>45000</v>
      </c>
      <c r="F21" s="86" t="s">
        <v>88</v>
      </c>
      <c r="G21" s="86" t="s">
        <v>66</v>
      </c>
      <c r="H21" s="87" t="s">
        <v>66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78">
        <v>13</v>
      </c>
      <c r="C22" s="42" t="s">
        <v>126</v>
      </c>
      <c r="D22" s="42" t="s">
        <v>127</v>
      </c>
      <c r="E22" s="85">
        <v>60000</v>
      </c>
      <c r="F22" s="86" t="s">
        <v>88</v>
      </c>
      <c r="G22" s="86" t="s">
        <v>81</v>
      </c>
      <c r="H22" s="87" t="s">
        <v>84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84">
        <v>14</v>
      </c>
      <c r="C23" s="42" t="s">
        <v>128</v>
      </c>
      <c r="D23" s="42" t="s">
        <v>129</v>
      </c>
      <c r="E23" s="85">
        <v>60000</v>
      </c>
      <c r="F23" s="86" t="s">
        <v>88</v>
      </c>
      <c r="G23" s="86" t="s">
        <v>78</v>
      </c>
      <c r="H23" s="87" t="s">
        <v>84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78">
        <v>15</v>
      </c>
      <c r="C24" s="42" t="s">
        <v>130</v>
      </c>
      <c r="D24" s="42" t="s">
        <v>131</v>
      </c>
      <c r="E24" s="85">
        <v>1500</v>
      </c>
      <c r="F24" s="86" t="s">
        <v>88</v>
      </c>
      <c r="G24" s="86" t="s">
        <v>111</v>
      </c>
      <c r="H24" s="87" t="s">
        <v>84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84">
        <v>16</v>
      </c>
      <c r="C25" s="42" t="s">
        <v>132</v>
      </c>
      <c r="D25" s="42" t="s">
        <v>133</v>
      </c>
      <c r="E25" s="85">
        <v>12300</v>
      </c>
      <c r="F25" s="86" t="s">
        <v>88</v>
      </c>
      <c r="G25" s="86" t="s">
        <v>111</v>
      </c>
      <c r="H25" s="87" t="s">
        <v>58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78">
        <v>17</v>
      </c>
      <c r="C26" s="42" t="s">
        <v>134</v>
      </c>
      <c r="D26" s="42" t="s">
        <v>135</v>
      </c>
      <c r="E26" s="85">
        <v>132000</v>
      </c>
      <c r="F26" s="86" t="s">
        <v>88</v>
      </c>
      <c r="G26" s="86" t="s">
        <v>111</v>
      </c>
      <c r="H26" s="87" t="s">
        <v>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84">
        <v>18</v>
      </c>
      <c r="C27" s="42" t="s">
        <v>136</v>
      </c>
      <c r="D27" s="42" t="s">
        <v>137</v>
      </c>
      <c r="E27" s="85">
        <v>20000</v>
      </c>
      <c r="F27" s="86" t="s">
        <v>88</v>
      </c>
      <c r="G27" s="86" t="s">
        <v>111</v>
      </c>
      <c r="H27" s="87" t="s">
        <v>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78">
        <v>19</v>
      </c>
      <c r="C28" s="42" t="s">
        <v>138</v>
      </c>
      <c r="D28" s="88" t="s">
        <v>139</v>
      </c>
      <c r="E28" s="85">
        <v>100000</v>
      </c>
      <c r="F28" s="86" t="s">
        <v>88</v>
      </c>
      <c r="G28" s="86" t="s">
        <v>111</v>
      </c>
      <c r="H28" s="87" t="s">
        <v>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84">
        <v>20</v>
      </c>
      <c r="C29" s="42" t="s">
        <v>140</v>
      </c>
      <c r="D29" s="42" t="s">
        <v>141</v>
      </c>
      <c r="E29" s="85">
        <v>130000</v>
      </c>
      <c r="F29" s="86" t="s">
        <v>88</v>
      </c>
      <c r="G29" s="86" t="s">
        <v>111</v>
      </c>
      <c r="H29" s="87" t="s">
        <v>58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78">
        <v>21</v>
      </c>
      <c r="C30" s="42" t="s">
        <v>142</v>
      </c>
      <c r="D30" s="42" t="s">
        <v>143</v>
      </c>
      <c r="E30" s="85">
        <v>130000</v>
      </c>
      <c r="F30" s="86" t="s">
        <v>88</v>
      </c>
      <c r="G30" s="86" t="s">
        <v>111</v>
      </c>
      <c r="H30" s="87" t="s">
        <v>58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84">
        <v>22</v>
      </c>
      <c r="C31" s="42" t="s">
        <v>144</v>
      </c>
      <c r="D31" s="42" t="s">
        <v>145</v>
      </c>
      <c r="E31" s="85">
        <v>10000</v>
      </c>
      <c r="F31" s="86" t="s">
        <v>88</v>
      </c>
      <c r="G31" s="86" t="s">
        <v>81</v>
      </c>
      <c r="H31" s="87" t="s">
        <v>78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78">
        <v>23</v>
      </c>
      <c r="C32" s="42" t="s">
        <v>146</v>
      </c>
      <c r="D32" s="42" t="s">
        <v>147</v>
      </c>
      <c r="E32" s="85">
        <v>10000</v>
      </c>
      <c r="F32" s="86" t="s">
        <v>88</v>
      </c>
      <c r="G32" s="86" t="s">
        <v>111</v>
      </c>
      <c r="H32" s="87" t="s">
        <v>83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84">
        <v>24</v>
      </c>
      <c r="C33" s="42" t="s">
        <v>148</v>
      </c>
      <c r="D33" s="42" t="s">
        <v>149</v>
      </c>
      <c r="E33" s="85">
        <v>60000</v>
      </c>
      <c r="F33" s="86" t="s">
        <v>88</v>
      </c>
      <c r="G33" s="86" t="s">
        <v>81</v>
      </c>
      <c r="H33" s="87" t="s">
        <v>78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78">
        <v>25</v>
      </c>
      <c r="C34" s="42" t="s">
        <v>150</v>
      </c>
      <c r="D34" s="42" t="s">
        <v>151</v>
      </c>
      <c r="E34" s="85">
        <v>35000</v>
      </c>
      <c r="F34" s="86" t="s">
        <v>88</v>
      </c>
      <c r="G34" s="86" t="s">
        <v>58</v>
      </c>
      <c r="H34" s="87" t="s">
        <v>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84">
        <v>26</v>
      </c>
      <c r="C35" s="42" t="s">
        <v>152</v>
      </c>
      <c r="D35" s="42" t="s">
        <v>153</v>
      </c>
      <c r="E35" s="85">
        <v>130000</v>
      </c>
      <c r="F35" s="86" t="s">
        <v>88</v>
      </c>
      <c r="G35" s="86" t="s">
        <v>111</v>
      </c>
      <c r="H35" s="87" t="s">
        <v>58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78">
        <v>27</v>
      </c>
      <c r="C36" s="42" t="s">
        <v>154</v>
      </c>
      <c r="D36" s="42" t="s">
        <v>155</v>
      </c>
      <c r="E36" s="85">
        <v>130000</v>
      </c>
      <c r="F36" s="86" t="s">
        <v>88</v>
      </c>
      <c r="G36" s="86" t="s">
        <v>58</v>
      </c>
      <c r="H36" s="87" t="s">
        <v>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84">
        <v>28</v>
      </c>
      <c r="C37" s="42" t="s">
        <v>156</v>
      </c>
      <c r="D37" s="42" t="s">
        <v>157</v>
      </c>
      <c r="E37" s="85">
        <v>130000</v>
      </c>
      <c r="F37" s="86" t="s">
        <v>88</v>
      </c>
      <c r="G37" s="86" t="s">
        <v>111</v>
      </c>
      <c r="H37" s="87" t="s">
        <v>58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78">
        <v>29</v>
      </c>
      <c r="C38" s="42" t="s">
        <v>158</v>
      </c>
      <c r="D38" s="42" t="s">
        <v>159</v>
      </c>
      <c r="E38" s="85">
        <v>30000</v>
      </c>
      <c r="F38" s="86" t="s">
        <v>88</v>
      </c>
      <c r="G38" s="86" t="s">
        <v>111</v>
      </c>
      <c r="H38" s="87" t="s">
        <v>83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84">
        <v>30</v>
      </c>
      <c r="C39" s="42" t="s">
        <v>160</v>
      </c>
      <c r="D39" s="42" t="s">
        <v>161</v>
      </c>
      <c r="E39" s="85">
        <v>130000</v>
      </c>
      <c r="F39" s="86" t="s">
        <v>88</v>
      </c>
      <c r="G39" s="86" t="s">
        <v>58</v>
      </c>
      <c r="H39" s="87" t="s">
        <v>83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78">
        <v>31</v>
      </c>
      <c r="C40" s="42" t="s">
        <v>162</v>
      </c>
      <c r="D40" s="42" t="s">
        <v>163</v>
      </c>
      <c r="E40" s="85">
        <v>132000</v>
      </c>
      <c r="F40" s="86" t="s">
        <v>88</v>
      </c>
      <c r="G40" s="86" t="s">
        <v>111</v>
      </c>
      <c r="H40" s="87" t="s">
        <v>58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84">
        <v>32</v>
      </c>
      <c r="C41" s="42" t="s">
        <v>164</v>
      </c>
      <c r="D41" s="42" t="s">
        <v>165</v>
      </c>
      <c r="E41" s="85">
        <v>50000</v>
      </c>
      <c r="F41" s="86" t="s">
        <v>88</v>
      </c>
      <c r="G41" s="86" t="s">
        <v>111</v>
      </c>
      <c r="H41" s="87" t="s">
        <v>58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78">
        <v>33</v>
      </c>
      <c r="C42" s="42" t="s">
        <v>166</v>
      </c>
      <c r="D42" s="42" t="s">
        <v>167</v>
      </c>
      <c r="E42" s="85">
        <v>50000</v>
      </c>
      <c r="F42" s="86" t="s">
        <v>88</v>
      </c>
      <c r="G42" s="86" t="s">
        <v>111</v>
      </c>
      <c r="H42" s="87" t="s">
        <v>58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84">
        <v>34</v>
      </c>
      <c r="C43" s="42" t="s">
        <v>168</v>
      </c>
      <c r="D43" s="42" t="s">
        <v>169</v>
      </c>
      <c r="E43" s="85">
        <v>120000</v>
      </c>
      <c r="F43" s="86" t="s">
        <v>88</v>
      </c>
      <c r="G43" s="86" t="s">
        <v>102</v>
      </c>
      <c r="H43" s="87" t="s">
        <v>58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78">
        <v>35</v>
      </c>
      <c r="C44" s="42" t="s">
        <v>170</v>
      </c>
      <c r="D44" s="42" t="s">
        <v>171</v>
      </c>
      <c r="E44" s="85">
        <v>90000</v>
      </c>
      <c r="F44" s="86" t="s">
        <v>88</v>
      </c>
      <c r="G44" s="86" t="s">
        <v>81</v>
      </c>
      <c r="H44" s="87" t="s">
        <v>78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84">
        <v>36</v>
      </c>
      <c r="C45" s="42" t="s">
        <v>172</v>
      </c>
      <c r="D45" s="42" t="s">
        <v>173</v>
      </c>
      <c r="E45" s="85">
        <v>120000</v>
      </c>
      <c r="F45" s="86" t="s">
        <v>88</v>
      </c>
      <c r="G45" s="86" t="s">
        <v>81</v>
      </c>
      <c r="H45" s="87" t="s">
        <v>78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78">
        <v>37</v>
      </c>
      <c r="C46" s="42" t="s">
        <v>174</v>
      </c>
      <c r="D46" s="42" t="s">
        <v>175</v>
      </c>
      <c r="E46" s="85">
        <v>30000</v>
      </c>
      <c r="F46" s="86" t="s">
        <v>88</v>
      </c>
      <c r="G46" s="86" t="s">
        <v>78</v>
      </c>
      <c r="H46" s="87" t="s">
        <v>82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84">
        <v>38</v>
      </c>
      <c r="C47" s="42" t="s">
        <v>176</v>
      </c>
      <c r="D47" s="42" t="s">
        <v>177</v>
      </c>
      <c r="E47" s="85">
        <v>15000</v>
      </c>
      <c r="F47" s="86" t="s">
        <v>88</v>
      </c>
      <c r="G47" s="86" t="s">
        <v>102</v>
      </c>
      <c r="H47" s="87" t="s">
        <v>83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78">
        <v>39</v>
      </c>
      <c r="C48" s="42" t="s">
        <v>178</v>
      </c>
      <c r="D48" s="42" t="s">
        <v>179</v>
      </c>
      <c r="E48" s="85">
        <v>50000</v>
      </c>
      <c r="F48" s="86" t="s">
        <v>88</v>
      </c>
      <c r="G48" s="86" t="s">
        <v>102</v>
      </c>
      <c r="H48" s="87" t="s">
        <v>83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84">
        <v>40</v>
      </c>
      <c r="C49" s="42" t="s">
        <v>180</v>
      </c>
      <c r="D49" s="42" t="s">
        <v>181</v>
      </c>
      <c r="E49" s="85">
        <v>130000</v>
      </c>
      <c r="F49" s="86" t="s">
        <v>88</v>
      </c>
      <c r="G49" s="86" t="s">
        <v>102</v>
      </c>
      <c r="H49" s="87" t="s">
        <v>83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78">
        <v>41</v>
      </c>
      <c r="C50" s="42" t="s">
        <v>182</v>
      </c>
      <c r="D50" s="42" t="s">
        <v>183</v>
      </c>
      <c r="E50" s="85">
        <v>132000</v>
      </c>
      <c r="F50" s="86" t="s">
        <v>88</v>
      </c>
      <c r="G50" s="86" t="s">
        <v>102</v>
      </c>
      <c r="H50" s="87" t="s">
        <v>83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84">
        <v>42</v>
      </c>
      <c r="C51" s="42" t="s">
        <v>184</v>
      </c>
      <c r="D51" s="42" t="s">
        <v>185</v>
      </c>
      <c r="E51" s="85">
        <v>50000</v>
      </c>
      <c r="F51" s="86" t="s">
        <v>88</v>
      </c>
      <c r="G51" s="86" t="s">
        <v>111</v>
      </c>
      <c r="H51" s="87" t="s">
        <v>58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 x14ac:dyDescent="0.2">
      <c r="A52" s="1"/>
      <c r="B52" s="78">
        <v>43</v>
      </c>
      <c r="C52" s="42" t="s">
        <v>186</v>
      </c>
      <c r="D52" s="42" t="s">
        <v>185</v>
      </c>
      <c r="E52" s="85">
        <v>30000</v>
      </c>
      <c r="F52" s="86" t="s">
        <v>88</v>
      </c>
      <c r="G52" s="86" t="s">
        <v>81</v>
      </c>
      <c r="H52" s="87" t="s">
        <v>78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84">
        <v>44</v>
      </c>
      <c r="C53" s="42" t="s">
        <v>187</v>
      </c>
      <c r="D53" s="42" t="s">
        <v>188</v>
      </c>
      <c r="E53" s="85">
        <v>132000</v>
      </c>
      <c r="F53" s="86" t="s">
        <v>88</v>
      </c>
      <c r="G53" s="86" t="s">
        <v>85</v>
      </c>
      <c r="H53" s="87" t="s">
        <v>66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78">
        <v>45</v>
      </c>
      <c r="C54" s="42" t="s">
        <v>189</v>
      </c>
      <c r="D54" s="42" t="s">
        <v>190</v>
      </c>
      <c r="E54" s="85">
        <v>70000</v>
      </c>
      <c r="F54" s="86" t="s">
        <v>88</v>
      </c>
      <c r="G54" s="86" t="s">
        <v>83</v>
      </c>
      <c r="H54" s="87" t="s">
        <v>83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84">
        <v>46</v>
      </c>
      <c r="C55" s="42" t="s">
        <v>191</v>
      </c>
      <c r="D55" s="42" t="s">
        <v>192</v>
      </c>
      <c r="E55" s="85">
        <v>10000</v>
      </c>
      <c r="F55" s="86" t="s">
        <v>88</v>
      </c>
      <c r="G55" s="86" t="s">
        <v>102</v>
      </c>
      <c r="H55" s="87" t="s">
        <v>83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78">
        <v>47</v>
      </c>
      <c r="C56" s="42" t="s">
        <v>193</v>
      </c>
      <c r="D56" s="42" t="s">
        <v>194</v>
      </c>
      <c r="E56" s="85">
        <v>235353</v>
      </c>
      <c r="F56" s="86" t="s">
        <v>88</v>
      </c>
      <c r="G56" s="86" t="s">
        <v>111</v>
      </c>
      <c r="H56" s="87" t="s">
        <v>58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84">
        <v>48</v>
      </c>
      <c r="C57" s="42" t="s">
        <v>195</v>
      </c>
      <c r="D57" s="42" t="s">
        <v>196</v>
      </c>
      <c r="E57" s="85">
        <v>60000</v>
      </c>
      <c r="F57" s="86" t="s">
        <v>88</v>
      </c>
      <c r="G57" s="86" t="s">
        <v>111</v>
      </c>
      <c r="H57" s="87" t="s">
        <v>85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78">
        <v>49</v>
      </c>
      <c r="C58" s="89" t="s">
        <v>197</v>
      </c>
      <c r="D58" s="89" t="s">
        <v>198</v>
      </c>
      <c r="E58" s="90">
        <v>440000</v>
      </c>
      <c r="F58" s="91" t="s">
        <v>88</v>
      </c>
      <c r="G58" s="91" t="s">
        <v>81</v>
      </c>
      <c r="H58" s="92" t="s">
        <v>199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84">
        <v>50</v>
      </c>
      <c r="C59" s="89" t="s">
        <v>200</v>
      </c>
      <c r="D59" s="89" t="s">
        <v>201</v>
      </c>
      <c r="E59" s="90">
        <v>440000</v>
      </c>
      <c r="F59" s="91" t="s">
        <v>88</v>
      </c>
      <c r="G59" s="91" t="s">
        <v>81</v>
      </c>
      <c r="H59" s="92" t="s">
        <v>199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78">
        <v>51</v>
      </c>
      <c r="C60" s="89" t="s">
        <v>202</v>
      </c>
      <c r="D60" s="89" t="s">
        <v>203</v>
      </c>
      <c r="E60" s="90">
        <v>200000</v>
      </c>
      <c r="F60" s="91" t="s">
        <v>88</v>
      </c>
      <c r="G60" s="91" t="s">
        <v>58</v>
      </c>
      <c r="H60" s="92" t="s">
        <v>199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84">
        <v>52</v>
      </c>
      <c r="C61" s="89" t="s">
        <v>204</v>
      </c>
      <c r="D61" s="89" t="s">
        <v>205</v>
      </c>
      <c r="E61" s="90">
        <v>400000</v>
      </c>
      <c r="F61" s="91" t="s">
        <v>88</v>
      </c>
      <c r="G61" s="91" t="s">
        <v>58</v>
      </c>
      <c r="H61" s="92" t="s">
        <v>199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78">
        <v>53</v>
      </c>
      <c r="C62" s="89" t="s">
        <v>206</v>
      </c>
      <c r="D62" s="89" t="s">
        <v>207</v>
      </c>
      <c r="E62" s="90">
        <v>435800</v>
      </c>
      <c r="F62" s="91" t="s">
        <v>88</v>
      </c>
      <c r="G62" s="91" t="s">
        <v>58</v>
      </c>
      <c r="H62" s="92" t="s">
        <v>199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84">
        <v>54</v>
      </c>
      <c r="C63" s="89" t="s">
        <v>208</v>
      </c>
      <c r="D63" s="89" t="s">
        <v>209</v>
      </c>
      <c r="E63" s="90">
        <v>438000</v>
      </c>
      <c r="F63" s="91" t="s">
        <v>88</v>
      </c>
      <c r="G63" s="91" t="s">
        <v>58</v>
      </c>
      <c r="H63" s="92" t="s">
        <v>199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78">
        <v>55</v>
      </c>
      <c r="C64" s="89" t="s">
        <v>210</v>
      </c>
      <c r="D64" s="89" t="s">
        <v>211</v>
      </c>
      <c r="E64" s="90">
        <v>320000</v>
      </c>
      <c r="F64" s="91" t="s">
        <v>88</v>
      </c>
      <c r="G64" s="91" t="s">
        <v>81</v>
      </c>
      <c r="H64" s="92" t="s">
        <v>199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84">
        <v>56</v>
      </c>
      <c r="C65" s="89" t="s">
        <v>212</v>
      </c>
      <c r="D65" s="89" t="s">
        <v>213</v>
      </c>
      <c r="E65" s="90">
        <v>400000</v>
      </c>
      <c r="F65" s="91" t="s">
        <v>88</v>
      </c>
      <c r="G65" s="91" t="s">
        <v>81</v>
      </c>
      <c r="H65" s="92" t="s">
        <v>199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78">
        <v>57</v>
      </c>
      <c r="C66" s="89" t="s">
        <v>214</v>
      </c>
      <c r="D66" s="89" t="s">
        <v>215</v>
      </c>
      <c r="E66" s="90">
        <v>340000</v>
      </c>
      <c r="F66" s="91" t="s">
        <v>88</v>
      </c>
      <c r="G66" s="91" t="s">
        <v>81</v>
      </c>
      <c r="H66" s="92" t="s">
        <v>199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84">
        <v>58</v>
      </c>
      <c r="C67" s="89" t="s">
        <v>216</v>
      </c>
      <c r="D67" s="89" t="s">
        <v>217</v>
      </c>
      <c r="E67" s="90">
        <v>50000</v>
      </c>
      <c r="F67" s="91" t="s">
        <v>88</v>
      </c>
      <c r="G67" s="91" t="s">
        <v>81</v>
      </c>
      <c r="H67" s="92" t="s">
        <v>199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78">
        <v>59</v>
      </c>
      <c r="C68" s="89" t="s">
        <v>218</v>
      </c>
      <c r="D68" s="89" t="s">
        <v>219</v>
      </c>
      <c r="E68" s="90">
        <v>435800</v>
      </c>
      <c r="F68" s="91" t="s">
        <v>88</v>
      </c>
      <c r="G68" s="91" t="s">
        <v>81</v>
      </c>
      <c r="H68" s="92" t="s">
        <v>199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52">
        <f>SUM(E10:E68)</f>
        <v>7436653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0866141732283472" right="0.70866141732283472" top="0.74803149606299213" bottom="0.74803149606299213" header="0" footer="0"/>
  <pageSetup scale="6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36"/>
  <sheetViews>
    <sheetView topLeftCell="B107" zoomScale="150" workbookViewId="0">
      <selection activeCell="E115" sqref="E115"/>
    </sheetView>
  </sheetViews>
  <sheetFormatPr baseColWidth="10" defaultColWidth="12.6640625" defaultRowHeight="15" customHeight="1" x14ac:dyDescent="0.15"/>
  <cols>
    <col min="1" max="2" width="8" customWidth="1"/>
    <col min="3" max="3" width="21" customWidth="1"/>
    <col min="4" max="4" width="31" customWidth="1"/>
    <col min="5" max="5" width="15.83203125" customWidth="1"/>
    <col min="6" max="6" width="15.6640625" customWidth="1"/>
    <col min="7" max="7" width="14" customWidth="1"/>
    <col min="8" max="8" width="15.1640625" customWidth="1"/>
    <col min="9" max="26" width="8" customWidth="1"/>
  </cols>
  <sheetData>
    <row r="1" spans="1:26" ht="12.75" customHeight="1" x14ac:dyDescent="0.2">
      <c r="A1" s="93" t="s">
        <v>220</v>
      </c>
      <c r="B1" s="93"/>
      <c r="C1" s="93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12.75" customHeight="1" x14ac:dyDescent="0.2">
      <c r="A2" s="93" t="s">
        <v>221</v>
      </c>
      <c r="B2" s="93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12.7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12.75" customHeight="1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12.75" customHeight="1" x14ac:dyDescent="0.2">
      <c r="A5" s="94"/>
      <c r="B5" s="94"/>
      <c r="C5" s="95"/>
      <c r="D5" s="131" t="s">
        <v>391</v>
      </c>
      <c r="E5" s="125"/>
      <c r="F5" s="125"/>
      <c r="G5" s="125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2.7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2.75" customHeight="1" x14ac:dyDescent="0.2">
      <c r="A7" s="94"/>
      <c r="B7" s="107" t="s">
        <v>10</v>
      </c>
      <c r="C7" s="107" t="s">
        <v>94</v>
      </c>
      <c r="D7" s="107" t="s">
        <v>95</v>
      </c>
      <c r="E7" s="107" t="s">
        <v>96</v>
      </c>
      <c r="F7" s="107" t="s">
        <v>97</v>
      </c>
      <c r="G7" s="107" t="s">
        <v>98</v>
      </c>
      <c r="H7" s="107" t="s">
        <v>222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2.75" customHeight="1" x14ac:dyDescent="0.2">
      <c r="A8" s="94"/>
      <c r="B8" s="108"/>
      <c r="C8" s="108"/>
      <c r="D8" s="108"/>
      <c r="E8" s="108" t="s">
        <v>28</v>
      </c>
      <c r="F8" s="108"/>
      <c r="G8" s="108"/>
      <c r="H8" s="108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2.75" customHeight="1" x14ac:dyDescent="0.2">
      <c r="A9" s="94"/>
      <c r="B9" s="108"/>
      <c r="C9" s="108"/>
      <c r="D9" s="108"/>
      <c r="E9" s="108" t="s">
        <v>30</v>
      </c>
      <c r="F9" s="108"/>
      <c r="G9" s="108"/>
      <c r="H9" s="108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45" x14ac:dyDescent="0.2">
      <c r="A10" s="94"/>
      <c r="B10" s="109">
        <v>1</v>
      </c>
      <c r="C10" s="110" t="s">
        <v>223</v>
      </c>
      <c r="D10" s="111" t="s">
        <v>224</v>
      </c>
      <c r="E10" s="112">
        <v>450200</v>
      </c>
      <c r="F10" s="109" t="s">
        <v>88</v>
      </c>
      <c r="G10" s="109" t="s">
        <v>78</v>
      </c>
      <c r="H10" s="109" t="s">
        <v>82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54.75" customHeight="1" x14ac:dyDescent="0.2">
      <c r="A11" s="94"/>
      <c r="B11" s="109">
        <f>B10+1</f>
        <v>2</v>
      </c>
      <c r="C11" s="110" t="s">
        <v>425</v>
      </c>
      <c r="D11" s="111" t="s">
        <v>225</v>
      </c>
      <c r="E11" s="112">
        <v>135060</v>
      </c>
      <c r="F11" s="109" t="s">
        <v>88</v>
      </c>
      <c r="G11" s="109" t="s">
        <v>78</v>
      </c>
      <c r="H11" s="109" t="s">
        <v>82</v>
      </c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54.75" customHeight="1" x14ac:dyDescent="0.2">
      <c r="A12" s="94"/>
      <c r="B12" s="109">
        <f t="shared" ref="B12:B75" si="0">B11+1</f>
        <v>3</v>
      </c>
      <c r="C12" s="110" t="s">
        <v>426</v>
      </c>
      <c r="D12" s="111" t="s">
        <v>452</v>
      </c>
      <c r="E12" s="112">
        <v>450200</v>
      </c>
      <c r="F12" s="109" t="s">
        <v>88</v>
      </c>
      <c r="G12" s="109" t="s">
        <v>78</v>
      </c>
      <c r="H12" s="109" t="s">
        <v>82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69.75" customHeight="1" x14ac:dyDescent="0.2">
      <c r="A13" s="94"/>
      <c r="B13" s="109">
        <f t="shared" si="0"/>
        <v>4</v>
      </c>
      <c r="C13" s="110" t="s">
        <v>427</v>
      </c>
      <c r="D13" s="123" t="s">
        <v>226</v>
      </c>
      <c r="E13" s="112">
        <v>450200</v>
      </c>
      <c r="F13" s="109" t="s">
        <v>88</v>
      </c>
      <c r="G13" s="109" t="s">
        <v>78</v>
      </c>
      <c r="H13" s="109" t="s">
        <v>82</v>
      </c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54.75" customHeight="1" x14ac:dyDescent="0.2">
      <c r="A14" s="94"/>
      <c r="B14" s="109">
        <f t="shared" si="0"/>
        <v>5</v>
      </c>
      <c r="C14" s="110" t="s">
        <v>227</v>
      </c>
      <c r="D14" s="111" t="s">
        <v>228</v>
      </c>
      <c r="E14" s="112">
        <v>135060</v>
      </c>
      <c r="F14" s="109" t="s">
        <v>88</v>
      </c>
      <c r="G14" s="109" t="s">
        <v>81</v>
      </c>
      <c r="H14" s="109" t="s">
        <v>78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69.75" customHeight="1" x14ac:dyDescent="0.2">
      <c r="A15" s="94"/>
      <c r="B15" s="109">
        <f t="shared" si="0"/>
        <v>6</v>
      </c>
      <c r="C15" s="110" t="s">
        <v>229</v>
      </c>
      <c r="D15" s="111" t="s">
        <v>230</v>
      </c>
      <c r="E15" s="112">
        <v>100000</v>
      </c>
      <c r="F15" s="109" t="s">
        <v>88</v>
      </c>
      <c r="G15" s="109" t="s">
        <v>81</v>
      </c>
      <c r="H15" s="109" t="s">
        <v>78</v>
      </c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69.75" customHeight="1" x14ac:dyDescent="0.2">
      <c r="A16" s="94"/>
      <c r="B16" s="109">
        <f t="shared" si="0"/>
        <v>7</v>
      </c>
      <c r="C16" s="110" t="s">
        <v>231</v>
      </c>
      <c r="D16" s="111" t="s">
        <v>232</v>
      </c>
      <c r="E16" s="112">
        <v>450200</v>
      </c>
      <c r="F16" s="109" t="s">
        <v>88</v>
      </c>
      <c r="G16" s="109" t="s">
        <v>81</v>
      </c>
      <c r="H16" s="109" t="s">
        <v>78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54.75" customHeight="1" x14ac:dyDescent="0.2">
      <c r="A17" s="94"/>
      <c r="B17" s="109">
        <f t="shared" si="0"/>
        <v>8</v>
      </c>
      <c r="C17" s="110" t="s">
        <v>233</v>
      </c>
      <c r="D17" s="111" t="s">
        <v>234</v>
      </c>
      <c r="E17" s="112">
        <v>135060</v>
      </c>
      <c r="F17" s="109" t="s">
        <v>88</v>
      </c>
      <c r="G17" s="109" t="s">
        <v>81</v>
      </c>
      <c r="H17" s="109" t="s">
        <v>78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54.75" customHeight="1" x14ac:dyDescent="0.2">
      <c r="A18" s="94"/>
      <c r="B18" s="109">
        <f t="shared" si="0"/>
        <v>9</v>
      </c>
      <c r="C18" s="122" t="s">
        <v>235</v>
      </c>
      <c r="D18" s="111" t="s">
        <v>236</v>
      </c>
      <c r="E18" s="112">
        <v>100000</v>
      </c>
      <c r="F18" s="109" t="s">
        <v>88</v>
      </c>
      <c r="G18" s="109" t="s">
        <v>237</v>
      </c>
      <c r="H18" s="109" t="s">
        <v>83</v>
      </c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54.75" customHeight="1" x14ac:dyDescent="0.2">
      <c r="A19" s="94"/>
      <c r="B19" s="109">
        <f t="shared" si="0"/>
        <v>10</v>
      </c>
      <c r="C19" s="122" t="s">
        <v>447</v>
      </c>
      <c r="D19" s="111" t="s">
        <v>238</v>
      </c>
      <c r="E19" s="112">
        <v>100000</v>
      </c>
      <c r="F19" s="109" t="s">
        <v>88</v>
      </c>
      <c r="G19" s="109" t="s">
        <v>237</v>
      </c>
      <c r="H19" s="109" t="s">
        <v>83</v>
      </c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54.75" customHeight="1" x14ac:dyDescent="0.2">
      <c r="A20" s="94"/>
      <c r="B20" s="109">
        <f t="shared" si="0"/>
        <v>11</v>
      </c>
      <c r="C20" s="110" t="s">
        <v>239</v>
      </c>
      <c r="D20" s="111" t="s">
        <v>240</v>
      </c>
      <c r="E20" s="112">
        <v>50000</v>
      </c>
      <c r="F20" s="109" t="s">
        <v>88</v>
      </c>
      <c r="G20" s="109" t="s">
        <v>111</v>
      </c>
      <c r="H20" s="109" t="s">
        <v>83</v>
      </c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54.75" customHeight="1" x14ac:dyDescent="0.2">
      <c r="A21" s="94"/>
      <c r="B21" s="109">
        <f t="shared" si="0"/>
        <v>12</v>
      </c>
      <c r="C21" s="110" t="s">
        <v>241</v>
      </c>
      <c r="D21" s="111" t="s">
        <v>242</v>
      </c>
      <c r="E21" s="112">
        <v>50000</v>
      </c>
      <c r="F21" s="109" t="s">
        <v>88</v>
      </c>
      <c r="G21" s="109" t="s">
        <v>111</v>
      </c>
      <c r="H21" s="109" t="s">
        <v>66</v>
      </c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75" customHeight="1" x14ac:dyDescent="0.2">
      <c r="A22" s="94"/>
      <c r="B22" s="109">
        <f t="shared" si="0"/>
        <v>13</v>
      </c>
      <c r="C22" s="110" t="s">
        <v>243</v>
      </c>
      <c r="D22" s="111" t="s">
        <v>244</v>
      </c>
      <c r="E22" s="112">
        <v>50000</v>
      </c>
      <c r="F22" s="109" t="s">
        <v>88</v>
      </c>
      <c r="G22" s="109" t="s">
        <v>81</v>
      </c>
      <c r="H22" s="109" t="s">
        <v>66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05" x14ac:dyDescent="0.2">
      <c r="A23" s="94"/>
      <c r="B23" s="109">
        <f t="shared" si="0"/>
        <v>14</v>
      </c>
      <c r="C23" s="110" t="s">
        <v>112</v>
      </c>
      <c r="D23" s="111" t="s">
        <v>245</v>
      </c>
      <c r="E23" s="112">
        <v>60000</v>
      </c>
      <c r="F23" s="109" t="s">
        <v>88</v>
      </c>
      <c r="G23" s="109" t="s">
        <v>81</v>
      </c>
      <c r="H23" s="109" t="s">
        <v>83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54.75" customHeight="1" x14ac:dyDescent="0.2">
      <c r="A24" s="94"/>
      <c r="B24" s="109">
        <f t="shared" si="0"/>
        <v>15</v>
      </c>
      <c r="C24" s="110" t="s">
        <v>114</v>
      </c>
      <c r="D24" s="111" t="s">
        <v>246</v>
      </c>
      <c r="E24" s="112">
        <v>1500</v>
      </c>
      <c r="F24" s="109" t="s">
        <v>88</v>
      </c>
      <c r="G24" s="109" t="s">
        <v>111</v>
      </c>
      <c r="H24" s="109" t="s">
        <v>83</v>
      </c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30" x14ac:dyDescent="0.2">
      <c r="A25" s="94"/>
      <c r="B25" s="109">
        <f t="shared" si="0"/>
        <v>16</v>
      </c>
      <c r="C25" s="122" t="s">
        <v>247</v>
      </c>
      <c r="D25" s="111" t="s">
        <v>248</v>
      </c>
      <c r="E25" s="112">
        <v>10000</v>
      </c>
      <c r="F25" s="109" t="s">
        <v>88</v>
      </c>
      <c r="G25" s="109" t="s">
        <v>237</v>
      </c>
      <c r="H25" s="109" t="s">
        <v>78</v>
      </c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x14ac:dyDescent="0.2">
      <c r="A26" s="94"/>
      <c r="B26" s="109">
        <f t="shared" si="0"/>
        <v>17</v>
      </c>
      <c r="C26" s="110" t="s">
        <v>116</v>
      </c>
      <c r="D26" s="111" t="s">
        <v>249</v>
      </c>
      <c r="E26" s="112">
        <v>5000</v>
      </c>
      <c r="F26" s="109" t="s">
        <v>88</v>
      </c>
      <c r="G26" s="109" t="s">
        <v>81</v>
      </c>
      <c r="H26" s="109" t="s">
        <v>85</v>
      </c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45" x14ac:dyDescent="0.2">
      <c r="A27" s="94"/>
      <c r="B27" s="109">
        <f t="shared" si="0"/>
        <v>18</v>
      </c>
      <c r="C27" s="110" t="s">
        <v>250</v>
      </c>
      <c r="D27" s="111" t="s">
        <v>251</v>
      </c>
      <c r="E27" s="112">
        <v>20000</v>
      </c>
      <c r="F27" s="109" t="s">
        <v>88</v>
      </c>
      <c r="G27" s="109" t="s">
        <v>81</v>
      </c>
      <c r="H27" s="109" t="s">
        <v>85</v>
      </c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x14ac:dyDescent="0.2">
      <c r="A28" s="94"/>
      <c r="B28" s="109">
        <f t="shared" si="0"/>
        <v>19</v>
      </c>
      <c r="C28" s="110" t="s">
        <v>124</v>
      </c>
      <c r="D28" s="111" t="s">
        <v>252</v>
      </c>
      <c r="E28" s="112">
        <v>50000</v>
      </c>
      <c r="F28" s="109" t="s">
        <v>88</v>
      </c>
      <c r="G28" s="109" t="s">
        <v>66</v>
      </c>
      <c r="H28" s="109" t="s">
        <v>66</v>
      </c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45" x14ac:dyDescent="0.2">
      <c r="A29" s="94"/>
      <c r="B29" s="109">
        <f t="shared" si="0"/>
        <v>20</v>
      </c>
      <c r="C29" s="110" t="s">
        <v>253</v>
      </c>
      <c r="D29" s="111" t="s">
        <v>254</v>
      </c>
      <c r="E29" s="112">
        <v>50000</v>
      </c>
      <c r="F29" s="109" t="s">
        <v>88</v>
      </c>
      <c r="G29" s="109" t="s">
        <v>84</v>
      </c>
      <c r="H29" s="109" t="s">
        <v>199</v>
      </c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54.75" customHeight="1" x14ac:dyDescent="0.2">
      <c r="A30" s="94"/>
      <c r="B30" s="109">
        <f t="shared" si="0"/>
        <v>21</v>
      </c>
      <c r="C30" s="110" t="s">
        <v>128</v>
      </c>
      <c r="D30" s="111" t="s">
        <v>255</v>
      </c>
      <c r="E30" s="112">
        <v>135060</v>
      </c>
      <c r="F30" s="109" t="s">
        <v>88</v>
      </c>
      <c r="G30" s="109" t="s">
        <v>78</v>
      </c>
      <c r="H30" s="109" t="s">
        <v>84</v>
      </c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90" x14ac:dyDescent="0.2">
      <c r="A31" s="94"/>
      <c r="B31" s="109">
        <f t="shared" si="0"/>
        <v>22</v>
      </c>
      <c r="C31" s="110" t="s">
        <v>256</v>
      </c>
      <c r="D31" s="111" t="s">
        <v>257</v>
      </c>
      <c r="E31" s="112">
        <v>50000</v>
      </c>
      <c r="F31" s="109" t="s">
        <v>88</v>
      </c>
      <c r="G31" s="109" t="s">
        <v>111</v>
      </c>
      <c r="H31" s="109" t="s">
        <v>83</v>
      </c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54.75" customHeight="1" x14ac:dyDescent="0.2">
      <c r="A32" s="94"/>
      <c r="B32" s="109">
        <f t="shared" si="0"/>
        <v>23</v>
      </c>
      <c r="C32" s="110" t="s">
        <v>258</v>
      </c>
      <c r="D32" s="111" t="s">
        <v>259</v>
      </c>
      <c r="E32" s="112">
        <v>20000</v>
      </c>
      <c r="F32" s="109" t="s">
        <v>88</v>
      </c>
      <c r="G32" s="109" t="s">
        <v>81</v>
      </c>
      <c r="H32" s="109" t="s">
        <v>82</v>
      </c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54.75" customHeight="1" x14ac:dyDescent="0.2">
      <c r="A33" s="94"/>
      <c r="B33" s="109">
        <f t="shared" si="0"/>
        <v>24</v>
      </c>
      <c r="C33" s="110" t="s">
        <v>260</v>
      </c>
      <c r="D33" s="111" t="s">
        <v>261</v>
      </c>
      <c r="E33" s="112">
        <v>30000</v>
      </c>
      <c r="F33" s="109" t="s">
        <v>88</v>
      </c>
      <c r="G33" s="109" t="s">
        <v>82</v>
      </c>
      <c r="H33" s="109" t="s">
        <v>84</v>
      </c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54.75" customHeight="1" x14ac:dyDescent="0.2">
      <c r="A34" s="94"/>
      <c r="B34" s="109">
        <f t="shared" si="0"/>
        <v>25</v>
      </c>
      <c r="C34" s="110" t="s">
        <v>262</v>
      </c>
      <c r="D34" s="111" t="s">
        <v>263</v>
      </c>
      <c r="E34" s="112">
        <v>20000</v>
      </c>
      <c r="F34" s="109" t="s">
        <v>88</v>
      </c>
      <c r="G34" s="109" t="s">
        <v>264</v>
      </c>
      <c r="H34" s="109" t="s">
        <v>78</v>
      </c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30" x14ac:dyDescent="0.2">
      <c r="A35" s="94"/>
      <c r="B35" s="109">
        <f t="shared" si="0"/>
        <v>26</v>
      </c>
      <c r="C35" s="110" t="s">
        <v>140</v>
      </c>
      <c r="D35" s="111" t="s">
        <v>265</v>
      </c>
      <c r="E35" s="112">
        <v>135060</v>
      </c>
      <c r="F35" s="109" t="s">
        <v>88</v>
      </c>
      <c r="G35" s="109" t="s">
        <v>111</v>
      </c>
      <c r="H35" s="109" t="s">
        <v>58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54.75" customHeight="1" x14ac:dyDescent="0.2">
      <c r="A36" s="94"/>
      <c r="B36" s="109">
        <f t="shared" si="0"/>
        <v>27</v>
      </c>
      <c r="C36" s="110" t="s">
        <v>266</v>
      </c>
      <c r="D36" s="111" t="s">
        <v>267</v>
      </c>
      <c r="E36" s="112">
        <v>50000</v>
      </c>
      <c r="F36" s="109" t="s">
        <v>88</v>
      </c>
      <c r="G36" s="109" t="s">
        <v>237</v>
      </c>
      <c r="H36" s="109" t="s">
        <v>83</v>
      </c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54.75" customHeight="1" x14ac:dyDescent="0.2">
      <c r="A37" s="94"/>
      <c r="B37" s="109">
        <f t="shared" si="0"/>
        <v>28</v>
      </c>
      <c r="C37" s="110" t="s">
        <v>268</v>
      </c>
      <c r="D37" s="111" t="s">
        <v>269</v>
      </c>
      <c r="E37" s="112">
        <v>100000</v>
      </c>
      <c r="F37" s="109" t="s">
        <v>88</v>
      </c>
      <c r="G37" s="109" t="s">
        <v>111</v>
      </c>
      <c r="H37" s="109" t="s">
        <v>58</v>
      </c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75" x14ac:dyDescent="0.2">
      <c r="A38" s="94"/>
      <c r="B38" s="109">
        <f t="shared" si="0"/>
        <v>29</v>
      </c>
      <c r="C38" s="122" t="s">
        <v>270</v>
      </c>
      <c r="D38" s="111" t="s">
        <v>271</v>
      </c>
      <c r="E38" s="112">
        <v>50000</v>
      </c>
      <c r="F38" s="109" t="s">
        <v>88</v>
      </c>
      <c r="G38" s="109" t="s">
        <v>111</v>
      </c>
      <c r="H38" s="109" t="s">
        <v>83</v>
      </c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54.75" customHeight="1" x14ac:dyDescent="0.2">
      <c r="A39" s="94"/>
      <c r="B39" s="109">
        <f t="shared" si="0"/>
        <v>30</v>
      </c>
      <c r="C39" s="110" t="s">
        <v>272</v>
      </c>
      <c r="D39" s="113" t="s">
        <v>273</v>
      </c>
      <c r="E39" s="112">
        <v>10000</v>
      </c>
      <c r="F39" s="109" t="s">
        <v>88</v>
      </c>
      <c r="G39" s="109" t="s">
        <v>111</v>
      </c>
      <c r="H39" s="109" t="s">
        <v>81</v>
      </c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45" x14ac:dyDescent="0.2">
      <c r="A40" s="94"/>
      <c r="B40" s="109">
        <f t="shared" si="0"/>
        <v>31</v>
      </c>
      <c r="C40" s="110" t="s">
        <v>274</v>
      </c>
      <c r="D40" s="113" t="s">
        <v>275</v>
      </c>
      <c r="E40" s="112">
        <v>135060</v>
      </c>
      <c r="F40" s="109" t="s">
        <v>88</v>
      </c>
      <c r="G40" s="109" t="s">
        <v>81</v>
      </c>
      <c r="H40" s="109" t="s">
        <v>78</v>
      </c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54.75" customHeight="1" x14ac:dyDescent="0.2">
      <c r="A41" s="94"/>
      <c r="B41" s="109">
        <f t="shared" si="0"/>
        <v>32</v>
      </c>
      <c r="C41" s="110" t="s">
        <v>276</v>
      </c>
      <c r="D41" s="111" t="s">
        <v>277</v>
      </c>
      <c r="E41" s="112">
        <v>50000</v>
      </c>
      <c r="F41" s="109" t="s">
        <v>88</v>
      </c>
      <c r="G41" s="109" t="s">
        <v>237</v>
      </c>
      <c r="H41" s="109" t="s">
        <v>83</v>
      </c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75" customHeight="1" x14ac:dyDescent="0.2">
      <c r="A42" s="94"/>
      <c r="B42" s="109">
        <f t="shared" si="0"/>
        <v>33</v>
      </c>
      <c r="C42" s="110" t="s">
        <v>278</v>
      </c>
      <c r="D42" s="111" t="s">
        <v>279</v>
      </c>
      <c r="E42" s="112">
        <v>135060</v>
      </c>
      <c r="F42" s="109" t="s">
        <v>88</v>
      </c>
      <c r="G42" s="109" t="s">
        <v>237</v>
      </c>
      <c r="H42" s="109" t="s">
        <v>78</v>
      </c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54.75" customHeight="1" x14ac:dyDescent="0.2">
      <c r="A43" s="94"/>
      <c r="B43" s="109">
        <f t="shared" si="0"/>
        <v>34</v>
      </c>
      <c r="C43" s="110" t="s">
        <v>280</v>
      </c>
      <c r="D43" s="111" t="s">
        <v>281</v>
      </c>
      <c r="E43" s="112">
        <v>50000</v>
      </c>
      <c r="F43" s="109" t="s">
        <v>88</v>
      </c>
      <c r="G43" s="109" t="s">
        <v>81</v>
      </c>
      <c r="H43" s="109" t="s">
        <v>78</v>
      </c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69.75" customHeight="1" x14ac:dyDescent="0.2">
      <c r="A44" s="94"/>
      <c r="B44" s="109">
        <f t="shared" si="0"/>
        <v>35</v>
      </c>
      <c r="C44" s="122" t="s">
        <v>446</v>
      </c>
      <c r="D44" s="111" t="s">
        <v>282</v>
      </c>
      <c r="E44" s="112">
        <v>50000</v>
      </c>
      <c r="F44" s="109" t="s">
        <v>88</v>
      </c>
      <c r="G44" s="109" t="s">
        <v>111</v>
      </c>
      <c r="H44" s="109" t="s">
        <v>58</v>
      </c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30" x14ac:dyDescent="0.2">
      <c r="A45" s="94"/>
      <c r="B45" s="109">
        <f t="shared" si="0"/>
        <v>36</v>
      </c>
      <c r="C45" s="110" t="s">
        <v>283</v>
      </c>
      <c r="D45" s="111" t="s">
        <v>284</v>
      </c>
      <c r="E45" s="112">
        <v>135060</v>
      </c>
      <c r="F45" s="109" t="s">
        <v>88</v>
      </c>
      <c r="G45" s="109" t="s">
        <v>111</v>
      </c>
      <c r="H45" s="109" t="s">
        <v>83</v>
      </c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54.75" customHeight="1" x14ac:dyDescent="0.2">
      <c r="A46" s="94"/>
      <c r="B46" s="109">
        <f t="shared" si="0"/>
        <v>37</v>
      </c>
      <c r="C46" s="110" t="s">
        <v>285</v>
      </c>
      <c r="D46" s="111" t="s">
        <v>286</v>
      </c>
      <c r="E46" s="112">
        <v>135060</v>
      </c>
      <c r="F46" s="109" t="s">
        <v>88</v>
      </c>
      <c r="G46" s="109" t="s">
        <v>111</v>
      </c>
      <c r="H46" s="109" t="s">
        <v>66</v>
      </c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30" x14ac:dyDescent="0.2">
      <c r="A47" s="94"/>
      <c r="B47" s="109">
        <f t="shared" si="0"/>
        <v>38</v>
      </c>
      <c r="C47" s="110" t="s">
        <v>287</v>
      </c>
      <c r="D47" s="111" t="s">
        <v>288</v>
      </c>
      <c r="E47" s="112">
        <v>135060</v>
      </c>
      <c r="F47" s="109" t="s">
        <v>88</v>
      </c>
      <c r="G47" s="109" t="s">
        <v>111</v>
      </c>
      <c r="H47" s="109" t="s">
        <v>111</v>
      </c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45" x14ac:dyDescent="0.2">
      <c r="A48" s="94"/>
      <c r="B48" s="109">
        <f t="shared" si="0"/>
        <v>39</v>
      </c>
      <c r="C48" s="110" t="s">
        <v>289</v>
      </c>
      <c r="D48" s="114" t="s">
        <v>290</v>
      </c>
      <c r="E48" s="112">
        <v>50000</v>
      </c>
      <c r="F48" s="109" t="s">
        <v>88</v>
      </c>
      <c r="G48" s="109" t="s">
        <v>111</v>
      </c>
      <c r="H48" s="109" t="s">
        <v>58</v>
      </c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30" x14ac:dyDescent="0.2">
      <c r="A49" s="94"/>
      <c r="B49" s="109">
        <f t="shared" si="0"/>
        <v>40</v>
      </c>
      <c r="C49" s="110" t="s">
        <v>166</v>
      </c>
      <c r="D49" s="114" t="s">
        <v>291</v>
      </c>
      <c r="E49" s="112">
        <v>50000</v>
      </c>
      <c r="F49" s="109" t="s">
        <v>88</v>
      </c>
      <c r="G49" s="109" t="s">
        <v>111</v>
      </c>
      <c r="H49" s="109" t="s">
        <v>58</v>
      </c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75" x14ac:dyDescent="0.2">
      <c r="A50" s="94"/>
      <c r="B50" s="109">
        <f t="shared" si="0"/>
        <v>41</v>
      </c>
      <c r="C50" s="110" t="s">
        <v>292</v>
      </c>
      <c r="D50" s="111" t="s">
        <v>293</v>
      </c>
      <c r="E50" s="112">
        <v>135060</v>
      </c>
      <c r="F50" s="109" t="s">
        <v>88</v>
      </c>
      <c r="G50" s="109" t="s">
        <v>111</v>
      </c>
      <c r="H50" s="109" t="s">
        <v>58</v>
      </c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45" x14ac:dyDescent="0.2">
      <c r="A51" s="94"/>
      <c r="B51" s="109">
        <f t="shared" si="0"/>
        <v>42</v>
      </c>
      <c r="C51" s="110" t="s">
        <v>178</v>
      </c>
      <c r="D51" s="111" t="s">
        <v>294</v>
      </c>
      <c r="E51" s="112">
        <v>10000</v>
      </c>
      <c r="F51" s="109" t="s">
        <v>88</v>
      </c>
      <c r="G51" s="109" t="s">
        <v>237</v>
      </c>
      <c r="H51" s="109" t="s">
        <v>82</v>
      </c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54.75" customHeight="1" x14ac:dyDescent="0.2">
      <c r="A52" s="94"/>
      <c r="B52" s="109">
        <f t="shared" si="0"/>
        <v>43</v>
      </c>
      <c r="C52" s="122" t="s">
        <v>445</v>
      </c>
      <c r="D52" s="111" t="s">
        <v>295</v>
      </c>
      <c r="E52" s="112">
        <v>135060</v>
      </c>
      <c r="F52" s="109" t="s">
        <v>88</v>
      </c>
      <c r="G52" s="109" t="s">
        <v>237</v>
      </c>
      <c r="H52" s="109" t="s">
        <v>83</v>
      </c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75" x14ac:dyDescent="0.2">
      <c r="A53" s="94"/>
      <c r="B53" s="109">
        <f t="shared" si="0"/>
        <v>44</v>
      </c>
      <c r="C53" s="110" t="s">
        <v>296</v>
      </c>
      <c r="D53" s="111" t="s">
        <v>297</v>
      </c>
      <c r="E53" s="112">
        <v>135060</v>
      </c>
      <c r="F53" s="109" t="s">
        <v>88</v>
      </c>
      <c r="G53" s="115" t="s">
        <v>111</v>
      </c>
      <c r="H53" s="109" t="s">
        <v>81</v>
      </c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75" x14ac:dyDescent="0.2">
      <c r="A54" s="94"/>
      <c r="B54" s="109">
        <f t="shared" si="0"/>
        <v>45</v>
      </c>
      <c r="C54" s="116" t="s">
        <v>298</v>
      </c>
      <c r="D54" s="113" t="s">
        <v>299</v>
      </c>
      <c r="E54" s="112">
        <v>50000</v>
      </c>
      <c r="F54" s="109" t="s">
        <v>88</v>
      </c>
      <c r="G54" s="115" t="s">
        <v>111</v>
      </c>
      <c r="H54" s="109" t="s">
        <v>58</v>
      </c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30" x14ac:dyDescent="0.2">
      <c r="A55" s="94"/>
      <c r="B55" s="109">
        <f t="shared" si="0"/>
        <v>46</v>
      </c>
      <c r="C55" s="116" t="s">
        <v>184</v>
      </c>
      <c r="D55" s="113" t="s">
        <v>300</v>
      </c>
      <c r="E55" s="112">
        <v>20000</v>
      </c>
      <c r="F55" s="109" t="s">
        <v>88</v>
      </c>
      <c r="G55" s="115" t="s">
        <v>111</v>
      </c>
      <c r="H55" s="109" t="s">
        <v>58</v>
      </c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60" x14ac:dyDescent="0.2">
      <c r="A56" s="94"/>
      <c r="B56" s="109">
        <f t="shared" si="0"/>
        <v>47</v>
      </c>
      <c r="C56" s="110" t="s">
        <v>301</v>
      </c>
      <c r="D56" s="111" t="s">
        <v>302</v>
      </c>
      <c r="E56" s="112">
        <v>450200</v>
      </c>
      <c r="F56" s="109" t="s">
        <v>88</v>
      </c>
      <c r="G56" s="109" t="s">
        <v>111</v>
      </c>
      <c r="H56" s="109" t="s">
        <v>58</v>
      </c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45" x14ac:dyDescent="0.2">
      <c r="A57" s="94"/>
      <c r="B57" s="109">
        <f t="shared" si="0"/>
        <v>48</v>
      </c>
      <c r="C57" s="110" t="s">
        <v>303</v>
      </c>
      <c r="D57" s="111" t="s">
        <v>304</v>
      </c>
      <c r="E57" s="117">
        <v>90000</v>
      </c>
      <c r="F57" s="109" t="s">
        <v>88</v>
      </c>
      <c r="G57" s="109" t="s">
        <v>111</v>
      </c>
      <c r="H57" s="109" t="s">
        <v>58</v>
      </c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45" x14ac:dyDescent="0.2">
      <c r="A58" s="94"/>
      <c r="B58" s="109">
        <f t="shared" si="0"/>
        <v>49</v>
      </c>
      <c r="C58" s="110" t="s">
        <v>305</v>
      </c>
      <c r="D58" s="111" t="s">
        <v>306</v>
      </c>
      <c r="E58" s="112">
        <v>450200</v>
      </c>
      <c r="F58" s="109" t="s">
        <v>88</v>
      </c>
      <c r="G58" s="109" t="s">
        <v>81</v>
      </c>
      <c r="H58" s="109" t="s">
        <v>199</v>
      </c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30" x14ac:dyDescent="0.2">
      <c r="A59" s="94"/>
      <c r="B59" s="109">
        <f t="shared" si="0"/>
        <v>50</v>
      </c>
      <c r="C59" s="110" t="s">
        <v>307</v>
      </c>
      <c r="D59" s="111" t="s">
        <v>308</v>
      </c>
      <c r="E59" s="112">
        <v>50000</v>
      </c>
      <c r="F59" s="109" t="s">
        <v>88</v>
      </c>
      <c r="G59" s="109" t="s">
        <v>83</v>
      </c>
      <c r="H59" s="109" t="s">
        <v>83</v>
      </c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45" x14ac:dyDescent="0.2">
      <c r="A60" s="94"/>
      <c r="B60" s="109">
        <f t="shared" si="0"/>
        <v>51</v>
      </c>
      <c r="C60" s="110" t="s">
        <v>309</v>
      </c>
      <c r="D60" s="111" t="s">
        <v>310</v>
      </c>
      <c r="E60" s="112">
        <v>135060</v>
      </c>
      <c r="F60" s="109" t="s">
        <v>88</v>
      </c>
      <c r="G60" s="109" t="s">
        <v>81</v>
      </c>
      <c r="H60" s="109" t="s">
        <v>78</v>
      </c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45" x14ac:dyDescent="0.2">
      <c r="A61" s="94"/>
      <c r="B61" s="109">
        <f t="shared" si="0"/>
        <v>52</v>
      </c>
      <c r="C61" s="110" t="s">
        <v>311</v>
      </c>
      <c r="D61" s="111" t="s">
        <v>312</v>
      </c>
      <c r="E61" s="112">
        <v>135060</v>
      </c>
      <c r="F61" s="109" t="s">
        <v>88</v>
      </c>
      <c r="G61" s="109" t="s">
        <v>81</v>
      </c>
      <c r="H61" s="109" t="s">
        <v>82</v>
      </c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45" x14ac:dyDescent="0.2">
      <c r="A62" s="94"/>
      <c r="B62" s="109">
        <f t="shared" si="0"/>
        <v>53</v>
      </c>
      <c r="C62" s="110" t="s">
        <v>313</v>
      </c>
      <c r="D62" s="111" t="s">
        <v>314</v>
      </c>
      <c r="E62" s="112">
        <v>10000</v>
      </c>
      <c r="F62" s="109" t="s">
        <v>88</v>
      </c>
      <c r="G62" s="109" t="s">
        <v>111</v>
      </c>
      <c r="H62" s="109" t="s">
        <v>83</v>
      </c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30" x14ac:dyDescent="0.2">
      <c r="A63" s="94"/>
      <c r="B63" s="109">
        <f t="shared" si="0"/>
        <v>54</v>
      </c>
      <c r="C63" s="110" t="s">
        <v>315</v>
      </c>
      <c r="D63" s="111" t="s">
        <v>316</v>
      </c>
      <c r="E63" s="112">
        <v>5000</v>
      </c>
      <c r="F63" s="109" t="s">
        <v>88</v>
      </c>
      <c r="G63" s="109" t="s">
        <v>111</v>
      </c>
      <c r="H63" s="109" t="s">
        <v>199</v>
      </c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30" x14ac:dyDescent="0.2">
      <c r="A64" s="94"/>
      <c r="B64" s="109">
        <f t="shared" si="0"/>
        <v>55</v>
      </c>
      <c r="C64" s="110" t="s">
        <v>317</v>
      </c>
      <c r="D64" s="111" t="s">
        <v>318</v>
      </c>
      <c r="E64" s="112">
        <v>135060</v>
      </c>
      <c r="F64" s="109" t="s">
        <v>88</v>
      </c>
      <c r="G64" s="109" t="s">
        <v>84</v>
      </c>
      <c r="H64" s="109" t="s">
        <v>199</v>
      </c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45" x14ac:dyDescent="0.2">
      <c r="A65" s="94"/>
      <c r="B65" s="109">
        <f t="shared" si="0"/>
        <v>56</v>
      </c>
      <c r="C65" s="110" t="s">
        <v>319</v>
      </c>
      <c r="D65" s="111" t="s">
        <v>320</v>
      </c>
      <c r="E65" s="112">
        <v>135060</v>
      </c>
      <c r="F65" s="109" t="s">
        <v>88</v>
      </c>
      <c r="G65" s="109" t="s">
        <v>82</v>
      </c>
      <c r="H65" s="109" t="s">
        <v>84</v>
      </c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30" x14ac:dyDescent="0.2">
      <c r="A66" s="94"/>
      <c r="B66" s="109">
        <f t="shared" si="0"/>
        <v>57</v>
      </c>
      <c r="C66" s="110" t="s">
        <v>321</v>
      </c>
      <c r="D66" s="111" t="s">
        <v>322</v>
      </c>
      <c r="E66" s="112">
        <v>80000</v>
      </c>
      <c r="F66" s="109" t="s">
        <v>88</v>
      </c>
      <c r="G66" s="109" t="s">
        <v>237</v>
      </c>
      <c r="H66" s="109" t="s">
        <v>58</v>
      </c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30" x14ac:dyDescent="0.2">
      <c r="A67" s="94"/>
      <c r="B67" s="109">
        <f t="shared" si="0"/>
        <v>58</v>
      </c>
      <c r="C67" s="110" t="s">
        <v>323</v>
      </c>
      <c r="D67" s="111" t="s">
        <v>324</v>
      </c>
      <c r="E67" s="112">
        <v>135060</v>
      </c>
      <c r="F67" s="109" t="s">
        <v>88</v>
      </c>
      <c r="G67" s="109" t="s">
        <v>111</v>
      </c>
      <c r="H67" s="109" t="s">
        <v>58</v>
      </c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45" customHeight="1" x14ac:dyDescent="0.2">
      <c r="A68" s="94"/>
      <c r="B68" s="109">
        <f t="shared" si="0"/>
        <v>59</v>
      </c>
      <c r="C68" s="110" t="s">
        <v>325</v>
      </c>
      <c r="D68" s="111" t="s">
        <v>326</v>
      </c>
      <c r="E68" s="112">
        <v>50000</v>
      </c>
      <c r="F68" s="109" t="s">
        <v>88</v>
      </c>
      <c r="G68" s="109" t="s">
        <v>111</v>
      </c>
      <c r="H68" s="109" t="s">
        <v>58</v>
      </c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45" x14ac:dyDescent="0.2">
      <c r="A69" s="94"/>
      <c r="B69" s="109">
        <f t="shared" si="0"/>
        <v>60</v>
      </c>
      <c r="C69" s="110" t="s">
        <v>327</v>
      </c>
      <c r="D69" s="111" t="s">
        <v>328</v>
      </c>
      <c r="E69" s="112">
        <v>450200</v>
      </c>
      <c r="F69" s="109" t="s">
        <v>88</v>
      </c>
      <c r="G69" s="109" t="s">
        <v>111</v>
      </c>
      <c r="H69" s="109" t="s">
        <v>58</v>
      </c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45" x14ac:dyDescent="0.2">
      <c r="A70" s="94"/>
      <c r="B70" s="109">
        <f t="shared" si="0"/>
        <v>61</v>
      </c>
      <c r="C70" s="110" t="s">
        <v>329</v>
      </c>
      <c r="D70" s="111" t="s">
        <v>330</v>
      </c>
      <c r="E70" s="112">
        <v>450200</v>
      </c>
      <c r="F70" s="109" t="s">
        <v>88</v>
      </c>
      <c r="G70" s="109" t="s">
        <v>111</v>
      </c>
      <c r="H70" s="109" t="s">
        <v>58</v>
      </c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54.75" customHeight="1" x14ac:dyDescent="0.2">
      <c r="A71" s="94"/>
      <c r="B71" s="109">
        <f t="shared" si="0"/>
        <v>62</v>
      </c>
      <c r="C71" s="110" t="s">
        <v>331</v>
      </c>
      <c r="D71" s="111" t="s">
        <v>332</v>
      </c>
      <c r="E71" s="112">
        <v>450200</v>
      </c>
      <c r="F71" s="109" t="s">
        <v>88</v>
      </c>
      <c r="G71" s="109" t="s">
        <v>111</v>
      </c>
      <c r="H71" s="109" t="s">
        <v>58</v>
      </c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45" x14ac:dyDescent="0.2">
      <c r="A72" s="94"/>
      <c r="B72" s="109">
        <f t="shared" si="0"/>
        <v>63</v>
      </c>
      <c r="C72" s="110" t="s">
        <v>428</v>
      </c>
      <c r="D72" s="111" t="s">
        <v>333</v>
      </c>
      <c r="E72" s="112">
        <v>450200</v>
      </c>
      <c r="F72" s="109" t="s">
        <v>88</v>
      </c>
      <c r="G72" s="109" t="s">
        <v>111</v>
      </c>
      <c r="H72" s="109" t="s">
        <v>58</v>
      </c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54.75" customHeight="1" x14ac:dyDescent="0.2">
      <c r="A73" s="94"/>
      <c r="B73" s="109">
        <f t="shared" si="0"/>
        <v>64</v>
      </c>
      <c r="C73" s="110" t="s">
        <v>334</v>
      </c>
      <c r="D73" s="111" t="s">
        <v>335</v>
      </c>
      <c r="E73" s="112">
        <v>450200</v>
      </c>
      <c r="F73" s="109" t="s">
        <v>88</v>
      </c>
      <c r="G73" s="109" t="s">
        <v>81</v>
      </c>
      <c r="H73" s="109" t="s">
        <v>78</v>
      </c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54.75" customHeight="1" x14ac:dyDescent="0.2">
      <c r="A74" s="94"/>
      <c r="B74" s="109">
        <f t="shared" si="0"/>
        <v>65</v>
      </c>
      <c r="C74" s="110" t="s">
        <v>336</v>
      </c>
      <c r="D74" s="111" t="s">
        <v>337</v>
      </c>
      <c r="E74" s="112">
        <v>450200</v>
      </c>
      <c r="F74" s="109" t="s">
        <v>88</v>
      </c>
      <c r="G74" s="109" t="s">
        <v>81</v>
      </c>
      <c r="H74" s="109" t="s">
        <v>78</v>
      </c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54.75" customHeight="1" x14ac:dyDescent="0.2">
      <c r="A75" s="94"/>
      <c r="B75" s="109">
        <f t="shared" si="0"/>
        <v>66</v>
      </c>
      <c r="C75" s="122" t="s">
        <v>338</v>
      </c>
      <c r="D75" s="111" t="s">
        <v>339</v>
      </c>
      <c r="E75" s="112">
        <v>100000</v>
      </c>
      <c r="F75" s="109" t="s">
        <v>88</v>
      </c>
      <c r="G75" s="109" t="s">
        <v>81</v>
      </c>
      <c r="H75" s="109" t="s">
        <v>78</v>
      </c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64.5" customHeight="1" x14ac:dyDescent="0.2">
      <c r="A76" s="94"/>
      <c r="B76" s="109">
        <f t="shared" ref="B76:B110" si="1">B75+1</f>
        <v>67</v>
      </c>
      <c r="C76" s="110" t="s">
        <v>340</v>
      </c>
      <c r="D76" s="111" t="s">
        <v>341</v>
      </c>
      <c r="E76" s="112">
        <v>30000</v>
      </c>
      <c r="F76" s="109" t="s">
        <v>88</v>
      </c>
      <c r="G76" s="109" t="s">
        <v>81</v>
      </c>
      <c r="H76" s="109" t="s">
        <v>78</v>
      </c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64.5" customHeight="1" x14ac:dyDescent="0.2">
      <c r="A77" s="94"/>
      <c r="B77" s="109">
        <f t="shared" si="1"/>
        <v>68</v>
      </c>
      <c r="C77" s="110" t="s">
        <v>342</v>
      </c>
      <c r="D77" s="111" t="s">
        <v>347</v>
      </c>
      <c r="E77" s="112">
        <v>50000</v>
      </c>
      <c r="F77" s="109" t="s">
        <v>88</v>
      </c>
      <c r="G77" s="109" t="s">
        <v>81</v>
      </c>
      <c r="H77" s="109" t="s">
        <v>78</v>
      </c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64.5" customHeight="1" x14ac:dyDescent="0.2">
      <c r="A78" s="94"/>
      <c r="B78" s="109">
        <f t="shared" si="1"/>
        <v>69</v>
      </c>
      <c r="C78" s="110" t="s">
        <v>343</v>
      </c>
      <c r="D78" s="111" t="s">
        <v>344</v>
      </c>
      <c r="E78" s="112">
        <v>50000</v>
      </c>
      <c r="F78" s="109" t="s">
        <v>88</v>
      </c>
      <c r="G78" s="109" t="s">
        <v>81</v>
      </c>
      <c r="H78" s="109" t="s">
        <v>78</v>
      </c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s="96" customFormat="1" ht="64.5" customHeight="1" x14ac:dyDescent="0.2">
      <c r="A79" s="94"/>
      <c r="B79" s="109">
        <f t="shared" si="1"/>
        <v>70</v>
      </c>
      <c r="C79" s="110" t="s">
        <v>345</v>
      </c>
      <c r="D79" s="111" t="s">
        <v>346</v>
      </c>
      <c r="E79" s="112">
        <v>30000</v>
      </c>
      <c r="F79" s="109" t="s">
        <v>88</v>
      </c>
      <c r="G79" s="109" t="s">
        <v>81</v>
      </c>
      <c r="H79" s="109" t="s">
        <v>78</v>
      </c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s="96" customFormat="1" ht="64.5" customHeight="1" x14ac:dyDescent="0.2">
      <c r="A80" s="94"/>
      <c r="B80" s="109">
        <f t="shared" si="1"/>
        <v>71</v>
      </c>
      <c r="C80" s="110" t="s">
        <v>429</v>
      </c>
      <c r="D80" s="111" t="s">
        <v>441</v>
      </c>
      <c r="E80" s="112">
        <v>250000</v>
      </c>
      <c r="F80" s="109" t="s">
        <v>88</v>
      </c>
      <c r="G80" s="109" t="s">
        <v>81</v>
      </c>
      <c r="H80" s="109" t="s">
        <v>78</v>
      </c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s="105" customFormat="1" ht="64.5" customHeight="1" x14ac:dyDescent="0.2">
      <c r="A81" s="94"/>
      <c r="B81" s="109">
        <f t="shared" si="1"/>
        <v>72</v>
      </c>
      <c r="C81" s="110" t="s">
        <v>438</v>
      </c>
      <c r="D81" s="111" t="s">
        <v>440</v>
      </c>
      <c r="E81" s="112">
        <v>135060</v>
      </c>
      <c r="F81" s="109" t="s">
        <v>88</v>
      </c>
      <c r="G81" s="109" t="s">
        <v>81</v>
      </c>
      <c r="H81" s="109" t="s">
        <v>78</v>
      </c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s="96" customFormat="1" ht="64.5" customHeight="1" x14ac:dyDescent="0.2">
      <c r="A82" s="94"/>
      <c r="B82" s="109">
        <f t="shared" si="1"/>
        <v>73</v>
      </c>
      <c r="C82" s="110" t="s">
        <v>430</v>
      </c>
      <c r="D82" s="111" t="s">
        <v>439</v>
      </c>
      <c r="E82" s="112">
        <v>100000</v>
      </c>
      <c r="F82" s="109" t="s">
        <v>88</v>
      </c>
      <c r="G82" s="109" t="s">
        <v>81</v>
      </c>
      <c r="H82" s="109" t="s">
        <v>78</v>
      </c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s="96" customFormat="1" ht="64.5" customHeight="1" x14ac:dyDescent="0.2">
      <c r="A83" s="94"/>
      <c r="B83" s="109">
        <f t="shared" si="1"/>
        <v>74</v>
      </c>
      <c r="C83" s="110" t="s">
        <v>431</v>
      </c>
      <c r="D83" s="111" t="s">
        <v>442</v>
      </c>
      <c r="E83" s="112">
        <v>450200</v>
      </c>
      <c r="F83" s="109" t="s">
        <v>88</v>
      </c>
      <c r="G83" s="109" t="s">
        <v>81</v>
      </c>
      <c r="H83" s="109" t="s">
        <v>78</v>
      </c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69.75" customHeight="1" x14ac:dyDescent="0.2">
      <c r="A84" s="94"/>
      <c r="B84" s="109">
        <f t="shared" si="1"/>
        <v>75</v>
      </c>
      <c r="C84" s="118" t="s">
        <v>351</v>
      </c>
      <c r="D84" s="118" t="s">
        <v>352</v>
      </c>
      <c r="E84" s="112">
        <v>135060</v>
      </c>
      <c r="F84" s="109" t="s">
        <v>88</v>
      </c>
      <c r="G84" s="109" t="s">
        <v>81</v>
      </c>
      <c r="H84" s="109" t="s">
        <v>78</v>
      </c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49.5" customHeight="1" x14ac:dyDescent="0.2">
      <c r="A85" s="94"/>
      <c r="B85" s="109">
        <f t="shared" si="1"/>
        <v>76</v>
      </c>
      <c r="C85" s="118" t="s">
        <v>353</v>
      </c>
      <c r="D85" s="118" t="s">
        <v>354</v>
      </c>
      <c r="E85" s="112">
        <v>450200</v>
      </c>
      <c r="F85" s="109" t="s">
        <v>88</v>
      </c>
      <c r="G85" s="109" t="s">
        <v>81</v>
      </c>
      <c r="H85" s="109" t="s">
        <v>78</v>
      </c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49.5" customHeight="1" x14ac:dyDescent="0.2">
      <c r="A86" s="94"/>
      <c r="B86" s="109">
        <f t="shared" si="1"/>
        <v>77</v>
      </c>
      <c r="C86" s="118" t="s">
        <v>355</v>
      </c>
      <c r="D86" s="119" t="s">
        <v>356</v>
      </c>
      <c r="E86" s="112">
        <v>20000</v>
      </c>
      <c r="F86" s="109" t="s">
        <v>88</v>
      </c>
      <c r="G86" s="109" t="s">
        <v>81</v>
      </c>
      <c r="H86" s="109" t="s">
        <v>78</v>
      </c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60" x14ac:dyDescent="0.2">
      <c r="A87" s="94"/>
      <c r="B87" s="109">
        <f t="shared" si="1"/>
        <v>78</v>
      </c>
      <c r="C87" s="118" t="s">
        <v>357</v>
      </c>
      <c r="D87" s="118" t="s">
        <v>358</v>
      </c>
      <c r="E87" s="112">
        <v>450200</v>
      </c>
      <c r="F87" s="109" t="s">
        <v>88</v>
      </c>
      <c r="G87" s="109" t="s">
        <v>81</v>
      </c>
      <c r="H87" s="109" t="s">
        <v>78</v>
      </c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60" x14ac:dyDescent="0.2">
      <c r="A88" s="94"/>
      <c r="B88" s="109">
        <f t="shared" si="1"/>
        <v>79</v>
      </c>
      <c r="C88" s="118" t="s">
        <v>359</v>
      </c>
      <c r="D88" s="118" t="s">
        <v>360</v>
      </c>
      <c r="E88" s="112">
        <v>135060</v>
      </c>
      <c r="F88" s="109" t="s">
        <v>88</v>
      </c>
      <c r="G88" s="109" t="s">
        <v>81</v>
      </c>
      <c r="H88" s="109" t="s">
        <v>78</v>
      </c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48" customHeight="1" x14ac:dyDescent="0.2">
      <c r="A89" s="94"/>
      <c r="B89" s="109">
        <f t="shared" si="1"/>
        <v>80</v>
      </c>
      <c r="C89" s="118" t="s">
        <v>361</v>
      </c>
      <c r="D89" s="118" t="s">
        <v>362</v>
      </c>
      <c r="E89" s="112">
        <v>100000</v>
      </c>
      <c r="F89" s="109" t="s">
        <v>88</v>
      </c>
      <c r="G89" s="109" t="s">
        <v>81</v>
      </c>
      <c r="H89" s="109" t="s">
        <v>78</v>
      </c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60" x14ac:dyDescent="0.2">
      <c r="A90" s="94"/>
      <c r="B90" s="109">
        <f t="shared" si="1"/>
        <v>81</v>
      </c>
      <c r="C90" s="118" t="s">
        <v>363</v>
      </c>
      <c r="D90" s="118" t="s">
        <v>364</v>
      </c>
      <c r="E90" s="120">
        <v>5000</v>
      </c>
      <c r="F90" s="109" t="s">
        <v>88</v>
      </c>
      <c r="G90" s="109" t="s">
        <v>81</v>
      </c>
      <c r="H90" s="109" t="s">
        <v>78</v>
      </c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60" x14ac:dyDescent="0.2">
      <c r="A91" s="94"/>
      <c r="B91" s="109">
        <f t="shared" si="1"/>
        <v>82</v>
      </c>
      <c r="C91" s="118" t="s">
        <v>365</v>
      </c>
      <c r="D91" s="118" t="s">
        <v>366</v>
      </c>
      <c r="E91" s="120">
        <v>50000</v>
      </c>
      <c r="F91" s="109" t="s">
        <v>88</v>
      </c>
      <c r="G91" s="109" t="s">
        <v>81</v>
      </c>
      <c r="H91" s="109" t="s">
        <v>78</v>
      </c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48" customHeight="1" x14ac:dyDescent="0.2">
      <c r="A92" s="94"/>
      <c r="B92" s="109">
        <f t="shared" si="1"/>
        <v>83</v>
      </c>
      <c r="C92" s="118" t="s">
        <v>367</v>
      </c>
      <c r="D92" s="118" t="s">
        <v>350</v>
      </c>
      <c r="E92" s="112">
        <v>10000</v>
      </c>
      <c r="F92" s="109" t="s">
        <v>88</v>
      </c>
      <c r="G92" s="109" t="s">
        <v>81</v>
      </c>
      <c r="H92" s="109" t="s">
        <v>78</v>
      </c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60" x14ac:dyDescent="0.2">
      <c r="A93" s="94"/>
      <c r="B93" s="109">
        <f t="shared" si="1"/>
        <v>84</v>
      </c>
      <c r="C93" s="118" t="s">
        <v>370</v>
      </c>
      <c r="D93" s="118" t="s">
        <v>371</v>
      </c>
      <c r="E93" s="112">
        <v>8000</v>
      </c>
      <c r="F93" s="109" t="s">
        <v>88</v>
      </c>
      <c r="G93" s="109" t="s">
        <v>81</v>
      </c>
      <c r="H93" s="109" t="s">
        <v>78</v>
      </c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60" x14ac:dyDescent="0.2">
      <c r="A94" s="94"/>
      <c r="B94" s="109">
        <f t="shared" si="1"/>
        <v>85</v>
      </c>
      <c r="C94" s="118" t="s">
        <v>368</v>
      </c>
      <c r="D94" s="118" t="s">
        <v>369</v>
      </c>
      <c r="E94" s="112">
        <v>50000</v>
      </c>
      <c r="F94" s="109" t="s">
        <v>88</v>
      </c>
      <c r="G94" s="109" t="s">
        <v>81</v>
      </c>
      <c r="H94" s="109" t="s">
        <v>78</v>
      </c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45" x14ac:dyDescent="0.2">
      <c r="A95" s="94"/>
      <c r="B95" s="109">
        <f t="shared" si="1"/>
        <v>86</v>
      </c>
      <c r="C95" s="118" t="s">
        <v>372</v>
      </c>
      <c r="D95" s="118" t="s">
        <v>373</v>
      </c>
      <c r="E95" s="112">
        <v>100000</v>
      </c>
      <c r="F95" s="109" t="s">
        <v>88</v>
      </c>
      <c r="G95" s="109" t="s">
        <v>81</v>
      </c>
      <c r="H95" s="109" t="s">
        <v>78</v>
      </c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50" customHeight="1" x14ac:dyDescent="0.2">
      <c r="A96" s="94"/>
      <c r="B96" s="109">
        <f t="shared" si="1"/>
        <v>87</v>
      </c>
      <c r="C96" s="118" t="s">
        <v>432</v>
      </c>
      <c r="D96" s="118" t="s">
        <v>255</v>
      </c>
      <c r="E96" s="112">
        <v>50000</v>
      </c>
      <c r="F96" s="109" t="s">
        <v>88</v>
      </c>
      <c r="G96" s="109" t="s">
        <v>81</v>
      </c>
      <c r="H96" s="109" t="s">
        <v>78</v>
      </c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48" customHeight="1" x14ac:dyDescent="0.2">
      <c r="A97" s="94"/>
      <c r="B97" s="109">
        <f t="shared" si="1"/>
        <v>88</v>
      </c>
      <c r="C97" s="118" t="s">
        <v>433</v>
      </c>
      <c r="D97" s="118" t="s">
        <v>374</v>
      </c>
      <c r="E97" s="112">
        <v>2000</v>
      </c>
      <c r="F97" s="109" t="s">
        <v>88</v>
      </c>
      <c r="G97" s="109" t="s">
        <v>81</v>
      </c>
      <c r="H97" s="109" t="s">
        <v>78</v>
      </c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48" customHeight="1" x14ac:dyDescent="0.2">
      <c r="A98" s="94"/>
      <c r="B98" s="109">
        <f t="shared" si="1"/>
        <v>89</v>
      </c>
      <c r="C98" s="118" t="s">
        <v>375</v>
      </c>
      <c r="D98" s="118" t="s">
        <v>376</v>
      </c>
      <c r="E98" s="112">
        <v>10000</v>
      </c>
      <c r="F98" s="109" t="s">
        <v>88</v>
      </c>
      <c r="G98" s="109" t="s">
        <v>81</v>
      </c>
      <c r="H98" s="109" t="s">
        <v>78</v>
      </c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48" customHeight="1" x14ac:dyDescent="0.2">
      <c r="A99" s="94"/>
      <c r="B99" s="109">
        <f t="shared" si="1"/>
        <v>90</v>
      </c>
      <c r="C99" s="118" t="s">
        <v>377</v>
      </c>
      <c r="D99" s="118" t="s">
        <v>378</v>
      </c>
      <c r="E99" s="112">
        <v>10000</v>
      </c>
      <c r="F99" s="109" t="s">
        <v>88</v>
      </c>
      <c r="G99" s="109" t="s">
        <v>81</v>
      </c>
      <c r="H99" s="109" t="s">
        <v>78</v>
      </c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48" customHeight="1" x14ac:dyDescent="0.2">
      <c r="A100" s="94"/>
      <c r="B100" s="109">
        <f t="shared" si="1"/>
        <v>91</v>
      </c>
      <c r="C100" s="118" t="s">
        <v>379</v>
      </c>
      <c r="D100" s="118" t="s">
        <v>380</v>
      </c>
      <c r="E100" s="112">
        <v>5000</v>
      </c>
      <c r="F100" s="109" t="s">
        <v>88</v>
      </c>
      <c r="G100" s="109" t="s">
        <v>81</v>
      </c>
      <c r="H100" s="109" t="s">
        <v>78</v>
      </c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48" customHeight="1" x14ac:dyDescent="0.2">
      <c r="A101" s="94"/>
      <c r="B101" s="109">
        <f t="shared" si="1"/>
        <v>92</v>
      </c>
      <c r="C101" s="118" t="s">
        <v>434</v>
      </c>
      <c r="D101" s="118" t="s">
        <v>381</v>
      </c>
      <c r="E101" s="112">
        <v>15000</v>
      </c>
      <c r="F101" s="109" t="s">
        <v>88</v>
      </c>
      <c r="G101" s="109" t="s">
        <v>81</v>
      </c>
      <c r="H101" s="109" t="s">
        <v>78</v>
      </c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60" x14ac:dyDescent="0.2">
      <c r="A102" s="94"/>
      <c r="B102" s="109">
        <f t="shared" si="1"/>
        <v>93</v>
      </c>
      <c r="C102" s="118" t="s">
        <v>382</v>
      </c>
      <c r="D102" s="118" t="s">
        <v>383</v>
      </c>
      <c r="E102" s="112">
        <v>5000</v>
      </c>
      <c r="F102" s="109" t="s">
        <v>88</v>
      </c>
      <c r="G102" s="109" t="s">
        <v>81</v>
      </c>
      <c r="H102" s="109" t="s">
        <v>78</v>
      </c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48" customHeight="1" x14ac:dyDescent="0.2">
      <c r="A103" s="94"/>
      <c r="B103" s="109">
        <f t="shared" si="1"/>
        <v>94</v>
      </c>
      <c r="C103" s="118" t="s">
        <v>384</v>
      </c>
      <c r="D103" s="118" t="s">
        <v>385</v>
      </c>
      <c r="E103" s="112">
        <v>135060</v>
      </c>
      <c r="F103" s="109" t="s">
        <v>88</v>
      </c>
      <c r="G103" s="109" t="s">
        <v>81</v>
      </c>
      <c r="H103" s="109" t="s">
        <v>78</v>
      </c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53" customHeight="1" x14ac:dyDescent="0.2">
      <c r="A104" s="94"/>
      <c r="B104" s="109">
        <f t="shared" si="1"/>
        <v>95</v>
      </c>
      <c r="C104" s="118" t="s">
        <v>435</v>
      </c>
      <c r="D104" s="118" t="s">
        <v>386</v>
      </c>
      <c r="E104" s="112">
        <v>135060</v>
      </c>
      <c r="F104" s="109" t="s">
        <v>88</v>
      </c>
      <c r="G104" s="109" t="s">
        <v>81</v>
      </c>
      <c r="H104" s="109" t="s">
        <v>78</v>
      </c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48" customHeight="1" x14ac:dyDescent="0.2">
      <c r="A105" s="94"/>
      <c r="B105" s="109">
        <f t="shared" si="1"/>
        <v>96</v>
      </c>
      <c r="C105" s="118" t="s">
        <v>436</v>
      </c>
      <c r="D105" s="118" t="s">
        <v>444</v>
      </c>
      <c r="E105" s="112">
        <v>450200</v>
      </c>
      <c r="F105" s="109" t="s">
        <v>88</v>
      </c>
      <c r="G105" s="109" t="s">
        <v>81</v>
      </c>
      <c r="H105" s="109" t="s">
        <v>78</v>
      </c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48" customHeight="1" x14ac:dyDescent="0.2">
      <c r="A106" s="94"/>
      <c r="B106" s="109">
        <f t="shared" si="1"/>
        <v>97</v>
      </c>
      <c r="C106" s="118" t="s">
        <v>443</v>
      </c>
      <c r="D106" s="119" t="s">
        <v>387</v>
      </c>
      <c r="E106" s="112">
        <v>60000</v>
      </c>
      <c r="F106" s="109" t="s">
        <v>88</v>
      </c>
      <c r="G106" s="109" t="s">
        <v>81</v>
      </c>
      <c r="H106" s="109" t="s">
        <v>78</v>
      </c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60" x14ac:dyDescent="0.2">
      <c r="A107" s="94"/>
      <c r="B107" s="109">
        <f t="shared" si="1"/>
        <v>98</v>
      </c>
      <c r="C107" s="118" t="s">
        <v>388</v>
      </c>
      <c r="D107" s="118" t="s">
        <v>389</v>
      </c>
      <c r="E107" s="112">
        <v>135060</v>
      </c>
      <c r="F107" s="109" t="s">
        <v>88</v>
      </c>
      <c r="G107" s="109" t="s">
        <v>81</v>
      </c>
      <c r="H107" s="109" t="s">
        <v>78</v>
      </c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s="106" customFormat="1" ht="45" x14ac:dyDescent="0.2">
      <c r="A108" s="94"/>
      <c r="B108" s="109">
        <f t="shared" si="1"/>
        <v>99</v>
      </c>
      <c r="C108" s="118" t="s">
        <v>448</v>
      </c>
      <c r="D108" s="118" t="s">
        <v>449</v>
      </c>
      <c r="E108" s="112">
        <v>135060</v>
      </c>
      <c r="F108" s="109" t="s">
        <v>88</v>
      </c>
      <c r="G108" s="109" t="s">
        <v>81</v>
      </c>
      <c r="H108" s="109" t="s">
        <v>78</v>
      </c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s="106" customFormat="1" ht="60" x14ac:dyDescent="0.2">
      <c r="A109" s="94"/>
      <c r="B109" s="109">
        <f t="shared" si="1"/>
        <v>100</v>
      </c>
      <c r="C109" s="118" t="s">
        <v>451</v>
      </c>
      <c r="D109" s="118" t="s">
        <v>450</v>
      </c>
      <c r="E109" s="112">
        <v>135060</v>
      </c>
      <c r="F109" s="109" t="s">
        <v>88</v>
      </c>
      <c r="G109" s="109" t="s">
        <v>81</v>
      </c>
      <c r="H109" s="109" t="s">
        <v>78</v>
      </c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48" customHeight="1" x14ac:dyDescent="0.2">
      <c r="A110" s="94"/>
      <c r="B110" s="109">
        <f t="shared" si="1"/>
        <v>101</v>
      </c>
      <c r="C110" s="118" t="s">
        <v>437</v>
      </c>
      <c r="D110" s="118" t="s">
        <v>390</v>
      </c>
      <c r="E110" s="112">
        <v>450200</v>
      </c>
      <c r="F110" s="109" t="s">
        <v>88</v>
      </c>
      <c r="G110" s="109" t="s">
        <v>81</v>
      </c>
      <c r="H110" s="109" t="s">
        <v>78</v>
      </c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2.75" customHeight="1" x14ac:dyDescent="0.2">
      <c r="A111" s="94"/>
      <c r="B111" s="121"/>
      <c r="C111" s="121"/>
      <c r="D111" s="121"/>
      <c r="E111" s="51"/>
      <c r="F111" s="1"/>
      <c r="G111" s="1"/>
      <c r="H111" s="1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2.75" customHeight="1" x14ac:dyDescent="0.2">
      <c r="A112" s="94"/>
      <c r="B112" s="99"/>
      <c r="C112" s="99"/>
      <c r="D112" s="99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2.75" customHeight="1" x14ac:dyDescent="0.2">
      <c r="A113" s="94"/>
      <c r="B113" s="99"/>
      <c r="C113" s="99"/>
      <c r="D113" s="99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2.75" customHeight="1" x14ac:dyDescent="0.2">
      <c r="A114" s="94"/>
      <c r="B114" s="99"/>
      <c r="C114" s="99"/>
      <c r="D114" s="99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2.75" customHeight="1" x14ac:dyDescent="0.2">
      <c r="A115" s="94"/>
      <c r="B115" s="99"/>
      <c r="C115" s="99"/>
      <c r="D115" s="99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2.75" customHeight="1" x14ac:dyDescent="0.2">
      <c r="A116" s="94"/>
      <c r="B116" s="99"/>
      <c r="C116" s="99"/>
      <c r="D116" s="99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2.75" customHeight="1" x14ac:dyDescent="0.2">
      <c r="A117" s="94"/>
      <c r="B117" s="99"/>
      <c r="C117" s="99"/>
      <c r="D117" s="99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2.75" customHeight="1" x14ac:dyDescent="0.2">
      <c r="A118" s="94"/>
      <c r="B118" s="99"/>
      <c r="C118" s="99"/>
      <c r="D118" s="99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2.75" customHeight="1" x14ac:dyDescent="0.2">
      <c r="A119" s="94"/>
      <c r="B119" s="99"/>
      <c r="C119" s="99"/>
      <c r="D119" s="99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2.75" customHeight="1" x14ac:dyDescent="0.2">
      <c r="A120" s="94"/>
      <c r="B120" s="99"/>
      <c r="C120" s="99"/>
      <c r="D120" s="99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2.75" customHeight="1" x14ac:dyDescent="0.2">
      <c r="A121" s="94"/>
      <c r="B121" s="99"/>
      <c r="C121" s="99"/>
      <c r="D121" s="99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2.75" customHeight="1" x14ac:dyDescent="0.2">
      <c r="A122" s="94"/>
      <c r="B122" s="99"/>
      <c r="C122" s="99"/>
      <c r="D122" s="99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2.75" customHeight="1" x14ac:dyDescent="0.2">
      <c r="A123" s="94"/>
      <c r="B123" s="99"/>
      <c r="C123" s="99"/>
      <c r="D123" s="99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2.75" customHeight="1" x14ac:dyDescent="0.2">
      <c r="A124" s="94"/>
      <c r="B124" s="99"/>
      <c r="C124" s="99"/>
      <c r="D124" s="99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2.75" customHeight="1" x14ac:dyDescent="0.2">
      <c r="A125" s="94"/>
      <c r="B125" s="99"/>
      <c r="C125" s="99"/>
      <c r="D125" s="99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2.75" customHeight="1" x14ac:dyDescent="0.2">
      <c r="A126" s="94"/>
      <c r="B126" s="99"/>
      <c r="C126" s="99"/>
      <c r="D126" s="99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2.75" customHeight="1" x14ac:dyDescent="0.2">
      <c r="A127" s="94"/>
      <c r="B127" s="99"/>
      <c r="C127" s="99"/>
      <c r="D127" s="99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2.75" customHeight="1" x14ac:dyDescent="0.2">
      <c r="A128" s="94"/>
      <c r="B128" s="99"/>
      <c r="C128" s="99"/>
      <c r="D128" s="99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2.75" customHeight="1" x14ac:dyDescent="0.2">
      <c r="A129" s="94"/>
      <c r="B129" s="99"/>
      <c r="C129" s="99"/>
      <c r="D129" s="99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2.75" customHeight="1" x14ac:dyDescent="0.2">
      <c r="A130" s="94"/>
      <c r="B130" s="99"/>
      <c r="C130" s="99"/>
      <c r="D130" s="99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2.75" customHeight="1" x14ac:dyDescent="0.2">
      <c r="A131" s="94"/>
      <c r="B131" s="99"/>
      <c r="C131" s="99"/>
      <c r="D131" s="99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2.75" customHeight="1" x14ac:dyDescent="0.2">
      <c r="A132" s="94"/>
      <c r="B132" s="99"/>
      <c r="C132" s="99"/>
      <c r="D132" s="99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2.75" customHeight="1" x14ac:dyDescent="0.2">
      <c r="A133" s="94"/>
      <c r="B133" s="99"/>
      <c r="C133" s="99"/>
      <c r="D133" s="99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2.75" customHeight="1" x14ac:dyDescent="0.2">
      <c r="A134" s="94"/>
      <c r="B134" s="99"/>
      <c r="C134" s="99"/>
      <c r="D134" s="99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2.75" customHeight="1" x14ac:dyDescent="0.2">
      <c r="A135" s="94"/>
      <c r="B135" s="99"/>
      <c r="C135" s="99"/>
      <c r="D135" s="99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2.75" customHeight="1" x14ac:dyDescent="0.2">
      <c r="A136" s="94"/>
      <c r="B136" s="99"/>
      <c r="C136" s="99"/>
      <c r="D136" s="99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2.75" customHeight="1" x14ac:dyDescent="0.2">
      <c r="A137" s="94"/>
      <c r="B137" s="99"/>
      <c r="C137" s="99"/>
      <c r="D137" s="99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2.75" customHeight="1" x14ac:dyDescent="0.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2.75" customHeight="1" x14ac:dyDescent="0.2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2.75" customHeight="1" x14ac:dyDescent="0.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2.75" customHeight="1" x14ac:dyDescent="0.2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2.75" customHeight="1" x14ac:dyDescent="0.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2.75" customHeight="1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2.75" customHeight="1" x14ac:dyDescent="0.2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2.75" customHeight="1" x14ac:dyDescent="0.2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2.75" customHeight="1" x14ac:dyDescent="0.2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2.75" customHeight="1" x14ac:dyDescent="0.2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2.75" customHeight="1" x14ac:dyDescent="0.2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2.75" customHeight="1" x14ac:dyDescent="0.2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2.75" customHeight="1" x14ac:dyDescent="0.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2.75" customHeight="1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2.7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2.75" customHeight="1" x14ac:dyDescent="0.2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2.75" customHeight="1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2.75" customHeight="1" x14ac:dyDescent="0.2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2.75" customHeight="1" x14ac:dyDescent="0.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2.75" customHeight="1" x14ac:dyDescent="0.2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2.75" customHeight="1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2.75" customHeight="1" x14ac:dyDescent="0.2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2.75" customHeight="1" x14ac:dyDescent="0.2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2.75" customHeight="1" x14ac:dyDescent="0.2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2.75" customHeight="1" x14ac:dyDescent="0.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2.75" customHeight="1" x14ac:dyDescent="0.2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2.75" customHeight="1" x14ac:dyDescent="0.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2.75" customHeight="1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2.75" customHeight="1" x14ac:dyDescent="0.2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2.75" customHeight="1" x14ac:dyDescent="0.2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2.75" customHeight="1" x14ac:dyDescent="0.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2.75" customHeight="1" x14ac:dyDescent="0.2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2.75" customHeight="1" x14ac:dyDescent="0.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2.75" customHeight="1" x14ac:dyDescent="0.2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2.75" customHeight="1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2.75" customHeight="1" x14ac:dyDescent="0.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2.75" customHeight="1" x14ac:dyDescent="0.2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2.75" customHeight="1" x14ac:dyDescent="0.2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2.75" customHeight="1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2.75" customHeight="1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2.75" customHeight="1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2.75" customHeight="1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2.75" customHeight="1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2.75" customHeight="1" x14ac:dyDescent="0.2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2.75" customHeight="1" x14ac:dyDescent="0.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2.75" customHeight="1" x14ac:dyDescent="0.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2.75" customHeight="1" x14ac:dyDescent="0.2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2.75" customHeight="1" x14ac:dyDescent="0.2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2.75" customHeight="1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2.75" customHeight="1" x14ac:dyDescent="0.2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2.75" customHeight="1" x14ac:dyDescent="0.2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2.75" customHeight="1" x14ac:dyDescent="0.2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2.75" customHeight="1" x14ac:dyDescent="0.2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2.75" customHeight="1" x14ac:dyDescent="0.2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2.75" customHeight="1" x14ac:dyDescent="0.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2.75" customHeight="1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2.75" customHeight="1" x14ac:dyDescent="0.2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2.75" customHeight="1" x14ac:dyDescent="0.2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2.75" customHeight="1" x14ac:dyDescent="0.2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2.75" customHeight="1" x14ac:dyDescent="0.2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2.75" customHeight="1" x14ac:dyDescent="0.2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2.75" customHeight="1" x14ac:dyDescent="0.2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2.75" customHeight="1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2.75" customHeight="1" x14ac:dyDescent="0.2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2.75" customHeight="1" x14ac:dyDescent="0.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2.75" customHeight="1" x14ac:dyDescent="0.2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2.75" customHeight="1" x14ac:dyDescent="0.2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2.75" customHeight="1" x14ac:dyDescent="0.2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2.75" customHeight="1" x14ac:dyDescent="0.2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2.75" customHeight="1" x14ac:dyDescent="0.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2.75" customHeight="1" x14ac:dyDescent="0.2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2.75" customHeight="1" x14ac:dyDescent="0.2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2.75" customHeight="1" x14ac:dyDescent="0.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2.75" customHeight="1" x14ac:dyDescent="0.2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2.75" customHeight="1" x14ac:dyDescent="0.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2.75" customHeight="1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2.75" customHeight="1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2.75" customHeight="1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2.75" customHeight="1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2.75" customHeight="1" x14ac:dyDescent="0.2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2.75" customHeight="1" x14ac:dyDescent="0.2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2.75" customHeight="1" x14ac:dyDescent="0.2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2.75" customHeight="1" x14ac:dyDescent="0.2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2.75" customHeight="1" x14ac:dyDescent="0.2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2.75" customHeight="1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2.75" customHeight="1" x14ac:dyDescent="0.2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2.75" customHeight="1" x14ac:dyDescent="0.2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2.75" customHeight="1" x14ac:dyDescent="0.2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2.75" customHeight="1" x14ac:dyDescent="0.2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2.75" customHeight="1" x14ac:dyDescent="0.2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2.75" customHeight="1" x14ac:dyDescent="0.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2.75" customHeight="1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2.75" customHeight="1" x14ac:dyDescent="0.2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2.75" customHeight="1" x14ac:dyDescent="0.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2.75" customHeight="1" x14ac:dyDescent="0.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2.75" customHeight="1" x14ac:dyDescent="0.2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2.75" customHeight="1" x14ac:dyDescent="0.2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2.75" customHeight="1" x14ac:dyDescent="0.2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2.75" customHeight="1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2.75" customHeight="1" x14ac:dyDescent="0.2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2.75" customHeight="1" x14ac:dyDescent="0.2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2.75" customHeight="1" x14ac:dyDescent="0.2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2.75" customHeight="1" x14ac:dyDescent="0.2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2.75" customHeight="1" x14ac:dyDescent="0.2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2.75" customHeight="1" x14ac:dyDescent="0.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2.75" customHeight="1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2.75" customHeight="1" x14ac:dyDescent="0.2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2.75" customHeight="1" x14ac:dyDescent="0.2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2.75" customHeight="1" x14ac:dyDescent="0.2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2.75" customHeight="1" x14ac:dyDescent="0.2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2.75" customHeight="1" x14ac:dyDescent="0.2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2.75" customHeight="1" x14ac:dyDescent="0.2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2.75" customHeight="1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2.75" customHeight="1" x14ac:dyDescent="0.2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2.75" customHeight="1" x14ac:dyDescent="0.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2.75" customHeight="1" x14ac:dyDescent="0.2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2.75" customHeight="1" x14ac:dyDescent="0.2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2.75" customHeight="1" x14ac:dyDescent="0.2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2.75" customHeight="1" x14ac:dyDescent="0.2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2.75" customHeight="1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2.75" customHeight="1" x14ac:dyDescent="0.2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2.75" customHeight="1" x14ac:dyDescent="0.2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2.75" customHeight="1" x14ac:dyDescent="0.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2.75" customHeight="1" x14ac:dyDescent="0.2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2.75" customHeight="1" x14ac:dyDescent="0.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2.75" customHeight="1" x14ac:dyDescent="0.2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2.75" customHeight="1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2.75" customHeight="1" x14ac:dyDescent="0.2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2.75" customHeight="1" x14ac:dyDescent="0.2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2.75" customHeight="1" x14ac:dyDescent="0.2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2.75" customHeight="1" x14ac:dyDescent="0.2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2.75" customHeight="1" x14ac:dyDescent="0.2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2.75" customHeight="1" x14ac:dyDescent="0.2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2.75" customHeight="1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2.75" customHeight="1" x14ac:dyDescent="0.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2.75" customHeight="1" x14ac:dyDescent="0.2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2.75" customHeight="1" x14ac:dyDescent="0.2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2.75" customHeight="1" x14ac:dyDescent="0.2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2.75" customHeight="1" x14ac:dyDescent="0.2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2.75" customHeight="1" x14ac:dyDescent="0.2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2.75" customHeight="1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2.75" customHeight="1" x14ac:dyDescent="0.2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2.75" customHeight="1" x14ac:dyDescent="0.2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2.75" customHeight="1" x14ac:dyDescent="0.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2.75" customHeight="1" x14ac:dyDescent="0.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2.75" customHeight="1" x14ac:dyDescent="0.2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2.75" customHeight="1" x14ac:dyDescent="0.2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2.75" customHeight="1" x14ac:dyDescent="0.2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2.75" customHeight="1" x14ac:dyDescent="0.2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2.75" customHeight="1" x14ac:dyDescent="0.2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2.75" customHeight="1" x14ac:dyDescent="0.2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2.75" customHeight="1" x14ac:dyDescent="0.2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2.75" customHeight="1" x14ac:dyDescent="0.2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2.75" customHeight="1" x14ac:dyDescent="0.2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2.75" customHeight="1" x14ac:dyDescent="0.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2.75" customHeight="1" x14ac:dyDescent="0.2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2.75" customHeight="1" x14ac:dyDescent="0.2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2.75" customHeight="1" x14ac:dyDescent="0.2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2.75" customHeight="1" x14ac:dyDescent="0.2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2.75" customHeight="1" x14ac:dyDescent="0.2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2.75" customHeight="1" x14ac:dyDescent="0.2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2.75" customHeight="1" x14ac:dyDescent="0.2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2.75" customHeight="1" x14ac:dyDescent="0.2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2.75" customHeight="1" x14ac:dyDescent="0.2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2.75" customHeight="1" x14ac:dyDescent="0.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2.75" customHeight="1" x14ac:dyDescent="0.2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2.75" customHeight="1" x14ac:dyDescent="0.2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2.75" customHeight="1" x14ac:dyDescent="0.2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2.75" customHeight="1" x14ac:dyDescent="0.2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2.75" customHeight="1" x14ac:dyDescent="0.2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2.75" customHeight="1" x14ac:dyDescent="0.2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2.75" customHeight="1" x14ac:dyDescent="0.2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2.75" customHeight="1" x14ac:dyDescent="0.2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2.75" customHeight="1" x14ac:dyDescent="0.2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2.75" customHeight="1" x14ac:dyDescent="0.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2.75" customHeight="1" x14ac:dyDescent="0.2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2.75" customHeight="1" x14ac:dyDescent="0.2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2.75" customHeight="1" x14ac:dyDescent="0.2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2.75" customHeight="1" x14ac:dyDescent="0.2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2.75" customHeight="1" x14ac:dyDescent="0.2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2.75" customHeight="1" x14ac:dyDescent="0.2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2.75" customHeight="1" x14ac:dyDescent="0.2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2.75" customHeight="1" x14ac:dyDescent="0.2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2.75" customHeight="1" x14ac:dyDescent="0.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2.75" customHeight="1" x14ac:dyDescent="0.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2.75" customHeight="1" x14ac:dyDescent="0.2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2.75" customHeight="1" x14ac:dyDescent="0.2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2.75" customHeight="1" x14ac:dyDescent="0.2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2.75" customHeight="1" x14ac:dyDescent="0.2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2.75" customHeight="1" x14ac:dyDescent="0.2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2.75" customHeight="1" x14ac:dyDescent="0.2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2.75" customHeight="1" x14ac:dyDescent="0.2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2.75" customHeight="1" x14ac:dyDescent="0.2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2.75" customHeight="1" x14ac:dyDescent="0.2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2.75" customHeight="1" x14ac:dyDescent="0.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2.75" customHeight="1" x14ac:dyDescent="0.2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2.75" customHeight="1" x14ac:dyDescent="0.2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2.75" customHeight="1" x14ac:dyDescent="0.2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2.75" customHeight="1" x14ac:dyDescent="0.2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2.75" customHeight="1" x14ac:dyDescent="0.2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2.75" customHeight="1" x14ac:dyDescent="0.2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2.75" customHeight="1" x14ac:dyDescent="0.2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2.75" customHeight="1" x14ac:dyDescent="0.2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2.75" customHeight="1" x14ac:dyDescent="0.2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2.75" customHeight="1" x14ac:dyDescent="0.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2.75" customHeight="1" x14ac:dyDescent="0.2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2.75" customHeight="1" x14ac:dyDescent="0.2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2.75" customHeight="1" x14ac:dyDescent="0.2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2.75" customHeight="1" x14ac:dyDescent="0.2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2.75" customHeight="1" x14ac:dyDescent="0.2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2.75" customHeight="1" x14ac:dyDescent="0.2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2.75" customHeight="1" x14ac:dyDescent="0.2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2.75" customHeight="1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2.75" customHeight="1" x14ac:dyDescent="0.2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2.75" customHeight="1" x14ac:dyDescent="0.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2.75" customHeight="1" x14ac:dyDescent="0.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2.75" customHeight="1" x14ac:dyDescent="0.2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2.75" customHeight="1" x14ac:dyDescent="0.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2.75" customHeight="1" x14ac:dyDescent="0.2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2.75" customHeight="1" x14ac:dyDescent="0.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2.75" customHeight="1" x14ac:dyDescent="0.2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2.75" customHeight="1" x14ac:dyDescent="0.2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2.75" customHeight="1" x14ac:dyDescent="0.2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2.75" customHeight="1" x14ac:dyDescent="0.2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2.75" customHeight="1" x14ac:dyDescent="0.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2.75" customHeight="1" x14ac:dyDescent="0.2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2.75" customHeight="1" x14ac:dyDescent="0.2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2.75" customHeight="1" x14ac:dyDescent="0.2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2.75" customHeight="1" x14ac:dyDescent="0.2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2.75" customHeight="1" x14ac:dyDescent="0.2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2.75" customHeight="1" x14ac:dyDescent="0.2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2.75" customHeight="1" x14ac:dyDescent="0.2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2.75" customHeight="1" x14ac:dyDescent="0.2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2.75" customHeight="1" x14ac:dyDescent="0.2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2.75" customHeight="1" x14ac:dyDescent="0.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2.75" customHeight="1" x14ac:dyDescent="0.2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2.75" customHeight="1" x14ac:dyDescent="0.2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2.75" customHeight="1" x14ac:dyDescent="0.2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2.75" customHeight="1" x14ac:dyDescent="0.2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2.75" customHeight="1" x14ac:dyDescent="0.2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2.75" customHeight="1" x14ac:dyDescent="0.2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2.75" customHeight="1" x14ac:dyDescent="0.2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2.75" customHeight="1" x14ac:dyDescent="0.2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2.75" customHeight="1" x14ac:dyDescent="0.2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2.75" customHeight="1" x14ac:dyDescent="0.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2.75" customHeight="1" x14ac:dyDescent="0.2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2.75" customHeight="1" x14ac:dyDescent="0.2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2.75" customHeight="1" x14ac:dyDescent="0.2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2.75" customHeight="1" x14ac:dyDescent="0.2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2.75" customHeight="1" x14ac:dyDescent="0.2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2.75" customHeight="1" x14ac:dyDescent="0.2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2.75" customHeight="1" x14ac:dyDescent="0.2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2.75" customHeight="1" x14ac:dyDescent="0.2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2.75" customHeight="1" x14ac:dyDescent="0.2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2.75" customHeight="1" x14ac:dyDescent="0.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2.75" customHeight="1" x14ac:dyDescent="0.2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2.75" customHeight="1" x14ac:dyDescent="0.2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2.75" customHeight="1" x14ac:dyDescent="0.2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2.75" customHeight="1" x14ac:dyDescent="0.2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2.75" customHeight="1" x14ac:dyDescent="0.2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2.75" customHeight="1" x14ac:dyDescent="0.2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2.75" customHeight="1" x14ac:dyDescent="0.2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2.75" customHeight="1" x14ac:dyDescent="0.2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2.75" customHeight="1" x14ac:dyDescent="0.2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2.75" customHeight="1" x14ac:dyDescent="0.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2.75" customHeight="1" x14ac:dyDescent="0.2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2.75" customHeight="1" x14ac:dyDescent="0.2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2.75" customHeight="1" x14ac:dyDescent="0.2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2.75" customHeight="1" x14ac:dyDescent="0.2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2.75" customHeight="1" x14ac:dyDescent="0.2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2.75" customHeight="1" x14ac:dyDescent="0.2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2.75" customHeight="1" x14ac:dyDescent="0.2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2.75" customHeight="1" x14ac:dyDescent="0.2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2.75" customHeight="1" x14ac:dyDescent="0.2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2.75" customHeight="1" x14ac:dyDescent="0.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2.75" customHeight="1" x14ac:dyDescent="0.2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2.75" customHeight="1" x14ac:dyDescent="0.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2.75" customHeight="1" x14ac:dyDescent="0.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2.75" customHeight="1" x14ac:dyDescent="0.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2.75" customHeight="1" x14ac:dyDescent="0.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2.75" customHeight="1" x14ac:dyDescent="0.2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2.75" customHeight="1" x14ac:dyDescent="0.2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2.75" customHeight="1" x14ac:dyDescent="0.2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2.75" customHeight="1" x14ac:dyDescent="0.2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2.75" customHeight="1" x14ac:dyDescent="0.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2.75" customHeight="1" x14ac:dyDescent="0.2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2.75" customHeight="1" x14ac:dyDescent="0.2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2.75" customHeight="1" x14ac:dyDescent="0.2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2.75" customHeight="1" x14ac:dyDescent="0.2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2.75" customHeight="1" x14ac:dyDescent="0.2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2.75" customHeight="1" x14ac:dyDescent="0.2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2.75" customHeight="1" x14ac:dyDescent="0.2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2.75" customHeight="1" x14ac:dyDescent="0.2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2.75" customHeight="1" x14ac:dyDescent="0.2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2.75" customHeight="1" x14ac:dyDescent="0.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2.75" customHeight="1" x14ac:dyDescent="0.2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2.75" customHeight="1" x14ac:dyDescent="0.2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2.75" customHeight="1" x14ac:dyDescent="0.2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2.75" customHeight="1" x14ac:dyDescent="0.2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2.75" customHeight="1" x14ac:dyDescent="0.2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2.75" customHeight="1" x14ac:dyDescent="0.2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2.75" customHeight="1" x14ac:dyDescent="0.2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2.75" customHeight="1" x14ac:dyDescent="0.2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2.75" customHeight="1" x14ac:dyDescent="0.2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2.75" customHeight="1" x14ac:dyDescent="0.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2.75" customHeight="1" x14ac:dyDescent="0.2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2.75" customHeight="1" x14ac:dyDescent="0.2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2.75" customHeight="1" x14ac:dyDescent="0.2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2.75" customHeight="1" x14ac:dyDescent="0.2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2.75" customHeight="1" x14ac:dyDescent="0.2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2.75" customHeight="1" x14ac:dyDescent="0.2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2.75" customHeight="1" x14ac:dyDescent="0.2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2.75" customHeight="1" x14ac:dyDescent="0.2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2.75" customHeight="1" x14ac:dyDescent="0.2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2.75" customHeight="1" x14ac:dyDescent="0.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2.75" customHeight="1" x14ac:dyDescent="0.2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2.75" customHeight="1" x14ac:dyDescent="0.2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2.75" customHeight="1" x14ac:dyDescent="0.2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2.75" customHeight="1" x14ac:dyDescent="0.2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2.75" customHeight="1" x14ac:dyDescent="0.2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2.75" customHeight="1" x14ac:dyDescent="0.2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2.75" customHeight="1" x14ac:dyDescent="0.2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2.75" customHeight="1" x14ac:dyDescent="0.2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2.75" customHeight="1" x14ac:dyDescent="0.2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2.75" customHeight="1" x14ac:dyDescent="0.2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2.75" customHeight="1" x14ac:dyDescent="0.2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2.75" customHeight="1" x14ac:dyDescent="0.2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2.75" customHeight="1" x14ac:dyDescent="0.2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2.75" customHeight="1" x14ac:dyDescent="0.2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2.75" customHeight="1" x14ac:dyDescent="0.2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2.75" customHeight="1" x14ac:dyDescent="0.2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2.75" customHeight="1" x14ac:dyDescent="0.2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2.75" customHeight="1" x14ac:dyDescent="0.2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2.75" customHeight="1" x14ac:dyDescent="0.2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2.75" customHeight="1" x14ac:dyDescent="0.2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2.75" customHeight="1" x14ac:dyDescent="0.2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2.75" customHeight="1" x14ac:dyDescent="0.2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2.75" customHeight="1" x14ac:dyDescent="0.2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2.75" customHeight="1" x14ac:dyDescent="0.2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2.75" customHeight="1" x14ac:dyDescent="0.2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2.75" customHeight="1" x14ac:dyDescent="0.2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2.75" customHeight="1" x14ac:dyDescent="0.2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2.75" customHeight="1" x14ac:dyDescent="0.2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2.75" customHeight="1" x14ac:dyDescent="0.2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2.75" customHeight="1" x14ac:dyDescent="0.2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2.75" customHeight="1" x14ac:dyDescent="0.2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2.75" customHeight="1" x14ac:dyDescent="0.2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2.75" customHeight="1" x14ac:dyDescent="0.2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2.75" customHeight="1" x14ac:dyDescent="0.2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2.75" customHeight="1" x14ac:dyDescent="0.2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2.75" customHeight="1" x14ac:dyDescent="0.2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2.75" customHeight="1" x14ac:dyDescent="0.2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2.75" customHeight="1" x14ac:dyDescent="0.2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2.75" customHeight="1" x14ac:dyDescent="0.2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2.75" customHeight="1" x14ac:dyDescent="0.2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2.75" customHeight="1" x14ac:dyDescent="0.2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2.75" customHeight="1" x14ac:dyDescent="0.2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2.75" customHeight="1" x14ac:dyDescent="0.2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2.75" customHeight="1" x14ac:dyDescent="0.2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2.75" customHeight="1" x14ac:dyDescent="0.2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2.75" customHeight="1" x14ac:dyDescent="0.2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2.75" customHeight="1" x14ac:dyDescent="0.2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2.75" customHeight="1" x14ac:dyDescent="0.2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2.75" customHeight="1" x14ac:dyDescent="0.2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2.75" customHeight="1" x14ac:dyDescent="0.2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2.75" customHeight="1" x14ac:dyDescent="0.2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2.75" customHeight="1" x14ac:dyDescent="0.2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2.75" customHeight="1" x14ac:dyDescent="0.2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2.75" customHeight="1" x14ac:dyDescent="0.2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2.75" customHeight="1" x14ac:dyDescent="0.2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2.75" customHeight="1" x14ac:dyDescent="0.2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2.75" customHeight="1" x14ac:dyDescent="0.2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2.75" customHeight="1" x14ac:dyDescent="0.2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2.75" customHeight="1" x14ac:dyDescent="0.2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2.75" customHeight="1" x14ac:dyDescent="0.2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2.75" customHeight="1" x14ac:dyDescent="0.2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2.75" customHeight="1" x14ac:dyDescent="0.2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2.75" customHeight="1" x14ac:dyDescent="0.2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2.75" customHeight="1" x14ac:dyDescent="0.2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2.75" customHeight="1" x14ac:dyDescent="0.2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2.75" customHeight="1" x14ac:dyDescent="0.2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2.75" customHeight="1" x14ac:dyDescent="0.2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2.75" customHeight="1" x14ac:dyDescent="0.2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2.75" customHeight="1" x14ac:dyDescent="0.2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2.75" customHeight="1" x14ac:dyDescent="0.2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2.75" customHeight="1" x14ac:dyDescent="0.2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2.75" customHeight="1" x14ac:dyDescent="0.2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2.75" customHeight="1" x14ac:dyDescent="0.2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2.75" customHeight="1" x14ac:dyDescent="0.2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2.75" customHeight="1" x14ac:dyDescent="0.2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2.75" customHeight="1" x14ac:dyDescent="0.2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2.75" customHeight="1" x14ac:dyDescent="0.2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2.75" customHeight="1" x14ac:dyDescent="0.2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2.75" customHeight="1" x14ac:dyDescent="0.2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2.75" customHeight="1" x14ac:dyDescent="0.2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2.75" customHeight="1" x14ac:dyDescent="0.2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2.75" customHeight="1" x14ac:dyDescent="0.2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2.75" customHeight="1" x14ac:dyDescent="0.2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2.75" customHeight="1" x14ac:dyDescent="0.2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2.75" customHeight="1" x14ac:dyDescent="0.2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2.75" customHeight="1" x14ac:dyDescent="0.2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2.75" customHeight="1" x14ac:dyDescent="0.2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2.75" customHeight="1" x14ac:dyDescent="0.2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2.75" customHeight="1" x14ac:dyDescent="0.2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2.75" customHeight="1" x14ac:dyDescent="0.2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2.75" customHeight="1" x14ac:dyDescent="0.2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2.75" customHeight="1" x14ac:dyDescent="0.2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2.75" customHeight="1" x14ac:dyDescent="0.2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2.75" customHeight="1" x14ac:dyDescent="0.2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2.75" customHeight="1" x14ac:dyDescent="0.2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2.75" customHeight="1" x14ac:dyDescent="0.2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2.75" customHeight="1" x14ac:dyDescent="0.2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2.75" customHeight="1" x14ac:dyDescent="0.2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2.75" customHeight="1" x14ac:dyDescent="0.2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2.75" customHeight="1" x14ac:dyDescent="0.2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2.75" customHeight="1" x14ac:dyDescent="0.2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2.75" customHeight="1" x14ac:dyDescent="0.2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2.75" customHeight="1" x14ac:dyDescent="0.2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2.75" customHeight="1" x14ac:dyDescent="0.2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2.75" customHeight="1" x14ac:dyDescent="0.2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2.75" customHeight="1" x14ac:dyDescent="0.2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2.75" customHeight="1" x14ac:dyDescent="0.2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2.75" customHeight="1" x14ac:dyDescent="0.2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2.75" customHeight="1" x14ac:dyDescent="0.2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2.75" customHeight="1" x14ac:dyDescent="0.2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2.75" customHeight="1" x14ac:dyDescent="0.2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2.75" customHeight="1" x14ac:dyDescent="0.2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2.75" customHeight="1" x14ac:dyDescent="0.2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2.75" customHeight="1" x14ac:dyDescent="0.2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2.75" customHeight="1" x14ac:dyDescent="0.2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2.75" customHeight="1" x14ac:dyDescent="0.2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2.75" customHeight="1" x14ac:dyDescent="0.2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2.75" customHeight="1" x14ac:dyDescent="0.2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2.75" customHeight="1" x14ac:dyDescent="0.2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2.75" customHeight="1" x14ac:dyDescent="0.2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2.75" customHeight="1" x14ac:dyDescent="0.2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2.75" customHeight="1" x14ac:dyDescent="0.2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2.75" customHeight="1" x14ac:dyDescent="0.2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2.75" customHeight="1" x14ac:dyDescent="0.2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2.75" customHeight="1" x14ac:dyDescent="0.2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2.75" customHeight="1" x14ac:dyDescent="0.2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2.75" customHeight="1" x14ac:dyDescent="0.2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2.75" customHeight="1" x14ac:dyDescent="0.2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2.75" customHeight="1" x14ac:dyDescent="0.2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2.75" customHeight="1" x14ac:dyDescent="0.2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2.75" customHeight="1" x14ac:dyDescent="0.2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2.75" customHeight="1" x14ac:dyDescent="0.2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2.75" customHeight="1" x14ac:dyDescent="0.2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2.75" customHeight="1" x14ac:dyDescent="0.2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2.75" customHeight="1" x14ac:dyDescent="0.2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2.75" customHeight="1" x14ac:dyDescent="0.2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2.75" customHeight="1" x14ac:dyDescent="0.2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2.75" customHeight="1" x14ac:dyDescent="0.2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2.75" customHeight="1" x14ac:dyDescent="0.2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2.75" customHeight="1" x14ac:dyDescent="0.2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2.75" customHeight="1" x14ac:dyDescent="0.2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2.75" customHeight="1" x14ac:dyDescent="0.2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2.75" customHeight="1" x14ac:dyDescent="0.2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2.75" customHeight="1" x14ac:dyDescent="0.2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2.75" customHeight="1" x14ac:dyDescent="0.2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2.75" customHeight="1" x14ac:dyDescent="0.2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2.75" customHeight="1" x14ac:dyDescent="0.2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2.75" customHeight="1" x14ac:dyDescent="0.2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2.75" customHeight="1" x14ac:dyDescent="0.2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2.75" customHeight="1" x14ac:dyDescent="0.2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2.75" customHeight="1" x14ac:dyDescent="0.2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2.75" customHeight="1" x14ac:dyDescent="0.2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2.75" customHeight="1" x14ac:dyDescent="0.2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2.75" customHeight="1" x14ac:dyDescent="0.2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2.75" customHeight="1" x14ac:dyDescent="0.2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2.75" customHeight="1" x14ac:dyDescent="0.2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2.75" customHeight="1" x14ac:dyDescent="0.2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2.75" customHeight="1" x14ac:dyDescent="0.2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2.75" customHeight="1" x14ac:dyDescent="0.2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2.75" customHeight="1" x14ac:dyDescent="0.2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2.75" customHeight="1" x14ac:dyDescent="0.2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2.75" customHeight="1" x14ac:dyDescent="0.2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2.75" customHeight="1" x14ac:dyDescent="0.2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2.75" customHeight="1" x14ac:dyDescent="0.2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2.75" customHeight="1" x14ac:dyDescent="0.2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2.75" customHeight="1" x14ac:dyDescent="0.2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2.75" customHeight="1" x14ac:dyDescent="0.2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2.75" customHeight="1" x14ac:dyDescent="0.2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2.75" customHeight="1" x14ac:dyDescent="0.2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2.75" customHeight="1" x14ac:dyDescent="0.2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2.75" customHeight="1" x14ac:dyDescent="0.2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2.75" customHeight="1" x14ac:dyDescent="0.2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2.75" customHeight="1" x14ac:dyDescent="0.2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2.75" customHeight="1" x14ac:dyDescent="0.2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2.75" customHeight="1" x14ac:dyDescent="0.2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2.75" customHeight="1" x14ac:dyDescent="0.2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2.75" customHeight="1" x14ac:dyDescent="0.2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2.75" customHeight="1" x14ac:dyDescent="0.2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2.75" customHeight="1" x14ac:dyDescent="0.2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2.75" customHeight="1" x14ac:dyDescent="0.2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2.75" customHeight="1" x14ac:dyDescent="0.2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2.75" customHeight="1" x14ac:dyDescent="0.2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2.75" customHeight="1" x14ac:dyDescent="0.2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2.75" customHeight="1" x14ac:dyDescent="0.2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2.75" customHeight="1" x14ac:dyDescent="0.2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2.75" customHeight="1" x14ac:dyDescent="0.2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2.75" customHeight="1" x14ac:dyDescent="0.2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2.75" customHeight="1" x14ac:dyDescent="0.2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2.75" customHeight="1" x14ac:dyDescent="0.2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2.75" customHeight="1" x14ac:dyDescent="0.2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2.75" customHeight="1" x14ac:dyDescent="0.2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2.75" customHeight="1" x14ac:dyDescent="0.2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2.75" customHeight="1" x14ac:dyDescent="0.2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2.75" customHeight="1" x14ac:dyDescent="0.2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2.75" customHeight="1" x14ac:dyDescent="0.2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2.75" customHeight="1" x14ac:dyDescent="0.2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2.75" customHeight="1" x14ac:dyDescent="0.2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2.75" customHeight="1" x14ac:dyDescent="0.2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2.75" customHeight="1" x14ac:dyDescent="0.2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2.75" customHeight="1" x14ac:dyDescent="0.2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2.75" customHeight="1" x14ac:dyDescent="0.2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2.75" customHeight="1" x14ac:dyDescent="0.2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2.75" customHeight="1" x14ac:dyDescent="0.2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2.75" customHeight="1" x14ac:dyDescent="0.2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2.75" customHeight="1" x14ac:dyDescent="0.2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2.75" customHeight="1" x14ac:dyDescent="0.2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2.75" customHeight="1" x14ac:dyDescent="0.2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2.75" customHeight="1" x14ac:dyDescent="0.2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2.75" customHeight="1" x14ac:dyDescent="0.2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2.75" customHeight="1" x14ac:dyDescent="0.2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2.75" customHeight="1" x14ac:dyDescent="0.2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2.75" customHeight="1" x14ac:dyDescent="0.2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2.75" customHeight="1" x14ac:dyDescent="0.2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2.75" customHeight="1" x14ac:dyDescent="0.2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2.75" customHeight="1" x14ac:dyDescent="0.2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2.75" customHeight="1" x14ac:dyDescent="0.2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2.75" customHeight="1" x14ac:dyDescent="0.2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2.75" customHeight="1" x14ac:dyDescent="0.2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2.75" customHeight="1" x14ac:dyDescent="0.2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2.75" customHeight="1" x14ac:dyDescent="0.2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2.75" customHeight="1" x14ac:dyDescent="0.2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2.75" customHeight="1" x14ac:dyDescent="0.2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2.75" customHeight="1" x14ac:dyDescent="0.2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2.75" customHeight="1" x14ac:dyDescent="0.2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2.75" customHeight="1" x14ac:dyDescent="0.2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2.75" customHeight="1" x14ac:dyDescent="0.2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2.75" customHeight="1" x14ac:dyDescent="0.2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2.75" customHeight="1" x14ac:dyDescent="0.2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2.75" customHeight="1" x14ac:dyDescent="0.2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2.75" customHeight="1" x14ac:dyDescent="0.2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2.75" customHeight="1" x14ac:dyDescent="0.2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2.75" customHeight="1" x14ac:dyDescent="0.2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2.75" customHeight="1" x14ac:dyDescent="0.2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2.75" customHeight="1" x14ac:dyDescent="0.2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2.75" customHeight="1" x14ac:dyDescent="0.2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2.75" customHeight="1" x14ac:dyDescent="0.2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2.75" customHeight="1" x14ac:dyDescent="0.2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2.75" customHeight="1" x14ac:dyDescent="0.2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2.75" customHeight="1" x14ac:dyDescent="0.2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2.75" customHeight="1" x14ac:dyDescent="0.2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2.75" customHeight="1" x14ac:dyDescent="0.2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2.75" customHeight="1" x14ac:dyDescent="0.2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2.75" customHeight="1" x14ac:dyDescent="0.2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2.75" customHeight="1" x14ac:dyDescent="0.2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2.75" customHeight="1" x14ac:dyDescent="0.2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2.75" customHeight="1" x14ac:dyDescent="0.2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2.75" customHeight="1" x14ac:dyDescent="0.2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2.75" customHeight="1" x14ac:dyDescent="0.2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2.75" customHeight="1" x14ac:dyDescent="0.2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2.75" customHeight="1" x14ac:dyDescent="0.2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2.75" customHeight="1" x14ac:dyDescent="0.2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2.75" customHeight="1" x14ac:dyDescent="0.2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2.75" customHeight="1" x14ac:dyDescent="0.2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2.75" customHeight="1" x14ac:dyDescent="0.2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2.75" customHeight="1" x14ac:dyDescent="0.2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2.75" customHeight="1" x14ac:dyDescent="0.2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2.75" customHeight="1" x14ac:dyDescent="0.2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2.75" customHeight="1" x14ac:dyDescent="0.2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2.75" customHeight="1" x14ac:dyDescent="0.2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2.75" customHeight="1" x14ac:dyDescent="0.2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2.75" customHeight="1" x14ac:dyDescent="0.2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2.75" customHeight="1" x14ac:dyDescent="0.2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2.75" customHeight="1" x14ac:dyDescent="0.2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2.75" customHeight="1" x14ac:dyDescent="0.2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2.75" customHeight="1" x14ac:dyDescent="0.2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2.75" customHeight="1" x14ac:dyDescent="0.2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2.75" customHeight="1" x14ac:dyDescent="0.2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2.75" customHeight="1" x14ac:dyDescent="0.2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2.75" customHeight="1" x14ac:dyDescent="0.2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2.75" customHeight="1" x14ac:dyDescent="0.2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2.75" customHeight="1" x14ac:dyDescent="0.2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2.75" customHeight="1" x14ac:dyDescent="0.2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2.75" customHeight="1" x14ac:dyDescent="0.2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2.75" customHeight="1" x14ac:dyDescent="0.2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2.75" customHeight="1" x14ac:dyDescent="0.2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2.75" customHeight="1" x14ac:dyDescent="0.2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2.75" customHeight="1" x14ac:dyDescent="0.2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2.75" customHeight="1" x14ac:dyDescent="0.2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2.75" customHeight="1" x14ac:dyDescent="0.2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2.75" customHeight="1" x14ac:dyDescent="0.2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2.75" customHeight="1" x14ac:dyDescent="0.2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2.75" customHeight="1" x14ac:dyDescent="0.2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2.75" customHeight="1" x14ac:dyDescent="0.2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2.75" customHeight="1" x14ac:dyDescent="0.2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2.75" customHeight="1" x14ac:dyDescent="0.2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2.75" customHeight="1" x14ac:dyDescent="0.2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2.75" customHeight="1" x14ac:dyDescent="0.2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2.75" customHeight="1" x14ac:dyDescent="0.2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2.75" customHeight="1" x14ac:dyDescent="0.2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2.75" customHeight="1" x14ac:dyDescent="0.2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2.75" customHeight="1" x14ac:dyDescent="0.2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2.75" customHeight="1" x14ac:dyDescent="0.2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2.75" customHeight="1" x14ac:dyDescent="0.2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2.75" customHeight="1" x14ac:dyDescent="0.2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2.75" customHeight="1" x14ac:dyDescent="0.2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2.75" customHeight="1" x14ac:dyDescent="0.2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2.75" customHeight="1" x14ac:dyDescent="0.2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2.75" customHeight="1" x14ac:dyDescent="0.2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2.75" customHeight="1" x14ac:dyDescent="0.2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2.75" customHeight="1" x14ac:dyDescent="0.2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2.75" customHeight="1" x14ac:dyDescent="0.2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2.75" customHeight="1" x14ac:dyDescent="0.2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2.75" customHeight="1" x14ac:dyDescent="0.2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2.75" customHeight="1" x14ac:dyDescent="0.2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2.75" customHeight="1" x14ac:dyDescent="0.2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2.75" customHeight="1" x14ac:dyDescent="0.2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2.75" customHeight="1" x14ac:dyDescent="0.2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2.75" customHeight="1" x14ac:dyDescent="0.2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2.75" customHeight="1" x14ac:dyDescent="0.2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2.75" customHeight="1" x14ac:dyDescent="0.2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2.75" customHeight="1" x14ac:dyDescent="0.2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2.75" customHeight="1" x14ac:dyDescent="0.2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2.75" customHeight="1" x14ac:dyDescent="0.2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2.75" customHeight="1" x14ac:dyDescent="0.2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2.75" customHeight="1" x14ac:dyDescent="0.2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2.75" customHeight="1" x14ac:dyDescent="0.2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2.75" customHeight="1" x14ac:dyDescent="0.2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2.75" customHeight="1" x14ac:dyDescent="0.2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2.75" customHeight="1" x14ac:dyDescent="0.2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2.75" customHeight="1" x14ac:dyDescent="0.2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2.75" customHeight="1" x14ac:dyDescent="0.2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2.75" customHeight="1" x14ac:dyDescent="0.2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2.75" customHeight="1" x14ac:dyDescent="0.2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2.75" customHeight="1" x14ac:dyDescent="0.2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2.75" customHeight="1" x14ac:dyDescent="0.2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2.75" customHeight="1" x14ac:dyDescent="0.2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2.75" customHeight="1" x14ac:dyDescent="0.2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2.75" customHeight="1" x14ac:dyDescent="0.2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2.75" customHeight="1" x14ac:dyDescent="0.2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2.75" customHeight="1" x14ac:dyDescent="0.2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2.75" customHeight="1" x14ac:dyDescent="0.2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2.75" customHeight="1" x14ac:dyDescent="0.2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2.75" customHeight="1" x14ac:dyDescent="0.2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2.75" customHeight="1" x14ac:dyDescent="0.2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2.75" customHeight="1" x14ac:dyDescent="0.2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2.75" customHeight="1" x14ac:dyDescent="0.2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2.75" customHeight="1" x14ac:dyDescent="0.2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2.75" customHeight="1" x14ac:dyDescent="0.2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2.75" customHeight="1" x14ac:dyDescent="0.2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2.75" customHeight="1" x14ac:dyDescent="0.2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2.75" customHeight="1" x14ac:dyDescent="0.2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2.75" customHeight="1" x14ac:dyDescent="0.2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2.75" customHeight="1" x14ac:dyDescent="0.2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2.75" customHeight="1" x14ac:dyDescent="0.2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2.75" customHeight="1" x14ac:dyDescent="0.2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2.75" customHeight="1" x14ac:dyDescent="0.2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2.75" customHeight="1" x14ac:dyDescent="0.2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2.75" customHeight="1" x14ac:dyDescent="0.2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2.75" customHeight="1" x14ac:dyDescent="0.2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2.75" customHeight="1" x14ac:dyDescent="0.2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2.75" customHeight="1" x14ac:dyDescent="0.2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2.75" customHeight="1" x14ac:dyDescent="0.2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2.75" customHeight="1" x14ac:dyDescent="0.2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2.75" customHeight="1" x14ac:dyDescent="0.2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2.75" customHeight="1" x14ac:dyDescent="0.2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2.75" customHeight="1" x14ac:dyDescent="0.2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2.75" customHeight="1" x14ac:dyDescent="0.2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2.75" customHeight="1" x14ac:dyDescent="0.2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2.75" customHeight="1" x14ac:dyDescent="0.2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2.75" customHeight="1" x14ac:dyDescent="0.2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2.75" customHeight="1" x14ac:dyDescent="0.2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2.75" customHeight="1" x14ac:dyDescent="0.2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2.75" customHeight="1" x14ac:dyDescent="0.2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2.75" customHeight="1" x14ac:dyDescent="0.2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2.75" customHeight="1" x14ac:dyDescent="0.2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2.75" customHeight="1" x14ac:dyDescent="0.2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2.75" customHeight="1" x14ac:dyDescent="0.2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2.75" customHeight="1" x14ac:dyDescent="0.2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2.75" customHeight="1" x14ac:dyDescent="0.2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2.75" customHeight="1" x14ac:dyDescent="0.2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2.75" customHeight="1" x14ac:dyDescent="0.2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2.75" customHeight="1" x14ac:dyDescent="0.2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2.75" customHeight="1" x14ac:dyDescent="0.2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2.75" customHeight="1" x14ac:dyDescent="0.2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2.75" customHeight="1" x14ac:dyDescent="0.2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2.75" customHeight="1" x14ac:dyDescent="0.2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2.75" customHeight="1" x14ac:dyDescent="0.2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2.75" customHeight="1" x14ac:dyDescent="0.2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2.75" customHeight="1" x14ac:dyDescent="0.2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2.75" customHeight="1" x14ac:dyDescent="0.2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2.75" customHeight="1" x14ac:dyDescent="0.2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2.75" customHeight="1" x14ac:dyDescent="0.2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2.75" customHeight="1" x14ac:dyDescent="0.2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2.75" customHeight="1" x14ac:dyDescent="0.2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2.75" customHeight="1" x14ac:dyDescent="0.2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2.75" customHeight="1" x14ac:dyDescent="0.2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2.75" customHeight="1" x14ac:dyDescent="0.2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2.75" customHeight="1" x14ac:dyDescent="0.2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2.75" customHeight="1" x14ac:dyDescent="0.2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2.75" customHeight="1" x14ac:dyDescent="0.2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2.75" customHeight="1" x14ac:dyDescent="0.2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2.75" customHeight="1" x14ac:dyDescent="0.2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2.75" customHeight="1" x14ac:dyDescent="0.2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2.75" customHeight="1" x14ac:dyDescent="0.2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2.75" customHeight="1" x14ac:dyDescent="0.2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2.75" customHeight="1" x14ac:dyDescent="0.2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2.75" customHeight="1" x14ac:dyDescent="0.2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2.75" customHeight="1" x14ac:dyDescent="0.2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2.75" customHeight="1" x14ac:dyDescent="0.2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2.75" customHeight="1" x14ac:dyDescent="0.2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2.75" customHeight="1" x14ac:dyDescent="0.2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2.75" customHeight="1" x14ac:dyDescent="0.2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2.75" customHeight="1" x14ac:dyDescent="0.2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2.75" customHeight="1" x14ac:dyDescent="0.2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2.75" customHeight="1" x14ac:dyDescent="0.2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2.75" customHeight="1" x14ac:dyDescent="0.2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2.75" customHeight="1" x14ac:dyDescent="0.2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2.75" customHeight="1" x14ac:dyDescent="0.2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2.75" customHeight="1" x14ac:dyDescent="0.2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2.75" customHeight="1" x14ac:dyDescent="0.2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2.75" customHeight="1" x14ac:dyDescent="0.2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2.75" customHeight="1" x14ac:dyDescent="0.2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2.75" customHeight="1" x14ac:dyDescent="0.2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2.75" customHeight="1" x14ac:dyDescent="0.2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2.75" customHeight="1" x14ac:dyDescent="0.2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2.75" customHeight="1" x14ac:dyDescent="0.2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2.75" customHeight="1" x14ac:dyDescent="0.2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2.75" customHeight="1" x14ac:dyDescent="0.2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2.75" customHeight="1" x14ac:dyDescent="0.2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2.75" customHeight="1" x14ac:dyDescent="0.2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2.75" customHeight="1" x14ac:dyDescent="0.2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2.75" customHeight="1" x14ac:dyDescent="0.2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2.75" customHeight="1" x14ac:dyDescent="0.2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2.75" customHeight="1" x14ac:dyDescent="0.2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2.75" customHeight="1" x14ac:dyDescent="0.2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2.75" customHeight="1" x14ac:dyDescent="0.2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2.75" customHeight="1" x14ac:dyDescent="0.2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2.75" customHeight="1" x14ac:dyDescent="0.2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2.75" customHeight="1" x14ac:dyDescent="0.2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2.75" customHeight="1" x14ac:dyDescent="0.2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2.75" customHeight="1" x14ac:dyDescent="0.2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2.75" customHeight="1" x14ac:dyDescent="0.2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2.75" customHeight="1" x14ac:dyDescent="0.2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2.75" customHeight="1" x14ac:dyDescent="0.2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2.75" customHeight="1" x14ac:dyDescent="0.2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2.75" customHeight="1" x14ac:dyDescent="0.2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2.75" customHeight="1" x14ac:dyDescent="0.2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2.75" customHeight="1" x14ac:dyDescent="0.2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2.75" customHeight="1" x14ac:dyDescent="0.2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2.75" customHeight="1" x14ac:dyDescent="0.2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2.75" customHeight="1" x14ac:dyDescent="0.2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2.75" customHeight="1" x14ac:dyDescent="0.2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2.75" customHeight="1" x14ac:dyDescent="0.2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2.75" customHeight="1" x14ac:dyDescent="0.2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2.75" customHeight="1" x14ac:dyDescent="0.2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2.75" customHeight="1" x14ac:dyDescent="0.2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2.75" customHeight="1" x14ac:dyDescent="0.2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2.75" customHeight="1" x14ac:dyDescent="0.2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2.75" customHeight="1" x14ac:dyDescent="0.2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2.75" customHeight="1" x14ac:dyDescent="0.2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2.75" customHeight="1" x14ac:dyDescent="0.2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2.75" customHeight="1" x14ac:dyDescent="0.2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2.75" customHeight="1" x14ac:dyDescent="0.2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2.75" customHeight="1" x14ac:dyDescent="0.2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2.75" customHeight="1" x14ac:dyDescent="0.2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2.75" customHeight="1" x14ac:dyDescent="0.2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2.75" customHeight="1" x14ac:dyDescent="0.2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2.75" customHeight="1" x14ac:dyDescent="0.2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2.75" customHeight="1" x14ac:dyDescent="0.2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2.75" customHeight="1" x14ac:dyDescent="0.2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2.75" customHeight="1" x14ac:dyDescent="0.2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2.75" customHeight="1" x14ac:dyDescent="0.2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2.75" customHeight="1" x14ac:dyDescent="0.2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2.75" customHeight="1" x14ac:dyDescent="0.2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2.75" customHeight="1" x14ac:dyDescent="0.2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2.75" customHeight="1" x14ac:dyDescent="0.2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2.75" customHeight="1" x14ac:dyDescent="0.2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2.75" customHeight="1" x14ac:dyDescent="0.2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2.75" customHeight="1" x14ac:dyDescent="0.2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2.75" customHeight="1" x14ac:dyDescent="0.2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2.75" customHeight="1" x14ac:dyDescent="0.2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2.75" customHeight="1" x14ac:dyDescent="0.2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2.75" customHeight="1" x14ac:dyDescent="0.2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2.75" customHeight="1" x14ac:dyDescent="0.2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2.75" customHeight="1" x14ac:dyDescent="0.2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2.75" customHeight="1" x14ac:dyDescent="0.2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2.75" customHeight="1" x14ac:dyDescent="0.2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2.75" customHeight="1" x14ac:dyDescent="0.2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2.75" customHeight="1" x14ac:dyDescent="0.2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2.75" customHeight="1" x14ac:dyDescent="0.2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2.75" customHeight="1" x14ac:dyDescent="0.2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2.75" customHeight="1" x14ac:dyDescent="0.2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2.75" customHeight="1" x14ac:dyDescent="0.2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2.75" customHeight="1" x14ac:dyDescent="0.2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</sheetData>
  <mergeCells count="1">
    <mergeCell ref="D5:G5"/>
  </mergeCells>
  <pageMargins left="0.70866141732283472" right="0.70866141732283472" top="0.74803149606299213" bottom="0.74803149606299213" header="0" footer="0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PlanAnual 2017</vt:lpstr>
      <vt:lpstr>Plan Anual 2022</vt:lpstr>
      <vt:lpstr>PAAPConcesiuniServicii</vt:lpstr>
      <vt:lpstr>Anexa_PlanAchizitiiDirecte 2017</vt:lpstr>
      <vt:lpstr>Anexa_PlanAchizitiiDirecte_2022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 Despina</dc:creator>
  <cp:lastModifiedBy>Microsoft Office User</cp:lastModifiedBy>
  <cp:lastPrinted>2022-01-05T10:50:58Z</cp:lastPrinted>
  <dcterms:created xsi:type="dcterms:W3CDTF">2015-10-15T10:06:25Z</dcterms:created>
  <dcterms:modified xsi:type="dcterms:W3CDTF">2022-02-16T10:42:37Z</dcterms:modified>
</cp:coreProperties>
</file>