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sedinte 2023\AUGUST 2023\hcl rectificare buget 2023\"/>
    </mc:Choice>
  </mc:AlternateContent>
  <xr:revisionPtr revIDLastSave="0" documentId="13_ncr:1_{96063ED1-A78C-42F5-87B8-92B5C964A8B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08" sheetId="18" r:id="rId1"/>
    <sheet name="02" sheetId="16" r:id="rId2"/>
    <sheet name="Foaie2" sheetId="2" r:id="rId3"/>
    <sheet name="Foaie3" sheetId="3" r:id="rId4"/>
  </sheets>
  <definedNames>
    <definedName name="_xlnm.Print_Titles" localSheetId="1">'02'!$7:$7</definedName>
    <definedName name="_xlnm.Print_Titles" localSheetId="0">'08'!$7:$7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3" i="18" l="1"/>
  <c r="E153" i="18"/>
  <c r="E152" i="18" s="1"/>
  <c r="F152" i="18"/>
  <c r="F151" i="18"/>
  <c r="F150" i="18"/>
  <c r="F149" i="18" s="1"/>
  <c r="I149" i="18"/>
  <c r="H149" i="18"/>
  <c r="G149" i="18"/>
  <c r="E149" i="18"/>
  <c r="D149" i="18"/>
  <c r="F147" i="18"/>
  <c r="F146" i="18" s="1"/>
  <c r="F145" i="18" s="1"/>
  <c r="I146" i="18"/>
  <c r="I145" i="18" s="1"/>
  <c r="H146" i="18"/>
  <c r="G146" i="18"/>
  <c r="E146" i="18"/>
  <c r="E145" i="18" s="1"/>
  <c r="D146" i="18"/>
  <c r="D145" i="18" s="1"/>
  <c r="H145" i="18"/>
  <c r="G145" i="18"/>
  <c r="F144" i="18"/>
  <c r="I143" i="18"/>
  <c r="I142" i="18" s="1"/>
  <c r="H143" i="18"/>
  <c r="H142" i="18" s="1"/>
  <c r="G143" i="18"/>
  <c r="G142" i="18" s="1"/>
  <c r="F143" i="18"/>
  <c r="F142" i="18" s="1"/>
  <c r="E143" i="18"/>
  <c r="D143" i="18"/>
  <c r="E142" i="18"/>
  <c r="D142" i="18"/>
  <c r="F138" i="18"/>
  <c r="F137" i="18" s="1"/>
  <c r="F136" i="18" s="1"/>
  <c r="I137" i="18"/>
  <c r="H137" i="18"/>
  <c r="G137" i="18"/>
  <c r="E137" i="18"/>
  <c r="E136" i="18" s="1"/>
  <c r="D137" i="18"/>
  <c r="D136" i="18" s="1"/>
  <c r="I136" i="18"/>
  <c r="H136" i="18"/>
  <c r="G136" i="18"/>
  <c r="F135" i="18"/>
  <c r="I134" i="18"/>
  <c r="I131" i="18" s="1"/>
  <c r="H134" i="18"/>
  <c r="G134" i="18"/>
  <c r="F134" i="18"/>
  <c r="E134" i="18"/>
  <c r="D134" i="18"/>
  <c r="F133" i="18"/>
  <c r="I132" i="18"/>
  <c r="H132" i="18"/>
  <c r="H131" i="18" s="1"/>
  <c r="G132" i="18"/>
  <c r="G131" i="18" s="1"/>
  <c r="F132" i="18"/>
  <c r="E132" i="18"/>
  <c r="D132" i="18"/>
  <c r="F131" i="18"/>
  <c r="E131" i="18"/>
  <c r="D131" i="18"/>
  <c r="F130" i="18"/>
  <c r="F129" i="18" s="1"/>
  <c r="I129" i="18"/>
  <c r="H129" i="18"/>
  <c r="G129" i="18"/>
  <c r="E129" i="18"/>
  <c r="E126" i="18" s="1"/>
  <c r="D129" i="18"/>
  <c r="F128" i="18"/>
  <c r="F127" i="18" s="1"/>
  <c r="F126" i="18" s="1"/>
  <c r="I127" i="18"/>
  <c r="H127" i="18"/>
  <c r="G127" i="18"/>
  <c r="E127" i="18"/>
  <c r="D127" i="18"/>
  <c r="D126" i="18" s="1"/>
  <c r="I126" i="18"/>
  <c r="H126" i="18"/>
  <c r="G126" i="18"/>
  <c r="F123" i="18"/>
  <c r="I122" i="18"/>
  <c r="I121" i="18" s="1"/>
  <c r="H122" i="18"/>
  <c r="H121" i="18" s="1"/>
  <c r="G122" i="18"/>
  <c r="F122" i="18"/>
  <c r="E122" i="18"/>
  <c r="D122" i="18"/>
  <c r="G121" i="18"/>
  <c r="F121" i="18"/>
  <c r="E121" i="18"/>
  <c r="D121" i="18"/>
  <c r="F120" i="18"/>
  <c r="F119" i="18"/>
  <c r="F118" i="18"/>
  <c r="F117" i="18"/>
  <c r="F116" i="18"/>
  <c r="F115" i="18" s="1"/>
  <c r="F114" i="18" s="1"/>
  <c r="I115" i="18"/>
  <c r="I114" i="18" s="1"/>
  <c r="H115" i="18"/>
  <c r="G115" i="18"/>
  <c r="E115" i="18"/>
  <c r="D115" i="18"/>
  <c r="H114" i="18"/>
  <c r="G114" i="18"/>
  <c r="E114" i="18"/>
  <c r="D114" i="18"/>
  <c r="F113" i="18"/>
  <c r="I111" i="18"/>
  <c r="H111" i="18"/>
  <c r="G111" i="18"/>
  <c r="F111" i="18"/>
  <c r="E111" i="18"/>
  <c r="D111" i="18"/>
  <c r="F110" i="18"/>
  <c r="F109" i="18"/>
  <c r="F108" i="18"/>
  <c r="F107" i="18" s="1"/>
  <c r="I107" i="18"/>
  <c r="H107" i="18"/>
  <c r="H106" i="18" s="1"/>
  <c r="G107" i="18"/>
  <c r="G106" i="18" s="1"/>
  <c r="E107" i="18"/>
  <c r="D107" i="18"/>
  <c r="D106" i="18" s="1"/>
  <c r="I106" i="18"/>
  <c r="E106" i="18"/>
  <c r="F105" i="18"/>
  <c r="F104" i="18"/>
  <c r="I103" i="18"/>
  <c r="H103" i="18"/>
  <c r="G103" i="18"/>
  <c r="F103" i="18"/>
  <c r="F102" i="18" s="1"/>
  <c r="E103" i="18"/>
  <c r="E102" i="18" s="1"/>
  <c r="D103" i="18"/>
  <c r="I102" i="18"/>
  <c r="H102" i="18"/>
  <c r="G102" i="18"/>
  <c r="D102" i="18"/>
  <c r="F101" i="18"/>
  <c r="F100" i="18"/>
  <c r="F99" i="18" s="1"/>
  <c r="I99" i="18"/>
  <c r="H99" i="18"/>
  <c r="H66" i="18" s="1"/>
  <c r="G99" i="18"/>
  <c r="E99" i="18"/>
  <c r="D99" i="18"/>
  <c r="D66" i="18" s="1"/>
  <c r="F98" i="18"/>
  <c r="F97" i="18"/>
  <c r="F96" i="18"/>
  <c r="F95" i="18"/>
  <c r="F92" i="18" s="1"/>
  <c r="F91" i="18" s="1"/>
  <c r="F94" i="18"/>
  <c r="F93" i="18"/>
  <c r="I92" i="18"/>
  <c r="H92" i="18"/>
  <c r="H91" i="18" s="1"/>
  <c r="G92" i="18"/>
  <c r="G61" i="18" s="1"/>
  <c r="E92" i="18"/>
  <c r="D92" i="18"/>
  <c r="D91" i="18" s="1"/>
  <c r="I91" i="18"/>
  <c r="E91" i="18"/>
  <c r="F90" i="18"/>
  <c r="F89" i="18" s="1"/>
  <c r="F88" i="18" s="1"/>
  <c r="I89" i="18"/>
  <c r="I88" i="18" s="1"/>
  <c r="H89" i="18"/>
  <c r="G89" i="18"/>
  <c r="E89" i="18"/>
  <c r="E88" i="18" s="1"/>
  <c r="D89" i="18"/>
  <c r="D88" i="18" s="1"/>
  <c r="H88" i="18"/>
  <c r="G88" i="18"/>
  <c r="F87" i="18"/>
  <c r="F86" i="18"/>
  <c r="F85" i="18" s="1"/>
  <c r="F84" i="18" s="1"/>
  <c r="I85" i="18"/>
  <c r="H85" i="18"/>
  <c r="G85" i="18"/>
  <c r="G84" i="18" s="1"/>
  <c r="E85" i="18"/>
  <c r="D85" i="18"/>
  <c r="I84" i="18"/>
  <c r="H84" i="18"/>
  <c r="E84" i="18"/>
  <c r="D84" i="18"/>
  <c r="F83" i="18"/>
  <c r="F82" i="18"/>
  <c r="I81" i="18"/>
  <c r="I80" i="18" s="1"/>
  <c r="H81" i="18"/>
  <c r="H80" i="18" s="1"/>
  <c r="G81" i="18"/>
  <c r="F81" i="18"/>
  <c r="E81" i="18"/>
  <c r="E80" i="18" s="1"/>
  <c r="D81" i="18"/>
  <c r="G80" i="18"/>
  <c r="F80" i="18"/>
  <c r="D80" i="18"/>
  <c r="F79" i="18"/>
  <c r="F78" i="18" s="1"/>
  <c r="F77" i="18" s="1"/>
  <c r="I78" i="18"/>
  <c r="H78" i="18"/>
  <c r="G78" i="18"/>
  <c r="E78" i="18"/>
  <c r="E61" i="18" s="1"/>
  <c r="D78" i="18"/>
  <c r="D77" i="18" s="1"/>
  <c r="I77" i="18"/>
  <c r="H77" i="18"/>
  <c r="G77" i="18"/>
  <c r="F75" i="18"/>
  <c r="F67" i="18" s="1"/>
  <c r="I74" i="18"/>
  <c r="I66" i="18" s="1"/>
  <c r="H74" i="18"/>
  <c r="G74" i="18"/>
  <c r="G66" i="18" s="1"/>
  <c r="E74" i="18"/>
  <c r="D74" i="18"/>
  <c r="F73" i="18"/>
  <c r="F72" i="18"/>
  <c r="F71" i="18"/>
  <c r="F69" i="18" s="1"/>
  <c r="F70" i="18"/>
  <c r="I69" i="18"/>
  <c r="I68" i="18" s="1"/>
  <c r="I60" i="18" s="1"/>
  <c r="H69" i="18"/>
  <c r="G69" i="18"/>
  <c r="E69" i="18"/>
  <c r="E68" i="18" s="1"/>
  <c r="D69" i="18"/>
  <c r="D61" i="18" s="1"/>
  <c r="H68" i="18"/>
  <c r="G68" i="18"/>
  <c r="I67" i="18"/>
  <c r="H67" i="18"/>
  <c r="G67" i="18"/>
  <c r="E67" i="18"/>
  <c r="D67" i="18"/>
  <c r="E66" i="18"/>
  <c r="F65" i="18"/>
  <c r="E65" i="18"/>
  <c r="I64" i="18"/>
  <c r="H64" i="18"/>
  <c r="G64" i="18"/>
  <c r="E64" i="18"/>
  <c r="D64" i="18"/>
  <c r="I63" i="18"/>
  <c r="H63" i="18"/>
  <c r="G63" i="18"/>
  <c r="E63" i="18"/>
  <c r="D63" i="18"/>
  <c r="I62" i="18"/>
  <c r="H62" i="18"/>
  <c r="G62" i="18"/>
  <c r="E62" i="18"/>
  <c r="D62" i="18"/>
  <c r="H61" i="18"/>
  <c r="F58" i="18"/>
  <c r="F55" i="18" s="1"/>
  <c r="F57" i="18"/>
  <c r="F56" i="18"/>
  <c r="I55" i="18"/>
  <c r="I157" i="18" s="1"/>
  <c r="H55" i="18"/>
  <c r="G55" i="18"/>
  <c r="E55" i="18"/>
  <c r="E157" i="18" s="1"/>
  <c r="D55" i="18"/>
  <c r="F54" i="18"/>
  <c r="I53" i="18"/>
  <c r="H53" i="18"/>
  <c r="G53" i="18"/>
  <c r="F53" i="18"/>
  <c r="E53" i="18"/>
  <c r="D53" i="18"/>
  <c r="F52" i="18"/>
  <c r="F49" i="18" s="1"/>
  <c r="F51" i="18"/>
  <c r="F50" i="18"/>
  <c r="I49" i="18"/>
  <c r="H49" i="18"/>
  <c r="G49" i="18"/>
  <c r="E49" i="18"/>
  <c r="D49" i="18"/>
  <c r="F48" i="18"/>
  <c r="F47" i="18"/>
  <c r="I46" i="18"/>
  <c r="H46" i="18"/>
  <c r="G46" i="18"/>
  <c r="F46" i="18"/>
  <c r="E46" i="18"/>
  <c r="D46" i="18"/>
  <c r="F45" i="18"/>
  <c r="F44" i="18"/>
  <c r="F43" i="18"/>
  <c r="I42" i="18"/>
  <c r="H42" i="18"/>
  <c r="H18" i="18" s="1"/>
  <c r="H9" i="18" s="1"/>
  <c r="G42" i="18"/>
  <c r="F42" i="18"/>
  <c r="E42" i="18"/>
  <c r="D42" i="18"/>
  <c r="F41" i="18"/>
  <c r="F40" i="18"/>
  <c r="F39" i="18"/>
  <c r="I38" i="18"/>
  <c r="H38" i="18"/>
  <c r="G38" i="18"/>
  <c r="F38" i="18"/>
  <c r="E38" i="18"/>
  <c r="D38" i="18"/>
  <c r="F37" i="18"/>
  <c r="F36" i="18"/>
  <c r="F35" i="18"/>
  <c r="F34" i="18"/>
  <c r="F33" i="18"/>
  <c r="F32" i="18"/>
  <c r="F31" i="18" s="1"/>
  <c r="F30" i="18" s="1"/>
  <c r="I31" i="18"/>
  <c r="H31" i="18"/>
  <c r="G31" i="18"/>
  <c r="E31" i="18"/>
  <c r="E30" i="18" s="1"/>
  <c r="D31" i="18"/>
  <c r="D30" i="18" s="1"/>
  <c r="I30" i="18"/>
  <c r="H30" i="18"/>
  <c r="G30" i="18"/>
  <c r="F29" i="18"/>
  <c r="F28" i="18"/>
  <c r="F27" i="18"/>
  <c r="F26" i="18"/>
  <c r="F25" i="18"/>
  <c r="I24" i="18"/>
  <c r="H24" i="18"/>
  <c r="G24" i="18"/>
  <c r="F24" i="18"/>
  <c r="E24" i="18"/>
  <c r="D24" i="18"/>
  <c r="F23" i="18"/>
  <c r="F22" i="18"/>
  <c r="I21" i="18"/>
  <c r="H21" i="18"/>
  <c r="G21" i="18"/>
  <c r="G20" i="18" s="1"/>
  <c r="G18" i="18" s="1"/>
  <c r="G9" i="18" s="1"/>
  <c r="F21" i="18"/>
  <c r="F20" i="18" s="1"/>
  <c r="E21" i="18"/>
  <c r="E20" i="18" s="1"/>
  <c r="E18" i="18" s="1"/>
  <c r="D21" i="18"/>
  <c r="I20" i="18"/>
  <c r="I18" i="18" s="1"/>
  <c r="H20" i="18"/>
  <c r="D20" i="18"/>
  <c r="F19" i="18"/>
  <c r="F17" i="18"/>
  <c r="F16" i="18"/>
  <c r="F15" i="18"/>
  <c r="F14" i="18" s="1"/>
  <c r="I14" i="18"/>
  <c r="I9" i="18" s="1"/>
  <c r="H14" i="18"/>
  <c r="G14" i="18"/>
  <c r="E14" i="18"/>
  <c r="D14" i="18"/>
  <c r="F13" i="18"/>
  <c r="F12" i="18"/>
  <c r="F11" i="18"/>
  <c r="I10" i="18"/>
  <c r="H10" i="18"/>
  <c r="G10" i="18"/>
  <c r="E10" i="18"/>
  <c r="D10" i="18"/>
  <c r="G66" i="16"/>
  <c r="D66" i="16"/>
  <c r="D67" i="16"/>
  <c r="F150" i="16"/>
  <c r="E55" i="16"/>
  <c r="I67" i="16"/>
  <c r="H67" i="16"/>
  <c r="G67" i="16"/>
  <c r="E67" i="16"/>
  <c r="I149" i="16"/>
  <c r="H149" i="16"/>
  <c r="G149" i="16"/>
  <c r="E149" i="16"/>
  <c r="D149" i="16"/>
  <c r="D55" i="16"/>
  <c r="F57" i="16"/>
  <c r="F153" i="16"/>
  <c r="E153" i="16"/>
  <c r="F152" i="16"/>
  <c r="E152" i="16"/>
  <c r="F151" i="16"/>
  <c r="F147" i="16"/>
  <c r="F146" i="16" s="1"/>
  <c r="I146" i="16"/>
  <c r="H146" i="16"/>
  <c r="G146" i="16"/>
  <c r="E146" i="16"/>
  <c r="D146" i="16"/>
  <c r="F144" i="16"/>
  <c r="F143" i="16" s="1"/>
  <c r="F142" i="16" s="1"/>
  <c r="I143" i="16"/>
  <c r="I142" i="16" s="1"/>
  <c r="H143" i="16"/>
  <c r="H142" i="16" s="1"/>
  <c r="G143" i="16"/>
  <c r="G142" i="16" s="1"/>
  <c r="E143" i="16"/>
  <c r="E142" i="16" s="1"/>
  <c r="D143" i="16"/>
  <c r="D142" i="16" s="1"/>
  <c r="F138" i="16"/>
  <c r="F137" i="16" s="1"/>
  <c r="F136" i="16" s="1"/>
  <c r="I137" i="16"/>
  <c r="H137" i="16"/>
  <c r="H136" i="16" s="1"/>
  <c r="G137" i="16"/>
  <c r="G136" i="16" s="1"/>
  <c r="E137" i="16"/>
  <c r="E136" i="16" s="1"/>
  <c r="D137" i="16"/>
  <c r="D136" i="16" s="1"/>
  <c r="I136" i="16"/>
  <c r="F135" i="16"/>
  <c r="F134" i="16" s="1"/>
  <c r="I134" i="16"/>
  <c r="H134" i="16"/>
  <c r="G134" i="16"/>
  <c r="E134" i="16"/>
  <c r="D134" i="16"/>
  <c r="F133" i="16"/>
  <c r="F132" i="16" s="1"/>
  <c r="I132" i="16"/>
  <c r="H132" i="16"/>
  <c r="G132" i="16"/>
  <c r="E132" i="16"/>
  <c r="D132" i="16"/>
  <c r="E131" i="16"/>
  <c r="F130" i="16"/>
  <c r="F129" i="16" s="1"/>
  <c r="I129" i="16"/>
  <c r="H129" i="16"/>
  <c r="G129" i="16"/>
  <c r="E129" i="16"/>
  <c r="D129" i="16"/>
  <c r="F128" i="16"/>
  <c r="F127" i="16" s="1"/>
  <c r="I127" i="16"/>
  <c r="H127" i="16"/>
  <c r="H126" i="16" s="1"/>
  <c r="G127" i="16"/>
  <c r="E127" i="16"/>
  <c r="D127" i="16"/>
  <c r="F123" i="16"/>
  <c r="F122" i="16" s="1"/>
  <c r="F121" i="16" s="1"/>
  <c r="I122" i="16"/>
  <c r="I121" i="16" s="1"/>
  <c r="H122" i="16"/>
  <c r="H121" i="16" s="1"/>
  <c r="G122" i="16"/>
  <c r="G121" i="16" s="1"/>
  <c r="E122" i="16"/>
  <c r="E121" i="16" s="1"/>
  <c r="D122" i="16"/>
  <c r="D121" i="16" s="1"/>
  <c r="F120" i="16"/>
  <c r="F119" i="16"/>
  <c r="F118" i="16"/>
  <c r="F117" i="16"/>
  <c r="F116" i="16"/>
  <c r="I115" i="16"/>
  <c r="I114" i="16" s="1"/>
  <c r="H115" i="16"/>
  <c r="H114" i="16" s="1"/>
  <c r="G115" i="16"/>
  <c r="G114" i="16" s="1"/>
  <c r="E115" i="16"/>
  <c r="E114" i="16" s="1"/>
  <c r="D115" i="16"/>
  <c r="D114" i="16" s="1"/>
  <c r="F113" i="16"/>
  <c r="F111" i="16" s="1"/>
  <c r="I111" i="16"/>
  <c r="H111" i="16"/>
  <c r="G111" i="16"/>
  <c r="E111" i="16"/>
  <c r="D111" i="16"/>
  <c r="F110" i="16"/>
  <c r="F109" i="16"/>
  <c r="F108" i="16"/>
  <c r="I107" i="16"/>
  <c r="H107" i="16"/>
  <c r="H106" i="16" s="1"/>
  <c r="G107" i="16"/>
  <c r="G106" i="16" s="1"/>
  <c r="E107" i="16"/>
  <c r="D107" i="16"/>
  <c r="F105" i="16"/>
  <c r="F104" i="16"/>
  <c r="I103" i="16"/>
  <c r="I102" i="16" s="1"/>
  <c r="H103" i="16"/>
  <c r="H102" i="16" s="1"/>
  <c r="G103" i="16"/>
  <c r="G102" i="16" s="1"/>
  <c r="E103" i="16"/>
  <c r="E102" i="16" s="1"/>
  <c r="D103" i="16"/>
  <c r="D102" i="16" s="1"/>
  <c r="F101" i="16"/>
  <c r="F100" i="16"/>
  <c r="I99" i="16"/>
  <c r="H99" i="16"/>
  <c r="G99" i="16"/>
  <c r="E99" i="16"/>
  <c r="D99" i="16"/>
  <c r="F98" i="16"/>
  <c r="F97" i="16"/>
  <c r="F96" i="16"/>
  <c r="F95" i="16"/>
  <c r="F94" i="16"/>
  <c r="F93" i="16"/>
  <c r="I92" i="16"/>
  <c r="H92" i="16"/>
  <c r="G92" i="16"/>
  <c r="E92" i="16"/>
  <c r="D92" i="16"/>
  <c r="F90" i="16"/>
  <c r="F89" i="16" s="1"/>
  <c r="F88" i="16" s="1"/>
  <c r="I89" i="16"/>
  <c r="I88" i="16" s="1"/>
  <c r="H89" i="16"/>
  <c r="H88" i="16" s="1"/>
  <c r="G89" i="16"/>
  <c r="G88" i="16" s="1"/>
  <c r="E89" i="16"/>
  <c r="E88" i="16" s="1"/>
  <c r="D89" i="16"/>
  <c r="D88" i="16" s="1"/>
  <c r="F87" i="16"/>
  <c r="F86" i="16"/>
  <c r="F85" i="16" s="1"/>
  <c r="F84" i="16" s="1"/>
  <c r="I85" i="16"/>
  <c r="I84" i="16" s="1"/>
  <c r="H85" i="16"/>
  <c r="H84" i="16" s="1"/>
  <c r="G85" i="16"/>
  <c r="G84" i="16" s="1"/>
  <c r="E85" i="16"/>
  <c r="E84" i="16" s="1"/>
  <c r="D85" i="16"/>
  <c r="D84" i="16" s="1"/>
  <c r="F83" i="16"/>
  <c r="F82" i="16"/>
  <c r="I81" i="16"/>
  <c r="I80" i="16" s="1"/>
  <c r="H81" i="16"/>
  <c r="H80" i="16" s="1"/>
  <c r="G81" i="16"/>
  <c r="G80" i="16" s="1"/>
  <c r="E81" i="16"/>
  <c r="E80" i="16" s="1"/>
  <c r="D81" i="16"/>
  <c r="D80" i="16" s="1"/>
  <c r="F79" i="16"/>
  <c r="F78" i="16" s="1"/>
  <c r="F77" i="16" s="1"/>
  <c r="I78" i="16"/>
  <c r="I77" i="16" s="1"/>
  <c r="H78" i="16"/>
  <c r="H77" i="16" s="1"/>
  <c r="G78" i="16"/>
  <c r="G77" i="16" s="1"/>
  <c r="E78" i="16"/>
  <c r="E77" i="16" s="1"/>
  <c r="D78" i="16"/>
  <c r="D77" i="16" s="1"/>
  <c r="F75" i="16"/>
  <c r="I74" i="16"/>
  <c r="I66" i="16" s="1"/>
  <c r="H74" i="16"/>
  <c r="H66" i="16" s="1"/>
  <c r="G74" i="16"/>
  <c r="E74" i="16"/>
  <c r="E66" i="16" s="1"/>
  <c r="D74" i="16"/>
  <c r="F73" i="16"/>
  <c r="F72" i="16"/>
  <c r="F71" i="16"/>
  <c r="F70" i="16"/>
  <c r="I69" i="16"/>
  <c r="H69" i="16"/>
  <c r="H68" i="16" s="1"/>
  <c r="G69" i="16"/>
  <c r="E69" i="16"/>
  <c r="E68" i="16" s="1"/>
  <c r="D69" i="16"/>
  <c r="E65" i="16"/>
  <c r="F65" i="16" s="1"/>
  <c r="I64" i="16"/>
  <c r="H64" i="16"/>
  <c r="G64" i="16"/>
  <c r="E64" i="16"/>
  <c r="D64" i="16"/>
  <c r="I63" i="16"/>
  <c r="H63" i="16"/>
  <c r="G63" i="16"/>
  <c r="E63" i="16"/>
  <c r="D63" i="16"/>
  <c r="I62" i="16"/>
  <c r="H62" i="16"/>
  <c r="G62" i="16"/>
  <c r="E62" i="16"/>
  <c r="D62" i="16"/>
  <c r="F58" i="16"/>
  <c r="F56" i="16"/>
  <c r="F55" i="16" s="1"/>
  <c r="I55" i="16"/>
  <c r="H55" i="16"/>
  <c r="G55" i="16"/>
  <c r="F54" i="16"/>
  <c r="F53" i="16" s="1"/>
  <c r="I53" i="16"/>
  <c r="H53" i="16"/>
  <c r="G53" i="16"/>
  <c r="E53" i="16"/>
  <c r="D53" i="16"/>
  <c r="F52" i="16"/>
  <c r="F51" i="16"/>
  <c r="F50" i="16"/>
  <c r="I49" i="16"/>
  <c r="H49" i="16"/>
  <c r="G49" i="16"/>
  <c r="E49" i="16"/>
  <c r="D49" i="16"/>
  <c r="F48" i="16"/>
  <c r="F47" i="16"/>
  <c r="I46" i="16"/>
  <c r="H46" i="16"/>
  <c r="G46" i="16"/>
  <c r="E46" i="16"/>
  <c r="D46" i="16"/>
  <c r="F45" i="16"/>
  <c r="F44" i="16"/>
  <c r="F43" i="16"/>
  <c r="I42" i="16"/>
  <c r="H42" i="16"/>
  <c r="G42" i="16"/>
  <c r="E42" i="16"/>
  <c r="D42" i="16"/>
  <c r="F41" i="16"/>
  <c r="F40" i="16"/>
  <c r="F39" i="16"/>
  <c r="I38" i="16"/>
  <c r="H38" i="16"/>
  <c r="G38" i="16"/>
  <c r="E38" i="16"/>
  <c r="D38" i="16"/>
  <c r="F37" i="16"/>
  <c r="F36" i="16"/>
  <c r="F35" i="16"/>
  <c r="F34" i="16"/>
  <c r="F33" i="16"/>
  <c r="F32" i="16"/>
  <c r="I31" i="16"/>
  <c r="I30" i="16" s="1"/>
  <c r="H31" i="16"/>
  <c r="H30" i="16" s="1"/>
  <c r="G31" i="16"/>
  <c r="G30" i="16" s="1"/>
  <c r="E31" i="16"/>
  <c r="E30" i="16" s="1"/>
  <c r="D31" i="16"/>
  <c r="D30" i="16" s="1"/>
  <c r="F29" i="16"/>
  <c r="F28" i="16"/>
  <c r="F27" i="16"/>
  <c r="F26" i="16"/>
  <c r="F25" i="16"/>
  <c r="I24" i="16"/>
  <c r="H24" i="16"/>
  <c r="G24" i="16"/>
  <c r="E24" i="16"/>
  <c r="D24" i="16"/>
  <c r="F23" i="16"/>
  <c r="F22" i="16"/>
  <c r="I21" i="16"/>
  <c r="H21" i="16"/>
  <c r="G21" i="16"/>
  <c r="E21" i="16"/>
  <c r="D21" i="16"/>
  <c r="F19" i="16"/>
  <c r="F17" i="16"/>
  <c r="F16" i="16"/>
  <c r="F15" i="16"/>
  <c r="I14" i="16"/>
  <c r="H14" i="16"/>
  <c r="G14" i="16"/>
  <c r="E14" i="16"/>
  <c r="D14" i="16"/>
  <c r="F13" i="16"/>
  <c r="F12" i="16"/>
  <c r="F11" i="16"/>
  <c r="I10" i="16"/>
  <c r="H10" i="16"/>
  <c r="G10" i="16"/>
  <c r="E10" i="16"/>
  <c r="D10" i="16"/>
  <c r="F106" i="18" l="1"/>
  <c r="F64" i="18"/>
  <c r="F10" i="18"/>
  <c r="F18" i="18"/>
  <c r="F9" i="18" s="1"/>
  <c r="G157" i="18"/>
  <c r="D157" i="18"/>
  <c r="G156" i="18"/>
  <c r="G8" i="18"/>
  <c r="F61" i="18"/>
  <c r="E9" i="18"/>
  <c r="D18" i="18"/>
  <c r="D9" i="18" s="1"/>
  <c r="H157" i="18"/>
  <c r="H60" i="18"/>
  <c r="E60" i="18"/>
  <c r="I8" i="18"/>
  <c r="I155" i="18" s="1"/>
  <c r="H8" i="18"/>
  <c r="H156" i="18"/>
  <c r="F63" i="18"/>
  <c r="D68" i="18"/>
  <c r="D60" i="18" s="1"/>
  <c r="E77" i="18"/>
  <c r="G91" i="18"/>
  <c r="G60" i="18" s="1"/>
  <c r="I61" i="18"/>
  <c r="I156" i="18" s="1"/>
  <c r="F62" i="18"/>
  <c r="F74" i="18"/>
  <c r="F66" i="18" s="1"/>
  <c r="F157" i="18" s="1"/>
  <c r="F103" i="16"/>
  <c r="F102" i="16" s="1"/>
  <c r="H91" i="16"/>
  <c r="I91" i="16"/>
  <c r="E91" i="16"/>
  <c r="F149" i="16"/>
  <c r="F67" i="16"/>
  <c r="G145" i="16"/>
  <c r="I126" i="16"/>
  <c r="D131" i="16"/>
  <c r="I157" i="16"/>
  <c r="D106" i="16"/>
  <c r="F107" i="16"/>
  <c r="F106" i="16" s="1"/>
  <c r="D91" i="16"/>
  <c r="F69" i="16"/>
  <c r="G20" i="16"/>
  <c r="G18" i="16" s="1"/>
  <c r="G9" i="16" s="1"/>
  <c r="I68" i="16"/>
  <c r="H145" i="16"/>
  <c r="H157" i="16"/>
  <c r="I145" i="16"/>
  <c r="G68" i="16"/>
  <c r="F99" i="16"/>
  <c r="I106" i="16"/>
  <c r="G131" i="16"/>
  <c r="E106" i="16"/>
  <c r="I20" i="16"/>
  <c r="I18" i="16" s="1"/>
  <c r="I9" i="16" s="1"/>
  <c r="I8" i="16" s="1"/>
  <c r="G157" i="16"/>
  <c r="G126" i="16"/>
  <c r="H131" i="16"/>
  <c r="H20" i="16"/>
  <c r="H18" i="16" s="1"/>
  <c r="H9" i="16" s="1"/>
  <c r="H8" i="16" s="1"/>
  <c r="G61" i="16"/>
  <c r="F46" i="16"/>
  <c r="F81" i="16"/>
  <c r="F80" i="16" s="1"/>
  <c r="G91" i="16"/>
  <c r="I131" i="16"/>
  <c r="E145" i="16"/>
  <c r="F42" i="16"/>
  <c r="F38" i="16"/>
  <c r="F24" i="16"/>
  <c r="F10" i="16"/>
  <c r="E157" i="16"/>
  <c r="D145" i="16"/>
  <c r="F126" i="16"/>
  <c r="E126" i="16"/>
  <c r="D157" i="16"/>
  <c r="D126" i="16"/>
  <c r="F115" i="16"/>
  <c r="F114" i="16" s="1"/>
  <c r="F92" i="16"/>
  <c r="F64" i="16"/>
  <c r="D68" i="16"/>
  <c r="F49" i="16"/>
  <c r="F31" i="16"/>
  <c r="F30" i="16" s="1"/>
  <c r="E20" i="16"/>
  <c r="E18" i="16" s="1"/>
  <c r="E9" i="16" s="1"/>
  <c r="D20" i="16"/>
  <c r="D18" i="16" s="1"/>
  <c r="D9" i="16" s="1"/>
  <c r="D8" i="16" s="1"/>
  <c r="F21" i="16"/>
  <c r="F14" i="16"/>
  <c r="F131" i="16"/>
  <c r="F145" i="16"/>
  <c r="F63" i="16"/>
  <c r="D61" i="16"/>
  <c r="F62" i="16"/>
  <c r="F74" i="16"/>
  <c r="F66" i="16" s="1"/>
  <c r="E61" i="16"/>
  <c r="H61" i="16"/>
  <c r="I61" i="16"/>
  <c r="D156" i="18" l="1"/>
  <c r="D8" i="18"/>
  <c r="D155" i="18" s="1"/>
  <c r="F156" i="18"/>
  <c r="F8" i="18"/>
  <c r="F155" i="18" s="1"/>
  <c r="G155" i="18"/>
  <c r="E156" i="18"/>
  <c r="E8" i="18"/>
  <c r="E155" i="18" s="1"/>
  <c r="H155" i="18"/>
  <c r="F68" i="18"/>
  <c r="F60" i="18" s="1"/>
  <c r="I60" i="16"/>
  <c r="I155" i="16" s="1"/>
  <c r="H60" i="16"/>
  <c r="H155" i="16" s="1"/>
  <c r="F68" i="16"/>
  <c r="G60" i="16"/>
  <c r="F20" i="16"/>
  <c r="F18" i="16" s="1"/>
  <c r="F9" i="16" s="1"/>
  <c r="F8" i="16" s="1"/>
  <c r="F91" i="16"/>
  <c r="E60" i="16"/>
  <c r="H156" i="16"/>
  <c r="I156" i="16"/>
  <c r="F157" i="16"/>
  <c r="D60" i="16"/>
  <c r="D155" i="16" s="1"/>
  <c r="F61" i="16"/>
  <c r="E8" i="16"/>
  <c r="E156" i="16"/>
  <c r="D156" i="16"/>
  <c r="G156" i="16"/>
  <c r="G8" i="16"/>
  <c r="F60" i="16" l="1"/>
  <c r="E155" i="16"/>
  <c r="G155" i="16"/>
  <c r="F155" i="16"/>
  <c r="F156" i="16"/>
</calcChain>
</file>

<file path=xl/sharedStrings.xml><?xml version="1.0" encoding="utf-8"?>
<sst xmlns="http://schemas.openxmlformats.org/spreadsheetml/2006/main" count="570" uniqueCount="223">
  <si>
    <t>COD</t>
  </si>
  <si>
    <t>INDICATORI</t>
  </si>
  <si>
    <t xml:space="preserve">Impozitul pe veniturile din transf.propr.imob. </t>
  </si>
  <si>
    <t>03.02.18</t>
  </si>
  <si>
    <t>04.02</t>
  </si>
  <si>
    <t>Cote defalcate din impozitul pe venit</t>
  </si>
  <si>
    <t>04.02.01</t>
  </si>
  <si>
    <t>04.02.04</t>
  </si>
  <si>
    <t>11.02</t>
  </si>
  <si>
    <t>11.02.02</t>
  </si>
  <si>
    <t>11.02.06</t>
  </si>
  <si>
    <t>07.02.01</t>
  </si>
  <si>
    <t>07.02.01.01</t>
  </si>
  <si>
    <t>07.02.01.02</t>
  </si>
  <si>
    <t>07.02.02</t>
  </si>
  <si>
    <t>07.02.02.01</t>
  </si>
  <si>
    <t>07.02.02.02</t>
  </si>
  <si>
    <t>07.02.02.03</t>
  </si>
  <si>
    <t xml:space="preserve">Taxe judiciare de timbru si alte taxe de timbru  </t>
  </si>
  <si>
    <t xml:space="preserve">Alte impozite si taxe  pe proprietate </t>
  </si>
  <si>
    <t>07.02.03</t>
  </si>
  <si>
    <t>07.02.50</t>
  </si>
  <si>
    <t>07.02</t>
  </si>
  <si>
    <t>16.02.02</t>
  </si>
  <si>
    <t>16.02.02.01</t>
  </si>
  <si>
    <t>16.02.02.02</t>
  </si>
  <si>
    <t>Venituri din concesiuni si inchirieri</t>
  </si>
  <si>
    <t>30.02.05</t>
  </si>
  <si>
    <t>Taxe extrajudiciare de timbru</t>
  </si>
  <si>
    <t>34.02.02</t>
  </si>
  <si>
    <t>Alte amenzi, penalitati si confiscari</t>
  </si>
  <si>
    <t>35.02.01</t>
  </si>
  <si>
    <t>35.02.02</t>
  </si>
  <si>
    <t>35.02.50</t>
  </si>
  <si>
    <t>35.02</t>
  </si>
  <si>
    <t>Alte venituri</t>
  </si>
  <si>
    <t>36.02.50</t>
  </si>
  <si>
    <t>Donatii si sponsorizari</t>
  </si>
  <si>
    <t>37.02</t>
  </si>
  <si>
    <t>37.02.01</t>
  </si>
  <si>
    <t>37.02.03</t>
  </si>
  <si>
    <t>42.02</t>
  </si>
  <si>
    <t>42.02.34</t>
  </si>
  <si>
    <t xml:space="preserve">Cote si sume defalcate din impozitul pe venit   </t>
  </si>
  <si>
    <t xml:space="preserve">Impozite si  taxe pe proprietate  </t>
  </si>
  <si>
    <t xml:space="preserve">Impozit si taxa pe cladiri    </t>
  </si>
  <si>
    <t xml:space="preserve">Impozit pe cladiri de la persoane fizice </t>
  </si>
  <si>
    <t xml:space="preserve">Impozit si taxa pe cladiri de la persoane juridice </t>
  </si>
  <si>
    <t xml:space="preserve">Impozit si taxa pe teren  </t>
  </si>
  <si>
    <t xml:space="preserve">Impozit pe terenuri de la persoane fizice </t>
  </si>
  <si>
    <t xml:space="preserve">Impozit si taxa pe teren de la persoane juridice </t>
  </si>
  <si>
    <t xml:space="preserve">Impozitul pe terenul din extravilan  </t>
  </si>
  <si>
    <t xml:space="preserve">Impozit pe mijloacele de transport  </t>
  </si>
  <si>
    <t xml:space="preserve">Amenzi, penalitati si confiscari  </t>
  </si>
  <si>
    <t xml:space="preserve">Transferuri voluntare,  altele decat subventiile  </t>
  </si>
  <si>
    <t xml:space="preserve">Taxe pe utiliz bunurilor, aut. utiliz. bunurilor </t>
  </si>
  <si>
    <t xml:space="preserve">Subventii de la bugetul de stat    </t>
  </si>
  <si>
    <t>Venituri proprii- total</t>
  </si>
  <si>
    <t>Sume alocate din cotele def. din imp. pe venit pentru echilibrarea bugetelor locale</t>
  </si>
  <si>
    <t>Venituri din amenzi si alte sanctiuni aplicate</t>
  </si>
  <si>
    <t>Penalitati pentru nedepunerea declaratiilor</t>
  </si>
  <si>
    <t>Vărsăminte din secţiunea de funcţionare pentru finanţarea secţiunii de dezvoltare a bugetului local</t>
  </si>
  <si>
    <t>Sume defalcate din TVA</t>
  </si>
  <si>
    <t>Subventii pentru acord ajut.incalzirea locuintei</t>
  </si>
  <si>
    <t>VENITURILE SECT. DE FUNCTIONARE</t>
  </si>
  <si>
    <t>Vărsăminte din secţiunea de funcţionare</t>
  </si>
  <si>
    <t>37.02.04</t>
  </si>
  <si>
    <t>VENITURILE SECT. DE DEZVOLTARE</t>
  </si>
  <si>
    <t>TOTAL CHELTUIELI (S. FUNCT. +S. DEZV.)</t>
  </si>
  <si>
    <t>SECTIUNEA DE FUNCTIONARE</t>
  </si>
  <si>
    <t>Cheltuieli de personal</t>
  </si>
  <si>
    <t>Cheltuieli cu bunuri si servicii</t>
  </si>
  <si>
    <t>Alte cheltuieli</t>
  </si>
  <si>
    <t>SECTIUNEA DE DEZVOLTARE</t>
  </si>
  <si>
    <t>Cheltuieli de capital</t>
  </si>
  <si>
    <t>AUTORITATI EXECUTIVE</t>
  </si>
  <si>
    <t>51.02.01.03</t>
  </si>
  <si>
    <t>FOND REZERVA BUGETARA</t>
  </si>
  <si>
    <t>54.02.05</t>
  </si>
  <si>
    <t>Fond rezerva la dispoz.autorit.locale</t>
  </si>
  <si>
    <t>POLITIA COMUNITARA</t>
  </si>
  <si>
    <t>61.02.03.04</t>
  </si>
  <si>
    <t>INVATAMANT</t>
  </si>
  <si>
    <t>Burse</t>
  </si>
  <si>
    <t>65.02.03</t>
  </si>
  <si>
    <t>CULTURA, RECREERE SI RELIGIE</t>
  </si>
  <si>
    <t>Sustinerea cultelor</t>
  </si>
  <si>
    <t>ASIGURARI SI ASISTENTA SOCIALA</t>
  </si>
  <si>
    <t>Cheltuieli de personal asistenti handicap</t>
  </si>
  <si>
    <t>Indemnizarii persoane handicap</t>
  </si>
  <si>
    <t xml:space="preserve">Ajutoare incalzire </t>
  </si>
  <si>
    <t>ILUMINAT PUBLIC</t>
  </si>
  <si>
    <t>70.02.06</t>
  </si>
  <si>
    <t>ALIMENTARE CU  APA</t>
  </si>
  <si>
    <t>70.02.05.01</t>
  </si>
  <si>
    <t>DRUMURI</t>
  </si>
  <si>
    <t>84.02.03.01</t>
  </si>
  <si>
    <t>50.57.59</t>
  </si>
  <si>
    <t>CONSILIUL LOCAL SOTRILE</t>
  </si>
  <si>
    <t>Sume defalcate din TVA pentru finanarea chelt. descentralizate la nivelul comunelor</t>
  </si>
  <si>
    <t>Sume defalcate din TVA pentru echilibrarea bugetelor locale</t>
  </si>
  <si>
    <t>MII LEI</t>
  </si>
  <si>
    <t>TOTAL VENITURI (S. FUNCT. +S. DEZV.)</t>
  </si>
  <si>
    <t>00.01</t>
  </si>
  <si>
    <t>87.02.01</t>
  </si>
  <si>
    <t>Proiect dezv.locala FRDS</t>
  </si>
  <si>
    <t>ALTE ACTIUNI- F.R.D.S</t>
  </si>
  <si>
    <t>Anexa 1</t>
  </si>
  <si>
    <t>Rambursari de credite</t>
  </si>
  <si>
    <t>16.02.03</t>
  </si>
  <si>
    <t>Taxe si tarife pt.eliberare licente si autorizatii</t>
  </si>
  <si>
    <t>Impozit pe mijl.de transport persoane fizice</t>
  </si>
  <si>
    <t>Impozit pe mijl.de transport persoane juridice</t>
  </si>
  <si>
    <t>Diverse venituri</t>
  </si>
  <si>
    <t>Cheltuieli de capital-camine culturale</t>
  </si>
  <si>
    <t>AGRICULTURA</t>
  </si>
  <si>
    <t xml:space="preserve">Cheltuieli cu bunuri si servicii - pasune </t>
  </si>
  <si>
    <t>83.02.03.30</t>
  </si>
  <si>
    <t>54.02.50</t>
  </si>
  <si>
    <t>ALTE SERVICII PUBLICE GENERALE</t>
  </si>
  <si>
    <t>Taxe speciale</t>
  </si>
  <si>
    <t>36.02.06</t>
  </si>
  <si>
    <t>Cheltuieli cerinte educationale speciale</t>
  </si>
  <si>
    <t>Drepturi stabilite de Legea nr.248/2015</t>
  </si>
  <si>
    <t xml:space="preserve">Cheltuieli cu bunuri si servicii </t>
  </si>
  <si>
    <t>DEZVOLTARE COMUNALA</t>
  </si>
  <si>
    <t>PROTECTIA MEDIULUI</t>
  </si>
  <si>
    <t>74.02.05.01</t>
  </si>
  <si>
    <t>70.02.50</t>
  </si>
  <si>
    <t xml:space="preserve"> </t>
  </si>
  <si>
    <t>Transferuri Club Sportiv Sotrile</t>
  </si>
  <si>
    <t>Ajutoare sociale de urgenta</t>
  </si>
  <si>
    <t>42.02.65</t>
  </si>
  <si>
    <t>Finantarea P.N.D.L.</t>
  </si>
  <si>
    <t>33.02.28</t>
  </si>
  <si>
    <t>Venituri din recuperare cheltuieli de judecata</t>
  </si>
  <si>
    <t>04.02.05</t>
  </si>
  <si>
    <t>Sume repartizate din fondul la dispozitia C.J.P.H.</t>
  </si>
  <si>
    <t>Plati efectuate in anii precedenti</t>
  </si>
  <si>
    <t>Excedent/Deficit, din care:</t>
  </si>
  <si>
    <t>Deficit Sectiunea de functionare</t>
  </si>
  <si>
    <t>Deficit Sectiunea de dezvoltare</t>
  </si>
  <si>
    <t>0</t>
  </si>
  <si>
    <t>61.02.05</t>
  </si>
  <si>
    <t>PROTECTIE CIVILA- SITUATII URGENTA</t>
  </si>
  <si>
    <t>Cheltuieli de personal-alegeri locale</t>
  </si>
  <si>
    <t>Cheltuieli cu bunuri si servicii-alegeri locale</t>
  </si>
  <si>
    <t>Alte cheltuieli asistenta sociala</t>
  </si>
  <si>
    <t>7</t>
  </si>
  <si>
    <t>10</t>
  </si>
  <si>
    <t>45</t>
  </si>
  <si>
    <t>25</t>
  </si>
  <si>
    <t>20</t>
  </si>
  <si>
    <t>BUGET INITIAL</t>
  </si>
  <si>
    <t>INFLUENTE +/-</t>
  </si>
  <si>
    <t>Subventii de la alte administratii</t>
  </si>
  <si>
    <t>Sume aloccate din bugetul ANCPI</t>
  </si>
  <si>
    <t>43.02.34</t>
  </si>
  <si>
    <t>Suport alimentar OG 91/2021</t>
  </si>
  <si>
    <t>42.02.28</t>
  </si>
  <si>
    <t>Subventii primite de la Fondul de Interventie</t>
  </si>
  <si>
    <t>36.02.14</t>
  </si>
  <si>
    <t>Venituri recuperare cheltuieli executare silita</t>
  </si>
  <si>
    <t>11.02.05</t>
  </si>
  <si>
    <t>Sume defalcate din TVA pentru drumuri</t>
  </si>
  <si>
    <t>70</t>
  </si>
  <si>
    <t>BUGET 2022</t>
  </si>
  <si>
    <t>260</t>
  </si>
  <si>
    <t>42</t>
  </si>
  <si>
    <t>50</t>
  </si>
  <si>
    <t>Alte transferuri</t>
  </si>
  <si>
    <t>Plati efectuate in anii precedenti si recuperate</t>
  </si>
  <si>
    <t>2</t>
  </si>
  <si>
    <t>80</t>
  </si>
  <si>
    <t>40</t>
  </si>
  <si>
    <t>160</t>
  </si>
  <si>
    <t>SANATATE</t>
  </si>
  <si>
    <t>42.02.41</t>
  </si>
  <si>
    <t>Subventii pentru finantarea sanatatii</t>
  </si>
  <si>
    <t>5</t>
  </si>
  <si>
    <t>12</t>
  </si>
  <si>
    <t xml:space="preserve">         BUGETUL DE VENITURI SI CHELTUIELI PE ANUL 2023</t>
  </si>
  <si>
    <t xml:space="preserve">                        SI ESTIMARI PENTRU ANII 2024-2026</t>
  </si>
  <si>
    <t>362</t>
  </si>
  <si>
    <t>1506</t>
  </si>
  <si>
    <t>2141.48</t>
  </si>
  <si>
    <t>795</t>
  </si>
  <si>
    <t>200</t>
  </si>
  <si>
    <t>100</t>
  </si>
  <si>
    <t>140</t>
  </si>
  <si>
    <t>847</t>
  </si>
  <si>
    <t>150</t>
  </si>
  <si>
    <t>282</t>
  </si>
  <si>
    <t>Planuri si regulamente urbanism</t>
  </si>
  <si>
    <t>42.02.05</t>
  </si>
  <si>
    <t>42.02.88</t>
  </si>
  <si>
    <t>Fonduri externe nerambursabile</t>
  </si>
  <si>
    <t>310</t>
  </si>
  <si>
    <t>1335</t>
  </si>
  <si>
    <t>850</t>
  </si>
  <si>
    <t>990</t>
  </si>
  <si>
    <t>300</t>
  </si>
  <si>
    <t>143</t>
  </si>
  <si>
    <t>222</t>
  </si>
  <si>
    <t>68</t>
  </si>
  <si>
    <t>31</t>
  </si>
  <si>
    <t>419</t>
  </si>
  <si>
    <t>69</t>
  </si>
  <si>
    <t>88</t>
  </si>
  <si>
    <t>250</t>
  </si>
  <si>
    <t>970</t>
  </si>
  <si>
    <t>653</t>
  </si>
  <si>
    <t>30</t>
  </si>
  <si>
    <t>95</t>
  </si>
  <si>
    <t>1082</t>
  </si>
  <si>
    <t>4612.08</t>
  </si>
  <si>
    <t>Proiecte finantare asistenta financiara nerambursabila</t>
  </si>
  <si>
    <t>1060.15</t>
  </si>
  <si>
    <t xml:space="preserve">        la Hotararea  nr.        din         2023</t>
  </si>
  <si>
    <t>400</t>
  </si>
  <si>
    <t>545</t>
  </si>
  <si>
    <t>4762.08</t>
  </si>
  <si>
    <r>
      <t xml:space="preserve">        l</t>
    </r>
    <r>
      <rPr>
        <sz val="9"/>
        <rFont val="Arial"/>
        <family val="2"/>
      </rPr>
      <t>a Hotararea  nr. 40  din  23 august 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</si>
</sst>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Tahoma"/>
      <family val="2"/>
    </font>
    <font>
      <b/>
      <sz val="10"/>
      <name val="Arial"/>
      <family val="2"/>
    </font>
    <font>
      <sz val="8"/>
      <name val="Times New Roman"/>
      <family val="1"/>
    </font>
    <font>
      <i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8"/>
      <name val="Arial"/>
      <family val="2"/>
    </font>
    <font>
      <b/>
      <sz val="8"/>
      <color indexed="8"/>
      <name val="Times New Roman"/>
      <family val="1"/>
    </font>
    <font>
      <sz val="8"/>
      <color indexed="10"/>
      <name val="Times New Roman"/>
      <family val="1"/>
    </font>
    <font>
      <sz val="8"/>
      <color indexed="10"/>
      <name val="Arial"/>
      <family val="2"/>
    </font>
    <font>
      <b/>
      <i/>
      <sz val="7"/>
      <name val="Times New Roman"/>
      <family val="1"/>
    </font>
    <font>
      <b/>
      <i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color indexed="8"/>
      <name val="Times New Roman"/>
      <family val="1"/>
    </font>
    <font>
      <i/>
      <sz val="7"/>
      <name val="Arial"/>
      <family val="2"/>
    </font>
    <font>
      <b/>
      <i/>
      <sz val="8"/>
      <name val="Times New Roman"/>
      <family val="1"/>
    </font>
    <font>
      <i/>
      <sz val="6"/>
      <name val="Times New Roman"/>
      <family val="1"/>
    </font>
    <font>
      <b/>
      <sz val="9"/>
      <name val="Arial"/>
      <family val="2"/>
    </font>
    <font>
      <b/>
      <i/>
      <sz val="6"/>
      <name val="Times New Roman"/>
      <family val="1"/>
    </font>
    <font>
      <sz val="9"/>
      <color rgb="FFFF0000"/>
      <name val="Arial"/>
      <family val="2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6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64"/>
      </left>
      <right style="thin">
        <color indexed="55"/>
      </right>
      <top/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64"/>
      </left>
      <right style="thin">
        <color indexed="64"/>
      </right>
      <top style="thin">
        <color indexed="55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/>
      <right style="thin">
        <color indexed="55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64"/>
      </right>
      <top style="thin">
        <color indexed="55"/>
      </top>
      <bottom/>
      <diagonal/>
    </border>
    <border>
      <left style="thin">
        <color indexed="55"/>
      </left>
      <right style="thin">
        <color indexed="64"/>
      </right>
      <top/>
      <bottom style="thin">
        <color indexed="55"/>
      </bottom>
      <diagonal/>
    </border>
    <border>
      <left style="thin">
        <color indexed="55"/>
      </left>
      <right/>
      <top style="thin">
        <color indexed="64"/>
      </top>
      <bottom style="thin">
        <color indexed="64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indexed="55"/>
      </top>
      <bottom style="thin">
        <color indexed="55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74">
    <xf numFmtId="0" fontId="0" fillId="0" borderId="0" xfId="0"/>
    <xf numFmtId="0" fontId="4" fillId="0" borderId="0" xfId="0" applyFont="1"/>
    <xf numFmtId="0" fontId="5" fillId="0" borderId="0" xfId="0" applyFont="1"/>
    <xf numFmtId="0" fontId="14" fillId="0" borderId="0" xfId="0" applyFont="1"/>
    <xf numFmtId="0" fontId="15" fillId="0" borderId="0" xfId="0" applyFont="1"/>
    <xf numFmtId="0" fontId="6" fillId="0" borderId="0" xfId="0" applyFont="1"/>
    <xf numFmtId="0" fontId="16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49" fontId="5" fillId="0" borderId="7" xfId="0" applyNumberFormat="1" applyFont="1" applyBorder="1" applyAlignment="1">
      <alignment horizontal="right"/>
    </xf>
    <xf numFmtId="0" fontId="5" fillId="0" borderId="7" xfId="0" applyFont="1" applyBorder="1"/>
    <xf numFmtId="1" fontId="8" fillId="0" borderId="1" xfId="0" applyNumberFormat="1" applyFont="1" applyBorder="1" applyAlignment="1">
      <alignment horizontal="right"/>
    </xf>
    <xf numFmtId="1" fontId="8" fillId="0" borderId="3" xfId="0" applyNumberFormat="1" applyFont="1" applyBorder="1" applyAlignment="1">
      <alignment horizontal="right"/>
    </xf>
    <xf numFmtId="0" fontId="8" fillId="0" borderId="1" xfId="0" applyFont="1" applyBorder="1"/>
    <xf numFmtId="0" fontId="8" fillId="0" borderId="3" xfId="0" applyFont="1" applyBorder="1"/>
    <xf numFmtId="49" fontId="8" fillId="0" borderId="1" xfId="0" applyNumberFormat="1" applyFont="1" applyBorder="1" applyAlignment="1">
      <alignment horizontal="right"/>
    </xf>
    <xf numFmtId="49" fontId="8" fillId="0" borderId="3" xfId="0" applyNumberFormat="1" applyFont="1" applyBorder="1" applyAlignment="1">
      <alignment horizontal="right"/>
    </xf>
    <xf numFmtId="49" fontId="17" fillId="2" borderId="1" xfId="0" applyNumberFormat="1" applyFont="1" applyFill="1" applyBorder="1" applyAlignment="1">
      <alignment horizontal="right" wrapText="1"/>
    </xf>
    <xf numFmtId="0" fontId="5" fillId="0" borderId="1" xfId="0" applyFont="1" applyBorder="1" applyAlignment="1">
      <alignment horizontal="right"/>
    </xf>
    <xf numFmtId="1" fontId="8" fillId="0" borderId="1" xfId="0" applyNumberFormat="1" applyFont="1" applyBorder="1"/>
    <xf numFmtId="1" fontId="5" fillId="0" borderId="1" xfId="0" applyNumberFormat="1" applyFont="1" applyBorder="1"/>
    <xf numFmtId="1" fontId="5" fillId="0" borderId="3" xfId="0" applyNumberFormat="1" applyFont="1" applyBorder="1"/>
    <xf numFmtId="0" fontId="18" fillId="0" borderId="0" xfId="0" applyFont="1"/>
    <xf numFmtId="0" fontId="9" fillId="2" borderId="9" xfId="2" applyFont="1" applyFill="1" applyBorder="1" applyAlignment="1">
      <alignment horizontal="left"/>
    </xf>
    <xf numFmtId="16" fontId="8" fillId="0" borderId="9" xfId="2" quotePrefix="1" applyNumberFormat="1" applyFont="1" applyBorder="1" applyAlignment="1">
      <alignment horizontal="left"/>
    </xf>
    <xf numFmtId="16" fontId="5" fillId="0" borderId="9" xfId="2" quotePrefix="1" applyNumberFormat="1" applyFont="1" applyBorder="1" applyAlignment="1">
      <alignment horizontal="left"/>
    </xf>
    <xf numFmtId="0" fontId="8" fillId="0" borderId="9" xfId="2" quotePrefix="1" applyFont="1" applyBorder="1" applyAlignment="1">
      <alignment horizontal="left"/>
    </xf>
    <xf numFmtId="0" fontId="5" fillId="0" borderId="9" xfId="2" quotePrefix="1" applyFont="1" applyBorder="1" applyAlignment="1">
      <alignment horizontal="left"/>
    </xf>
    <xf numFmtId="16" fontId="10" fillId="2" borderId="9" xfId="2" quotePrefix="1" applyNumberFormat="1" applyFont="1" applyFill="1" applyBorder="1" applyAlignment="1">
      <alignment horizontal="left"/>
    </xf>
    <xf numFmtId="16" fontId="8" fillId="2" borderId="9" xfId="2" quotePrefix="1" applyNumberFormat="1" applyFont="1" applyFill="1" applyBorder="1" applyAlignment="1">
      <alignment horizontal="left"/>
    </xf>
    <xf numFmtId="0" fontId="8" fillId="2" borderId="9" xfId="2" applyFont="1" applyFill="1" applyBorder="1" applyAlignment="1">
      <alignment horizontal="left"/>
    </xf>
    <xf numFmtId="0" fontId="5" fillId="2" borderId="9" xfId="2" applyFont="1" applyFill="1" applyBorder="1" applyAlignment="1">
      <alignment horizontal="left"/>
    </xf>
    <xf numFmtId="0" fontId="11" fillId="2" borderId="9" xfId="2" applyFont="1" applyFill="1" applyBorder="1" applyAlignment="1">
      <alignment horizontal="left"/>
    </xf>
    <xf numFmtId="1" fontId="12" fillId="2" borderId="9" xfId="1" applyNumberFormat="1" applyFont="1" applyFill="1" applyBorder="1"/>
    <xf numFmtId="0" fontId="8" fillId="0" borderId="9" xfId="0" applyFont="1" applyBorder="1" applyAlignment="1">
      <alignment horizontal="left"/>
    </xf>
    <xf numFmtId="0" fontId="5" fillId="0" borderId="9" xfId="0" applyFont="1" applyBorder="1"/>
    <xf numFmtId="0" fontId="5" fillId="0" borderId="9" xfId="0" applyFont="1" applyBorder="1" applyAlignment="1">
      <alignment horizontal="right"/>
    </xf>
    <xf numFmtId="0" fontId="7" fillId="2" borderId="9" xfId="2" applyFont="1" applyFill="1" applyBorder="1" applyAlignment="1">
      <alignment horizontal="right"/>
    </xf>
    <xf numFmtId="0" fontId="1" fillId="0" borderId="9" xfId="0" applyFont="1" applyBorder="1"/>
    <xf numFmtId="0" fontId="7" fillId="2" borderId="9" xfId="0" applyFont="1" applyFill="1" applyBorder="1" applyAlignment="1">
      <alignment horizontal="right"/>
    </xf>
    <xf numFmtId="0" fontId="1" fillId="0" borderId="10" xfId="0" applyFont="1" applyBorder="1"/>
    <xf numFmtId="0" fontId="8" fillId="0" borderId="9" xfId="0" applyFont="1" applyBorder="1"/>
    <xf numFmtId="0" fontId="5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5" fillId="0" borderId="9" xfId="2" applyFont="1" applyBorder="1" applyAlignment="1">
      <alignment horizontal="left" wrapText="1"/>
    </xf>
    <xf numFmtId="0" fontId="5" fillId="0" borderId="9" xfId="2" applyFont="1" applyBorder="1" applyAlignment="1">
      <alignment wrapText="1"/>
    </xf>
    <xf numFmtId="0" fontId="8" fillId="0" borderId="9" xfId="2" applyFont="1" applyBorder="1"/>
    <xf numFmtId="0" fontId="10" fillId="2" borderId="9" xfId="0" applyFont="1" applyFill="1" applyBorder="1"/>
    <xf numFmtId="0" fontId="5" fillId="0" borderId="9" xfId="2" applyFont="1" applyBorder="1"/>
    <xf numFmtId="0" fontId="8" fillId="2" borderId="9" xfId="0" applyFont="1" applyFill="1" applyBorder="1"/>
    <xf numFmtId="3" fontId="8" fillId="2" borderId="9" xfId="0" applyNumberFormat="1" applyFont="1" applyFill="1" applyBorder="1"/>
    <xf numFmtId="0" fontId="5" fillId="2" borderId="9" xfId="0" applyFont="1" applyFill="1" applyBorder="1"/>
    <xf numFmtId="0" fontId="5" fillId="2" borderId="9" xfId="0" applyFont="1" applyFill="1" applyBorder="1" applyAlignment="1">
      <alignment horizontal="left" wrapText="1"/>
    </xf>
    <xf numFmtId="49" fontId="11" fillId="2" borderId="9" xfId="0" applyNumberFormat="1" applyFont="1" applyFill="1" applyBorder="1" applyAlignment="1">
      <alignment horizontal="left" wrapText="1"/>
    </xf>
    <xf numFmtId="0" fontId="5" fillId="0" borderId="10" xfId="0" applyFont="1" applyBorder="1"/>
    <xf numFmtId="49" fontId="8" fillId="0" borderId="2" xfId="0" applyNumberFormat="1" applyFont="1" applyBorder="1" applyAlignment="1">
      <alignment horizontal="right"/>
    </xf>
    <xf numFmtId="49" fontId="5" fillId="0" borderId="2" xfId="0" applyNumberFormat="1" applyFont="1" applyBorder="1" applyAlignment="1">
      <alignment horizontal="right"/>
    </xf>
    <xf numFmtId="0" fontId="5" fillId="0" borderId="11" xfId="0" applyFont="1" applyBorder="1"/>
    <xf numFmtId="0" fontId="8" fillId="0" borderId="11" xfId="0" applyFont="1" applyBorder="1"/>
    <xf numFmtId="1" fontId="8" fillId="0" borderId="7" xfId="0" applyNumberFormat="1" applyFont="1" applyBorder="1" applyAlignment="1">
      <alignment horizontal="right"/>
    </xf>
    <xf numFmtId="0" fontId="13" fillId="0" borderId="12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1" fontId="8" fillId="0" borderId="2" xfId="0" applyNumberFormat="1" applyFont="1" applyBorder="1" applyAlignment="1">
      <alignment horizontal="right"/>
    </xf>
    <xf numFmtId="0" fontId="8" fillId="0" borderId="2" xfId="0" applyFont="1" applyBorder="1"/>
    <xf numFmtId="0" fontId="5" fillId="0" borderId="2" xfId="0" applyFont="1" applyBorder="1" applyAlignment="1">
      <alignment horizontal="right"/>
    </xf>
    <xf numFmtId="1" fontId="5" fillId="0" borderId="2" xfId="0" applyNumberFormat="1" applyFont="1" applyBorder="1"/>
    <xf numFmtId="0" fontId="21" fillId="0" borderId="0" xfId="0" applyFont="1"/>
    <xf numFmtId="0" fontId="5" fillId="0" borderId="16" xfId="0" applyFont="1" applyBorder="1"/>
    <xf numFmtId="0" fontId="5" fillId="0" borderId="17" xfId="0" applyFont="1" applyBorder="1"/>
    <xf numFmtId="0" fontId="5" fillId="0" borderId="18" xfId="0" applyFont="1" applyBorder="1"/>
    <xf numFmtId="0" fontId="8" fillId="0" borderId="8" xfId="0" applyFont="1" applyBorder="1"/>
    <xf numFmtId="0" fontId="5" fillId="0" borderId="19" xfId="0" applyFont="1" applyBorder="1"/>
    <xf numFmtId="16" fontId="9" fillId="0" borderId="20" xfId="2" quotePrefix="1" applyNumberFormat="1" applyFont="1" applyBorder="1" applyAlignment="1">
      <alignment horizontal="left"/>
    </xf>
    <xf numFmtId="1" fontId="8" fillId="0" borderId="2" xfId="0" applyNumberFormat="1" applyFont="1" applyBorder="1"/>
    <xf numFmtId="1" fontId="8" fillId="0" borderId="3" xfId="0" applyNumberFormat="1" applyFont="1" applyBorder="1"/>
    <xf numFmtId="0" fontId="8" fillId="0" borderId="31" xfId="0" applyFont="1" applyBorder="1"/>
    <xf numFmtId="0" fontId="8" fillId="0" borderId="32" xfId="0" applyFont="1" applyBorder="1"/>
    <xf numFmtId="0" fontId="8" fillId="0" borderId="33" xfId="0" applyFont="1" applyBorder="1"/>
    <xf numFmtId="0" fontId="0" fillId="0" borderId="0" xfId="0" quotePrefix="1"/>
    <xf numFmtId="49" fontId="11" fillId="2" borderId="9" xfId="0" applyNumberFormat="1" applyFont="1" applyFill="1" applyBorder="1" applyAlignment="1">
      <alignment horizontal="left"/>
    </xf>
    <xf numFmtId="49" fontId="17" fillId="2" borderId="9" xfId="0" applyNumberFormat="1" applyFont="1" applyFill="1" applyBorder="1" applyAlignment="1">
      <alignment horizontal="left"/>
    </xf>
    <xf numFmtId="0" fontId="8" fillId="2" borderId="9" xfId="0" applyFont="1" applyFill="1" applyBorder="1" applyAlignment="1">
      <alignment horizontal="left"/>
    </xf>
    <xf numFmtId="0" fontId="5" fillId="0" borderId="22" xfId="0" applyFont="1" applyBorder="1"/>
    <xf numFmtId="1" fontId="17" fillId="2" borderId="9" xfId="1" applyNumberFormat="1" applyFont="1" applyFill="1" applyBorder="1"/>
    <xf numFmtId="16" fontId="8" fillId="2" borderId="9" xfId="2" applyNumberFormat="1" applyFont="1" applyFill="1" applyBorder="1" applyAlignment="1">
      <alignment horizontal="left"/>
    </xf>
    <xf numFmtId="0" fontId="1" fillId="0" borderId="9" xfId="0" applyFont="1" applyBorder="1" applyAlignment="1">
      <alignment horizontal="right"/>
    </xf>
    <xf numFmtId="2" fontId="8" fillId="0" borderId="1" xfId="0" applyNumberFormat="1" applyFont="1" applyBorder="1"/>
    <xf numFmtId="2" fontId="5" fillId="0" borderId="3" xfId="0" applyNumberFormat="1" applyFont="1" applyBorder="1"/>
    <xf numFmtId="1" fontId="8" fillId="0" borderId="23" xfId="0" applyNumberFormat="1" applyFont="1" applyBorder="1" applyAlignment="1">
      <alignment horizontal="right"/>
    </xf>
    <xf numFmtId="1" fontId="8" fillId="0" borderId="24" xfId="0" applyNumberFormat="1" applyFont="1" applyBorder="1" applyAlignment="1">
      <alignment horizontal="right"/>
    </xf>
    <xf numFmtId="1" fontId="8" fillId="0" borderId="25" xfId="0" applyNumberFormat="1" applyFont="1" applyBorder="1" applyAlignment="1">
      <alignment horizontal="right"/>
    </xf>
    <xf numFmtId="49" fontId="5" fillId="0" borderId="32" xfId="0" applyNumberFormat="1" applyFont="1" applyBorder="1" applyAlignment="1">
      <alignment horizontal="right"/>
    </xf>
    <xf numFmtId="0" fontId="1" fillId="0" borderId="35" xfId="0" applyFont="1" applyBorder="1"/>
    <xf numFmtId="0" fontId="16" fillId="0" borderId="36" xfId="0" applyFont="1" applyBorder="1" applyAlignment="1">
      <alignment horizontal="right"/>
    </xf>
    <xf numFmtId="0" fontId="16" fillId="0" borderId="37" xfId="0" applyFont="1" applyBorder="1" applyAlignment="1">
      <alignment horizontal="right"/>
    </xf>
    <xf numFmtId="0" fontId="5" fillId="0" borderId="35" xfId="0" applyFont="1" applyBorder="1"/>
    <xf numFmtId="0" fontId="5" fillId="0" borderId="36" xfId="0" applyFont="1" applyBorder="1" applyAlignment="1">
      <alignment horizontal="left"/>
    </xf>
    <xf numFmtId="0" fontId="5" fillId="0" borderId="37" xfId="0" applyFont="1" applyBorder="1" applyAlignment="1">
      <alignment horizontal="left"/>
    </xf>
    <xf numFmtId="2" fontId="5" fillId="0" borderId="38" xfId="0" applyNumberFormat="1" applyFont="1" applyBorder="1"/>
    <xf numFmtId="49" fontId="5" fillId="0" borderId="31" xfId="0" applyNumberFormat="1" applyFont="1" applyBorder="1" applyAlignment="1">
      <alignment horizontal="right"/>
    </xf>
    <xf numFmtId="49" fontId="5" fillId="0" borderId="33" xfId="0" applyNumberFormat="1" applyFont="1" applyBorder="1" applyAlignment="1">
      <alignment horizontal="right"/>
    </xf>
    <xf numFmtId="49" fontId="5" fillId="0" borderId="40" xfId="0" applyNumberFormat="1" applyFont="1" applyBorder="1" applyAlignment="1">
      <alignment horizontal="right"/>
    </xf>
    <xf numFmtId="49" fontId="5" fillId="0" borderId="41" xfId="0" applyNumberFormat="1" applyFont="1" applyBorder="1" applyAlignment="1">
      <alignment horizontal="right"/>
    </xf>
    <xf numFmtId="49" fontId="5" fillId="0" borderId="42" xfId="0" applyNumberFormat="1" applyFont="1" applyBorder="1" applyAlignment="1">
      <alignment horizontal="right"/>
    </xf>
    <xf numFmtId="49" fontId="8" fillId="0" borderId="27" xfId="0" applyNumberFormat="1" applyFont="1" applyBorder="1" applyAlignment="1">
      <alignment horizontal="right"/>
    </xf>
    <xf numFmtId="49" fontId="5" fillId="0" borderId="27" xfId="0" applyNumberFormat="1" applyFont="1" applyBorder="1" applyAlignment="1">
      <alignment horizontal="right"/>
    </xf>
    <xf numFmtId="49" fontId="5" fillId="0" borderId="28" xfId="0" applyNumberFormat="1" applyFont="1" applyBorder="1" applyAlignment="1">
      <alignment horizontal="right"/>
    </xf>
    <xf numFmtId="49" fontId="5" fillId="0" borderId="26" xfId="0" applyNumberFormat="1" applyFont="1" applyBorder="1" applyAlignment="1">
      <alignment horizontal="right"/>
    </xf>
    <xf numFmtId="49" fontId="5" fillId="0" borderId="29" xfId="0" applyNumberFormat="1" applyFont="1" applyBorder="1" applyAlignment="1">
      <alignment horizontal="right"/>
    </xf>
    <xf numFmtId="0" fontId="22" fillId="0" borderId="21" xfId="0" applyFont="1" applyBorder="1" applyAlignment="1">
      <alignment horizontal="center" wrapText="1"/>
    </xf>
    <xf numFmtId="0" fontId="8" fillId="0" borderId="1" xfId="0" applyFont="1" applyBorder="1" applyAlignment="1">
      <alignment horizontal="right"/>
    </xf>
    <xf numFmtId="2" fontId="5" fillId="0" borderId="1" xfId="0" applyNumberFormat="1" applyFont="1" applyBorder="1"/>
    <xf numFmtId="0" fontId="5" fillId="0" borderId="27" xfId="0" applyFont="1" applyBorder="1" applyAlignment="1">
      <alignment horizontal="right"/>
    </xf>
    <xf numFmtId="49" fontId="5" fillId="0" borderId="1" xfId="0" applyNumberFormat="1" applyFont="1" applyBorder="1" applyAlignment="1">
      <alignment horizontal="right"/>
    </xf>
    <xf numFmtId="49" fontId="5" fillId="0" borderId="3" xfId="0" applyNumberFormat="1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17" fillId="0" borderId="30" xfId="0" applyFont="1" applyBorder="1" applyAlignment="1">
      <alignment wrapText="1"/>
    </xf>
    <xf numFmtId="0" fontId="20" fillId="0" borderId="14" xfId="0" applyFont="1" applyBorder="1" applyAlignment="1">
      <alignment horizontal="center" wrapText="1"/>
    </xf>
    <xf numFmtId="1" fontId="5" fillId="0" borderId="39" xfId="0" applyNumberFormat="1" applyFont="1" applyBorder="1"/>
    <xf numFmtId="2" fontId="5" fillId="0" borderId="27" xfId="0" applyNumberFormat="1" applyFont="1" applyBorder="1" applyAlignment="1">
      <alignment horizontal="right"/>
    </xf>
    <xf numFmtId="1" fontId="5" fillId="0" borderId="32" xfId="0" applyNumberFormat="1" applyFont="1" applyBorder="1" applyAlignment="1">
      <alignment horizontal="right"/>
    </xf>
    <xf numFmtId="2" fontId="8" fillId="0" borderId="3" xfId="0" applyNumberFormat="1" applyFont="1" applyBorder="1"/>
    <xf numFmtId="1" fontId="5" fillId="0" borderId="27" xfId="0" applyNumberFormat="1" applyFont="1" applyBorder="1" applyAlignment="1">
      <alignment horizontal="right"/>
    </xf>
    <xf numFmtId="49" fontId="5" fillId="0" borderId="43" xfId="0" applyNumberFormat="1" applyFont="1" applyBorder="1" applyAlignment="1">
      <alignment horizontal="right"/>
    </xf>
    <xf numFmtId="0" fontId="5" fillId="0" borderId="44" xfId="0" applyFont="1" applyBorder="1"/>
    <xf numFmtId="0" fontId="5" fillId="0" borderId="8" xfId="0" applyFont="1" applyBorder="1"/>
    <xf numFmtId="0" fontId="5" fillId="0" borderId="45" xfId="0" applyFont="1" applyBorder="1"/>
    <xf numFmtId="0" fontId="5" fillId="0" borderId="12" xfId="0" applyFont="1" applyBorder="1"/>
    <xf numFmtId="49" fontId="5" fillId="0" borderId="12" xfId="0" applyNumberFormat="1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1" fillId="0" borderId="0" xfId="0" applyFont="1"/>
    <xf numFmtId="1" fontId="5" fillId="0" borderId="38" xfId="0" applyNumberFormat="1" applyFont="1" applyBorder="1"/>
    <xf numFmtId="1" fontId="5" fillId="0" borderId="34" xfId="0" applyNumberFormat="1" applyFont="1" applyBorder="1"/>
    <xf numFmtId="1" fontId="5" fillId="0" borderId="1" xfId="0" applyNumberFormat="1" applyFont="1" applyBorder="1" applyAlignment="1">
      <alignment horizontal="right"/>
    </xf>
    <xf numFmtId="0" fontId="20" fillId="0" borderId="46" xfId="0" applyFont="1" applyBorder="1" applyAlignment="1">
      <alignment horizontal="center" wrapText="1"/>
    </xf>
    <xf numFmtId="1" fontId="8" fillId="0" borderId="48" xfId="0" applyNumberFormat="1" applyFont="1" applyBorder="1" applyAlignment="1">
      <alignment horizontal="right"/>
    </xf>
    <xf numFmtId="0" fontId="8" fillId="0" borderId="48" xfId="0" applyFont="1" applyBorder="1"/>
    <xf numFmtId="49" fontId="5" fillId="0" borderId="48" xfId="0" applyNumberFormat="1" applyFont="1" applyBorder="1" applyAlignment="1">
      <alignment horizontal="right"/>
    </xf>
    <xf numFmtId="2" fontId="8" fillId="0" borderId="48" xfId="0" applyNumberFormat="1" applyFont="1" applyBorder="1"/>
    <xf numFmtId="0" fontId="5" fillId="0" borderId="48" xfId="0" applyFont="1" applyBorder="1"/>
    <xf numFmtId="49" fontId="8" fillId="0" borderId="48" xfId="0" applyNumberFormat="1" applyFont="1" applyBorder="1" applyAlignment="1">
      <alignment horizontal="right"/>
    </xf>
    <xf numFmtId="1" fontId="5" fillId="0" borderId="48" xfId="0" applyNumberFormat="1" applyFont="1" applyBorder="1"/>
    <xf numFmtId="49" fontId="5" fillId="0" borderId="49" xfId="0" applyNumberFormat="1" applyFont="1" applyBorder="1" applyAlignment="1">
      <alignment horizontal="right"/>
    </xf>
    <xf numFmtId="49" fontId="5" fillId="0" borderId="50" xfId="0" applyNumberFormat="1" applyFont="1" applyBorder="1" applyAlignment="1">
      <alignment horizontal="right"/>
    </xf>
    <xf numFmtId="0" fontId="5" fillId="0" borderId="50" xfId="0" applyFont="1" applyBorder="1"/>
    <xf numFmtId="0" fontId="5" fillId="0" borderId="47" xfId="0" applyFont="1" applyBorder="1"/>
    <xf numFmtId="0" fontId="5" fillId="0" borderId="51" xfId="0" applyFont="1" applyBorder="1" applyAlignment="1">
      <alignment horizontal="right"/>
    </xf>
    <xf numFmtId="0" fontId="5" fillId="0" borderId="48" xfId="0" applyFont="1" applyBorder="1" applyAlignment="1">
      <alignment horizontal="right"/>
    </xf>
    <xf numFmtId="0" fontId="5" fillId="0" borderId="49" xfId="0" applyFont="1" applyBorder="1"/>
    <xf numFmtId="2" fontId="5" fillId="0" borderId="52" xfId="0" applyNumberFormat="1" applyFont="1" applyBorder="1"/>
    <xf numFmtId="49" fontId="5" fillId="0" borderId="53" xfId="0" applyNumberFormat="1" applyFont="1" applyBorder="1" applyAlignment="1">
      <alignment horizontal="right"/>
    </xf>
    <xf numFmtId="49" fontId="5" fillId="0" borderId="54" xfId="0" applyNumberFormat="1" applyFont="1" applyBorder="1" applyAlignment="1">
      <alignment horizontal="right"/>
    </xf>
    <xf numFmtId="0" fontId="5" fillId="0" borderId="55" xfId="0" applyFont="1" applyBorder="1" applyAlignment="1">
      <alignment horizontal="right"/>
    </xf>
    <xf numFmtId="1" fontId="24" fillId="2" borderId="9" xfId="1" applyNumberFormat="1" applyFont="1" applyFill="1" applyBorder="1"/>
    <xf numFmtId="49" fontId="24" fillId="2" borderId="9" xfId="0" applyNumberFormat="1" applyFont="1" applyFill="1" applyBorder="1" applyAlignment="1">
      <alignment horizontal="left"/>
    </xf>
    <xf numFmtId="2" fontId="8" fillId="0" borderId="7" xfId="0" applyNumberFormat="1" applyFont="1" applyBorder="1" applyAlignment="1">
      <alignment horizontal="right"/>
    </xf>
    <xf numFmtId="2" fontId="8" fillId="0" borderId="2" xfId="0" applyNumberFormat="1" applyFont="1" applyBorder="1"/>
    <xf numFmtId="0" fontId="1" fillId="0" borderId="18" xfId="0" applyFont="1" applyBorder="1"/>
    <xf numFmtId="0" fontId="5" fillId="0" borderId="17" xfId="0" applyFont="1" applyBorder="1" applyAlignment="1">
      <alignment horizontal="right"/>
    </xf>
    <xf numFmtId="0" fontId="5" fillId="0" borderId="16" xfId="0" applyFont="1" applyBorder="1" applyAlignment="1">
      <alignment horizontal="right"/>
    </xf>
    <xf numFmtId="0" fontId="5" fillId="0" borderId="44" xfId="0" applyFont="1" applyBorder="1" applyAlignment="1">
      <alignment horizontal="right"/>
    </xf>
    <xf numFmtId="0" fontId="17" fillId="0" borderId="0" xfId="0" applyFont="1" applyAlignment="1">
      <alignment wrapText="1"/>
    </xf>
    <xf numFmtId="2" fontId="8" fillId="0" borderId="47" xfId="0" applyNumberFormat="1" applyFont="1" applyBorder="1" applyAlignment="1">
      <alignment horizontal="right"/>
    </xf>
    <xf numFmtId="0" fontId="8" fillId="0" borderId="27" xfId="0" applyFont="1" applyBorder="1" applyAlignment="1">
      <alignment horizontal="right"/>
    </xf>
    <xf numFmtId="0" fontId="8" fillId="0" borderId="51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8" fillId="0" borderId="55" xfId="0" applyFont="1" applyBorder="1" applyAlignment="1">
      <alignment horizontal="right"/>
    </xf>
    <xf numFmtId="0" fontId="23" fillId="0" borderId="0" xfId="0" applyFont="1" applyAlignment="1">
      <alignment horizontal="left"/>
    </xf>
  </cellXfs>
  <cellStyles count="3">
    <cellStyle name="Normal" xfId="0" builtinId="0"/>
    <cellStyle name="Normal_mach31" xfId="1" xr:uid="{00000000-0005-0000-0000-000001000000}"/>
    <cellStyle name="Normal_Machete buget 99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F0933-D26E-4209-ACEF-306A3CF93748}">
  <dimension ref="B1:N188"/>
  <sheetViews>
    <sheetView tabSelected="1" zoomScale="142" zoomScaleNormal="142" workbookViewId="0">
      <pane xSplit="1" ySplit="7" topLeftCell="B30" activePane="bottomRight" state="frozen"/>
      <selection pane="topRight" activeCell="B1" sqref="B1"/>
      <selection pane="bottomLeft" activeCell="A9" sqref="A9"/>
      <selection pane="bottomRight" activeCell="L7" sqref="K7:L7"/>
    </sheetView>
  </sheetViews>
  <sheetFormatPr defaultRowHeight="12.5" x14ac:dyDescent="0.25"/>
  <cols>
    <col min="1" max="1" width="1.54296875" customWidth="1"/>
    <col min="2" max="2" width="9" customWidth="1"/>
    <col min="3" max="3" width="35.453125" customWidth="1"/>
    <col min="4" max="4" width="7" customWidth="1"/>
    <col min="5" max="5" width="7.08984375" customWidth="1"/>
    <col min="6" max="6" width="8.36328125" customWidth="1"/>
    <col min="7" max="7" width="5.90625" customWidth="1"/>
    <col min="8" max="8" width="5.6328125" customWidth="1"/>
    <col min="9" max="9" width="5.90625" customWidth="1"/>
    <col min="11" max="11" width="9.6328125" customWidth="1"/>
  </cols>
  <sheetData>
    <row r="1" spans="2:14" ht="13" x14ac:dyDescent="0.3">
      <c r="B1" s="72" t="s">
        <v>98</v>
      </c>
      <c r="F1" s="3"/>
      <c r="G1" s="3" t="s">
        <v>107</v>
      </c>
    </row>
    <row r="2" spans="2:14" ht="16.5" customHeight="1" x14ac:dyDescent="0.25">
      <c r="E2" s="173" t="s">
        <v>222</v>
      </c>
      <c r="F2" s="173"/>
      <c r="G2" s="173"/>
      <c r="H2" s="173"/>
      <c r="I2" s="173"/>
      <c r="J2" s="173"/>
    </row>
    <row r="3" spans="2:14" ht="8.25" customHeight="1" x14ac:dyDescent="0.25">
      <c r="E3" s="4"/>
      <c r="F3" s="4"/>
    </row>
    <row r="4" spans="2:14" ht="13" x14ac:dyDescent="0.3">
      <c r="C4" s="1" t="s">
        <v>181</v>
      </c>
    </row>
    <row r="5" spans="2:14" ht="13" x14ac:dyDescent="0.3">
      <c r="C5" s="1" t="s">
        <v>182</v>
      </c>
    </row>
    <row r="6" spans="2:14" x14ac:dyDescent="0.25">
      <c r="G6" s="5"/>
      <c r="H6" s="5"/>
      <c r="I6" s="26" t="s">
        <v>101</v>
      </c>
    </row>
    <row r="7" spans="2:14" ht="27" customHeight="1" x14ac:dyDescent="0.25">
      <c r="B7" s="64" t="s">
        <v>0</v>
      </c>
      <c r="C7" s="64" t="s">
        <v>1</v>
      </c>
      <c r="D7" s="115" t="s">
        <v>153</v>
      </c>
      <c r="E7" s="123" t="s">
        <v>154</v>
      </c>
      <c r="F7" s="140" t="s">
        <v>166</v>
      </c>
      <c r="G7" s="67">
        <v>2023</v>
      </c>
      <c r="H7" s="65">
        <v>2024</v>
      </c>
      <c r="I7" s="66">
        <v>2025</v>
      </c>
    </row>
    <row r="8" spans="2:14" ht="11.25" customHeight="1" x14ac:dyDescent="0.25">
      <c r="B8" s="78" t="s">
        <v>103</v>
      </c>
      <c r="C8" s="62" t="s">
        <v>102</v>
      </c>
      <c r="D8" s="161">
        <f t="shared" ref="D8:I8" si="0">D9+D55</f>
        <v>9985.01</v>
      </c>
      <c r="E8" s="63">
        <f t="shared" si="0"/>
        <v>0</v>
      </c>
      <c r="F8" s="168">
        <f t="shared" si="0"/>
        <v>9985.01</v>
      </c>
      <c r="G8" s="94">
        <f t="shared" si="0"/>
        <v>5498</v>
      </c>
      <c r="H8" s="95">
        <f t="shared" si="0"/>
        <v>5376</v>
      </c>
      <c r="I8" s="96">
        <f t="shared" si="0"/>
        <v>5351</v>
      </c>
    </row>
    <row r="9" spans="2:14" ht="11.25" customHeight="1" x14ac:dyDescent="0.25">
      <c r="B9" s="27"/>
      <c r="C9" s="45" t="s">
        <v>64</v>
      </c>
      <c r="D9" s="15">
        <f t="shared" ref="D9:I9" si="1">D10+D14+D18+D49+D46+D53</f>
        <v>7495</v>
      </c>
      <c r="E9" s="15">
        <f t="shared" si="1"/>
        <v>0</v>
      </c>
      <c r="F9" s="141">
        <f t="shared" si="1"/>
        <v>7495</v>
      </c>
      <c r="G9" s="68">
        <f t="shared" si="1"/>
        <v>4841</v>
      </c>
      <c r="H9" s="15">
        <f t="shared" si="1"/>
        <v>4853</v>
      </c>
      <c r="I9" s="16">
        <f t="shared" si="1"/>
        <v>4865</v>
      </c>
    </row>
    <row r="10" spans="2:14" ht="11.25" customHeight="1" x14ac:dyDescent="0.25">
      <c r="B10" s="28" t="s">
        <v>4</v>
      </c>
      <c r="C10" s="45" t="s">
        <v>43</v>
      </c>
      <c r="D10" s="17">
        <f t="shared" ref="D10:I10" si="2">D11+D12+D13</f>
        <v>2268</v>
      </c>
      <c r="E10" s="17">
        <f t="shared" si="2"/>
        <v>0</v>
      </c>
      <c r="F10" s="142">
        <f t="shared" si="2"/>
        <v>2268</v>
      </c>
      <c r="G10" s="69">
        <f t="shared" si="2"/>
        <v>1891</v>
      </c>
      <c r="H10" s="17">
        <f t="shared" si="2"/>
        <v>1902</v>
      </c>
      <c r="I10" s="18">
        <f t="shared" si="2"/>
        <v>1972</v>
      </c>
    </row>
    <row r="11" spans="2:14" ht="11.25" customHeight="1" x14ac:dyDescent="0.25">
      <c r="B11" s="29" t="s">
        <v>6</v>
      </c>
      <c r="C11" s="39" t="s">
        <v>5</v>
      </c>
      <c r="D11" s="111" t="s">
        <v>183</v>
      </c>
      <c r="E11" s="7">
        <v>0</v>
      </c>
      <c r="F11" s="143">
        <f>D11+E11</f>
        <v>362</v>
      </c>
      <c r="G11" s="8">
        <v>391</v>
      </c>
      <c r="H11" s="7">
        <v>410</v>
      </c>
      <c r="I11" s="9">
        <v>430</v>
      </c>
    </row>
    <row r="12" spans="2:14" ht="21" customHeight="1" x14ac:dyDescent="0.25">
      <c r="B12" s="29" t="s">
        <v>7</v>
      </c>
      <c r="C12" s="46" t="s">
        <v>58</v>
      </c>
      <c r="D12" s="111" t="s">
        <v>184</v>
      </c>
      <c r="E12" s="7">
        <v>0</v>
      </c>
      <c r="F12" s="143">
        <f t="shared" ref="F12:F19" si="3">D12+E12</f>
        <v>1506</v>
      </c>
      <c r="G12" s="8">
        <v>1500</v>
      </c>
      <c r="H12" s="7">
        <v>1492</v>
      </c>
      <c r="I12" s="9">
        <v>1542</v>
      </c>
      <c r="K12" s="2"/>
      <c r="L12" s="2">
        <v>1100</v>
      </c>
      <c r="M12" s="2">
        <v>1142</v>
      </c>
      <c r="N12" s="2">
        <v>1192</v>
      </c>
    </row>
    <row r="13" spans="2:14" ht="16.5" customHeight="1" x14ac:dyDescent="0.25">
      <c r="B13" s="29" t="s">
        <v>136</v>
      </c>
      <c r="C13" s="46" t="s">
        <v>137</v>
      </c>
      <c r="D13" s="111" t="s">
        <v>219</v>
      </c>
      <c r="E13" s="7">
        <v>0</v>
      </c>
      <c r="F13" s="143">
        <f t="shared" si="3"/>
        <v>400</v>
      </c>
      <c r="G13" s="8">
        <v>0</v>
      </c>
      <c r="H13" s="7">
        <v>0</v>
      </c>
      <c r="I13" s="9">
        <v>0</v>
      </c>
      <c r="K13" s="2"/>
      <c r="L13" s="2">
        <v>400</v>
      </c>
      <c r="M13" s="2">
        <v>350</v>
      </c>
      <c r="N13" s="2">
        <v>350</v>
      </c>
    </row>
    <row r="14" spans="2:14" ht="11.25" customHeight="1" x14ac:dyDescent="0.25">
      <c r="B14" s="30" t="s">
        <v>8</v>
      </c>
      <c r="C14" s="47" t="s">
        <v>62</v>
      </c>
      <c r="D14" s="92">
        <f t="shared" ref="D14:I14" si="4">D15+D16+D17</f>
        <v>2936.48</v>
      </c>
      <c r="E14" s="23">
        <f t="shared" si="4"/>
        <v>0</v>
      </c>
      <c r="F14" s="144">
        <f t="shared" si="4"/>
        <v>2936.48</v>
      </c>
      <c r="G14" s="162">
        <f t="shared" si="4"/>
        <v>2527.48</v>
      </c>
      <c r="H14" s="92">
        <f t="shared" si="4"/>
        <v>2367.48</v>
      </c>
      <c r="I14" s="127">
        <f t="shared" si="4"/>
        <v>2247.48</v>
      </c>
    </row>
    <row r="15" spans="2:14" ht="21" customHeight="1" x14ac:dyDescent="0.25">
      <c r="B15" s="31" t="s">
        <v>9</v>
      </c>
      <c r="C15" s="48" t="s">
        <v>99</v>
      </c>
      <c r="D15" s="111" t="s">
        <v>185</v>
      </c>
      <c r="E15" s="7">
        <v>0</v>
      </c>
      <c r="F15" s="143">
        <f t="shared" si="3"/>
        <v>2141.48</v>
      </c>
      <c r="G15" s="8">
        <v>1736.48</v>
      </c>
      <c r="H15" s="7">
        <v>1743.48</v>
      </c>
      <c r="I15" s="93">
        <v>1750.48</v>
      </c>
    </row>
    <row r="16" spans="2:14" ht="12.75" customHeight="1" x14ac:dyDescent="0.25">
      <c r="B16" s="31" t="s">
        <v>163</v>
      </c>
      <c r="C16" s="48" t="s">
        <v>164</v>
      </c>
      <c r="D16" s="111" t="s">
        <v>142</v>
      </c>
      <c r="E16" s="7">
        <v>0</v>
      </c>
      <c r="F16" s="143">
        <f t="shared" si="3"/>
        <v>0</v>
      </c>
      <c r="G16" s="8">
        <v>0</v>
      </c>
      <c r="H16" s="7">
        <v>0</v>
      </c>
      <c r="I16" s="93">
        <v>0</v>
      </c>
    </row>
    <row r="17" spans="2:11" ht="21" customHeight="1" x14ac:dyDescent="0.25">
      <c r="B17" s="31" t="s">
        <v>10</v>
      </c>
      <c r="C17" s="49" t="s">
        <v>100</v>
      </c>
      <c r="D17" s="111" t="s">
        <v>186</v>
      </c>
      <c r="E17" s="7">
        <v>0</v>
      </c>
      <c r="F17" s="143">
        <f t="shared" si="3"/>
        <v>795</v>
      </c>
      <c r="G17" s="8">
        <v>791</v>
      </c>
      <c r="H17" s="7">
        <v>624</v>
      </c>
      <c r="I17" s="9">
        <v>497</v>
      </c>
    </row>
    <row r="18" spans="2:11" ht="11.25" customHeight="1" x14ac:dyDescent="0.25">
      <c r="B18" s="31"/>
      <c r="C18" s="50" t="s">
        <v>57</v>
      </c>
      <c r="D18" s="17">
        <f>D19+D20+D30+D35+D36+D37+D38+D42</f>
        <v>1910.52</v>
      </c>
      <c r="E18" s="17">
        <f>E19+E20+E30+E35+E36+E37+E38+E42</f>
        <v>0</v>
      </c>
      <c r="F18" s="142">
        <f>F19+F20+F30+F35+F36+F37+F38+F42</f>
        <v>1910.52</v>
      </c>
      <c r="G18" s="69">
        <f>G19+G20+G30+G35+G37+G38+G42</f>
        <v>929.52</v>
      </c>
      <c r="H18" s="17">
        <f>H19+H20+H30+H35+H37+H38+H42</f>
        <v>956.52</v>
      </c>
      <c r="I18" s="18">
        <f>I19+I20+I30+I35+I37+I38+I42</f>
        <v>981.52</v>
      </c>
    </row>
    <row r="19" spans="2:11" ht="11.25" customHeight="1" x14ac:dyDescent="0.25">
      <c r="B19" s="32" t="s">
        <v>3</v>
      </c>
      <c r="C19" s="51" t="s">
        <v>2</v>
      </c>
      <c r="D19" s="110" t="s">
        <v>148</v>
      </c>
      <c r="E19" s="7">
        <v>0</v>
      </c>
      <c r="F19" s="143">
        <f t="shared" si="3"/>
        <v>7</v>
      </c>
      <c r="G19" s="8">
        <v>7</v>
      </c>
      <c r="H19" s="7">
        <v>12</v>
      </c>
      <c r="I19" s="9">
        <v>15</v>
      </c>
      <c r="K19" s="2"/>
    </row>
    <row r="20" spans="2:11" ht="11.25" customHeight="1" x14ac:dyDescent="0.25">
      <c r="B20" s="30" t="s">
        <v>22</v>
      </c>
      <c r="C20" s="45" t="s">
        <v>44</v>
      </c>
      <c r="D20" s="17">
        <f t="shared" ref="D20:I20" si="5">D21+D24+D28+D29</f>
        <v>462</v>
      </c>
      <c r="E20" s="17">
        <f t="shared" si="5"/>
        <v>0</v>
      </c>
      <c r="F20" s="142">
        <f t="shared" si="5"/>
        <v>462</v>
      </c>
      <c r="G20" s="69">
        <f t="shared" si="5"/>
        <v>422</v>
      </c>
      <c r="H20" s="17">
        <f t="shared" si="5"/>
        <v>429</v>
      </c>
      <c r="I20" s="18">
        <f t="shared" si="5"/>
        <v>436</v>
      </c>
    </row>
    <row r="21" spans="2:11" ht="11.25" customHeight="1" x14ac:dyDescent="0.25">
      <c r="B21" s="31" t="s">
        <v>11</v>
      </c>
      <c r="C21" s="39" t="s">
        <v>45</v>
      </c>
      <c r="D21" s="7">
        <f t="shared" ref="D21:I21" si="6">D22+D23</f>
        <v>280</v>
      </c>
      <c r="E21" s="7">
        <f t="shared" si="6"/>
        <v>0</v>
      </c>
      <c r="F21" s="145">
        <f t="shared" si="6"/>
        <v>280</v>
      </c>
      <c r="G21" s="8">
        <f t="shared" si="6"/>
        <v>259</v>
      </c>
      <c r="H21" s="7">
        <f t="shared" si="6"/>
        <v>263</v>
      </c>
      <c r="I21" s="9">
        <f t="shared" si="6"/>
        <v>267</v>
      </c>
    </row>
    <row r="22" spans="2:11" ht="11.25" customHeight="1" x14ac:dyDescent="0.25">
      <c r="B22" s="31" t="s">
        <v>12</v>
      </c>
      <c r="C22" s="52" t="s">
        <v>46</v>
      </c>
      <c r="D22" s="111" t="s">
        <v>173</v>
      </c>
      <c r="E22" s="7">
        <v>0</v>
      </c>
      <c r="F22" s="143">
        <f t="shared" ref="F22:F29" si="7">D22+E22</f>
        <v>80</v>
      </c>
      <c r="G22" s="8">
        <v>72</v>
      </c>
      <c r="H22" s="7">
        <v>74</v>
      </c>
      <c r="I22" s="9">
        <v>76</v>
      </c>
      <c r="K22" s="2"/>
    </row>
    <row r="23" spans="2:11" ht="11.25" customHeight="1" x14ac:dyDescent="0.25">
      <c r="B23" s="31" t="s">
        <v>13</v>
      </c>
      <c r="C23" s="52" t="s">
        <v>47</v>
      </c>
      <c r="D23" s="111" t="s">
        <v>187</v>
      </c>
      <c r="E23" s="7">
        <v>0</v>
      </c>
      <c r="F23" s="143">
        <f t="shared" si="7"/>
        <v>200</v>
      </c>
      <c r="G23" s="8">
        <v>187</v>
      </c>
      <c r="H23" s="7">
        <v>189</v>
      </c>
      <c r="I23" s="9">
        <v>191</v>
      </c>
      <c r="K23" s="2"/>
    </row>
    <row r="24" spans="2:11" ht="11.25" customHeight="1" x14ac:dyDescent="0.25">
      <c r="B24" s="31" t="s">
        <v>14</v>
      </c>
      <c r="C24" s="39" t="s">
        <v>48</v>
      </c>
      <c r="D24" s="7">
        <f t="shared" ref="D24:I24" si="8">D25+D26+D27</f>
        <v>145</v>
      </c>
      <c r="E24" s="7">
        <f t="shared" si="8"/>
        <v>0</v>
      </c>
      <c r="F24" s="145">
        <f t="shared" si="8"/>
        <v>145</v>
      </c>
      <c r="G24" s="8">
        <f t="shared" si="8"/>
        <v>136</v>
      </c>
      <c r="H24" s="7">
        <f t="shared" si="8"/>
        <v>138</v>
      </c>
      <c r="I24" s="9">
        <f t="shared" si="8"/>
        <v>140</v>
      </c>
      <c r="K24" s="2"/>
    </row>
    <row r="25" spans="2:11" ht="11.25" customHeight="1" x14ac:dyDescent="0.25">
      <c r="B25" s="31" t="s">
        <v>15</v>
      </c>
      <c r="C25" s="52" t="s">
        <v>49</v>
      </c>
      <c r="D25" s="111" t="s">
        <v>188</v>
      </c>
      <c r="E25" s="7">
        <v>0</v>
      </c>
      <c r="F25" s="143">
        <f t="shared" si="7"/>
        <v>100</v>
      </c>
      <c r="G25" s="8">
        <v>90</v>
      </c>
      <c r="H25" s="7">
        <v>91</v>
      </c>
      <c r="I25" s="9">
        <v>92</v>
      </c>
      <c r="K25" s="2"/>
    </row>
    <row r="26" spans="2:11" ht="11.25" customHeight="1" x14ac:dyDescent="0.25">
      <c r="B26" s="31" t="s">
        <v>16</v>
      </c>
      <c r="C26" s="52" t="s">
        <v>50</v>
      </c>
      <c r="D26" s="111" t="s">
        <v>179</v>
      </c>
      <c r="E26" s="7">
        <v>0</v>
      </c>
      <c r="F26" s="143">
        <f t="shared" si="7"/>
        <v>5</v>
      </c>
      <c r="G26" s="8">
        <v>5</v>
      </c>
      <c r="H26" s="7">
        <v>5</v>
      </c>
      <c r="I26" s="9">
        <v>5</v>
      </c>
      <c r="K26" s="2"/>
    </row>
    <row r="27" spans="2:11" ht="11.25" customHeight="1" x14ac:dyDescent="0.25">
      <c r="B27" s="31" t="s">
        <v>17</v>
      </c>
      <c r="C27" s="52" t="s">
        <v>51</v>
      </c>
      <c r="D27" s="111" t="s">
        <v>174</v>
      </c>
      <c r="E27" s="7">
        <v>0</v>
      </c>
      <c r="F27" s="143">
        <f t="shared" si="7"/>
        <v>40</v>
      </c>
      <c r="G27" s="8">
        <v>41</v>
      </c>
      <c r="H27" s="7">
        <v>42</v>
      </c>
      <c r="I27" s="9">
        <v>43</v>
      </c>
      <c r="K27" s="2"/>
    </row>
    <row r="28" spans="2:11" ht="11.25" customHeight="1" x14ac:dyDescent="0.25">
      <c r="B28" s="31" t="s">
        <v>20</v>
      </c>
      <c r="C28" s="39" t="s">
        <v>18</v>
      </c>
      <c r="D28" s="111" t="s">
        <v>180</v>
      </c>
      <c r="E28" s="7">
        <v>0</v>
      </c>
      <c r="F28" s="143">
        <f t="shared" si="7"/>
        <v>12</v>
      </c>
      <c r="G28" s="8">
        <v>5</v>
      </c>
      <c r="H28" s="7">
        <v>5</v>
      </c>
      <c r="I28" s="9">
        <v>5</v>
      </c>
    </row>
    <row r="29" spans="2:11" ht="11.25" customHeight="1" x14ac:dyDescent="0.25">
      <c r="B29" s="31" t="s">
        <v>21</v>
      </c>
      <c r="C29" s="39" t="s">
        <v>19</v>
      </c>
      <c r="D29" s="111" t="s">
        <v>151</v>
      </c>
      <c r="E29" s="7">
        <v>0</v>
      </c>
      <c r="F29" s="143">
        <f t="shared" si="7"/>
        <v>25</v>
      </c>
      <c r="G29" s="8">
        <v>22</v>
      </c>
      <c r="H29" s="7">
        <v>23</v>
      </c>
      <c r="I29" s="9">
        <v>24</v>
      </c>
    </row>
    <row r="30" spans="2:11" ht="11.25" customHeight="1" x14ac:dyDescent="0.25">
      <c r="B30" s="30">
        <v>16.02</v>
      </c>
      <c r="C30" s="45" t="s">
        <v>55</v>
      </c>
      <c r="D30" s="116">
        <f t="shared" ref="D30:I30" si="9">D31</f>
        <v>187</v>
      </c>
      <c r="E30" s="17">
        <f t="shared" si="9"/>
        <v>0</v>
      </c>
      <c r="F30" s="142">
        <f t="shared" si="9"/>
        <v>187</v>
      </c>
      <c r="G30" s="69">
        <f t="shared" si="9"/>
        <v>172</v>
      </c>
      <c r="H30" s="17">
        <f t="shared" si="9"/>
        <v>178</v>
      </c>
      <c r="I30" s="18">
        <f t="shared" si="9"/>
        <v>184</v>
      </c>
    </row>
    <row r="31" spans="2:11" ht="11.25" customHeight="1" x14ac:dyDescent="0.25">
      <c r="B31" s="29" t="s">
        <v>23</v>
      </c>
      <c r="C31" s="39" t="s">
        <v>52</v>
      </c>
      <c r="D31" s="7">
        <f>D32+D33+D34</f>
        <v>187</v>
      </c>
      <c r="E31" s="7">
        <f>E32+E33+E34</f>
        <v>0</v>
      </c>
      <c r="F31" s="145">
        <f t="shared" ref="F31:I31" si="10">F32+F33+F34</f>
        <v>187</v>
      </c>
      <c r="G31" s="8">
        <f t="shared" si="10"/>
        <v>172</v>
      </c>
      <c r="H31" s="7">
        <f t="shared" si="10"/>
        <v>178</v>
      </c>
      <c r="I31" s="9">
        <f t="shared" si="10"/>
        <v>184</v>
      </c>
    </row>
    <row r="32" spans="2:11" ht="11.25" customHeight="1" x14ac:dyDescent="0.25">
      <c r="B32" s="29" t="s">
        <v>24</v>
      </c>
      <c r="C32" s="49" t="s">
        <v>111</v>
      </c>
      <c r="D32" s="111" t="s">
        <v>189</v>
      </c>
      <c r="E32" s="7">
        <v>0</v>
      </c>
      <c r="F32" s="143">
        <f t="shared" ref="F32:F48" si="11">D32+E32</f>
        <v>140</v>
      </c>
      <c r="G32" s="8">
        <v>130</v>
      </c>
      <c r="H32" s="7">
        <v>135</v>
      </c>
      <c r="I32" s="9">
        <v>140</v>
      </c>
    </row>
    <row r="33" spans="2:9" ht="11.25" customHeight="1" x14ac:dyDescent="0.25">
      <c r="B33" s="29" t="s">
        <v>25</v>
      </c>
      <c r="C33" s="49" t="s">
        <v>112</v>
      </c>
      <c r="D33" s="111" t="s">
        <v>150</v>
      </c>
      <c r="E33" s="7">
        <v>0</v>
      </c>
      <c r="F33" s="143">
        <f t="shared" si="11"/>
        <v>45</v>
      </c>
      <c r="G33" s="8">
        <v>41</v>
      </c>
      <c r="H33" s="7">
        <v>42</v>
      </c>
      <c r="I33" s="9">
        <v>43</v>
      </c>
    </row>
    <row r="34" spans="2:9" ht="12" customHeight="1" x14ac:dyDescent="0.25">
      <c r="B34" s="29" t="s">
        <v>109</v>
      </c>
      <c r="C34" s="49" t="s">
        <v>110</v>
      </c>
      <c r="D34" s="111" t="s">
        <v>172</v>
      </c>
      <c r="E34" s="7">
        <v>0</v>
      </c>
      <c r="F34" s="143">
        <f t="shared" si="11"/>
        <v>2</v>
      </c>
      <c r="G34" s="8">
        <v>1</v>
      </c>
      <c r="H34" s="7">
        <v>1</v>
      </c>
      <c r="I34" s="9">
        <v>1</v>
      </c>
    </row>
    <row r="35" spans="2:9" ht="11.25" customHeight="1" x14ac:dyDescent="0.25">
      <c r="B35" s="33" t="s">
        <v>27</v>
      </c>
      <c r="C35" s="53" t="s">
        <v>26</v>
      </c>
      <c r="D35" s="110" t="s">
        <v>188</v>
      </c>
      <c r="E35" s="17">
        <v>0</v>
      </c>
      <c r="F35" s="146">
        <f t="shared" si="11"/>
        <v>100</v>
      </c>
      <c r="G35" s="69">
        <v>82</v>
      </c>
      <c r="H35" s="17">
        <v>84</v>
      </c>
      <c r="I35" s="18">
        <v>86</v>
      </c>
    </row>
    <row r="36" spans="2:9" ht="11.25" customHeight="1" x14ac:dyDescent="0.25">
      <c r="B36" s="90" t="s">
        <v>134</v>
      </c>
      <c r="C36" s="53" t="s">
        <v>135</v>
      </c>
      <c r="D36" s="110" t="s">
        <v>142</v>
      </c>
      <c r="E36" s="17">
        <v>0</v>
      </c>
      <c r="F36" s="143">
        <f t="shared" si="11"/>
        <v>0</v>
      </c>
      <c r="G36" s="69">
        <v>0</v>
      </c>
      <c r="H36" s="17">
        <v>0</v>
      </c>
      <c r="I36" s="18">
        <v>0</v>
      </c>
    </row>
    <row r="37" spans="2:9" ht="11.25" customHeight="1" x14ac:dyDescent="0.25">
      <c r="B37" s="34" t="s">
        <v>29</v>
      </c>
      <c r="C37" s="54" t="s">
        <v>28</v>
      </c>
      <c r="D37" s="110" t="s">
        <v>172</v>
      </c>
      <c r="E37" s="17">
        <v>0</v>
      </c>
      <c r="F37" s="143">
        <f t="shared" si="11"/>
        <v>2</v>
      </c>
      <c r="G37" s="69">
        <v>1</v>
      </c>
      <c r="H37" s="17">
        <v>1</v>
      </c>
      <c r="I37" s="18">
        <v>1</v>
      </c>
    </row>
    <row r="38" spans="2:9" ht="11.25" customHeight="1" x14ac:dyDescent="0.25">
      <c r="B38" s="34" t="s">
        <v>34</v>
      </c>
      <c r="C38" s="54" t="s">
        <v>53</v>
      </c>
      <c r="D38" s="17">
        <f t="shared" ref="D38:I38" si="12">D39+D40+D41</f>
        <v>869</v>
      </c>
      <c r="E38" s="17">
        <f t="shared" si="12"/>
        <v>0</v>
      </c>
      <c r="F38" s="142">
        <f t="shared" si="12"/>
        <v>869</v>
      </c>
      <c r="G38" s="69">
        <f t="shared" si="12"/>
        <v>137</v>
      </c>
      <c r="H38" s="17">
        <f t="shared" si="12"/>
        <v>142</v>
      </c>
      <c r="I38" s="18">
        <f t="shared" si="12"/>
        <v>147</v>
      </c>
    </row>
    <row r="39" spans="2:9" ht="11.25" customHeight="1" x14ac:dyDescent="0.25">
      <c r="B39" s="35" t="s">
        <v>31</v>
      </c>
      <c r="C39" s="55" t="s">
        <v>59</v>
      </c>
      <c r="D39" s="111" t="s">
        <v>190</v>
      </c>
      <c r="E39" s="7">
        <v>0</v>
      </c>
      <c r="F39" s="143">
        <f t="shared" si="11"/>
        <v>847</v>
      </c>
      <c r="G39" s="8">
        <v>135</v>
      </c>
      <c r="H39" s="7">
        <v>140</v>
      </c>
      <c r="I39" s="9">
        <v>145</v>
      </c>
    </row>
    <row r="40" spans="2:9" ht="11.25" customHeight="1" x14ac:dyDescent="0.25">
      <c r="B40" s="35" t="s">
        <v>32</v>
      </c>
      <c r="C40" s="56" t="s">
        <v>60</v>
      </c>
      <c r="D40" s="111" t="s">
        <v>172</v>
      </c>
      <c r="E40" s="7">
        <v>0</v>
      </c>
      <c r="F40" s="143">
        <f t="shared" si="11"/>
        <v>2</v>
      </c>
      <c r="G40" s="8">
        <v>2</v>
      </c>
      <c r="H40" s="7">
        <v>2</v>
      </c>
      <c r="I40" s="9">
        <v>2</v>
      </c>
    </row>
    <row r="41" spans="2:9" ht="11.25" customHeight="1" x14ac:dyDescent="0.25">
      <c r="B41" s="35" t="s">
        <v>33</v>
      </c>
      <c r="C41" s="55" t="s">
        <v>30</v>
      </c>
      <c r="D41" s="111" t="s">
        <v>152</v>
      </c>
      <c r="E41" s="7">
        <v>0</v>
      </c>
      <c r="F41" s="143">
        <f t="shared" si="11"/>
        <v>20</v>
      </c>
      <c r="G41" s="8">
        <v>0</v>
      </c>
      <c r="H41" s="7">
        <v>0</v>
      </c>
      <c r="I41" s="9">
        <v>0</v>
      </c>
    </row>
    <row r="42" spans="2:9" ht="11.25" customHeight="1" x14ac:dyDescent="0.25">
      <c r="B42" s="34">
        <v>36.020000000000003</v>
      </c>
      <c r="C42" s="53" t="s">
        <v>113</v>
      </c>
      <c r="D42" s="17">
        <f>D43+D44+D45</f>
        <v>283.52</v>
      </c>
      <c r="E42" s="17">
        <f>E43+E44+E45</f>
        <v>0</v>
      </c>
      <c r="F42" s="142">
        <f t="shared" ref="F42:I42" si="13">F43+F44+F45</f>
        <v>283.52</v>
      </c>
      <c r="G42" s="69">
        <f t="shared" si="13"/>
        <v>108.52</v>
      </c>
      <c r="H42" s="17">
        <f t="shared" si="13"/>
        <v>110.52</v>
      </c>
      <c r="I42" s="18">
        <f t="shared" si="13"/>
        <v>112.52</v>
      </c>
    </row>
    <row r="43" spans="2:9" ht="11.25" customHeight="1" x14ac:dyDescent="0.25">
      <c r="B43" s="35" t="s">
        <v>121</v>
      </c>
      <c r="C43" s="55" t="s">
        <v>120</v>
      </c>
      <c r="D43" s="128">
        <v>80</v>
      </c>
      <c r="E43" s="7">
        <v>0</v>
      </c>
      <c r="F43" s="143">
        <f t="shared" si="11"/>
        <v>80</v>
      </c>
      <c r="G43" s="8">
        <v>35</v>
      </c>
      <c r="H43" s="7">
        <v>35</v>
      </c>
      <c r="I43" s="9">
        <v>35</v>
      </c>
    </row>
    <row r="44" spans="2:9" ht="11.25" customHeight="1" x14ac:dyDescent="0.25">
      <c r="B44" s="35" t="s">
        <v>161</v>
      </c>
      <c r="C44" s="55" t="s">
        <v>162</v>
      </c>
      <c r="D44" s="128">
        <v>3</v>
      </c>
      <c r="E44" s="7">
        <v>0</v>
      </c>
      <c r="F44" s="143">
        <f t="shared" si="11"/>
        <v>3</v>
      </c>
      <c r="G44" s="8">
        <v>1</v>
      </c>
      <c r="H44" s="7">
        <v>1</v>
      </c>
      <c r="I44" s="9">
        <v>1</v>
      </c>
    </row>
    <row r="45" spans="2:9" ht="11.25" customHeight="1" x14ac:dyDescent="0.25">
      <c r="B45" s="35" t="s">
        <v>36</v>
      </c>
      <c r="C45" s="55" t="s">
        <v>35</v>
      </c>
      <c r="D45" s="125">
        <v>200.52</v>
      </c>
      <c r="E45" s="7">
        <v>0</v>
      </c>
      <c r="F45" s="143">
        <f t="shared" si="11"/>
        <v>200.52</v>
      </c>
      <c r="G45" s="8">
        <v>72.52</v>
      </c>
      <c r="H45" s="7">
        <v>74.52</v>
      </c>
      <c r="I45" s="9">
        <v>76.52</v>
      </c>
    </row>
    <row r="46" spans="2:9" ht="11.25" customHeight="1" x14ac:dyDescent="0.25">
      <c r="B46" s="34" t="s">
        <v>38</v>
      </c>
      <c r="C46" s="54" t="s">
        <v>54</v>
      </c>
      <c r="D46" s="19">
        <f t="shared" ref="D46:I46" si="14">D47+D48</f>
        <v>0</v>
      </c>
      <c r="E46" s="19">
        <f t="shared" si="14"/>
        <v>0</v>
      </c>
      <c r="F46" s="146">
        <f t="shared" si="14"/>
        <v>0</v>
      </c>
      <c r="G46" s="59">
        <f t="shared" si="14"/>
        <v>-657</v>
      </c>
      <c r="H46" s="19">
        <f t="shared" si="14"/>
        <v>-523</v>
      </c>
      <c r="I46" s="20">
        <f t="shared" si="14"/>
        <v>-486</v>
      </c>
    </row>
    <row r="47" spans="2:9" ht="11.25" customHeight="1" x14ac:dyDescent="0.25">
      <c r="B47" s="35" t="s">
        <v>39</v>
      </c>
      <c r="C47" s="55" t="s">
        <v>37</v>
      </c>
      <c r="D47" s="111" t="s">
        <v>142</v>
      </c>
      <c r="E47" s="7">
        <v>0</v>
      </c>
      <c r="F47" s="143">
        <f t="shared" si="11"/>
        <v>0</v>
      </c>
      <c r="G47" s="8">
        <v>0</v>
      </c>
      <c r="H47" s="7">
        <v>0</v>
      </c>
      <c r="I47" s="9">
        <v>0</v>
      </c>
    </row>
    <row r="48" spans="2:9" ht="11.25" customHeight="1" x14ac:dyDescent="0.25">
      <c r="B48" s="36" t="s">
        <v>40</v>
      </c>
      <c r="C48" s="57" t="s">
        <v>61</v>
      </c>
      <c r="D48" s="111" t="s">
        <v>142</v>
      </c>
      <c r="E48" s="21" t="s">
        <v>142</v>
      </c>
      <c r="F48" s="143">
        <f t="shared" si="11"/>
        <v>0</v>
      </c>
      <c r="G48" s="70">
        <v>-657</v>
      </c>
      <c r="H48" s="22">
        <v>-523</v>
      </c>
      <c r="I48" s="9">
        <v>-486</v>
      </c>
    </row>
    <row r="49" spans="2:14" ht="11.25" customHeight="1" x14ac:dyDescent="0.25">
      <c r="B49" s="34" t="s">
        <v>41</v>
      </c>
      <c r="C49" s="53" t="s">
        <v>56</v>
      </c>
      <c r="D49" s="19">
        <f>D50+D51+D52</f>
        <v>220</v>
      </c>
      <c r="E49" s="19">
        <f t="shared" ref="E49:I49" si="15">E50+E51+E52</f>
        <v>0</v>
      </c>
      <c r="F49" s="19">
        <f t="shared" si="15"/>
        <v>220</v>
      </c>
      <c r="G49" s="19">
        <f t="shared" si="15"/>
        <v>150</v>
      </c>
      <c r="H49" s="19">
        <f t="shared" si="15"/>
        <v>150</v>
      </c>
      <c r="I49" s="19">
        <f t="shared" si="15"/>
        <v>150</v>
      </c>
      <c r="L49" s="136">
        <v>257</v>
      </c>
      <c r="M49" s="136">
        <v>173</v>
      </c>
      <c r="N49" s="136">
        <v>136</v>
      </c>
    </row>
    <row r="50" spans="2:14" ht="11.25" customHeight="1" x14ac:dyDescent="0.25">
      <c r="B50" s="35" t="s">
        <v>159</v>
      </c>
      <c r="C50" s="55" t="s">
        <v>160</v>
      </c>
      <c r="D50" s="118">
        <v>0</v>
      </c>
      <c r="E50" s="7">
        <v>0</v>
      </c>
      <c r="F50" s="143">
        <f t="shared" ref="F50:F58" si="16">D50+E50</f>
        <v>0</v>
      </c>
      <c r="G50" s="8">
        <v>0</v>
      </c>
      <c r="H50" s="7">
        <v>0</v>
      </c>
      <c r="I50" s="9">
        <v>0</v>
      </c>
      <c r="L50" s="2">
        <v>400</v>
      </c>
      <c r="M50" s="2">
        <v>350</v>
      </c>
      <c r="N50" s="2">
        <v>350</v>
      </c>
    </row>
    <row r="51" spans="2:14" ht="11.25" customHeight="1" x14ac:dyDescent="0.25">
      <c r="B51" s="35" t="s">
        <v>42</v>
      </c>
      <c r="C51" s="55" t="s">
        <v>63</v>
      </c>
      <c r="D51" s="111" t="s">
        <v>191</v>
      </c>
      <c r="E51" s="7">
        <v>0</v>
      </c>
      <c r="F51" s="143">
        <f t="shared" si="16"/>
        <v>150</v>
      </c>
      <c r="G51" s="8">
        <v>150</v>
      </c>
      <c r="H51" s="7">
        <v>150</v>
      </c>
      <c r="I51" s="9">
        <v>150</v>
      </c>
    </row>
    <row r="52" spans="2:14" ht="11.25" customHeight="1" x14ac:dyDescent="0.25">
      <c r="B52" s="35" t="s">
        <v>177</v>
      </c>
      <c r="C52" s="55" t="s">
        <v>178</v>
      </c>
      <c r="D52" s="111" t="s">
        <v>165</v>
      </c>
      <c r="E52" s="7">
        <v>0</v>
      </c>
      <c r="F52" s="143">
        <f t="shared" si="16"/>
        <v>70</v>
      </c>
      <c r="G52" s="8">
        <v>0</v>
      </c>
      <c r="H52" s="7">
        <v>0</v>
      </c>
      <c r="I52" s="9">
        <v>0</v>
      </c>
    </row>
    <row r="53" spans="2:14" ht="11.25" customHeight="1" x14ac:dyDescent="0.25">
      <c r="B53" s="34">
        <v>43.02</v>
      </c>
      <c r="C53" s="53" t="s">
        <v>155</v>
      </c>
      <c r="D53" s="116" t="str">
        <f t="shared" ref="D53:I53" si="17">D54</f>
        <v>160</v>
      </c>
      <c r="E53" s="17">
        <f t="shared" si="17"/>
        <v>0</v>
      </c>
      <c r="F53" s="142">
        <f t="shared" si="17"/>
        <v>160</v>
      </c>
      <c r="G53" s="69">
        <f t="shared" si="17"/>
        <v>0</v>
      </c>
      <c r="H53" s="17">
        <f t="shared" si="17"/>
        <v>0</v>
      </c>
      <c r="I53" s="18">
        <f t="shared" si="17"/>
        <v>0</v>
      </c>
    </row>
    <row r="54" spans="2:14" ht="11.25" customHeight="1" x14ac:dyDescent="0.25">
      <c r="B54" s="35" t="s">
        <v>157</v>
      </c>
      <c r="C54" s="55" t="s">
        <v>156</v>
      </c>
      <c r="D54" s="111" t="s">
        <v>175</v>
      </c>
      <c r="E54" s="7">
        <v>0</v>
      </c>
      <c r="F54" s="143">
        <f t="shared" si="16"/>
        <v>160</v>
      </c>
      <c r="G54" s="8">
        <v>0</v>
      </c>
      <c r="H54" s="7">
        <v>0</v>
      </c>
      <c r="I54" s="9">
        <v>0</v>
      </c>
    </row>
    <row r="55" spans="2:14" ht="11.25" customHeight="1" x14ac:dyDescent="0.25">
      <c r="B55" s="27"/>
      <c r="C55" s="45" t="s">
        <v>67</v>
      </c>
      <c r="D55" s="92">
        <f>D56+D57+D58+D59</f>
        <v>2490.0100000000002</v>
      </c>
      <c r="E55" s="23">
        <f t="shared" ref="E55:F55" si="18">E56+E57+E58+E59</f>
        <v>0</v>
      </c>
      <c r="F55" s="92">
        <f t="shared" si="18"/>
        <v>2490.0100000000002</v>
      </c>
      <c r="G55" s="69">
        <f t="shared" ref="G55:I55" si="19">G56+G58</f>
        <v>657</v>
      </c>
      <c r="H55" s="17">
        <f t="shared" si="19"/>
        <v>523</v>
      </c>
      <c r="I55" s="18">
        <f t="shared" si="19"/>
        <v>486</v>
      </c>
    </row>
    <row r="56" spans="2:14" ht="11.25" customHeight="1" x14ac:dyDescent="0.25">
      <c r="B56" s="37" t="s">
        <v>66</v>
      </c>
      <c r="C56" s="85" t="s">
        <v>65</v>
      </c>
      <c r="D56" s="111" t="s">
        <v>142</v>
      </c>
      <c r="E56" s="7">
        <v>0</v>
      </c>
      <c r="F56" s="143">
        <f t="shared" si="16"/>
        <v>0</v>
      </c>
      <c r="G56" s="8">
        <v>657</v>
      </c>
      <c r="H56" s="7">
        <v>523</v>
      </c>
      <c r="I56" s="9">
        <v>486</v>
      </c>
    </row>
    <row r="57" spans="2:14" ht="11.25" customHeight="1" x14ac:dyDescent="0.25">
      <c r="B57" s="159" t="s">
        <v>194</v>
      </c>
      <c r="C57" s="160" t="s">
        <v>193</v>
      </c>
      <c r="D57" s="118" t="s">
        <v>197</v>
      </c>
      <c r="E57" s="7">
        <v>0</v>
      </c>
      <c r="F57" s="143">
        <f t="shared" si="16"/>
        <v>310</v>
      </c>
      <c r="G57" s="8">
        <v>0</v>
      </c>
      <c r="H57" s="7">
        <v>0</v>
      </c>
      <c r="I57" s="9">
        <v>0</v>
      </c>
      <c r="L57" s="2"/>
    </row>
    <row r="58" spans="2:14" ht="11.25" customHeight="1" x14ac:dyDescent="0.25">
      <c r="B58" s="89" t="s">
        <v>132</v>
      </c>
      <c r="C58" s="86" t="s">
        <v>133</v>
      </c>
      <c r="D58" s="118" t="s">
        <v>192</v>
      </c>
      <c r="E58" s="7">
        <v>0</v>
      </c>
      <c r="F58" s="143">
        <f t="shared" si="16"/>
        <v>282</v>
      </c>
      <c r="G58" s="8">
        <v>0</v>
      </c>
      <c r="H58" s="7">
        <v>0</v>
      </c>
      <c r="I58" s="9">
        <v>0</v>
      </c>
      <c r="L58" s="2"/>
    </row>
    <row r="59" spans="2:14" ht="12" customHeight="1" x14ac:dyDescent="0.25">
      <c r="B59" s="89" t="s">
        <v>195</v>
      </c>
      <c r="C59" s="122" t="s">
        <v>196</v>
      </c>
      <c r="D59" s="167">
        <v>1898.01</v>
      </c>
      <c r="E59" s="167">
        <v>0</v>
      </c>
      <c r="F59" s="167">
        <v>1898.01</v>
      </c>
      <c r="G59" s="8">
        <v>0</v>
      </c>
      <c r="H59" s="7">
        <v>0</v>
      </c>
      <c r="I59" s="9">
        <v>0</v>
      </c>
      <c r="L59" s="2"/>
    </row>
    <row r="60" spans="2:14" ht="12.75" customHeight="1" x14ac:dyDescent="0.25">
      <c r="B60" s="38">
        <v>49.02</v>
      </c>
      <c r="C60" s="45" t="s">
        <v>68</v>
      </c>
      <c r="D60" s="92">
        <f>D68+D77+D80+D84+D88+D91+D102+D106+D114+D121+D126+D131+D136+D139+D142+D145+D152</f>
        <v>17442.239999999998</v>
      </c>
      <c r="E60" s="23">
        <f t="shared" ref="E60:I60" si="20">E68+E77+E80+E84+E88+E91+E102+E106+E114+E121+E126+E131+E136+E139+E142+E145+E152</f>
        <v>0</v>
      </c>
      <c r="F60" s="92">
        <f t="shared" si="20"/>
        <v>17442.239999999998</v>
      </c>
      <c r="G60" s="23">
        <f t="shared" si="20"/>
        <v>5498</v>
      </c>
      <c r="H60" s="23">
        <f t="shared" si="20"/>
        <v>5376</v>
      </c>
      <c r="I60" s="23">
        <f t="shared" si="20"/>
        <v>5351</v>
      </c>
    </row>
    <row r="61" spans="2:14" x14ac:dyDescent="0.25">
      <c r="B61" s="39"/>
      <c r="C61" s="45" t="s">
        <v>69</v>
      </c>
      <c r="D61" s="92">
        <f t="shared" ref="D61:I61" si="21">D69+D78+D81+D85+D89+D92+D103+D107+D115+D122+D127+D132+D137+D143+D146</f>
        <v>11232.08</v>
      </c>
      <c r="E61" s="23">
        <f t="shared" si="21"/>
        <v>0</v>
      </c>
      <c r="F61" s="92">
        <f t="shared" si="21"/>
        <v>11232.08</v>
      </c>
      <c r="G61" s="23">
        <f t="shared" si="21"/>
        <v>4841</v>
      </c>
      <c r="H61" s="23">
        <f t="shared" si="21"/>
        <v>4853</v>
      </c>
      <c r="I61" s="23">
        <f t="shared" si="21"/>
        <v>4865</v>
      </c>
    </row>
    <row r="62" spans="2:14" x14ac:dyDescent="0.25">
      <c r="B62" s="39">
        <v>10</v>
      </c>
      <c r="C62" s="39" t="s">
        <v>70</v>
      </c>
      <c r="D62" s="24">
        <f>D70+D82+D86+D93+D104+D116</f>
        <v>2251</v>
      </c>
      <c r="E62" s="24">
        <f t="shared" ref="E62:I62" si="22">E70+E82+E86+E93+E104+E116</f>
        <v>0</v>
      </c>
      <c r="F62" s="24">
        <f t="shared" si="22"/>
        <v>2251</v>
      </c>
      <c r="G62" s="24">
        <f t="shared" si="22"/>
        <v>2247</v>
      </c>
      <c r="H62" s="24">
        <f t="shared" si="22"/>
        <v>2247</v>
      </c>
      <c r="I62" s="24">
        <f t="shared" si="22"/>
        <v>2247</v>
      </c>
    </row>
    <row r="63" spans="2:14" x14ac:dyDescent="0.25">
      <c r="B63" s="39">
        <v>20</v>
      </c>
      <c r="C63" s="39" t="s">
        <v>71</v>
      </c>
      <c r="D63" s="24">
        <f>D71+D83+D87+D90+D94+D105+D108+D120+D123+D128+D133+D138+D144+D147</f>
        <v>6522.08</v>
      </c>
      <c r="E63" s="24">
        <f t="shared" ref="E63:I63" si="23">E71+E83+E87+E90+E94+E105+E108+E120+E123+E128+E133+E138+E144+E147</f>
        <v>70</v>
      </c>
      <c r="F63" s="24">
        <f t="shared" si="23"/>
        <v>6592.08</v>
      </c>
      <c r="G63" s="24">
        <f t="shared" si="23"/>
        <v>1270</v>
      </c>
      <c r="H63" s="24">
        <f t="shared" si="23"/>
        <v>1282</v>
      </c>
      <c r="I63" s="24">
        <f t="shared" si="23"/>
        <v>1294</v>
      </c>
    </row>
    <row r="64" spans="2:14" x14ac:dyDescent="0.25">
      <c r="B64" s="40" t="s">
        <v>97</v>
      </c>
      <c r="C64" s="39" t="s">
        <v>72</v>
      </c>
      <c r="D64" s="24">
        <f>D72+D79+D95+D96+D97+D98+D109+D110+D117+D118+D119</f>
        <v>2459</v>
      </c>
      <c r="E64" s="24">
        <f>E72+E79+E95+E96+E97+E98+E109+E110+E117+E118+E119</f>
        <v>-70</v>
      </c>
      <c r="F64" s="147">
        <f>F72+F79+F95+F96+F97+F98+F109+F110+F117+F118+F119</f>
        <v>2389</v>
      </c>
      <c r="G64" s="71">
        <f t="shared" ref="G64:I64" si="24">G72+G79+G95+G96+G97+G98+G109+G110+G117+G118+G119</f>
        <v>1324</v>
      </c>
      <c r="H64" s="24">
        <f t="shared" si="24"/>
        <v>1324</v>
      </c>
      <c r="I64" s="25">
        <f t="shared" si="24"/>
        <v>1324</v>
      </c>
    </row>
    <row r="65" spans="2:12" x14ac:dyDescent="0.25">
      <c r="B65" s="40">
        <v>85</v>
      </c>
      <c r="C65" s="39" t="s">
        <v>171</v>
      </c>
      <c r="D65" s="139">
        <v>-6</v>
      </c>
      <c r="E65" s="24">
        <f>E73</f>
        <v>0</v>
      </c>
      <c r="F65" s="148">
        <f t="shared" ref="F65" si="25">D65+E65</f>
        <v>-6</v>
      </c>
      <c r="G65" s="71">
        <v>0</v>
      </c>
      <c r="H65" s="24">
        <v>0</v>
      </c>
      <c r="I65" s="25">
        <v>0</v>
      </c>
    </row>
    <row r="66" spans="2:12" x14ac:dyDescent="0.25">
      <c r="B66" s="39"/>
      <c r="C66" s="45" t="s">
        <v>73</v>
      </c>
      <c r="D66" s="92">
        <f>D74+D99+D111+D124+D129+D134+D140+D149</f>
        <v>6210.16</v>
      </c>
      <c r="E66" s="23">
        <f t="shared" ref="E66:I66" si="26">E74+E99+E111+E124+E129+E134+E140+E149</f>
        <v>0</v>
      </c>
      <c r="F66" s="92">
        <f t="shared" si="26"/>
        <v>6210.16</v>
      </c>
      <c r="G66" s="23">
        <f t="shared" si="26"/>
        <v>657</v>
      </c>
      <c r="H66" s="23">
        <f t="shared" si="26"/>
        <v>523</v>
      </c>
      <c r="I66" s="23">
        <f t="shared" si="26"/>
        <v>486</v>
      </c>
    </row>
    <row r="67" spans="2:12" x14ac:dyDescent="0.25">
      <c r="B67" s="39">
        <v>70</v>
      </c>
      <c r="C67" s="39" t="s">
        <v>74</v>
      </c>
      <c r="D67" s="117">
        <f>D75+D100+D113+D125+D130+D135+D150+D151</f>
        <v>6210.16</v>
      </c>
      <c r="E67" s="24">
        <f t="shared" ref="E67:I67" si="27">E75+E135+E100+E113+E125+E130+E135+E150+E151</f>
        <v>0</v>
      </c>
      <c r="F67" s="117">
        <f t="shared" si="27"/>
        <v>6220.16</v>
      </c>
      <c r="G67" s="24">
        <f t="shared" si="27"/>
        <v>657</v>
      </c>
      <c r="H67" s="24">
        <f t="shared" si="27"/>
        <v>523</v>
      </c>
      <c r="I67" s="24">
        <f t="shared" si="27"/>
        <v>486</v>
      </c>
    </row>
    <row r="68" spans="2:12" x14ac:dyDescent="0.25">
      <c r="B68" s="41" t="s">
        <v>76</v>
      </c>
      <c r="C68" s="87" t="s">
        <v>75</v>
      </c>
      <c r="D68" s="17">
        <f t="shared" ref="D68:I68" si="28">D69+D74</f>
        <v>3175</v>
      </c>
      <c r="E68" s="17">
        <f t="shared" si="28"/>
        <v>0</v>
      </c>
      <c r="F68" s="142">
        <f t="shared" si="28"/>
        <v>3175</v>
      </c>
      <c r="G68" s="81">
        <f t="shared" si="28"/>
        <v>1834</v>
      </c>
      <c r="H68" s="82">
        <f t="shared" si="28"/>
        <v>1839</v>
      </c>
      <c r="I68" s="83">
        <f t="shared" si="28"/>
        <v>1844</v>
      </c>
    </row>
    <row r="69" spans="2:12" x14ac:dyDescent="0.25">
      <c r="B69" s="39"/>
      <c r="C69" s="39" t="s">
        <v>69</v>
      </c>
      <c r="D69" s="119">
        <f>D70+D71+D72+D73</f>
        <v>2185</v>
      </c>
      <c r="E69" s="119">
        <f>E70+E71+E72+E73</f>
        <v>0</v>
      </c>
      <c r="F69" s="143">
        <f t="shared" ref="F69:I69" si="29">F70+F71+F72+F73</f>
        <v>2185</v>
      </c>
      <c r="G69" s="60">
        <f t="shared" si="29"/>
        <v>1834</v>
      </c>
      <c r="H69" s="119">
        <f t="shared" si="29"/>
        <v>1839</v>
      </c>
      <c r="I69" s="120">
        <f t="shared" si="29"/>
        <v>1844</v>
      </c>
    </row>
    <row r="70" spans="2:12" x14ac:dyDescent="0.25">
      <c r="B70" s="39">
        <v>10</v>
      </c>
      <c r="C70" s="39" t="s">
        <v>70</v>
      </c>
      <c r="D70" s="111" t="s">
        <v>198</v>
      </c>
      <c r="E70" s="7">
        <v>0</v>
      </c>
      <c r="F70" s="143">
        <f t="shared" ref="F70:F75" si="30">D70+E70</f>
        <v>1335</v>
      </c>
      <c r="G70" s="8">
        <v>1331</v>
      </c>
      <c r="H70" s="7">
        <v>1331</v>
      </c>
      <c r="I70" s="9">
        <v>1331</v>
      </c>
      <c r="K70" s="2"/>
    </row>
    <row r="71" spans="2:12" x14ac:dyDescent="0.25">
      <c r="B71" s="75">
        <v>20</v>
      </c>
      <c r="C71" s="75" t="s">
        <v>71</v>
      </c>
      <c r="D71" s="129" t="s">
        <v>199</v>
      </c>
      <c r="E71" s="74">
        <v>0</v>
      </c>
      <c r="F71" s="148">
        <f t="shared" si="30"/>
        <v>850</v>
      </c>
      <c r="G71" s="73">
        <v>503</v>
      </c>
      <c r="H71" s="74">
        <v>508</v>
      </c>
      <c r="I71" s="130">
        <v>513</v>
      </c>
      <c r="K71" s="2"/>
    </row>
    <row r="72" spans="2:12" x14ac:dyDescent="0.25">
      <c r="B72" s="133">
        <v>55</v>
      </c>
      <c r="C72" s="133" t="s">
        <v>170</v>
      </c>
      <c r="D72" s="134" t="s">
        <v>142</v>
      </c>
      <c r="E72" s="133">
        <v>0</v>
      </c>
      <c r="F72" s="149">
        <f t="shared" si="30"/>
        <v>0</v>
      </c>
      <c r="G72" s="133">
        <v>0</v>
      </c>
      <c r="H72" s="133">
        <v>0</v>
      </c>
      <c r="I72" s="133">
        <v>0</v>
      </c>
      <c r="K72" s="2"/>
    </row>
    <row r="73" spans="2:12" x14ac:dyDescent="0.25">
      <c r="B73" s="133">
        <v>85</v>
      </c>
      <c r="C73" s="133" t="s">
        <v>171</v>
      </c>
      <c r="D73" s="134" t="s">
        <v>142</v>
      </c>
      <c r="E73" s="133">
        <v>0</v>
      </c>
      <c r="F73" s="149">
        <f t="shared" si="30"/>
        <v>0</v>
      </c>
      <c r="G73" s="133">
        <v>0</v>
      </c>
      <c r="H73" s="133">
        <v>0</v>
      </c>
      <c r="I73" s="133">
        <v>0</v>
      </c>
    </row>
    <row r="74" spans="2:12" x14ac:dyDescent="0.25">
      <c r="B74" s="133"/>
      <c r="C74" s="133" t="s">
        <v>73</v>
      </c>
      <c r="D74" s="135" t="str">
        <f t="shared" ref="D74:I74" si="31">D75</f>
        <v>990</v>
      </c>
      <c r="E74" s="133">
        <f t="shared" si="31"/>
        <v>0</v>
      </c>
      <c r="F74" s="150">
        <f t="shared" si="31"/>
        <v>990</v>
      </c>
      <c r="G74" s="133">
        <f t="shared" si="31"/>
        <v>0</v>
      </c>
      <c r="H74" s="133">
        <f t="shared" si="31"/>
        <v>0</v>
      </c>
      <c r="I74" s="133">
        <f t="shared" si="31"/>
        <v>0</v>
      </c>
      <c r="L74" s="136"/>
    </row>
    <row r="75" spans="2:12" x14ac:dyDescent="0.25">
      <c r="B75" s="133">
        <v>70</v>
      </c>
      <c r="C75" s="133" t="s">
        <v>74</v>
      </c>
      <c r="D75" s="134" t="s">
        <v>200</v>
      </c>
      <c r="E75" s="133">
        <v>0</v>
      </c>
      <c r="F75" s="149">
        <f t="shared" si="30"/>
        <v>990</v>
      </c>
      <c r="G75" s="133">
        <v>0</v>
      </c>
      <c r="H75" s="133">
        <v>0</v>
      </c>
      <c r="I75" s="133">
        <v>0</v>
      </c>
      <c r="L75" s="2"/>
    </row>
    <row r="76" spans="2:12" hidden="1" x14ac:dyDescent="0.25">
      <c r="B76" s="61"/>
      <c r="C76" s="61"/>
      <c r="D76" s="113"/>
      <c r="E76" s="14"/>
      <c r="F76" s="151"/>
      <c r="G76" s="131"/>
      <c r="H76" s="14"/>
      <c r="I76" s="132"/>
    </row>
    <row r="77" spans="2:12" x14ac:dyDescent="0.25">
      <c r="B77" s="41" t="s">
        <v>78</v>
      </c>
      <c r="C77" s="87" t="s">
        <v>77</v>
      </c>
      <c r="D77" s="116" t="str">
        <f>D78</f>
        <v>545</v>
      </c>
      <c r="E77" s="17">
        <f>E78</f>
        <v>-355</v>
      </c>
      <c r="F77" s="142">
        <f t="shared" ref="F77:I78" si="32">F78</f>
        <v>190</v>
      </c>
      <c r="G77" s="69">
        <f t="shared" si="32"/>
        <v>60</v>
      </c>
      <c r="H77" s="17">
        <f t="shared" si="32"/>
        <v>60</v>
      </c>
      <c r="I77" s="18">
        <f t="shared" si="32"/>
        <v>60</v>
      </c>
    </row>
    <row r="78" spans="2:12" x14ac:dyDescent="0.25">
      <c r="B78" s="39"/>
      <c r="C78" s="39" t="s">
        <v>69</v>
      </c>
      <c r="D78" s="22" t="str">
        <f>D79</f>
        <v>545</v>
      </c>
      <c r="E78" s="22">
        <f>E79</f>
        <v>-355</v>
      </c>
      <c r="F78" s="145">
        <f t="shared" si="32"/>
        <v>190</v>
      </c>
      <c r="G78" s="8">
        <f t="shared" si="32"/>
        <v>60</v>
      </c>
      <c r="H78" s="7">
        <f t="shared" si="32"/>
        <v>60</v>
      </c>
      <c r="I78" s="9">
        <f t="shared" si="32"/>
        <v>60</v>
      </c>
      <c r="L78" s="84"/>
    </row>
    <row r="79" spans="2:12" x14ac:dyDescent="0.25">
      <c r="B79" s="39">
        <v>5004</v>
      </c>
      <c r="C79" s="39" t="s">
        <v>79</v>
      </c>
      <c r="D79" s="111" t="s">
        <v>220</v>
      </c>
      <c r="E79" s="7">
        <v>-355</v>
      </c>
      <c r="F79" s="143">
        <f t="shared" ref="F79" si="33">D79+E79</f>
        <v>190</v>
      </c>
      <c r="G79" s="8">
        <v>60</v>
      </c>
      <c r="H79" s="7">
        <v>60</v>
      </c>
      <c r="I79" s="9">
        <v>60</v>
      </c>
      <c r="L79" t="s">
        <v>129</v>
      </c>
    </row>
    <row r="80" spans="2:12" ht="12.75" hidden="1" customHeight="1" x14ac:dyDescent="0.25">
      <c r="B80" s="40" t="s">
        <v>118</v>
      </c>
      <c r="C80" s="45" t="s">
        <v>119</v>
      </c>
      <c r="D80" s="116">
        <f>D81</f>
        <v>0</v>
      </c>
      <c r="E80" s="17">
        <f>E81</f>
        <v>0</v>
      </c>
      <c r="F80" s="142">
        <f t="shared" ref="F80:I80" si="34">F81</f>
        <v>0</v>
      </c>
      <c r="G80" s="69">
        <f t="shared" si="34"/>
        <v>0</v>
      </c>
      <c r="H80" s="17">
        <f t="shared" si="34"/>
        <v>0</v>
      </c>
      <c r="I80" s="18">
        <f t="shared" si="34"/>
        <v>0</v>
      </c>
    </row>
    <row r="81" spans="2:9" ht="12.75" hidden="1" customHeight="1" x14ac:dyDescent="0.25">
      <c r="B81" s="39"/>
      <c r="C81" s="39" t="s">
        <v>69</v>
      </c>
      <c r="D81" s="119">
        <f>D82+D83</f>
        <v>0</v>
      </c>
      <c r="E81" s="119">
        <f t="shared" ref="E81:I81" si="35">E82+E83</f>
        <v>0</v>
      </c>
      <c r="F81" s="143">
        <f t="shared" si="35"/>
        <v>0</v>
      </c>
      <c r="G81" s="60">
        <f t="shared" si="35"/>
        <v>0</v>
      </c>
      <c r="H81" s="119">
        <f t="shared" si="35"/>
        <v>0</v>
      </c>
      <c r="I81" s="120">
        <f t="shared" si="35"/>
        <v>0</v>
      </c>
    </row>
    <row r="82" spans="2:9" ht="12.75" hidden="1" customHeight="1" x14ac:dyDescent="0.25">
      <c r="B82" s="39">
        <v>10</v>
      </c>
      <c r="C82" s="39" t="s">
        <v>145</v>
      </c>
      <c r="D82" s="118">
        <v>0</v>
      </c>
      <c r="E82" s="7">
        <v>0</v>
      </c>
      <c r="F82" s="143">
        <f t="shared" ref="F82:F83" si="36">D82+E82</f>
        <v>0</v>
      </c>
      <c r="G82" s="8">
        <v>0</v>
      </c>
      <c r="H82" s="7">
        <v>0</v>
      </c>
      <c r="I82" s="9">
        <v>0</v>
      </c>
    </row>
    <row r="83" spans="2:9" ht="12.75" hidden="1" customHeight="1" x14ac:dyDescent="0.25">
      <c r="B83" s="40">
        <v>20</v>
      </c>
      <c r="C83" s="58" t="s">
        <v>146</v>
      </c>
      <c r="D83" s="111" t="s">
        <v>142</v>
      </c>
      <c r="E83" s="7">
        <v>0</v>
      </c>
      <c r="F83" s="143">
        <f t="shared" si="36"/>
        <v>0</v>
      </c>
      <c r="G83" s="8">
        <v>0</v>
      </c>
      <c r="H83" s="7">
        <v>0</v>
      </c>
      <c r="I83" s="9">
        <v>0</v>
      </c>
    </row>
    <row r="84" spans="2:9" x14ac:dyDescent="0.25">
      <c r="B84" s="41" t="s">
        <v>81</v>
      </c>
      <c r="C84" s="87" t="s">
        <v>80</v>
      </c>
      <c r="D84" s="116">
        <f t="shared" ref="D84:I84" si="37">D85</f>
        <v>185</v>
      </c>
      <c r="E84" s="17">
        <f t="shared" si="37"/>
        <v>0</v>
      </c>
      <c r="F84" s="142">
        <f t="shared" si="37"/>
        <v>185</v>
      </c>
      <c r="G84" s="69">
        <f t="shared" si="37"/>
        <v>185</v>
      </c>
      <c r="H84" s="17">
        <f t="shared" si="37"/>
        <v>185</v>
      </c>
      <c r="I84" s="18">
        <f t="shared" si="37"/>
        <v>185</v>
      </c>
    </row>
    <row r="85" spans="2:9" x14ac:dyDescent="0.25">
      <c r="B85" s="39"/>
      <c r="C85" s="39" t="s">
        <v>69</v>
      </c>
      <c r="D85" s="8">
        <f t="shared" ref="D85:I85" si="38">D86+D87</f>
        <v>185</v>
      </c>
      <c r="E85" s="7">
        <f t="shared" si="38"/>
        <v>0</v>
      </c>
      <c r="F85" s="145">
        <f t="shared" si="38"/>
        <v>185</v>
      </c>
      <c r="G85" s="8">
        <f t="shared" si="38"/>
        <v>185</v>
      </c>
      <c r="H85" s="7">
        <f t="shared" si="38"/>
        <v>185</v>
      </c>
      <c r="I85" s="9">
        <f t="shared" si="38"/>
        <v>185</v>
      </c>
    </row>
    <row r="86" spans="2:9" x14ac:dyDescent="0.25">
      <c r="B86" s="39">
        <v>10</v>
      </c>
      <c r="C86" s="39" t="s">
        <v>70</v>
      </c>
      <c r="D86" s="111" t="s">
        <v>202</v>
      </c>
      <c r="E86" s="7">
        <v>0</v>
      </c>
      <c r="F86" s="143">
        <f t="shared" ref="F86:F87" si="39">D86+E86</f>
        <v>143</v>
      </c>
      <c r="G86" s="8">
        <v>143</v>
      </c>
      <c r="H86" s="7">
        <v>143</v>
      </c>
      <c r="I86" s="9">
        <v>143</v>
      </c>
    </row>
    <row r="87" spans="2:9" x14ac:dyDescent="0.25">
      <c r="B87" s="39">
        <v>20</v>
      </c>
      <c r="C87" s="39" t="s">
        <v>71</v>
      </c>
      <c r="D87" s="111" t="s">
        <v>168</v>
      </c>
      <c r="E87" s="7">
        <v>0</v>
      </c>
      <c r="F87" s="143">
        <f t="shared" si="39"/>
        <v>42</v>
      </c>
      <c r="G87" s="8">
        <v>42</v>
      </c>
      <c r="H87" s="7">
        <v>42</v>
      </c>
      <c r="I87" s="9">
        <v>42</v>
      </c>
    </row>
    <row r="88" spans="2:9" x14ac:dyDescent="0.25">
      <c r="B88" s="91" t="s">
        <v>143</v>
      </c>
      <c r="C88" s="45" t="s">
        <v>144</v>
      </c>
      <c r="D88" s="116" t="str">
        <f>D89</f>
        <v>50</v>
      </c>
      <c r="E88" s="17">
        <f>E89</f>
        <v>0</v>
      </c>
      <c r="F88" s="142">
        <f t="shared" ref="F88:I89" si="40">F89</f>
        <v>50</v>
      </c>
      <c r="G88" s="69">
        <f t="shared" si="40"/>
        <v>50</v>
      </c>
      <c r="H88" s="17">
        <f t="shared" si="40"/>
        <v>50</v>
      </c>
      <c r="I88" s="18">
        <f t="shared" si="40"/>
        <v>50</v>
      </c>
    </row>
    <row r="89" spans="2:9" x14ac:dyDescent="0.25">
      <c r="B89" s="42"/>
      <c r="C89" s="39" t="s">
        <v>69</v>
      </c>
      <c r="D89" s="22" t="str">
        <f>D90</f>
        <v>50</v>
      </c>
      <c r="E89" s="7">
        <f>E90</f>
        <v>0</v>
      </c>
      <c r="F89" s="145">
        <f t="shared" si="40"/>
        <v>50</v>
      </c>
      <c r="G89" s="8">
        <f t="shared" si="40"/>
        <v>50</v>
      </c>
      <c r="H89" s="7">
        <f t="shared" si="40"/>
        <v>50</v>
      </c>
      <c r="I89" s="9">
        <f t="shared" si="40"/>
        <v>50</v>
      </c>
    </row>
    <row r="90" spans="2:9" x14ac:dyDescent="0.25">
      <c r="B90" s="42">
        <v>20</v>
      </c>
      <c r="C90" s="39" t="s">
        <v>124</v>
      </c>
      <c r="D90" s="111" t="s">
        <v>169</v>
      </c>
      <c r="E90" s="7">
        <v>0</v>
      </c>
      <c r="F90" s="143">
        <f t="shared" ref="F90" si="41">D90+E90</f>
        <v>50</v>
      </c>
      <c r="G90" s="8">
        <v>50</v>
      </c>
      <c r="H90" s="7">
        <v>50</v>
      </c>
      <c r="I90" s="9">
        <v>50</v>
      </c>
    </row>
    <row r="91" spans="2:9" x14ac:dyDescent="0.25">
      <c r="B91" s="41" t="s">
        <v>84</v>
      </c>
      <c r="C91" s="45" t="s">
        <v>82</v>
      </c>
      <c r="D91" s="17">
        <f t="shared" ref="D91:I91" si="42">D92+D99</f>
        <v>1059</v>
      </c>
      <c r="E91" s="17">
        <f t="shared" si="42"/>
        <v>0</v>
      </c>
      <c r="F91" s="142">
        <f t="shared" si="42"/>
        <v>1059</v>
      </c>
      <c r="G91" s="69">
        <f t="shared" si="42"/>
        <v>453</v>
      </c>
      <c r="H91" s="17">
        <f t="shared" si="42"/>
        <v>460</v>
      </c>
      <c r="I91" s="18">
        <f t="shared" si="42"/>
        <v>467</v>
      </c>
    </row>
    <row r="92" spans="2:9" x14ac:dyDescent="0.25">
      <c r="B92" s="39"/>
      <c r="C92" s="39" t="s">
        <v>69</v>
      </c>
      <c r="D92" s="119">
        <f t="shared" ref="D92:I92" si="43">D93+D94+D95+D96+D97+D98</f>
        <v>859</v>
      </c>
      <c r="E92" s="7">
        <f t="shared" si="43"/>
        <v>0</v>
      </c>
      <c r="F92" s="143">
        <f t="shared" si="43"/>
        <v>859</v>
      </c>
      <c r="G92" s="8">
        <f t="shared" si="43"/>
        <v>453</v>
      </c>
      <c r="H92" s="7">
        <f t="shared" si="43"/>
        <v>460</v>
      </c>
      <c r="I92" s="9">
        <f t="shared" si="43"/>
        <v>467</v>
      </c>
    </row>
    <row r="93" spans="2:9" x14ac:dyDescent="0.25">
      <c r="B93" s="42">
        <v>10</v>
      </c>
      <c r="C93" s="39" t="s">
        <v>70</v>
      </c>
      <c r="D93" s="111" t="s">
        <v>169</v>
      </c>
      <c r="E93" s="7">
        <v>0</v>
      </c>
      <c r="F93" s="143">
        <f t="shared" ref="F93:F101" si="44">D93+E93</f>
        <v>50</v>
      </c>
      <c r="G93" s="8">
        <v>50</v>
      </c>
      <c r="H93" s="7">
        <v>50</v>
      </c>
      <c r="I93" s="9">
        <v>50</v>
      </c>
    </row>
    <row r="94" spans="2:9" x14ac:dyDescent="0.25">
      <c r="B94" s="42">
        <v>20</v>
      </c>
      <c r="C94" s="39" t="s">
        <v>71</v>
      </c>
      <c r="D94" s="111" t="s">
        <v>203</v>
      </c>
      <c r="E94" s="7">
        <v>0</v>
      </c>
      <c r="F94" s="143">
        <f t="shared" si="44"/>
        <v>222</v>
      </c>
      <c r="G94" s="8">
        <v>236</v>
      </c>
      <c r="H94" s="7">
        <v>243</v>
      </c>
      <c r="I94" s="9">
        <v>250</v>
      </c>
    </row>
    <row r="95" spans="2:9" x14ac:dyDescent="0.25">
      <c r="B95" s="42">
        <v>57</v>
      </c>
      <c r="C95" s="39" t="s">
        <v>122</v>
      </c>
      <c r="D95" s="111" t="s">
        <v>204</v>
      </c>
      <c r="E95" s="7">
        <v>0</v>
      </c>
      <c r="F95" s="143">
        <f t="shared" si="44"/>
        <v>68</v>
      </c>
      <c r="G95" s="8">
        <v>68</v>
      </c>
      <c r="H95" s="7">
        <v>68</v>
      </c>
      <c r="I95" s="9">
        <v>68</v>
      </c>
    </row>
    <row r="96" spans="2:9" x14ac:dyDescent="0.25">
      <c r="B96" s="42">
        <v>57</v>
      </c>
      <c r="C96" s="39" t="s">
        <v>123</v>
      </c>
      <c r="D96" s="111" t="s">
        <v>205</v>
      </c>
      <c r="E96" s="7">
        <v>0</v>
      </c>
      <c r="F96" s="143">
        <f t="shared" si="44"/>
        <v>31</v>
      </c>
      <c r="G96" s="8">
        <v>30</v>
      </c>
      <c r="H96" s="7">
        <v>30</v>
      </c>
      <c r="I96" s="9">
        <v>30</v>
      </c>
    </row>
    <row r="97" spans="2:9" x14ac:dyDescent="0.25">
      <c r="B97" s="42">
        <v>57</v>
      </c>
      <c r="C97" s="39" t="s">
        <v>158</v>
      </c>
      <c r="D97" s="111" t="s">
        <v>206</v>
      </c>
      <c r="E97" s="7">
        <v>0</v>
      </c>
      <c r="F97" s="143">
        <f t="shared" si="44"/>
        <v>419</v>
      </c>
      <c r="G97" s="8">
        <v>0</v>
      </c>
      <c r="H97" s="7">
        <v>0</v>
      </c>
      <c r="I97" s="9">
        <v>0</v>
      </c>
    </row>
    <row r="98" spans="2:9" x14ac:dyDescent="0.25">
      <c r="B98" s="42">
        <v>59</v>
      </c>
      <c r="C98" s="39" t="s">
        <v>83</v>
      </c>
      <c r="D98" s="111" t="s">
        <v>207</v>
      </c>
      <c r="E98" s="7">
        <v>0</v>
      </c>
      <c r="F98" s="143">
        <f t="shared" si="44"/>
        <v>69</v>
      </c>
      <c r="G98" s="8">
        <v>69</v>
      </c>
      <c r="H98" s="7">
        <v>69</v>
      </c>
      <c r="I98" s="9">
        <v>69</v>
      </c>
    </row>
    <row r="99" spans="2:9" x14ac:dyDescent="0.25">
      <c r="B99" s="42"/>
      <c r="C99" s="39" t="s">
        <v>73</v>
      </c>
      <c r="D99" s="7">
        <f>D100+D101</f>
        <v>200</v>
      </c>
      <c r="E99" s="7">
        <f>E100+E101</f>
        <v>0</v>
      </c>
      <c r="F99" s="145">
        <f>F100+F101</f>
        <v>200</v>
      </c>
      <c r="G99" s="8">
        <f>G100</f>
        <v>0</v>
      </c>
      <c r="H99" s="7">
        <f>H100</f>
        <v>0</v>
      </c>
      <c r="I99" s="9">
        <f>I100</f>
        <v>0</v>
      </c>
    </row>
    <row r="100" spans="2:9" x14ac:dyDescent="0.25">
      <c r="B100" s="42">
        <v>70</v>
      </c>
      <c r="C100" s="39" t="s">
        <v>74</v>
      </c>
      <c r="D100" s="111" t="s">
        <v>187</v>
      </c>
      <c r="E100" s="7">
        <v>0</v>
      </c>
      <c r="F100" s="143">
        <f t="shared" si="44"/>
        <v>200</v>
      </c>
      <c r="G100" s="8">
        <v>0</v>
      </c>
      <c r="H100" s="7">
        <v>0</v>
      </c>
      <c r="I100" s="9">
        <v>0</v>
      </c>
    </row>
    <row r="101" spans="2:9" x14ac:dyDescent="0.25">
      <c r="B101" s="42">
        <v>85</v>
      </c>
      <c r="C101" s="39" t="s">
        <v>138</v>
      </c>
      <c r="D101" s="111" t="s">
        <v>142</v>
      </c>
      <c r="E101" s="7">
        <v>0</v>
      </c>
      <c r="F101" s="143">
        <f t="shared" si="44"/>
        <v>0</v>
      </c>
      <c r="G101" s="8">
        <v>0</v>
      </c>
      <c r="H101" s="7">
        <v>0</v>
      </c>
      <c r="I101" s="9">
        <v>0</v>
      </c>
    </row>
    <row r="102" spans="2:9" x14ac:dyDescent="0.25">
      <c r="B102" s="42">
        <v>66.02</v>
      </c>
      <c r="C102" s="45" t="s">
        <v>176</v>
      </c>
      <c r="D102" s="169">
        <f>D103</f>
        <v>76</v>
      </c>
      <c r="E102" s="169">
        <f t="shared" ref="E102:I102" si="45">E103</f>
        <v>0</v>
      </c>
      <c r="F102" s="170">
        <f t="shared" si="45"/>
        <v>76</v>
      </c>
      <c r="G102" s="171">
        <f t="shared" si="45"/>
        <v>70</v>
      </c>
      <c r="H102" s="169">
        <f t="shared" si="45"/>
        <v>70</v>
      </c>
      <c r="I102" s="172">
        <f t="shared" si="45"/>
        <v>70</v>
      </c>
    </row>
    <row r="103" spans="2:9" x14ac:dyDescent="0.25">
      <c r="B103" s="42"/>
      <c r="C103" s="39" t="s">
        <v>69</v>
      </c>
      <c r="D103" s="118">
        <f>D104+D105</f>
        <v>76</v>
      </c>
      <c r="E103" s="118">
        <f t="shared" ref="E103:I103" si="46">E104+E105</f>
        <v>0</v>
      </c>
      <c r="F103" s="152">
        <f t="shared" si="46"/>
        <v>76</v>
      </c>
      <c r="G103" s="70">
        <f t="shared" si="46"/>
        <v>70</v>
      </c>
      <c r="H103" s="118">
        <f t="shared" si="46"/>
        <v>70</v>
      </c>
      <c r="I103" s="158">
        <f t="shared" si="46"/>
        <v>70</v>
      </c>
    </row>
    <row r="104" spans="2:9" x14ac:dyDescent="0.25">
      <c r="B104" s="42">
        <v>10</v>
      </c>
      <c r="C104" s="39" t="s">
        <v>70</v>
      </c>
      <c r="D104" s="118">
        <v>70</v>
      </c>
      <c r="E104" s="7">
        <v>0</v>
      </c>
      <c r="F104" s="143">
        <f t="shared" ref="F104:F105" si="47">D104+E104</f>
        <v>70</v>
      </c>
      <c r="G104" s="8">
        <v>70</v>
      </c>
      <c r="H104" s="7">
        <v>70</v>
      </c>
      <c r="I104" s="9">
        <v>70</v>
      </c>
    </row>
    <row r="105" spans="2:9" x14ac:dyDescent="0.25">
      <c r="B105" s="42">
        <v>20</v>
      </c>
      <c r="C105" s="39" t="s">
        <v>71</v>
      </c>
      <c r="D105" s="118">
        <v>6</v>
      </c>
      <c r="E105" s="7">
        <v>0</v>
      </c>
      <c r="F105" s="143">
        <f t="shared" si="47"/>
        <v>6</v>
      </c>
      <c r="G105" s="8">
        <v>0</v>
      </c>
      <c r="H105" s="7">
        <v>0</v>
      </c>
      <c r="I105" s="9">
        <v>0</v>
      </c>
    </row>
    <row r="106" spans="2:9" x14ac:dyDescent="0.25">
      <c r="B106" s="42">
        <v>67.02</v>
      </c>
      <c r="C106" s="45" t="s">
        <v>85</v>
      </c>
      <c r="D106" s="17">
        <f>D107+D111</f>
        <v>1358</v>
      </c>
      <c r="E106" s="17">
        <f>E107+E111</f>
        <v>355</v>
      </c>
      <c r="F106" s="142">
        <f t="shared" ref="F106:I106" si="48">F107+F111</f>
        <v>1713</v>
      </c>
      <c r="G106" s="69">
        <f t="shared" si="48"/>
        <v>130</v>
      </c>
      <c r="H106" s="17">
        <f t="shared" si="48"/>
        <v>130</v>
      </c>
      <c r="I106" s="18">
        <f t="shared" si="48"/>
        <v>130</v>
      </c>
    </row>
    <row r="107" spans="2:9" x14ac:dyDescent="0.25">
      <c r="B107" s="42"/>
      <c r="C107" s="39" t="s">
        <v>69</v>
      </c>
      <c r="D107" s="7">
        <f>D108+D109+D110</f>
        <v>388</v>
      </c>
      <c r="E107" s="7">
        <f>E108+E109+E110</f>
        <v>355</v>
      </c>
      <c r="F107" s="145">
        <f t="shared" ref="F107:I107" si="49">F108+F109+F110</f>
        <v>743</v>
      </c>
      <c r="G107" s="8">
        <f t="shared" si="49"/>
        <v>130</v>
      </c>
      <c r="H107" s="7">
        <f t="shared" si="49"/>
        <v>130</v>
      </c>
      <c r="I107" s="9">
        <f t="shared" si="49"/>
        <v>130</v>
      </c>
    </row>
    <row r="108" spans="2:9" ht="12.75" customHeight="1" x14ac:dyDescent="0.25">
      <c r="B108" s="42">
        <v>20</v>
      </c>
      <c r="C108" s="39" t="s">
        <v>124</v>
      </c>
      <c r="D108" s="111" t="s">
        <v>208</v>
      </c>
      <c r="E108" s="7">
        <v>70</v>
      </c>
      <c r="F108" s="143">
        <f t="shared" ref="F108:F110" si="50">D108+E108</f>
        <v>158</v>
      </c>
      <c r="G108" s="8">
        <v>50</v>
      </c>
      <c r="H108" s="7">
        <v>50</v>
      </c>
      <c r="I108" s="9">
        <v>50</v>
      </c>
    </row>
    <row r="109" spans="2:9" x14ac:dyDescent="0.25">
      <c r="B109" s="42">
        <v>51</v>
      </c>
      <c r="C109" s="39" t="s">
        <v>130</v>
      </c>
      <c r="D109" s="111" t="s">
        <v>169</v>
      </c>
      <c r="E109" s="7">
        <v>0</v>
      </c>
      <c r="F109" s="143">
        <f t="shared" si="50"/>
        <v>50</v>
      </c>
      <c r="G109" s="8">
        <v>50</v>
      </c>
      <c r="H109" s="7">
        <v>50</v>
      </c>
      <c r="I109" s="9">
        <v>50</v>
      </c>
    </row>
    <row r="110" spans="2:9" x14ac:dyDescent="0.25">
      <c r="B110" s="42">
        <v>59</v>
      </c>
      <c r="C110" s="39" t="s">
        <v>86</v>
      </c>
      <c r="D110" s="111" t="s">
        <v>209</v>
      </c>
      <c r="E110" s="7">
        <v>285</v>
      </c>
      <c r="F110" s="143">
        <f t="shared" si="50"/>
        <v>535</v>
      </c>
      <c r="G110" s="8">
        <v>30</v>
      </c>
      <c r="H110" s="7">
        <v>30</v>
      </c>
      <c r="I110" s="9">
        <v>30</v>
      </c>
    </row>
    <row r="111" spans="2:9" ht="12.75" customHeight="1" x14ac:dyDescent="0.25">
      <c r="B111" s="42"/>
      <c r="C111" s="39" t="s">
        <v>73</v>
      </c>
      <c r="D111" s="7">
        <f>D112+D113</f>
        <v>970</v>
      </c>
      <c r="E111" s="7">
        <f>E112+E113</f>
        <v>0</v>
      </c>
      <c r="F111" s="145">
        <f t="shared" ref="F111:I111" si="51">F112+F113</f>
        <v>970</v>
      </c>
      <c r="G111" s="8">
        <f t="shared" si="51"/>
        <v>0</v>
      </c>
      <c r="H111" s="7">
        <f t="shared" si="51"/>
        <v>0</v>
      </c>
      <c r="I111" s="9">
        <f t="shared" si="51"/>
        <v>0</v>
      </c>
    </row>
    <row r="112" spans="2:9" hidden="1" x14ac:dyDescent="0.25">
      <c r="B112" s="42">
        <v>70</v>
      </c>
      <c r="C112" s="39" t="s">
        <v>114</v>
      </c>
      <c r="D112" s="111"/>
      <c r="E112" s="7">
        <v>0</v>
      </c>
      <c r="F112" s="145">
        <v>0</v>
      </c>
      <c r="G112" s="8">
        <v>0</v>
      </c>
      <c r="H112" s="7">
        <v>0</v>
      </c>
      <c r="I112" s="9">
        <v>0</v>
      </c>
    </row>
    <row r="113" spans="2:9" x14ac:dyDescent="0.25">
      <c r="B113" s="42">
        <v>70</v>
      </c>
      <c r="C113" s="39" t="s">
        <v>74</v>
      </c>
      <c r="D113" s="111" t="s">
        <v>210</v>
      </c>
      <c r="E113" s="7">
        <v>0</v>
      </c>
      <c r="F113" s="143">
        <f t="shared" ref="F113" si="52">D113+E113</f>
        <v>970</v>
      </c>
      <c r="G113" s="8">
        <v>0</v>
      </c>
      <c r="H113" s="7">
        <v>0</v>
      </c>
      <c r="I113" s="9">
        <v>0</v>
      </c>
    </row>
    <row r="114" spans="2:9" x14ac:dyDescent="0.25">
      <c r="B114" s="42">
        <v>68.02</v>
      </c>
      <c r="C114" s="45" t="s">
        <v>87</v>
      </c>
      <c r="D114" s="17">
        <f t="shared" ref="D114:I114" si="53">D115</f>
        <v>1692</v>
      </c>
      <c r="E114" s="17">
        <f t="shared" si="53"/>
        <v>0</v>
      </c>
      <c r="F114" s="142">
        <f t="shared" si="53"/>
        <v>1692</v>
      </c>
      <c r="G114" s="79">
        <f t="shared" si="53"/>
        <v>1680</v>
      </c>
      <c r="H114" s="23">
        <f t="shared" si="53"/>
        <v>1680</v>
      </c>
      <c r="I114" s="80">
        <f t="shared" si="53"/>
        <v>1680</v>
      </c>
    </row>
    <row r="115" spans="2:9" x14ac:dyDescent="0.25">
      <c r="B115" s="42"/>
      <c r="C115" s="39" t="s">
        <v>69</v>
      </c>
      <c r="D115" s="7">
        <f>D116+D117+D118+D119+D120</f>
        <v>1692</v>
      </c>
      <c r="E115" s="7">
        <f>E116+E117+E118+E119+E120</f>
        <v>0</v>
      </c>
      <c r="F115" s="145">
        <f t="shared" ref="F115:I115" si="54">F116+F117+F118+F119+F120</f>
        <v>1692</v>
      </c>
      <c r="G115" s="8">
        <f t="shared" si="54"/>
        <v>1680</v>
      </c>
      <c r="H115" s="7">
        <f t="shared" si="54"/>
        <v>1680</v>
      </c>
      <c r="I115" s="9">
        <f t="shared" si="54"/>
        <v>1680</v>
      </c>
    </row>
    <row r="116" spans="2:9" x14ac:dyDescent="0.25">
      <c r="B116" s="42">
        <v>10</v>
      </c>
      <c r="C116" s="39" t="s">
        <v>88</v>
      </c>
      <c r="D116" s="111" t="s">
        <v>211</v>
      </c>
      <c r="E116" s="7">
        <v>0</v>
      </c>
      <c r="F116" s="143">
        <f t="shared" ref="F116:F120" si="55">D116+E116</f>
        <v>653</v>
      </c>
      <c r="G116" s="8">
        <v>653</v>
      </c>
      <c r="H116" s="7">
        <v>653</v>
      </c>
      <c r="I116" s="9">
        <v>653</v>
      </c>
    </row>
    <row r="117" spans="2:9" x14ac:dyDescent="0.25">
      <c r="B117" s="42">
        <v>57</v>
      </c>
      <c r="C117" s="39" t="s">
        <v>89</v>
      </c>
      <c r="D117" s="111" t="s">
        <v>190</v>
      </c>
      <c r="E117" s="7">
        <v>0</v>
      </c>
      <c r="F117" s="143">
        <f t="shared" si="55"/>
        <v>847</v>
      </c>
      <c r="G117" s="8">
        <v>847</v>
      </c>
      <c r="H117" s="7">
        <v>847</v>
      </c>
      <c r="I117" s="9">
        <v>847</v>
      </c>
    </row>
    <row r="118" spans="2:9" x14ac:dyDescent="0.25">
      <c r="B118" s="42">
        <v>57</v>
      </c>
      <c r="C118" s="39" t="s">
        <v>131</v>
      </c>
      <c r="D118" s="111" t="s">
        <v>212</v>
      </c>
      <c r="E118" s="7">
        <v>0</v>
      </c>
      <c r="F118" s="143">
        <f t="shared" si="55"/>
        <v>30</v>
      </c>
      <c r="G118" s="8">
        <v>20</v>
      </c>
      <c r="H118" s="7">
        <v>20</v>
      </c>
      <c r="I118" s="9">
        <v>20</v>
      </c>
    </row>
    <row r="119" spans="2:9" x14ac:dyDescent="0.25">
      <c r="B119" s="42">
        <v>57</v>
      </c>
      <c r="C119" s="39" t="s">
        <v>90</v>
      </c>
      <c r="D119" s="111" t="s">
        <v>191</v>
      </c>
      <c r="E119" s="7">
        <v>0</v>
      </c>
      <c r="F119" s="143">
        <f t="shared" si="55"/>
        <v>150</v>
      </c>
      <c r="G119" s="8">
        <v>150</v>
      </c>
      <c r="H119" s="7">
        <v>150</v>
      </c>
      <c r="I119" s="9">
        <v>150</v>
      </c>
    </row>
    <row r="120" spans="2:9" x14ac:dyDescent="0.25">
      <c r="B120" s="42">
        <v>20</v>
      </c>
      <c r="C120" s="39" t="s">
        <v>147</v>
      </c>
      <c r="D120" s="111" t="s">
        <v>180</v>
      </c>
      <c r="E120" s="7">
        <v>0</v>
      </c>
      <c r="F120" s="143">
        <f t="shared" si="55"/>
        <v>12</v>
      </c>
      <c r="G120" s="8">
        <v>10</v>
      </c>
      <c r="H120" s="7">
        <v>10</v>
      </c>
      <c r="I120" s="9">
        <v>10</v>
      </c>
    </row>
    <row r="121" spans="2:9" x14ac:dyDescent="0.25">
      <c r="B121" s="41" t="s">
        <v>92</v>
      </c>
      <c r="C121" s="45" t="s">
        <v>91</v>
      </c>
      <c r="D121" s="116">
        <f>D122+D124</f>
        <v>260</v>
      </c>
      <c r="E121" s="17">
        <f>E122+E124</f>
        <v>0</v>
      </c>
      <c r="F121" s="142">
        <f t="shared" ref="F121:I121" si="56">F122+F124</f>
        <v>260</v>
      </c>
      <c r="G121" s="69">
        <f t="shared" si="56"/>
        <v>170</v>
      </c>
      <c r="H121" s="17">
        <f t="shared" si="56"/>
        <v>170</v>
      </c>
      <c r="I121" s="18">
        <f t="shared" si="56"/>
        <v>170</v>
      </c>
    </row>
    <row r="122" spans="2:9" x14ac:dyDescent="0.25">
      <c r="B122" s="42"/>
      <c r="C122" s="39" t="s">
        <v>69</v>
      </c>
      <c r="D122" s="22" t="str">
        <f>D123</f>
        <v>260</v>
      </c>
      <c r="E122" s="7">
        <f>E123</f>
        <v>0</v>
      </c>
      <c r="F122" s="145">
        <f t="shared" ref="F122:I122" si="57">F123</f>
        <v>260</v>
      </c>
      <c r="G122" s="8">
        <f t="shared" si="57"/>
        <v>170</v>
      </c>
      <c r="H122" s="7">
        <f t="shared" si="57"/>
        <v>170</v>
      </c>
      <c r="I122" s="9">
        <f t="shared" si="57"/>
        <v>170</v>
      </c>
    </row>
    <row r="123" spans="2:9" ht="12.75" customHeight="1" x14ac:dyDescent="0.25">
      <c r="B123" s="42">
        <v>20</v>
      </c>
      <c r="C123" s="39" t="s">
        <v>71</v>
      </c>
      <c r="D123" s="111" t="s">
        <v>167</v>
      </c>
      <c r="E123" s="7">
        <v>0</v>
      </c>
      <c r="F123" s="143">
        <f t="shared" ref="F123" si="58">D123+E123</f>
        <v>260</v>
      </c>
      <c r="G123" s="8">
        <v>170</v>
      </c>
      <c r="H123" s="7">
        <v>170</v>
      </c>
      <c r="I123" s="9">
        <v>170</v>
      </c>
    </row>
    <row r="124" spans="2:9" hidden="1" x14ac:dyDescent="0.25">
      <c r="B124" s="42"/>
      <c r="C124" s="39"/>
      <c r="D124" s="22"/>
      <c r="E124" s="7"/>
      <c r="F124" s="145"/>
      <c r="G124" s="8"/>
      <c r="H124" s="7"/>
      <c r="I124" s="9"/>
    </row>
    <row r="125" spans="2:9" ht="12.75" hidden="1" customHeight="1" x14ac:dyDescent="0.25">
      <c r="B125" s="42"/>
      <c r="C125" s="39"/>
      <c r="D125" s="111"/>
      <c r="E125" s="7"/>
      <c r="F125" s="145"/>
      <c r="G125" s="8"/>
      <c r="H125" s="7"/>
      <c r="I125" s="9"/>
    </row>
    <row r="126" spans="2:9" x14ac:dyDescent="0.25">
      <c r="B126" s="41" t="s">
        <v>94</v>
      </c>
      <c r="C126" s="45" t="s">
        <v>93</v>
      </c>
      <c r="D126" s="17">
        <f>D127+D129</f>
        <v>1182</v>
      </c>
      <c r="E126" s="17">
        <f>E127+E129</f>
        <v>0</v>
      </c>
      <c r="F126" s="142">
        <f t="shared" ref="F126:I126" si="59">F127+F129</f>
        <v>1182</v>
      </c>
      <c r="G126" s="69">
        <f t="shared" si="59"/>
        <v>54</v>
      </c>
      <c r="H126" s="17">
        <f t="shared" si="59"/>
        <v>54</v>
      </c>
      <c r="I126" s="18">
        <f t="shared" si="59"/>
        <v>54</v>
      </c>
    </row>
    <row r="127" spans="2:9" x14ac:dyDescent="0.25">
      <c r="B127" s="41"/>
      <c r="C127" s="39" t="s">
        <v>69</v>
      </c>
      <c r="D127" s="22" t="str">
        <f t="shared" ref="D127:I127" si="60">D128</f>
        <v>100</v>
      </c>
      <c r="E127" s="7">
        <f t="shared" si="60"/>
        <v>0</v>
      </c>
      <c r="F127" s="145">
        <f t="shared" si="60"/>
        <v>100</v>
      </c>
      <c r="G127" s="8">
        <f t="shared" si="60"/>
        <v>54</v>
      </c>
      <c r="H127" s="7">
        <f t="shared" si="60"/>
        <v>54</v>
      </c>
      <c r="I127" s="9">
        <f t="shared" si="60"/>
        <v>54</v>
      </c>
    </row>
    <row r="128" spans="2:9" x14ac:dyDescent="0.25">
      <c r="B128" s="41">
        <v>20</v>
      </c>
      <c r="C128" s="39" t="s">
        <v>71</v>
      </c>
      <c r="D128" s="111" t="s">
        <v>188</v>
      </c>
      <c r="E128" s="7">
        <v>0</v>
      </c>
      <c r="F128" s="143">
        <f t="shared" ref="F128:F130" si="61">D128+E128</f>
        <v>100</v>
      </c>
      <c r="G128" s="8">
        <v>54</v>
      </c>
      <c r="H128" s="7">
        <v>54</v>
      </c>
      <c r="I128" s="9">
        <v>54</v>
      </c>
    </row>
    <row r="129" spans="2:12" x14ac:dyDescent="0.25">
      <c r="B129" s="42"/>
      <c r="C129" s="39" t="s">
        <v>73</v>
      </c>
      <c r="D129" s="22" t="str">
        <f>D130</f>
        <v>1082</v>
      </c>
      <c r="E129" s="22">
        <f>E130</f>
        <v>0</v>
      </c>
      <c r="F129" s="145">
        <f t="shared" ref="F129:I129" si="62">F130</f>
        <v>1082</v>
      </c>
      <c r="G129" s="8">
        <f t="shared" si="62"/>
        <v>0</v>
      </c>
      <c r="H129" s="7">
        <f t="shared" si="62"/>
        <v>0</v>
      </c>
      <c r="I129" s="9">
        <f t="shared" si="62"/>
        <v>0</v>
      </c>
    </row>
    <row r="130" spans="2:12" x14ac:dyDescent="0.25">
      <c r="B130" s="42">
        <v>70</v>
      </c>
      <c r="C130" s="39" t="s">
        <v>74</v>
      </c>
      <c r="D130" s="111" t="s">
        <v>214</v>
      </c>
      <c r="E130" s="7">
        <v>0</v>
      </c>
      <c r="F130" s="143">
        <f t="shared" si="61"/>
        <v>1082</v>
      </c>
      <c r="G130" s="8">
        <v>0</v>
      </c>
      <c r="H130" s="7">
        <v>0</v>
      </c>
      <c r="I130" s="9">
        <v>0</v>
      </c>
    </row>
    <row r="131" spans="2:12" x14ac:dyDescent="0.25">
      <c r="B131" s="41" t="s">
        <v>128</v>
      </c>
      <c r="C131" s="45" t="s">
        <v>125</v>
      </c>
      <c r="D131" s="17">
        <f>D132+D134</f>
        <v>110</v>
      </c>
      <c r="E131" s="17">
        <f>E132+E134</f>
        <v>0</v>
      </c>
      <c r="F131" s="17">
        <f>F132+F134</f>
        <v>110</v>
      </c>
      <c r="G131" s="69">
        <f t="shared" ref="G131:I131" si="63">G132+G134</f>
        <v>50</v>
      </c>
      <c r="H131" s="17">
        <f t="shared" si="63"/>
        <v>50</v>
      </c>
      <c r="I131" s="18">
        <f t="shared" si="63"/>
        <v>50</v>
      </c>
    </row>
    <row r="132" spans="2:12" x14ac:dyDescent="0.25">
      <c r="B132" s="41"/>
      <c r="C132" s="39" t="s">
        <v>69</v>
      </c>
      <c r="D132" s="22" t="str">
        <f>D133</f>
        <v>100</v>
      </c>
      <c r="E132" s="7">
        <f>E133</f>
        <v>0</v>
      </c>
      <c r="F132" s="145">
        <f t="shared" ref="F132:I132" si="64">F133</f>
        <v>100</v>
      </c>
      <c r="G132" s="8">
        <f t="shared" si="64"/>
        <v>50</v>
      </c>
      <c r="H132" s="7">
        <f t="shared" si="64"/>
        <v>50</v>
      </c>
      <c r="I132" s="9">
        <f t="shared" si="64"/>
        <v>50</v>
      </c>
    </row>
    <row r="133" spans="2:12" x14ac:dyDescent="0.25">
      <c r="B133" s="41">
        <v>20</v>
      </c>
      <c r="C133" s="39" t="s">
        <v>71</v>
      </c>
      <c r="D133" s="111" t="s">
        <v>188</v>
      </c>
      <c r="E133" s="7">
        <v>0</v>
      </c>
      <c r="F133" s="143">
        <f t="shared" ref="F133:F135" si="65">D133+E133</f>
        <v>100</v>
      </c>
      <c r="G133" s="8">
        <v>50</v>
      </c>
      <c r="H133" s="7">
        <v>50</v>
      </c>
      <c r="I133" s="9">
        <v>50</v>
      </c>
    </row>
    <row r="134" spans="2:12" x14ac:dyDescent="0.25">
      <c r="B134" s="42"/>
      <c r="C134" s="39" t="s">
        <v>73</v>
      </c>
      <c r="D134" s="22" t="str">
        <f>D135</f>
        <v>10</v>
      </c>
      <c r="E134" s="22">
        <f t="shared" ref="E134:I134" si="66">E135</f>
        <v>0</v>
      </c>
      <c r="F134" s="22">
        <f t="shared" si="66"/>
        <v>10</v>
      </c>
      <c r="G134" s="8">
        <f t="shared" si="66"/>
        <v>0</v>
      </c>
      <c r="H134" s="7">
        <f t="shared" si="66"/>
        <v>0</v>
      </c>
      <c r="I134" s="9">
        <f t="shared" si="66"/>
        <v>0</v>
      </c>
    </row>
    <row r="135" spans="2:12" x14ac:dyDescent="0.25">
      <c r="B135" s="42">
        <v>70</v>
      </c>
      <c r="C135" s="39" t="s">
        <v>74</v>
      </c>
      <c r="D135" s="111" t="s">
        <v>149</v>
      </c>
      <c r="E135" s="7">
        <v>0</v>
      </c>
      <c r="F135" s="143">
        <f t="shared" si="65"/>
        <v>10</v>
      </c>
      <c r="G135" s="8">
        <v>0</v>
      </c>
      <c r="H135" s="7">
        <v>0</v>
      </c>
      <c r="I135" s="9">
        <v>0</v>
      </c>
    </row>
    <row r="136" spans="2:12" x14ac:dyDescent="0.25">
      <c r="B136" s="91" t="s">
        <v>127</v>
      </c>
      <c r="C136" s="45" t="s">
        <v>126</v>
      </c>
      <c r="D136" s="116" t="str">
        <f>D137</f>
        <v>20</v>
      </c>
      <c r="E136" s="17">
        <f>E137</f>
        <v>0</v>
      </c>
      <c r="F136" s="142">
        <f t="shared" ref="F136:I137" si="67">F137</f>
        <v>20</v>
      </c>
      <c r="G136" s="69">
        <f t="shared" si="67"/>
        <v>15</v>
      </c>
      <c r="H136" s="17">
        <f t="shared" si="67"/>
        <v>15</v>
      </c>
      <c r="I136" s="18">
        <f t="shared" si="67"/>
        <v>15</v>
      </c>
    </row>
    <row r="137" spans="2:12" x14ac:dyDescent="0.25">
      <c r="B137" s="42"/>
      <c r="C137" s="39" t="s">
        <v>69</v>
      </c>
      <c r="D137" s="22" t="str">
        <f>D138</f>
        <v>20</v>
      </c>
      <c r="E137" s="22">
        <f t="shared" ref="E137" si="68">E138</f>
        <v>0</v>
      </c>
      <c r="F137" s="153">
        <f t="shared" si="67"/>
        <v>20</v>
      </c>
      <c r="G137" s="70">
        <f t="shared" si="67"/>
        <v>15</v>
      </c>
      <c r="H137" s="22">
        <f t="shared" si="67"/>
        <v>15</v>
      </c>
      <c r="I137" s="121">
        <f t="shared" si="67"/>
        <v>15</v>
      </c>
    </row>
    <row r="138" spans="2:12" x14ac:dyDescent="0.25">
      <c r="B138" s="42">
        <v>20</v>
      </c>
      <c r="C138" s="39" t="s">
        <v>124</v>
      </c>
      <c r="D138" s="111" t="s">
        <v>152</v>
      </c>
      <c r="E138" s="7">
        <v>0</v>
      </c>
      <c r="F138" s="143">
        <f t="shared" ref="F138" si="69">D138+E138</f>
        <v>20</v>
      </c>
      <c r="G138" s="8">
        <v>15</v>
      </c>
      <c r="H138" s="7">
        <v>15</v>
      </c>
      <c r="I138" s="9">
        <v>15</v>
      </c>
    </row>
    <row r="139" spans="2:12" hidden="1" x14ac:dyDescent="0.25">
      <c r="B139" s="91"/>
      <c r="C139" s="45"/>
      <c r="D139" s="116"/>
      <c r="E139" s="17"/>
      <c r="F139" s="142"/>
      <c r="G139" s="69"/>
      <c r="H139" s="17"/>
      <c r="I139" s="18"/>
    </row>
    <row r="140" spans="2:12" hidden="1" x14ac:dyDescent="0.25">
      <c r="B140" s="42"/>
      <c r="C140" s="39"/>
      <c r="D140" s="22"/>
      <c r="E140" s="7"/>
      <c r="F140" s="145"/>
      <c r="G140" s="8"/>
      <c r="H140" s="7"/>
      <c r="I140" s="9"/>
    </row>
    <row r="141" spans="2:12" hidden="1" x14ac:dyDescent="0.25">
      <c r="B141" s="42"/>
      <c r="C141" s="39"/>
      <c r="D141" s="111"/>
      <c r="E141" s="7"/>
      <c r="F141" s="145"/>
      <c r="G141" s="8"/>
      <c r="H141" s="7"/>
      <c r="I141" s="9"/>
    </row>
    <row r="142" spans="2:12" x14ac:dyDescent="0.25">
      <c r="B142" s="41" t="s">
        <v>117</v>
      </c>
      <c r="C142" s="45" t="s">
        <v>115</v>
      </c>
      <c r="D142" s="116" t="str">
        <f>D143</f>
        <v>10</v>
      </c>
      <c r="E142" s="17">
        <f>E143</f>
        <v>0</v>
      </c>
      <c r="F142" s="142">
        <f t="shared" ref="F142:I143" si="70">F143</f>
        <v>10</v>
      </c>
      <c r="G142" s="69">
        <f t="shared" si="70"/>
        <v>10</v>
      </c>
      <c r="H142" s="17">
        <f t="shared" si="70"/>
        <v>10</v>
      </c>
      <c r="I142" s="18">
        <f t="shared" si="70"/>
        <v>10</v>
      </c>
    </row>
    <row r="143" spans="2:12" x14ac:dyDescent="0.25">
      <c r="B143" s="42"/>
      <c r="C143" s="39" t="s">
        <v>69</v>
      </c>
      <c r="D143" s="22" t="str">
        <f>D144</f>
        <v>10</v>
      </c>
      <c r="E143" s="7">
        <f>E144</f>
        <v>0</v>
      </c>
      <c r="F143" s="145">
        <f t="shared" si="70"/>
        <v>10</v>
      </c>
      <c r="G143" s="8">
        <f t="shared" si="70"/>
        <v>10</v>
      </c>
      <c r="H143" s="7">
        <f t="shared" si="70"/>
        <v>10</v>
      </c>
      <c r="I143" s="9">
        <f t="shared" si="70"/>
        <v>10</v>
      </c>
      <c r="L143" t="s">
        <v>129</v>
      </c>
    </row>
    <row r="144" spans="2:12" x14ac:dyDescent="0.25">
      <c r="B144" s="42">
        <v>20</v>
      </c>
      <c r="C144" s="39" t="s">
        <v>116</v>
      </c>
      <c r="D144" s="111" t="s">
        <v>149</v>
      </c>
      <c r="E144" s="7">
        <v>0</v>
      </c>
      <c r="F144" s="143">
        <f t="shared" ref="F144" si="71">D144+E144</f>
        <v>10</v>
      </c>
      <c r="G144" s="8">
        <v>10</v>
      </c>
      <c r="H144" s="7">
        <v>10</v>
      </c>
      <c r="I144" s="9">
        <v>10</v>
      </c>
    </row>
    <row r="145" spans="2:14" x14ac:dyDescent="0.25">
      <c r="B145" s="43" t="s">
        <v>96</v>
      </c>
      <c r="C145" s="45" t="s">
        <v>95</v>
      </c>
      <c r="D145" s="17">
        <f t="shared" ref="D145:I145" si="72">D146+D149</f>
        <v>7720.24</v>
      </c>
      <c r="E145" s="17">
        <f t="shared" si="72"/>
        <v>0</v>
      </c>
      <c r="F145" s="142">
        <f t="shared" si="72"/>
        <v>7720.24</v>
      </c>
      <c r="G145" s="69">
        <f t="shared" si="72"/>
        <v>737</v>
      </c>
      <c r="H145" s="17">
        <f t="shared" si="72"/>
        <v>603</v>
      </c>
      <c r="I145" s="18">
        <f t="shared" si="72"/>
        <v>566</v>
      </c>
    </row>
    <row r="146" spans="2:14" x14ac:dyDescent="0.25">
      <c r="B146" s="42"/>
      <c r="C146" s="39" t="s">
        <v>69</v>
      </c>
      <c r="D146" s="7">
        <f t="shared" ref="D146:I146" si="73">D147+D148</f>
        <v>4762.08</v>
      </c>
      <c r="E146" s="7">
        <f t="shared" si="73"/>
        <v>0</v>
      </c>
      <c r="F146" s="145">
        <f t="shared" si="73"/>
        <v>4762.08</v>
      </c>
      <c r="G146" s="8">
        <f t="shared" si="73"/>
        <v>80</v>
      </c>
      <c r="H146" s="7">
        <f t="shared" si="73"/>
        <v>80</v>
      </c>
      <c r="I146" s="9">
        <f t="shared" si="73"/>
        <v>80</v>
      </c>
    </row>
    <row r="147" spans="2:14" ht="12.75" customHeight="1" x14ac:dyDescent="0.25">
      <c r="B147" s="42">
        <v>20</v>
      </c>
      <c r="C147" s="39" t="s">
        <v>71</v>
      </c>
      <c r="D147" s="111" t="s">
        <v>221</v>
      </c>
      <c r="E147" s="7">
        <v>0</v>
      </c>
      <c r="F147" s="143">
        <f t="shared" ref="F147" si="74">D147+E147</f>
        <v>4762.08</v>
      </c>
      <c r="G147" s="8">
        <v>80</v>
      </c>
      <c r="H147" s="7">
        <v>80</v>
      </c>
      <c r="I147" s="9">
        <v>80</v>
      </c>
    </row>
    <row r="148" spans="2:14" ht="12.75" hidden="1" customHeight="1" x14ac:dyDescent="0.25">
      <c r="B148" s="42">
        <v>81</v>
      </c>
      <c r="C148" s="39" t="s">
        <v>108</v>
      </c>
      <c r="D148" s="111"/>
      <c r="E148" s="7">
        <v>0</v>
      </c>
      <c r="F148" s="145">
        <v>0</v>
      </c>
      <c r="G148" s="8">
        <v>0</v>
      </c>
      <c r="H148" s="7">
        <v>0</v>
      </c>
      <c r="I148" s="9">
        <v>0</v>
      </c>
    </row>
    <row r="149" spans="2:14" x14ac:dyDescent="0.25">
      <c r="B149" s="42"/>
      <c r="C149" s="39" t="s">
        <v>73</v>
      </c>
      <c r="D149" s="119">
        <f>D150+D151</f>
        <v>2958.16</v>
      </c>
      <c r="E149" s="119">
        <f t="shared" ref="E149:I149" si="75">E150+E151</f>
        <v>0</v>
      </c>
      <c r="F149" s="119">
        <f t="shared" si="75"/>
        <v>2958.16</v>
      </c>
      <c r="G149" s="119">
        <f t="shared" si="75"/>
        <v>657</v>
      </c>
      <c r="H149" s="119">
        <f t="shared" si="75"/>
        <v>523</v>
      </c>
      <c r="I149" s="119">
        <f t="shared" si="75"/>
        <v>486</v>
      </c>
    </row>
    <row r="150" spans="2:14" x14ac:dyDescent="0.25">
      <c r="B150" s="163">
        <v>60</v>
      </c>
      <c r="C150" s="75" t="s">
        <v>216</v>
      </c>
      <c r="D150" s="22">
        <v>1898.01</v>
      </c>
      <c r="E150" s="164">
        <v>0</v>
      </c>
      <c r="F150" s="143">
        <f t="shared" ref="F150:F151" si="76">D150+E150</f>
        <v>1898.01</v>
      </c>
      <c r="G150" s="165">
        <v>0</v>
      </c>
      <c r="H150" s="164">
        <v>0</v>
      </c>
      <c r="I150" s="166">
        <v>0</v>
      </c>
    </row>
    <row r="151" spans="2:14" x14ac:dyDescent="0.25">
      <c r="B151" s="44">
        <v>70</v>
      </c>
      <c r="C151" s="58" t="s">
        <v>74</v>
      </c>
      <c r="D151" s="112" t="s">
        <v>217</v>
      </c>
      <c r="E151" s="11">
        <v>0</v>
      </c>
      <c r="F151" s="143">
        <f t="shared" si="76"/>
        <v>1060.1500000000001</v>
      </c>
      <c r="G151" s="10">
        <v>657</v>
      </c>
      <c r="H151" s="11">
        <v>523</v>
      </c>
      <c r="I151" s="12">
        <v>486</v>
      </c>
      <c r="L151" s="2"/>
      <c r="M151" s="2"/>
      <c r="N151" s="2"/>
    </row>
    <row r="152" spans="2:14" hidden="1" x14ac:dyDescent="0.25">
      <c r="B152" s="61" t="s">
        <v>104</v>
      </c>
      <c r="C152" s="76" t="s">
        <v>106</v>
      </c>
      <c r="D152" s="13"/>
      <c r="E152" s="14">
        <f>E153</f>
        <v>0</v>
      </c>
      <c r="F152" s="151">
        <f t="shared" ref="F152:F153" si="77">F153</f>
        <v>0</v>
      </c>
      <c r="G152" s="77"/>
      <c r="H152" s="2"/>
      <c r="I152" s="88"/>
    </row>
    <row r="153" spans="2:14" hidden="1" x14ac:dyDescent="0.25">
      <c r="B153" s="39"/>
      <c r="C153" s="8" t="s">
        <v>73</v>
      </c>
      <c r="D153" s="13"/>
      <c r="E153" s="7">
        <f>E154</f>
        <v>0</v>
      </c>
      <c r="F153" s="145">
        <f t="shared" si="77"/>
        <v>0</v>
      </c>
      <c r="G153" s="77"/>
      <c r="H153" s="2"/>
      <c r="I153" s="88"/>
    </row>
    <row r="154" spans="2:14" hidden="1" x14ac:dyDescent="0.25">
      <c r="B154" s="75">
        <v>56</v>
      </c>
      <c r="C154" s="73" t="s">
        <v>105</v>
      </c>
      <c r="D154" s="114"/>
      <c r="E154" s="74">
        <v>0</v>
      </c>
      <c r="F154" s="154">
        <v>0</v>
      </c>
      <c r="G154" s="77"/>
      <c r="H154" s="2"/>
      <c r="I154" s="88"/>
    </row>
    <row r="155" spans="2:14" x14ac:dyDescent="0.25">
      <c r="B155" s="98">
        <v>98</v>
      </c>
      <c r="C155" s="101" t="s">
        <v>139</v>
      </c>
      <c r="D155" s="104">
        <f t="shared" ref="D155:I156" si="78">D8-D60</f>
        <v>-7457.2299999999977</v>
      </c>
      <c r="E155" s="124">
        <f t="shared" si="78"/>
        <v>0</v>
      </c>
      <c r="F155" s="155">
        <f t="shared" si="78"/>
        <v>-7457.2299999999977</v>
      </c>
      <c r="G155" s="137">
        <f t="shared" si="78"/>
        <v>0</v>
      </c>
      <c r="H155" s="124">
        <f t="shared" si="78"/>
        <v>0</v>
      </c>
      <c r="I155" s="138">
        <f t="shared" si="78"/>
        <v>0</v>
      </c>
      <c r="L155" s="136"/>
      <c r="M155" s="136"/>
      <c r="N155" s="136"/>
    </row>
    <row r="156" spans="2:14" x14ac:dyDescent="0.25">
      <c r="B156" s="99"/>
      <c r="C156" s="102" t="s">
        <v>140</v>
      </c>
      <c r="D156" s="105">
        <f t="shared" si="78"/>
        <v>-3737.08</v>
      </c>
      <c r="E156" s="126">
        <f t="shared" si="78"/>
        <v>0</v>
      </c>
      <c r="F156" s="156">
        <f t="shared" si="78"/>
        <v>-3737.08</v>
      </c>
      <c r="G156" s="105">
        <f t="shared" si="78"/>
        <v>0</v>
      </c>
      <c r="H156" s="97">
        <f t="shared" si="78"/>
        <v>0</v>
      </c>
      <c r="I156" s="106">
        <f t="shared" si="78"/>
        <v>0</v>
      </c>
    </row>
    <row r="157" spans="2:14" x14ac:dyDescent="0.25">
      <c r="B157" s="100"/>
      <c r="C157" s="103" t="s">
        <v>141</v>
      </c>
      <c r="D157" s="108">
        <f t="shared" ref="D157:I157" si="79">D55-D66</f>
        <v>-3720.1499999999996</v>
      </c>
      <c r="E157" s="108">
        <f t="shared" si="79"/>
        <v>0</v>
      </c>
      <c r="F157" s="157">
        <f t="shared" si="79"/>
        <v>-3720.1499999999996</v>
      </c>
      <c r="G157" s="107">
        <f t="shared" si="79"/>
        <v>0</v>
      </c>
      <c r="H157" s="108">
        <f t="shared" si="79"/>
        <v>0</v>
      </c>
      <c r="I157" s="109">
        <f t="shared" si="79"/>
        <v>0</v>
      </c>
    </row>
    <row r="158" spans="2:14" x14ac:dyDescent="0.25">
      <c r="B158" s="6"/>
      <c r="C158" s="2"/>
      <c r="D158" s="2"/>
      <c r="E158" s="2"/>
      <c r="F158" s="2"/>
      <c r="G158" s="2"/>
      <c r="H158" s="2"/>
      <c r="I158" s="2"/>
    </row>
    <row r="159" spans="2:14" x14ac:dyDescent="0.25">
      <c r="B159" s="6"/>
      <c r="C159" s="2"/>
      <c r="D159" s="2"/>
      <c r="E159" s="2"/>
      <c r="F159" s="2"/>
      <c r="G159" s="2"/>
      <c r="H159" s="2"/>
      <c r="I159" s="2"/>
    </row>
    <row r="160" spans="2:14" x14ac:dyDescent="0.25">
      <c r="B160" s="6"/>
      <c r="C160" s="2"/>
      <c r="D160" s="2"/>
      <c r="E160" s="2"/>
      <c r="F160" s="2"/>
      <c r="G160" s="2"/>
      <c r="H160" s="2"/>
      <c r="I160" s="2"/>
    </row>
    <row r="161" spans="2:9" x14ac:dyDescent="0.25">
      <c r="B161" s="6"/>
      <c r="C161" s="2"/>
      <c r="D161" s="2"/>
      <c r="E161" s="2"/>
      <c r="F161" s="2"/>
      <c r="G161" s="2"/>
      <c r="H161" s="2"/>
      <c r="I161" s="2"/>
    </row>
    <row r="162" spans="2:9" x14ac:dyDescent="0.25">
      <c r="B162" s="6"/>
      <c r="C162" s="2"/>
      <c r="D162" s="2"/>
      <c r="E162" s="2"/>
      <c r="F162" s="2"/>
      <c r="G162" s="2"/>
      <c r="H162" s="2"/>
      <c r="I162" s="2"/>
    </row>
    <row r="163" spans="2:9" x14ac:dyDescent="0.25">
      <c r="B163" s="6"/>
      <c r="C163" s="2"/>
      <c r="D163" s="2"/>
      <c r="E163" s="2"/>
      <c r="F163" s="2"/>
      <c r="G163" s="2"/>
      <c r="H163" s="2"/>
      <c r="I163" s="2"/>
    </row>
    <row r="164" spans="2:9" x14ac:dyDescent="0.25">
      <c r="B164" s="6"/>
      <c r="C164" s="2"/>
      <c r="D164" s="2"/>
      <c r="E164" s="2"/>
      <c r="F164" s="2"/>
      <c r="G164" s="2"/>
      <c r="H164" s="2"/>
      <c r="I164" s="2"/>
    </row>
    <row r="165" spans="2:9" x14ac:dyDescent="0.25">
      <c r="B165" s="6"/>
      <c r="C165" s="2"/>
      <c r="D165" s="2"/>
      <c r="E165" s="2"/>
      <c r="F165" s="2"/>
      <c r="G165" s="2"/>
      <c r="H165" s="2"/>
      <c r="I165" s="2"/>
    </row>
    <row r="166" spans="2:9" x14ac:dyDescent="0.25">
      <c r="B166" s="6"/>
      <c r="C166" s="2"/>
      <c r="D166" s="2"/>
      <c r="E166" s="2"/>
      <c r="F166" s="2"/>
      <c r="G166" s="2"/>
      <c r="H166" s="2"/>
      <c r="I166" s="2"/>
    </row>
    <row r="167" spans="2:9" x14ac:dyDescent="0.25">
      <c r="B167" s="6"/>
      <c r="C167" s="2"/>
      <c r="D167" s="2"/>
      <c r="E167" s="2"/>
      <c r="F167" s="2"/>
      <c r="G167" s="2"/>
      <c r="H167" s="2"/>
      <c r="I167" s="2"/>
    </row>
    <row r="168" spans="2:9" x14ac:dyDescent="0.25">
      <c r="B168" s="6"/>
      <c r="C168" s="2"/>
      <c r="D168" s="2"/>
      <c r="E168" s="2"/>
      <c r="F168" s="2"/>
      <c r="G168" s="2"/>
      <c r="H168" s="2"/>
      <c r="I168" s="2"/>
    </row>
    <row r="169" spans="2:9" x14ac:dyDescent="0.25">
      <c r="B169" s="6"/>
      <c r="C169" s="2"/>
      <c r="D169" s="2"/>
      <c r="E169" s="2"/>
      <c r="F169" s="2"/>
      <c r="G169" s="2"/>
      <c r="H169" s="2"/>
      <c r="I169" s="2"/>
    </row>
    <row r="170" spans="2:9" x14ac:dyDescent="0.25">
      <c r="B170" s="6"/>
      <c r="C170" s="2"/>
      <c r="D170" s="2"/>
      <c r="E170" s="2"/>
      <c r="F170" s="2"/>
      <c r="G170" s="2"/>
      <c r="H170" s="2"/>
      <c r="I170" s="2"/>
    </row>
    <row r="171" spans="2:9" x14ac:dyDescent="0.25">
      <c r="B171" s="6"/>
      <c r="C171" s="2"/>
      <c r="D171" s="2"/>
      <c r="E171" s="2"/>
      <c r="F171" s="2"/>
      <c r="G171" s="2"/>
      <c r="H171" s="2"/>
      <c r="I171" s="2"/>
    </row>
    <row r="172" spans="2:9" x14ac:dyDescent="0.25">
      <c r="B172" s="6"/>
    </row>
    <row r="173" spans="2:9" x14ac:dyDescent="0.25">
      <c r="B173" s="6"/>
    </row>
    <row r="174" spans="2:9" x14ac:dyDescent="0.25">
      <c r="B174" s="6"/>
    </row>
    <row r="175" spans="2:9" x14ac:dyDescent="0.25">
      <c r="B175" s="6"/>
    </row>
    <row r="176" spans="2:9" x14ac:dyDescent="0.25">
      <c r="B176" s="6"/>
    </row>
    <row r="177" spans="2:2" x14ac:dyDescent="0.25">
      <c r="B177" s="6"/>
    </row>
    <row r="178" spans="2:2" x14ac:dyDescent="0.25">
      <c r="B178" s="6"/>
    </row>
    <row r="179" spans="2:2" x14ac:dyDescent="0.25">
      <c r="B179" s="6"/>
    </row>
    <row r="180" spans="2:2" x14ac:dyDescent="0.25">
      <c r="B180" s="6"/>
    </row>
    <row r="181" spans="2:2" x14ac:dyDescent="0.25">
      <c r="B181" s="6"/>
    </row>
    <row r="182" spans="2:2" x14ac:dyDescent="0.25">
      <c r="B182" s="6"/>
    </row>
    <row r="183" spans="2:2" x14ac:dyDescent="0.25">
      <c r="B183" s="6"/>
    </row>
    <row r="184" spans="2:2" x14ac:dyDescent="0.25">
      <c r="B184" s="6"/>
    </row>
    <row r="185" spans="2:2" x14ac:dyDescent="0.25">
      <c r="B185" s="6"/>
    </row>
    <row r="186" spans="2:2" x14ac:dyDescent="0.25">
      <c r="B186" s="6"/>
    </row>
    <row r="187" spans="2:2" x14ac:dyDescent="0.25">
      <c r="B187" s="6"/>
    </row>
    <row r="188" spans="2:2" x14ac:dyDescent="0.25">
      <c r="B188" s="6"/>
    </row>
  </sheetData>
  <mergeCells count="1">
    <mergeCell ref="E2:J2"/>
  </mergeCells>
  <pageMargins left="0.5" right="0" top="0.75" bottom="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D1C79-4325-44EB-BBE4-B252C97CC918}">
  <dimension ref="B1:N188"/>
  <sheetViews>
    <sheetView zoomScale="142" zoomScaleNormal="142" workbookViewId="0">
      <pane xSplit="1" ySplit="7" topLeftCell="B147" activePane="bottomRight" state="frozen"/>
      <selection pane="topRight" activeCell="B1" sqref="B1"/>
      <selection pane="bottomLeft" activeCell="A9" sqref="A9"/>
      <selection pane="bottomRight" activeCell="N12" sqref="N12:N13"/>
    </sheetView>
  </sheetViews>
  <sheetFormatPr defaultRowHeight="12.5" x14ac:dyDescent="0.25"/>
  <cols>
    <col min="1" max="1" width="1.54296875" customWidth="1"/>
    <col min="2" max="2" width="9" customWidth="1"/>
    <col min="3" max="3" width="35.453125" customWidth="1"/>
    <col min="4" max="4" width="7" customWidth="1"/>
    <col min="5" max="5" width="7.08984375" customWidth="1"/>
    <col min="6" max="6" width="8.36328125" customWidth="1"/>
    <col min="7" max="7" width="5.90625" customWidth="1"/>
    <col min="8" max="8" width="5.6328125" customWidth="1"/>
    <col min="9" max="9" width="5.90625" customWidth="1"/>
    <col min="11" max="11" width="9.6328125" customWidth="1"/>
  </cols>
  <sheetData>
    <row r="1" spans="2:14" ht="13" x14ac:dyDescent="0.3">
      <c r="B1" s="72" t="s">
        <v>98</v>
      </c>
      <c r="F1" s="3"/>
      <c r="G1" s="3" t="s">
        <v>107</v>
      </c>
    </row>
    <row r="2" spans="2:14" ht="16.5" customHeight="1" x14ac:dyDescent="0.25">
      <c r="E2" s="173" t="s">
        <v>218</v>
      </c>
      <c r="F2" s="173"/>
      <c r="G2" s="173"/>
      <c r="H2" s="173"/>
      <c r="I2" s="173"/>
      <c r="J2" s="173"/>
    </row>
    <row r="3" spans="2:14" ht="8.25" customHeight="1" x14ac:dyDescent="0.25">
      <c r="E3" s="4"/>
      <c r="F3" s="4"/>
    </row>
    <row r="4" spans="2:14" ht="13" x14ac:dyDescent="0.3">
      <c r="C4" s="1" t="s">
        <v>181</v>
      </c>
    </row>
    <row r="5" spans="2:14" ht="13" x14ac:dyDescent="0.3">
      <c r="C5" s="1" t="s">
        <v>182</v>
      </c>
    </row>
    <row r="6" spans="2:14" x14ac:dyDescent="0.25">
      <c r="G6" s="5"/>
      <c r="H6" s="5"/>
      <c r="I6" s="26" t="s">
        <v>101</v>
      </c>
    </row>
    <row r="7" spans="2:14" ht="27" customHeight="1" x14ac:dyDescent="0.25">
      <c r="B7" s="64" t="s">
        <v>0</v>
      </c>
      <c r="C7" s="64" t="s">
        <v>1</v>
      </c>
      <c r="D7" s="115" t="s">
        <v>153</v>
      </c>
      <c r="E7" s="123" t="s">
        <v>154</v>
      </c>
      <c r="F7" s="140" t="s">
        <v>166</v>
      </c>
      <c r="G7" s="67">
        <v>2023</v>
      </c>
      <c r="H7" s="65">
        <v>2024</v>
      </c>
      <c r="I7" s="66">
        <v>2025</v>
      </c>
    </row>
    <row r="8" spans="2:14" ht="11.25" customHeight="1" x14ac:dyDescent="0.25">
      <c r="B8" s="78" t="s">
        <v>103</v>
      </c>
      <c r="C8" s="62" t="s">
        <v>102</v>
      </c>
      <c r="D8" s="161">
        <f t="shared" ref="D8:I8" si="0">D9+D55</f>
        <v>9585.01</v>
      </c>
      <c r="E8" s="63">
        <f t="shared" si="0"/>
        <v>400</v>
      </c>
      <c r="F8" s="168">
        <f t="shared" si="0"/>
        <v>9985.01</v>
      </c>
      <c r="G8" s="94">
        <f t="shared" si="0"/>
        <v>5498</v>
      </c>
      <c r="H8" s="95">
        <f t="shared" si="0"/>
        <v>5376</v>
      </c>
      <c r="I8" s="96">
        <f t="shared" si="0"/>
        <v>5351</v>
      </c>
    </row>
    <row r="9" spans="2:14" ht="11.25" customHeight="1" x14ac:dyDescent="0.25">
      <c r="B9" s="27"/>
      <c r="C9" s="45" t="s">
        <v>64</v>
      </c>
      <c r="D9" s="15">
        <f t="shared" ref="D9:I9" si="1">D10+D14+D18+D49+D46+D53</f>
        <v>7095</v>
      </c>
      <c r="E9" s="15">
        <f t="shared" si="1"/>
        <v>400</v>
      </c>
      <c r="F9" s="141">
        <f t="shared" si="1"/>
        <v>7495</v>
      </c>
      <c r="G9" s="68">
        <f t="shared" si="1"/>
        <v>4841</v>
      </c>
      <c r="H9" s="15">
        <f t="shared" si="1"/>
        <v>4853</v>
      </c>
      <c r="I9" s="16">
        <f t="shared" si="1"/>
        <v>4865</v>
      </c>
    </row>
    <row r="10" spans="2:14" ht="11.25" customHeight="1" x14ac:dyDescent="0.25">
      <c r="B10" s="28" t="s">
        <v>4</v>
      </c>
      <c r="C10" s="45" t="s">
        <v>43</v>
      </c>
      <c r="D10" s="17">
        <f t="shared" ref="D10:I10" si="2">D11+D12+D13</f>
        <v>1868</v>
      </c>
      <c r="E10" s="17">
        <f t="shared" si="2"/>
        <v>400</v>
      </c>
      <c r="F10" s="142">
        <f t="shared" si="2"/>
        <v>2268</v>
      </c>
      <c r="G10" s="69">
        <f t="shared" si="2"/>
        <v>1891</v>
      </c>
      <c r="H10" s="17">
        <f t="shared" si="2"/>
        <v>1902</v>
      </c>
      <c r="I10" s="18">
        <f t="shared" si="2"/>
        <v>1972</v>
      </c>
    </row>
    <row r="11" spans="2:14" ht="11.25" customHeight="1" x14ac:dyDescent="0.25">
      <c r="B11" s="29" t="s">
        <v>6</v>
      </c>
      <c r="C11" s="39" t="s">
        <v>5</v>
      </c>
      <c r="D11" s="111" t="s">
        <v>183</v>
      </c>
      <c r="E11" s="7">
        <v>0</v>
      </c>
      <c r="F11" s="143">
        <f>D11+E11</f>
        <v>362</v>
      </c>
      <c r="G11" s="8">
        <v>391</v>
      </c>
      <c r="H11" s="7">
        <v>410</v>
      </c>
      <c r="I11" s="9">
        <v>430</v>
      </c>
    </row>
    <row r="12" spans="2:14" ht="21" customHeight="1" x14ac:dyDescent="0.25">
      <c r="B12" s="29" t="s">
        <v>7</v>
      </c>
      <c r="C12" s="46" t="s">
        <v>58</v>
      </c>
      <c r="D12" s="111" t="s">
        <v>184</v>
      </c>
      <c r="E12" s="7">
        <v>0</v>
      </c>
      <c r="F12" s="143">
        <f t="shared" ref="F12:F19" si="3">D12+E12</f>
        <v>1506</v>
      </c>
      <c r="G12" s="8">
        <v>1500</v>
      </c>
      <c r="H12" s="7">
        <v>1492</v>
      </c>
      <c r="I12" s="9">
        <v>1542</v>
      </c>
      <c r="K12" s="2"/>
      <c r="L12" s="2">
        <v>1100</v>
      </c>
      <c r="M12" s="2">
        <v>1142</v>
      </c>
      <c r="N12" s="2">
        <v>1192</v>
      </c>
    </row>
    <row r="13" spans="2:14" ht="16.5" customHeight="1" x14ac:dyDescent="0.25">
      <c r="B13" s="29" t="s">
        <v>136</v>
      </c>
      <c r="C13" s="46" t="s">
        <v>137</v>
      </c>
      <c r="D13" s="111" t="s">
        <v>142</v>
      </c>
      <c r="E13" s="7">
        <v>400</v>
      </c>
      <c r="F13" s="143">
        <f t="shared" si="3"/>
        <v>400</v>
      </c>
      <c r="G13" s="8">
        <v>0</v>
      </c>
      <c r="H13" s="7">
        <v>0</v>
      </c>
      <c r="I13" s="9">
        <v>0</v>
      </c>
      <c r="K13" s="2"/>
      <c r="L13" s="2">
        <v>400</v>
      </c>
      <c r="M13" s="2">
        <v>350</v>
      </c>
      <c r="N13" s="2">
        <v>350</v>
      </c>
    </row>
    <row r="14" spans="2:14" ht="11.25" customHeight="1" x14ac:dyDescent="0.25">
      <c r="B14" s="30" t="s">
        <v>8</v>
      </c>
      <c r="C14" s="47" t="s">
        <v>62</v>
      </c>
      <c r="D14" s="92">
        <f t="shared" ref="D14:I14" si="4">D15+D16+D17</f>
        <v>2936.48</v>
      </c>
      <c r="E14" s="23">
        <f t="shared" si="4"/>
        <v>0</v>
      </c>
      <c r="F14" s="144">
        <f t="shared" si="4"/>
        <v>2936.48</v>
      </c>
      <c r="G14" s="162">
        <f t="shared" si="4"/>
        <v>2527.48</v>
      </c>
      <c r="H14" s="92">
        <f t="shared" si="4"/>
        <v>2367.48</v>
      </c>
      <c r="I14" s="127">
        <f t="shared" si="4"/>
        <v>2247.48</v>
      </c>
    </row>
    <row r="15" spans="2:14" ht="21" customHeight="1" x14ac:dyDescent="0.25">
      <c r="B15" s="31" t="s">
        <v>9</v>
      </c>
      <c r="C15" s="48" t="s">
        <v>99</v>
      </c>
      <c r="D15" s="111" t="s">
        <v>185</v>
      </c>
      <c r="E15" s="7">
        <v>0</v>
      </c>
      <c r="F15" s="143">
        <f t="shared" si="3"/>
        <v>2141.48</v>
      </c>
      <c r="G15" s="8">
        <v>1736.48</v>
      </c>
      <c r="H15" s="7">
        <v>1743.48</v>
      </c>
      <c r="I15" s="93">
        <v>1750.48</v>
      </c>
    </row>
    <row r="16" spans="2:14" ht="12.75" customHeight="1" x14ac:dyDescent="0.25">
      <c r="B16" s="31" t="s">
        <v>163</v>
      </c>
      <c r="C16" s="48" t="s">
        <v>164</v>
      </c>
      <c r="D16" s="111" t="s">
        <v>142</v>
      </c>
      <c r="E16" s="7">
        <v>0</v>
      </c>
      <c r="F16" s="143">
        <f t="shared" si="3"/>
        <v>0</v>
      </c>
      <c r="G16" s="8">
        <v>0</v>
      </c>
      <c r="H16" s="7">
        <v>0</v>
      </c>
      <c r="I16" s="93">
        <v>0</v>
      </c>
    </row>
    <row r="17" spans="2:11" ht="21" customHeight="1" x14ac:dyDescent="0.25">
      <c r="B17" s="31" t="s">
        <v>10</v>
      </c>
      <c r="C17" s="49" t="s">
        <v>100</v>
      </c>
      <c r="D17" s="111" t="s">
        <v>186</v>
      </c>
      <c r="E17" s="7">
        <v>0</v>
      </c>
      <c r="F17" s="143">
        <f t="shared" si="3"/>
        <v>795</v>
      </c>
      <c r="G17" s="8">
        <v>791</v>
      </c>
      <c r="H17" s="7">
        <v>624</v>
      </c>
      <c r="I17" s="9">
        <v>497</v>
      </c>
    </row>
    <row r="18" spans="2:11" ht="11.25" customHeight="1" x14ac:dyDescent="0.25">
      <c r="B18" s="31"/>
      <c r="C18" s="50" t="s">
        <v>57</v>
      </c>
      <c r="D18" s="17">
        <f>D19+D20+D30+D35+D36+D37+D38+D42</f>
        <v>1910.52</v>
      </c>
      <c r="E18" s="17">
        <f>E19+E20+E30+E35+E36+E37+E38+E42</f>
        <v>0</v>
      </c>
      <c r="F18" s="142">
        <f>F19+F20+F30+F35+F36+F37+F38+F42</f>
        <v>1910.52</v>
      </c>
      <c r="G18" s="69">
        <f>G19+G20+G30+G35+G37+G38+G42</f>
        <v>929.52</v>
      </c>
      <c r="H18" s="17">
        <f>H19+H20+H30+H35+H37+H38+H42</f>
        <v>956.52</v>
      </c>
      <c r="I18" s="18">
        <f>I19+I20+I30+I35+I37+I38+I42</f>
        <v>981.52</v>
      </c>
    </row>
    <row r="19" spans="2:11" ht="11.25" customHeight="1" x14ac:dyDescent="0.25">
      <c r="B19" s="32" t="s">
        <v>3</v>
      </c>
      <c r="C19" s="51" t="s">
        <v>2</v>
      </c>
      <c r="D19" s="110" t="s">
        <v>148</v>
      </c>
      <c r="E19" s="7">
        <v>0</v>
      </c>
      <c r="F19" s="143">
        <f t="shared" si="3"/>
        <v>7</v>
      </c>
      <c r="G19" s="8">
        <v>7</v>
      </c>
      <c r="H19" s="7">
        <v>12</v>
      </c>
      <c r="I19" s="9">
        <v>15</v>
      </c>
      <c r="K19" s="2"/>
    </row>
    <row r="20" spans="2:11" ht="11.25" customHeight="1" x14ac:dyDescent="0.25">
      <c r="B20" s="30" t="s">
        <v>22</v>
      </c>
      <c r="C20" s="45" t="s">
        <v>44</v>
      </c>
      <c r="D20" s="17">
        <f t="shared" ref="D20:I20" si="5">D21+D24+D28+D29</f>
        <v>462</v>
      </c>
      <c r="E20" s="17">
        <f t="shared" si="5"/>
        <v>0</v>
      </c>
      <c r="F20" s="142">
        <f t="shared" si="5"/>
        <v>462</v>
      </c>
      <c r="G20" s="69">
        <f t="shared" si="5"/>
        <v>422</v>
      </c>
      <c r="H20" s="17">
        <f t="shared" si="5"/>
        <v>429</v>
      </c>
      <c r="I20" s="18">
        <f t="shared" si="5"/>
        <v>436</v>
      </c>
    </row>
    <row r="21" spans="2:11" ht="11.25" customHeight="1" x14ac:dyDescent="0.25">
      <c r="B21" s="31" t="s">
        <v>11</v>
      </c>
      <c r="C21" s="39" t="s">
        <v>45</v>
      </c>
      <c r="D21" s="7">
        <f t="shared" ref="D21:I21" si="6">D22+D23</f>
        <v>280</v>
      </c>
      <c r="E21" s="7">
        <f t="shared" si="6"/>
        <v>0</v>
      </c>
      <c r="F21" s="145">
        <f t="shared" si="6"/>
        <v>280</v>
      </c>
      <c r="G21" s="8">
        <f t="shared" si="6"/>
        <v>259</v>
      </c>
      <c r="H21" s="7">
        <f t="shared" si="6"/>
        <v>263</v>
      </c>
      <c r="I21" s="9">
        <f t="shared" si="6"/>
        <v>267</v>
      </c>
    </row>
    <row r="22" spans="2:11" ht="11.25" customHeight="1" x14ac:dyDescent="0.25">
      <c r="B22" s="31" t="s">
        <v>12</v>
      </c>
      <c r="C22" s="52" t="s">
        <v>46</v>
      </c>
      <c r="D22" s="111" t="s">
        <v>173</v>
      </c>
      <c r="E22" s="7">
        <v>0</v>
      </c>
      <c r="F22" s="143">
        <f t="shared" ref="F22:F29" si="7">D22+E22</f>
        <v>80</v>
      </c>
      <c r="G22" s="8">
        <v>72</v>
      </c>
      <c r="H22" s="7">
        <v>74</v>
      </c>
      <c r="I22" s="9">
        <v>76</v>
      </c>
      <c r="K22" s="2"/>
    </row>
    <row r="23" spans="2:11" ht="11.25" customHeight="1" x14ac:dyDescent="0.25">
      <c r="B23" s="31" t="s">
        <v>13</v>
      </c>
      <c r="C23" s="52" t="s">
        <v>47</v>
      </c>
      <c r="D23" s="111" t="s">
        <v>187</v>
      </c>
      <c r="E23" s="7">
        <v>0</v>
      </c>
      <c r="F23" s="143">
        <f t="shared" si="7"/>
        <v>200</v>
      </c>
      <c r="G23" s="8">
        <v>187</v>
      </c>
      <c r="H23" s="7">
        <v>189</v>
      </c>
      <c r="I23" s="9">
        <v>191</v>
      </c>
      <c r="K23" s="2"/>
    </row>
    <row r="24" spans="2:11" ht="11.25" customHeight="1" x14ac:dyDescent="0.25">
      <c r="B24" s="31" t="s">
        <v>14</v>
      </c>
      <c r="C24" s="39" t="s">
        <v>48</v>
      </c>
      <c r="D24" s="7">
        <f t="shared" ref="D24:I24" si="8">D25+D26+D27</f>
        <v>145</v>
      </c>
      <c r="E24" s="7">
        <f t="shared" si="8"/>
        <v>0</v>
      </c>
      <c r="F24" s="145">
        <f t="shared" si="8"/>
        <v>145</v>
      </c>
      <c r="G24" s="8">
        <f t="shared" si="8"/>
        <v>136</v>
      </c>
      <c r="H24" s="7">
        <f t="shared" si="8"/>
        <v>138</v>
      </c>
      <c r="I24" s="9">
        <f t="shared" si="8"/>
        <v>140</v>
      </c>
      <c r="K24" s="2"/>
    </row>
    <row r="25" spans="2:11" ht="11.25" customHeight="1" x14ac:dyDescent="0.25">
      <c r="B25" s="31" t="s">
        <v>15</v>
      </c>
      <c r="C25" s="52" t="s">
        <v>49</v>
      </c>
      <c r="D25" s="111" t="s">
        <v>188</v>
      </c>
      <c r="E25" s="7">
        <v>0</v>
      </c>
      <c r="F25" s="143">
        <f t="shared" si="7"/>
        <v>100</v>
      </c>
      <c r="G25" s="8">
        <v>90</v>
      </c>
      <c r="H25" s="7">
        <v>91</v>
      </c>
      <c r="I25" s="9">
        <v>92</v>
      </c>
      <c r="K25" s="2"/>
    </row>
    <row r="26" spans="2:11" ht="11.25" customHeight="1" x14ac:dyDescent="0.25">
      <c r="B26" s="31" t="s">
        <v>16</v>
      </c>
      <c r="C26" s="52" t="s">
        <v>50</v>
      </c>
      <c r="D26" s="111" t="s">
        <v>179</v>
      </c>
      <c r="E26" s="7">
        <v>0</v>
      </c>
      <c r="F26" s="143">
        <f t="shared" si="7"/>
        <v>5</v>
      </c>
      <c r="G26" s="8">
        <v>5</v>
      </c>
      <c r="H26" s="7">
        <v>5</v>
      </c>
      <c r="I26" s="9">
        <v>5</v>
      </c>
      <c r="K26" s="2"/>
    </row>
    <row r="27" spans="2:11" ht="11.25" customHeight="1" x14ac:dyDescent="0.25">
      <c r="B27" s="31" t="s">
        <v>17</v>
      </c>
      <c r="C27" s="52" t="s">
        <v>51</v>
      </c>
      <c r="D27" s="111" t="s">
        <v>174</v>
      </c>
      <c r="E27" s="7">
        <v>0</v>
      </c>
      <c r="F27" s="143">
        <f t="shared" si="7"/>
        <v>40</v>
      </c>
      <c r="G27" s="8">
        <v>41</v>
      </c>
      <c r="H27" s="7">
        <v>42</v>
      </c>
      <c r="I27" s="9">
        <v>43</v>
      </c>
      <c r="K27" s="2"/>
    </row>
    <row r="28" spans="2:11" ht="11.25" customHeight="1" x14ac:dyDescent="0.25">
      <c r="B28" s="31" t="s">
        <v>20</v>
      </c>
      <c r="C28" s="39" t="s">
        <v>18</v>
      </c>
      <c r="D28" s="111" t="s">
        <v>180</v>
      </c>
      <c r="E28" s="7">
        <v>0</v>
      </c>
      <c r="F28" s="143">
        <f t="shared" si="7"/>
        <v>12</v>
      </c>
      <c r="G28" s="8">
        <v>5</v>
      </c>
      <c r="H28" s="7">
        <v>5</v>
      </c>
      <c r="I28" s="9">
        <v>5</v>
      </c>
    </row>
    <row r="29" spans="2:11" ht="11.25" customHeight="1" x14ac:dyDescent="0.25">
      <c r="B29" s="31" t="s">
        <v>21</v>
      </c>
      <c r="C29" s="39" t="s">
        <v>19</v>
      </c>
      <c r="D29" s="111" t="s">
        <v>151</v>
      </c>
      <c r="E29" s="7">
        <v>0</v>
      </c>
      <c r="F29" s="143">
        <f t="shared" si="7"/>
        <v>25</v>
      </c>
      <c r="G29" s="8">
        <v>22</v>
      </c>
      <c r="H29" s="7">
        <v>23</v>
      </c>
      <c r="I29" s="9">
        <v>24</v>
      </c>
    </row>
    <row r="30" spans="2:11" ht="11.25" customHeight="1" x14ac:dyDescent="0.25">
      <c r="B30" s="30">
        <v>16.02</v>
      </c>
      <c r="C30" s="45" t="s">
        <v>55</v>
      </c>
      <c r="D30" s="116">
        <f t="shared" ref="D30:I30" si="9">D31</f>
        <v>187</v>
      </c>
      <c r="E30" s="17">
        <f t="shared" si="9"/>
        <v>0</v>
      </c>
      <c r="F30" s="142">
        <f t="shared" si="9"/>
        <v>187</v>
      </c>
      <c r="G30" s="69">
        <f t="shared" si="9"/>
        <v>172</v>
      </c>
      <c r="H30" s="17">
        <f t="shared" si="9"/>
        <v>178</v>
      </c>
      <c r="I30" s="18">
        <f t="shared" si="9"/>
        <v>184</v>
      </c>
    </row>
    <row r="31" spans="2:11" ht="11.25" customHeight="1" x14ac:dyDescent="0.25">
      <c r="B31" s="29" t="s">
        <v>23</v>
      </c>
      <c r="C31" s="39" t="s">
        <v>52</v>
      </c>
      <c r="D31" s="7">
        <f>D32+D33+D34</f>
        <v>187</v>
      </c>
      <c r="E31" s="7">
        <f>E32+E33+E34</f>
        <v>0</v>
      </c>
      <c r="F31" s="145">
        <f t="shared" ref="F31:I31" si="10">F32+F33+F34</f>
        <v>187</v>
      </c>
      <c r="G31" s="8">
        <f t="shared" si="10"/>
        <v>172</v>
      </c>
      <c r="H31" s="7">
        <f t="shared" si="10"/>
        <v>178</v>
      </c>
      <c r="I31" s="9">
        <f t="shared" si="10"/>
        <v>184</v>
      </c>
    </row>
    <row r="32" spans="2:11" ht="11.25" customHeight="1" x14ac:dyDescent="0.25">
      <c r="B32" s="29" t="s">
        <v>24</v>
      </c>
      <c r="C32" s="49" t="s">
        <v>111</v>
      </c>
      <c r="D32" s="111" t="s">
        <v>189</v>
      </c>
      <c r="E32" s="7">
        <v>0</v>
      </c>
      <c r="F32" s="143">
        <f t="shared" ref="F32:F48" si="11">D32+E32</f>
        <v>140</v>
      </c>
      <c r="G32" s="8">
        <v>130</v>
      </c>
      <c r="H32" s="7">
        <v>135</v>
      </c>
      <c r="I32" s="9">
        <v>140</v>
      </c>
    </row>
    <row r="33" spans="2:9" ht="11.25" customHeight="1" x14ac:dyDescent="0.25">
      <c r="B33" s="29" t="s">
        <v>25</v>
      </c>
      <c r="C33" s="49" t="s">
        <v>112</v>
      </c>
      <c r="D33" s="111" t="s">
        <v>150</v>
      </c>
      <c r="E33" s="7">
        <v>0</v>
      </c>
      <c r="F33" s="143">
        <f t="shared" si="11"/>
        <v>45</v>
      </c>
      <c r="G33" s="8">
        <v>41</v>
      </c>
      <c r="H33" s="7">
        <v>42</v>
      </c>
      <c r="I33" s="9">
        <v>43</v>
      </c>
    </row>
    <row r="34" spans="2:9" ht="12" customHeight="1" x14ac:dyDescent="0.25">
      <c r="B34" s="29" t="s">
        <v>109</v>
      </c>
      <c r="C34" s="49" t="s">
        <v>110</v>
      </c>
      <c r="D34" s="111" t="s">
        <v>172</v>
      </c>
      <c r="E34" s="7">
        <v>0</v>
      </c>
      <c r="F34" s="143">
        <f t="shared" si="11"/>
        <v>2</v>
      </c>
      <c r="G34" s="8">
        <v>1</v>
      </c>
      <c r="H34" s="7">
        <v>1</v>
      </c>
      <c r="I34" s="9">
        <v>1</v>
      </c>
    </row>
    <row r="35" spans="2:9" ht="11.25" customHeight="1" x14ac:dyDescent="0.25">
      <c r="B35" s="33" t="s">
        <v>27</v>
      </c>
      <c r="C35" s="53" t="s">
        <v>26</v>
      </c>
      <c r="D35" s="110" t="s">
        <v>188</v>
      </c>
      <c r="E35" s="17">
        <v>0</v>
      </c>
      <c r="F35" s="146">
        <f t="shared" si="11"/>
        <v>100</v>
      </c>
      <c r="G35" s="69">
        <v>82</v>
      </c>
      <c r="H35" s="17">
        <v>84</v>
      </c>
      <c r="I35" s="18">
        <v>86</v>
      </c>
    </row>
    <row r="36" spans="2:9" ht="11.25" customHeight="1" x14ac:dyDescent="0.25">
      <c r="B36" s="90" t="s">
        <v>134</v>
      </c>
      <c r="C36" s="53" t="s">
        <v>135</v>
      </c>
      <c r="D36" s="110" t="s">
        <v>142</v>
      </c>
      <c r="E36" s="17">
        <v>0</v>
      </c>
      <c r="F36" s="143">
        <f t="shared" si="11"/>
        <v>0</v>
      </c>
      <c r="G36" s="69">
        <v>0</v>
      </c>
      <c r="H36" s="17">
        <v>0</v>
      </c>
      <c r="I36" s="18">
        <v>0</v>
      </c>
    </row>
    <row r="37" spans="2:9" ht="11.25" customHeight="1" x14ac:dyDescent="0.25">
      <c r="B37" s="34" t="s">
        <v>29</v>
      </c>
      <c r="C37" s="54" t="s">
        <v>28</v>
      </c>
      <c r="D37" s="110" t="s">
        <v>172</v>
      </c>
      <c r="E37" s="17">
        <v>0</v>
      </c>
      <c r="F37" s="143">
        <f t="shared" si="11"/>
        <v>2</v>
      </c>
      <c r="G37" s="69">
        <v>1</v>
      </c>
      <c r="H37" s="17">
        <v>1</v>
      </c>
      <c r="I37" s="18">
        <v>1</v>
      </c>
    </row>
    <row r="38" spans="2:9" ht="11.25" customHeight="1" x14ac:dyDescent="0.25">
      <c r="B38" s="34" t="s">
        <v>34</v>
      </c>
      <c r="C38" s="54" t="s">
        <v>53</v>
      </c>
      <c r="D38" s="17">
        <f t="shared" ref="D38:I38" si="12">D39+D40+D41</f>
        <v>869</v>
      </c>
      <c r="E38" s="17">
        <f t="shared" si="12"/>
        <v>0</v>
      </c>
      <c r="F38" s="142">
        <f t="shared" si="12"/>
        <v>869</v>
      </c>
      <c r="G38" s="69">
        <f t="shared" si="12"/>
        <v>137</v>
      </c>
      <c r="H38" s="17">
        <f t="shared" si="12"/>
        <v>142</v>
      </c>
      <c r="I38" s="18">
        <f t="shared" si="12"/>
        <v>147</v>
      </c>
    </row>
    <row r="39" spans="2:9" ht="11.25" customHeight="1" x14ac:dyDescent="0.25">
      <c r="B39" s="35" t="s">
        <v>31</v>
      </c>
      <c r="C39" s="55" t="s">
        <v>59</v>
      </c>
      <c r="D39" s="111" t="s">
        <v>190</v>
      </c>
      <c r="E39" s="7">
        <v>0</v>
      </c>
      <c r="F39" s="143">
        <f t="shared" si="11"/>
        <v>847</v>
      </c>
      <c r="G39" s="8">
        <v>135</v>
      </c>
      <c r="H39" s="7">
        <v>140</v>
      </c>
      <c r="I39" s="9">
        <v>145</v>
      </c>
    </row>
    <row r="40" spans="2:9" ht="11.25" customHeight="1" x14ac:dyDescent="0.25">
      <c r="B40" s="35" t="s">
        <v>32</v>
      </c>
      <c r="C40" s="56" t="s">
        <v>60</v>
      </c>
      <c r="D40" s="111" t="s">
        <v>172</v>
      </c>
      <c r="E40" s="7">
        <v>0</v>
      </c>
      <c r="F40" s="143">
        <f t="shared" si="11"/>
        <v>2</v>
      </c>
      <c r="G40" s="8">
        <v>2</v>
      </c>
      <c r="H40" s="7">
        <v>2</v>
      </c>
      <c r="I40" s="9">
        <v>2</v>
      </c>
    </row>
    <row r="41" spans="2:9" ht="11.25" customHeight="1" x14ac:dyDescent="0.25">
      <c r="B41" s="35" t="s">
        <v>33</v>
      </c>
      <c r="C41" s="55" t="s">
        <v>30</v>
      </c>
      <c r="D41" s="111" t="s">
        <v>152</v>
      </c>
      <c r="E41" s="7">
        <v>0</v>
      </c>
      <c r="F41" s="143">
        <f t="shared" si="11"/>
        <v>20</v>
      </c>
      <c r="G41" s="8">
        <v>0</v>
      </c>
      <c r="H41" s="7">
        <v>0</v>
      </c>
      <c r="I41" s="9">
        <v>0</v>
      </c>
    </row>
    <row r="42" spans="2:9" ht="11.25" customHeight="1" x14ac:dyDescent="0.25">
      <c r="B42" s="34">
        <v>36.020000000000003</v>
      </c>
      <c r="C42" s="53" t="s">
        <v>113</v>
      </c>
      <c r="D42" s="17">
        <f>D43+D44+D45</f>
        <v>283.52</v>
      </c>
      <c r="E42" s="17">
        <f>E43+E44+E45</f>
        <v>0</v>
      </c>
      <c r="F42" s="142">
        <f t="shared" ref="F42:I42" si="13">F43+F44+F45</f>
        <v>283.52</v>
      </c>
      <c r="G42" s="69">
        <f t="shared" si="13"/>
        <v>108.52</v>
      </c>
      <c r="H42" s="17">
        <f t="shared" si="13"/>
        <v>110.52</v>
      </c>
      <c r="I42" s="18">
        <f t="shared" si="13"/>
        <v>112.52</v>
      </c>
    </row>
    <row r="43" spans="2:9" ht="11.25" customHeight="1" x14ac:dyDescent="0.25">
      <c r="B43" s="35" t="s">
        <v>121</v>
      </c>
      <c r="C43" s="55" t="s">
        <v>120</v>
      </c>
      <c r="D43" s="128">
        <v>80</v>
      </c>
      <c r="E43" s="7">
        <v>0</v>
      </c>
      <c r="F43" s="143">
        <f t="shared" si="11"/>
        <v>80</v>
      </c>
      <c r="G43" s="8">
        <v>35</v>
      </c>
      <c r="H43" s="7">
        <v>35</v>
      </c>
      <c r="I43" s="9">
        <v>35</v>
      </c>
    </row>
    <row r="44" spans="2:9" ht="11.25" customHeight="1" x14ac:dyDescent="0.25">
      <c r="B44" s="35" t="s">
        <v>161</v>
      </c>
      <c r="C44" s="55" t="s">
        <v>162</v>
      </c>
      <c r="D44" s="128">
        <v>3</v>
      </c>
      <c r="E44" s="7">
        <v>0</v>
      </c>
      <c r="F44" s="143">
        <f t="shared" si="11"/>
        <v>3</v>
      </c>
      <c r="G44" s="8">
        <v>1</v>
      </c>
      <c r="H44" s="7">
        <v>1</v>
      </c>
      <c r="I44" s="9">
        <v>1</v>
      </c>
    </row>
    <row r="45" spans="2:9" ht="11.25" customHeight="1" x14ac:dyDescent="0.25">
      <c r="B45" s="35" t="s">
        <v>36</v>
      </c>
      <c r="C45" s="55" t="s">
        <v>35</v>
      </c>
      <c r="D45" s="125">
        <v>200.52</v>
      </c>
      <c r="E45" s="7">
        <v>0</v>
      </c>
      <c r="F45" s="143">
        <f t="shared" si="11"/>
        <v>200.52</v>
      </c>
      <c r="G45" s="8">
        <v>72.52</v>
      </c>
      <c r="H45" s="7">
        <v>74.52</v>
      </c>
      <c r="I45" s="9">
        <v>76.52</v>
      </c>
    </row>
    <row r="46" spans="2:9" ht="11.25" customHeight="1" x14ac:dyDescent="0.25">
      <c r="B46" s="34" t="s">
        <v>38</v>
      </c>
      <c r="C46" s="54" t="s">
        <v>54</v>
      </c>
      <c r="D46" s="19">
        <f t="shared" ref="D46:I46" si="14">D47+D48</f>
        <v>0</v>
      </c>
      <c r="E46" s="19">
        <f t="shared" si="14"/>
        <v>0</v>
      </c>
      <c r="F46" s="146">
        <f t="shared" si="14"/>
        <v>0</v>
      </c>
      <c r="G46" s="59">
        <f t="shared" si="14"/>
        <v>-657</v>
      </c>
      <c r="H46" s="19">
        <f t="shared" si="14"/>
        <v>-523</v>
      </c>
      <c r="I46" s="20">
        <f t="shared" si="14"/>
        <v>-486</v>
      </c>
    </row>
    <row r="47" spans="2:9" ht="11.25" customHeight="1" x14ac:dyDescent="0.25">
      <c r="B47" s="35" t="s">
        <v>39</v>
      </c>
      <c r="C47" s="55" t="s">
        <v>37</v>
      </c>
      <c r="D47" s="111" t="s">
        <v>142</v>
      </c>
      <c r="E47" s="7">
        <v>0</v>
      </c>
      <c r="F47" s="143">
        <f t="shared" si="11"/>
        <v>0</v>
      </c>
      <c r="G47" s="8">
        <v>0</v>
      </c>
      <c r="H47" s="7">
        <v>0</v>
      </c>
      <c r="I47" s="9">
        <v>0</v>
      </c>
    </row>
    <row r="48" spans="2:9" ht="11.25" customHeight="1" x14ac:dyDescent="0.25">
      <c r="B48" s="36" t="s">
        <v>40</v>
      </c>
      <c r="C48" s="57" t="s">
        <v>61</v>
      </c>
      <c r="D48" s="111" t="s">
        <v>142</v>
      </c>
      <c r="E48" s="21" t="s">
        <v>142</v>
      </c>
      <c r="F48" s="143">
        <f t="shared" si="11"/>
        <v>0</v>
      </c>
      <c r="G48" s="70">
        <v>-657</v>
      </c>
      <c r="H48" s="22">
        <v>-523</v>
      </c>
      <c r="I48" s="9">
        <v>-486</v>
      </c>
    </row>
    <row r="49" spans="2:14" ht="11.25" customHeight="1" x14ac:dyDescent="0.25">
      <c r="B49" s="34" t="s">
        <v>41</v>
      </c>
      <c r="C49" s="53" t="s">
        <v>56</v>
      </c>
      <c r="D49" s="19">
        <f>D50+D51+D52</f>
        <v>220</v>
      </c>
      <c r="E49" s="19">
        <f t="shared" ref="E49:I49" si="15">E50+E51+E52</f>
        <v>0</v>
      </c>
      <c r="F49" s="19">
        <f t="shared" si="15"/>
        <v>220</v>
      </c>
      <c r="G49" s="19">
        <f t="shared" si="15"/>
        <v>150</v>
      </c>
      <c r="H49" s="19">
        <f t="shared" si="15"/>
        <v>150</v>
      </c>
      <c r="I49" s="19">
        <f t="shared" si="15"/>
        <v>150</v>
      </c>
      <c r="L49" s="136">
        <v>257</v>
      </c>
      <c r="M49" s="136">
        <v>173</v>
      </c>
      <c r="N49" s="136">
        <v>136</v>
      </c>
    </row>
    <row r="50" spans="2:14" ht="11.25" customHeight="1" x14ac:dyDescent="0.25">
      <c r="B50" s="35" t="s">
        <v>159</v>
      </c>
      <c r="C50" s="55" t="s">
        <v>160</v>
      </c>
      <c r="D50" s="118">
        <v>0</v>
      </c>
      <c r="E50" s="7">
        <v>0</v>
      </c>
      <c r="F50" s="143">
        <f t="shared" ref="F50:F58" si="16">D50+E50</f>
        <v>0</v>
      </c>
      <c r="G50" s="8">
        <v>0</v>
      </c>
      <c r="H50" s="7">
        <v>0</v>
      </c>
      <c r="I50" s="9">
        <v>0</v>
      </c>
      <c r="L50" s="2">
        <v>400</v>
      </c>
      <c r="M50" s="2">
        <v>350</v>
      </c>
      <c r="N50" s="2">
        <v>350</v>
      </c>
    </row>
    <row r="51" spans="2:14" ht="11.25" customHeight="1" x14ac:dyDescent="0.25">
      <c r="B51" s="35" t="s">
        <v>42</v>
      </c>
      <c r="C51" s="55" t="s">
        <v>63</v>
      </c>
      <c r="D51" s="111" t="s">
        <v>191</v>
      </c>
      <c r="E51" s="7">
        <v>0</v>
      </c>
      <c r="F51" s="143">
        <f t="shared" si="16"/>
        <v>150</v>
      </c>
      <c r="G51" s="8">
        <v>150</v>
      </c>
      <c r="H51" s="7">
        <v>150</v>
      </c>
      <c r="I51" s="9">
        <v>150</v>
      </c>
    </row>
    <row r="52" spans="2:14" ht="11.25" customHeight="1" x14ac:dyDescent="0.25">
      <c r="B52" s="35" t="s">
        <v>177</v>
      </c>
      <c r="C52" s="55" t="s">
        <v>178</v>
      </c>
      <c r="D52" s="111" t="s">
        <v>165</v>
      </c>
      <c r="E52" s="7">
        <v>0</v>
      </c>
      <c r="F52" s="143">
        <f t="shared" si="16"/>
        <v>70</v>
      </c>
      <c r="G52" s="8">
        <v>0</v>
      </c>
      <c r="H52" s="7">
        <v>0</v>
      </c>
      <c r="I52" s="9">
        <v>0</v>
      </c>
    </row>
    <row r="53" spans="2:14" ht="11.25" customHeight="1" x14ac:dyDescent="0.25">
      <c r="B53" s="34">
        <v>43.02</v>
      </c>
      <c r="C53" s="53" t="s">
        <v>155</v>
      </c>
      <c r="D53" s="116" t="str">
        <f t="shared" ref="D53:I53" si="17">D54</f>
        <v>160</v>
      </c>
      <c r="E53" s="17">
        <f t="shared" si="17"/>
        <v>0</v>
      </c>
      <c r="F53" s="142">
        <f t="shared" si="17"/>
        <v>160</v>
      </c>
      <c r="G53" s="69">
        <f t="shared" si="17"/>
        <v>0</v>
      </c>
      <c r="H53" s="17">
        <f t="shared" si="17"/>
        <v>0</v>
      </c>
      <c r="I53" s="18">
        <f t="shared" si="17"/>
        <v>0</v>
      </c>
    </row>
    <row r="54" spans="2:14" ht="11.25" customHeight="1" x14ac:dyDescent="0.25">
      <c r="B54" s="35" t="s">
        <v>157</v>
      </c>
      <c r="C54" s="55" t="s">
        <v>156</v>
      </c>
      <c r="D54" s="111" t="s">
        <v>175</v>
      </c>
      <c r="E54" s="7">
        <v>0</v>
      </c>
      <c r="F54" s="143">
        <f t="shared" si="16"/>
        <v>160</v>
      </c>
      <c r="G54" s="8">
        <v>0</v>
      </c>
      <c r="H54" s="7">
        <v>0</v>
      </c>
      <c r="I54" s="9">
        <v>0</v>
      </c>
    </row>
    <row r="55" spans="2:14" ht="11.25" customHeight="1" x14ac:dyDescent="0.25">
      <c r="B55" s="27"/>
      <c r="C55" s="45" t="s">
        <v>67</v>
      </c>
      <c r="D55" s="92">
        <f>D56+D57+D58+D59</f>
        <v>2490.0100000000002</v>
      </c>
      <c r="E55" s="23">
        <f t="shared" ref="E55:F55" si="18">E56+E57+E58+E59</f>
        <v>0</v>
      </c>
      <c r="F55" s="92">
        <f t="shared" si="18"/>
        <v>2490.0100000000002</v>
      </c>
      <c r="G55" s="69">
        <f t="shared" ref="G55:I55" si="19">G56+G58</f>
        <v>657</v>
      </c>
      <c r="H55" s="17">
        <f t="shared" si="19"/>
        <v>523</v>
      </c>
      <c r="I55" s="18">
        <f t="shared" si="19"/>
        <v>486</v>
      </c>
    </row>
    <row r="56" spans="2:14" ht="11.25" customHeight="1" x14ac:dyDescent="0.25">
      <c r="B56" s="37" t="s">
        <v>66</v>
      </c>
      <c r="C56" s="85" t="s">
        <v>65</v>
      </c>
      <c r="D56" s="111" t="s">
        <v>142</v>
      </c>
      <c r="E56" s="7">
        <v>0</v>
      </c>
      <c r="F56" s="143">
        <f t="shared" si="16"/>
        <v>0</v>
      </c>
      <c r="G56" s="8">
        <v>657</v>
      </c>
      <c r="H56" s="7">
        <v>523</v>
      </c>
      <c r="I56" s="9">
        <v>486</v>
      </c>
    </row>
    <row r="57" spans="2:14" ht="11.25" customHeight="1" x14ac:dyDescent="0.25">
      <c r="B57" s="159" t="s">
        <v>194</v>
      </c>
      <c r="C57" s="160" t="s">
        <v>193</v>
      </c>
      <c r="D57" s="118" t="s">
        <v>197</v>
      </c>
      <c r="E57" s="7">
        <v>0</v>
      </c>
      <c r="F57" s="143">
        <f t="shared" si="16"/>
        <v>310</v>
      </c>
      <c r="G57" s="8">
        <v>0</v>
      </c>
      <c r="H57" s="7">
        <v>0</v>
      </c>
      <c r="I57" s="9">
        <v>0</v>
      </c>
      <c r="L57" s="2"/>
    </row>
    <row r="58" spans="2:14" ht="11.25" customHeight="1" x14ac:dyDescent="0.25">
      <c r="B58" s="89" t="s">
        <v>132</v>
      </c>
      <c r="C58" s="86" t="s">
        <v>133</v>
      </c>
      <c r="D58" s="118" t="s">
        <v>192</v>
      </c>
      <c r="E58" s="7">
        <v>0</v>
      </c>
      <c r="F58" s="143">
        <f t="shared" si="16"/>
        <v>282</v>
      </c>
      <c r="G58" s="8">
        <v>0</v>
      </c>
      <c r="H58" s="7">
        <v>0</v>
      </c>
      <c r="I58" s="9">
        <v>0</v>
      </c>
      <c r="L58" s="2"/>
    </row>
    <row r="59" spans="2:14" ht="12" customHeight="1" x14ac:dyDescent="0.25">
      <c r="B59" s="89" t="s">
        <v>195</v>
      </c>
      <c r="C59" s="122" t="s">
        <v>196</v>
      </c>
      <c r="D59" s="167">
        <v>1898.01</v>
      </c>
      <c r="E59" s="167">
        <v>0</v>
      </c>
      <c r="F59" s="167">
        <v>1898.01</v>
      </c>
      <c r="G59" s="8">
        <v>0</v>
      </c>
      <c r="H59" s="7">
        <v>0</v>
      </c>
      <c r="I59" s="9">
        <v>0</v>
      </c>
      <c r="L59" s="2"/>
    </row>
    <row r="60" spans="2:14" ht="12.75" customHeight="1" x14ac:dyDescent="0.25">
      <c r="B60" s="38">
        <v>49.02</v>
      </c>
      <c r="C60" s="45" t="s">
        <v>68</v>
      </c>
      <c r="D60" s="92">
        <f>D68+D77+D80+D84+D88+D91+D102+D106+D114+D121+D126+D131+D136+D139+D142+D145+D152</f>
        <v>17042.239999999998</v>
      </c>
      <c r="E60" s="23">
        <f t="shared" ref="E60:I60" si="20">E68+E77+E80+E84+E88+E91+E102+E106+E114+E121+E126+E131+E136+E139+E142+E145+E152</f>
        <v>400</v>
      </c>
      <c r="F60" s="92">
        <f t="shared" si="20"/>
        <v>17442.239999999998</v>
      </c>
      <c r="G60" s="23">
        <f t="shared" si="20"/>
        <v>5498</v>
      </c>
      <c r="H60" s="23">
        <f t="shared" si="20"/>
        <v>5376</v>
      </c>
      <c r="I60" s="23">
        <f t="shared" si="20"/>
        <v>5351</v>
      </c>
    </row>
    <row r="61" spans="2:14" x14ac:dyDescent="0.25">
      <c r="B61" s="39"/>
      <c r="C61" s="45" t="s">
        <v>69</v>
      </c>
      <c r="D61" s="92">
        <f t="shared" ref="D61:I61" si="21">D69+D78+D81+D85+D89+D92+D103+D107+D115+D122+D127+D132+D137+D143+D146</f>
        <v>10832.08</v>
      </c>
      <c r="E61" s="23">
        <f t="shared" si="21"/>
        <v>400</v>
      </c>
      <c r="F61" s="92">
        <f t="shared" si="21"/>
        <v>11232.08</v>
      </c>
      <c r="G61" s="23">
        <f t="shared" si="21"/>
        <v>4841</v>
      </c>
      <c r="H61" s="23">
        <f t="shared" si="21"/>
        <v>4853</v>
      </c>
      <c r="I61" s="23">
        <f t="shared" si="21"/>
        <v>4865</v>
      </c>
    </row>
    <row r="62" spans="2:14" x14ac:dyDescent="0.25">
      <c r="B62" s="39">
        <v>10</v>
      </c>
      <c r="C62" s="39" t="s">
        <v>70</v>
      </c>
      <c r="D62" s="24">
        <f>D70+D82+D86+D93+D104+D116</f>
        <v>2251</v>
      </c>
      <c r="E62" s="24">
        <f t="shared" ref="E62:I62" si="22">E70+E82+E86+E93+E104+E116</f>
        <v>0</v>
      </c>
      <c r="F62" s="24">
        <f t="shared" si="22"/>
        <v>2251</v>
      </c>
      <c r="G62" s="24">
        <f t="shared" si="22"/>
        <v>2247</v>
      </c>
      <c r="H62" s="24">
        <f t="shared" si="22"/>
        <v>2247</v>
      </c>
      <c r="I62" s="24">
        <f t="shared" si="22"/>
        <v>2247</v>
      </c>
    </row>
    <row r="63" spans="2:14" x14ac:dyDescent="0.25">
      <c r="B63" s="39">
        <v>20</v>
      </c>
      <c r="C63" s="39" t="s">
        <v>71</v>
      </c>
      <c r="D63" s="24">
        <f>D71+D83+D87+D90+D94+D105+D108+D120+D123+D128+D133+D138+D144+D147</f>
        <v>6367.08</v>
      </c>
      <c r="E63" s="24">
        <f t="shared" ref="E63:I63" si="23">E71+E83+E87+E90+E94+E105+E108+E120+E123+E128+E133+E138+E144+E147</f>
        <v>155</v>
      </c>
      <c r="F63" s="24">
        <f t="shared" si="23"/>
        <v>6522.08</v>
      </c>
      <c r="G63" s="24">
        <f t="shared" si="23"/>
        <v>1270</v>
      </c>
      <c r="H63" s="24">
        <f t="shared" si="23"/>
        <v>1282</v>
      </c>
      <c r="I63" s="24">
        <f t="shared" si="23"/>
        <v>1294</v>
      </c>
    </row>
    <row r="64" spans="2:14" x14ac:dyDescent="0.25">
      <c r="B64" s="40" t="s">
        <v>97</v>
      </c>
      <c r="C64" s="39" t="s">
        <v>72</v>
      </c>
      <c r="D64" s="24">
        <f>D72+D79+D95+D96+D97+D98+D109+D110+D117+D118+D119</f>
        <v>2214</v>
      </c>
      <c r="E64" s="24">
        <f>E72+E79+E95+E96+E97+E98+E109+E110+E117+E118+E119</f>
        <v>245</v>
      </c>
      <c r="F64" s="147">
        <f>F72+F79+F95+F96+F97+F98+F109+F110+F117+F118+F119</f>
        <v>2459</v>
      </c>
      <c r="G64" s="71">
        <f t="shared" ref="G64:I64" si="24">G72+G79+G95+G96+G97+G98+G109+G110+G117+G118+G119</f>
        <v>1324</v>
      </c>
      <c r="H64" s="24">
        <f t="shared" si="24"/>
        <v>1324</v>
      </c>
      <c r="I64" s="25">
        <f t="shared" si="24"/>
        <v>1324</v>
      </c>
    </row>
    <row r="65" spans="2:12" x14ac:dyDescent="0.25">
      <c r="B65" s="40">
        <v>85</v>
      </c>
      <c r="C65" s="39" t="s">
        <v>171</v>
      </c>
      <c r="D65" s="139">
        <v>-6</v>
      </c>
      <c r="E65" s="24">
        <f>E73</f>
        <v>0</v>
      </c>
      <c r="F65" s="148">
        <f t="shared" ref="F65" si="25">D65+E65</f>
        <v>-6</v>
      </c>
      <c r="G65" s="71">
        <v>0</v>
      </c>
      <c r="H65" s="24">
        <v>0</v>
      </c>
      <c r="I65" s="25">
        <v>0</v>
      </c>
    </row>
    <row r="66" spans="2:12" x14ac:dyDescent="0.25">
      <c r="B66" s="39"/>
      <c r="C66" s="45" t="s">
        <v>73</v>
      </c>
      <c r="D66" s="92">
        <f>D74+D99+D111+D124+D129+D134+D140+D149</f>
        <v>6210.16</v>
      </c>
      <c r="E66" s="23">
        <f t="shared" ref="E66:I66" si="26">E74+E99+E111+E124+E129+E134+E140+E149</f>
        <v>0</v>
      </c>
      <c r="F66" s="92">
        <f t="shared" si="26"/>
        <v>6210.16</v>
      </c>
      <c r="G66" s="23">
        <f t="shared" si="26"/>
        <v>657</v>
      </c>
      <c r="H66" s="23">
        <f t="shared" si="26"/>
        <v>523</v>
      </c>
      <c r="I66" s="23">
        <f t="shared" si="26"/>
        <v>486</v>
      </c>
    </row>
    <row r="67" spans="2:12" x14ac:dyDescent="0.25">
      <c r="B67" s="39">
        <v>70</v>
      </c>
      <c r="C67" s="39" t="s">
        <v>74</v>
      </c>
      <c r="D67" s="117">
        <f>D75+D100+D113+D125+D130+D135+D150+D151</f>
        <v>6210.16</v>
      </c>
      <c r="E67" s="24">
        <f t="shared" ref="E67:I67" si="27">E75+E135+E100+E113+E125+E130+E135+E150+E151</f>
        <v>0</v>
      </c>
      <c r="F67" s="117">
        <f t="shared" si="27"/>
        <v>6220.16</v>
      </c>
      <c r="G67" s="24">
        <f t="shared" si="27"/>
        <v>657</v>
      </c>
      <c r="H67" s="24">
        <f t="shared" si="27"/>
        <v>523</v>
      </c>
      <c r="I67" s="24">
        <f t="shared" si="27"/>
        <v>486</v>
      </c>
    </row>
    <row r="68" spans="2:12" x14ac:dyDescent="0.25">
      <c r="B68" s="41" t="s">
        <v>76</v>
      </c>
      <c r="C68" s="87" t="s">
        <v>75</v>
      </c>
      <c r="D68" s="17">
        <f t="shared" ref="D68:I68" si="28">D69+D74</f>
        <v>3175</v>
      </c>
      <c r="E68" s="17">
        <f t="shared" si="28"/>
        <v>0</v>
      </c>
      <c r="F68" s="142">
        <f t="shared" si="28"/>
        <v>3175</v>
      </c>
      <c r="G68" s="81">
        <f t="shared" si="28"/>
        <v>1834</v>
      </c>
      <c r="H68" s="82">
        <f t="shared" si="28"/>
        <v>1839</v>
      </c>
      <c r="I68" s="83">
        <f t="shared" si="28"/>
        <v>1844</v>
      </c>
    </row>
    <row r="69" spans="2:12" x14ac:dyDescent="0.25">
      <c r="B69" s="39"/>
      <c r="C69" s="39" t="s">
        <v>69</v>
      </c>
      <c r="D69" s="119">
        <f>D70+D71+D72+D73</f>
        <v>2185</v>
      </c>
      <c r="E69" s="119">
        <f>E70+E71+E72+E73</f>
        <v>0</v>
      </c>
      <c r="F69" s="143">
        <f t="shared" ref="F69:I69" si="29">F70+F71+F72+F73</f>
        <v>2185</v>
      </c>
      <c r="G69" s="60">
        <f t="shared" si="29"/>
        <v>1834</v>
      </c>
      <c r="H69" s="119">
        <f t="shared" si="29"/>
        <v>1839</v>
      </c>
      <c r="I69" s="120">
        <f t="shared" si="29"/>
        <v>1844</v>
      </c>
    </row>
    <row r="70" spans="2:12" x14ac:dyDescent="0.25">
      <c r="B70" s="39">
        <v>10</v>
      </c>
      <c r="C70" s="39" t="s">
        <v>70</v>
      </c>
      <c r="D70" s="111" t="s">
        <v>198</v>
      </c>
      <c r="E70" s="7">
        <v>0</v>
      </c>
      <c r="F70" s="143">
        <f t="shared" ref="F70:F75" si="30">D70+E70</f>
        <v>1335</v>
      </c>
      <c r="G70" s="8">
        <v>1331</v>
      </c>
      <c r="H70" s="7">
        <v>1331</v>
      </c>
      <c r="I70" s="9">
        <v>1331</v>
      </c>
      <c r="K70" s="2"/>
    </row>
    <row r="71" spans="2:12" x14ac:dyDescent="0.25">
      <c r="B71" s="75">
        <v>20</v>
      </c>
      <c r="C71" s="75" t="s">
        <v>71</v>
      </c>
      <c r="D71" s="129" t="s">
        <v>199</v>
      </c>
      <c r="E71" s="74">
        <v>0</v>
      </c>
      <c r="F71" s="148">
        <f t="shared" si="30"/>
        <v>850</v>
      </c>
      <c r="G71" s="73">
        <v>503</v>
      </c>
      <c r="H71" s="74">
        <v>508</v>
      </c>
      <c r="I71" s="130">
        <v>513</v>
      </c>
      <c r="K71" s="2"/>
    </row>
    <row r="72" spans="2:12" x14ac:dyDescent="0.25">
      <c r="B72" s="133">
        <v>55</v>
      </c>
      <c r="C72" s="133" t="s">
        <v>170</v>
      </c>
      <c r="D72" s="134" t="s">
        <v>142</v>
      </c>
      <c r="E72" s="133">
        <v>0</v>
      </c>
      <c r="F72" s="149">
        <f t="shared" si="30"/>
        <v>0</v>
      </c>
      <c r="G72" s="133">
        <v>0</v>
      </c>
      <c r="H72" s="133">
        <v>0</v>
      </c>
      <c r="I72" s="133">
        <v>0</v>
      </c>
      <c r="K72" s="2"/>
    </row>
    <row r="73" spans="2:12" x14ac:dyDescent="0.25">
      <c r="B73" s="133">
        <v>85</v>
      </c>
      <c r="C73" s="133" t="s">
        <v>171</v>
      </c>
      <c r="D73" s="134" t="s">
        <v>142</v>
      </c>
      <c r="E73" s="133">
        <v>0</v>
      </c>
      <c r="F73" s="149">
        <f t="shared" si="30"/>
        <v>0</v>
      </c>
      <c r="G73" s="133">
        <v>0</v>
      </c>
      <c r="H73" s="133">
        <v>0</v>
      </c>
      <c r="I73" s="133">
        <v>0</v>
      </c>
    </row>
    <row r="74" spans="2:12" x14ac:dyDescent="0.25">
      <c r="B74" s="133"/>
      <c r="C74" s="133" t="s">
        <v>73</v>
      </c>
      <c r="D74" s="135" t="str">
        <f t="shared" ref="D74:I74" si="31">D75</f>
        <v>990</v>
      </c>
      <c r="E74" s="133">
        <f t="shared" si="31"/>
        <v>0</v>
      </c>
      <c r="F74" s="150">
        <f t="shared" si="31"/>
        <v>990</v>
      </c>
      <c r="G74" s="133">
        <f t="shared" si="31"/>
        <v>0</v>
      </c>
      <c r="H74" s="133">
        <f t="shared" si="31"/>
        <v>0</v>
      </c>
      <c r="I74" s="133">
        <f t="shared" si="31"/>
        <v>0</v>
      </c>
      <c r="L74" s="136"/>
    </row>
    <row r="75" spans="2:12" x14ac:dyDescent="0.25">
      <c r="B75" s="133">
        <v>70</v>
      </c>
      <c r="C75" s="133" t="s">
        <v>74</v>
      </c>
      <c r="D75" s="134" t="s">
        <v>200</v>
      </c>
      <c r="E75" s="133">
        <v>0</v>
      </c>
      <c r="F75" s="149">
        <f t="shared" si="30"/>
        <v>990</v>
      </c>
      <c r="G75" s="133">
        <v>0</v>
      </c>
      <c r="H75" s="133">
        <v>0</v>
      </c>
      <c r="I75" s="133">
        <v>0</v>
      </c>
      <c r="L75" s="2"/>
    </row>
    <row r="76" spans="2:12" hidden="1" x14ac:dyDescent="0.25">
      <c r="B76" s="61"/>
      <c r="C76" s="61"/>
      <c r="D76" s="113"/>
      <c r="E76" s="14"/>
      <c r="F76" s="151"/>
      <c r="G76" s="131"/>
      <c r="H76" s="14"/>
      <c r="I76" s="132"/>
    </row>
    <row r="77" spans="2:12" x14ac:dyDescent="0.25">
      <c r="B77" s="41" t="s">
        <v>78</v>
      </c>
      <c r="C77" s="87" t="s">
        <v>77</v>
      </c>
      <c r="D77" s="116" t="str">
        <f>D78</f>
        <v>300</v>
      </c>
      <c r="E77" s="17">
        <f>E78</f>
        <v>245</v>
      </c>
      <c r="F77" s="142">
        <f t="shared" ref="F77:I78" si="32">F78</f>
        <v>545</v>
      </c>
      <c r="G77" s="69">
        <f t="shared" si="32"/>
        <v>60</v>
      </c>
      <c r="H77" s="17">
        <f t="shared" si="32"/>
        <v>60</v>
      </c>
      <c r="I77" s="18">
        <f t="shared" si="32"/>
        <v>60</v>
      </c>
    </row>
    <row r="78" spans="2:12" x14ac:dyDescent="0.25">
      <c r="B78" s="39"/>
      <c r="C78" s="39" t="s">
        <v>69</v>
      </c>
      <c r="D78" s="22" t="str">
        <f>D79</f>
        <v>300</v>
      </c>
      <c r="E78" s="22">
        <f>E79</f>
        <v>245</v>
      </c>
      <c r="F78" s="145">
        <f t="shared" si="32"/>
        <v>545</v>
      </c>
      <c r="G78" s="8">
        <f t="shared" si="32"/>
        <v>60</v>
      </c>
      <c r="H78" s="7">
        <f t="shared" si="32"/>
        <v>60</v>
      </c>
      <c r="I78" s="9">
        <f t="shared" si="32"/>
        <v>60</v>
      </c>
      <c r="L78" s="84"/>
    </row>
    <row r="79" spans="2:12" x14ac:dyDescent="0.25">
      <c r="B79" s="39">
        <v>5004</v>
      </c>
      <c r="C79" s="39" t="s">
        <v>79</v>
      </c>
      <c r="D79" s="111" t="s">
        <v>201</v>
      </c>
      <c r="E79" s="7">
        <v>245</v>
      </c>
      <c r="F79" s="143">
        <f t="shared" ref="F79" si="33">D79+E79</f>
        <v>545</v>
      </c>
      <c r="G79" s="8">
        <v>60</v>
      </c>
      <c r="H79" s="7">
        <v>60</v>
      </c>
      <c r="I79" s="9">
        <v>60</v>
      </c>
      <c r="L79" t="s">
        <v>129</v>
      </c>
    </row>
    <row r="80" spans="2:12" ht="12.75" hidden="1" customHeight="1" x14ac:dyDescent="0.25">
      <c r="B80" s="40" t="s">
        <v>118</v>
      </c>
      <c r="C80" s="45" t="s">
        <v>119</v>
      </c>
      <c r="D80" s="116">
        <f>D81</f>
        <v>0</v>
      </c>
      <c r="E80" s="17">
        <f>E81</f>
        <v>0</v>
      </c>
      <c r="F80" s="142">
        <f t="shared" ref="F80:I80" si="34">F81</f>
        <v>0</v>
      </c>
      <c r="G80" s="69">
        <f t="shared" si="34"/>
        <v>0</v>
      </c>
      <c r="H80" s="17">
        <f t="shared" si="34"/>
        <v>0</v>
      </c>
      <c r="I80" s="18">
        <f t="shared" si="34"/>
        <v>0</v>
      </c>
    </row>
    <row r="81" spans="2:9" ht="12.75" hidden="1" customHeight="1" x14ac:dyDescent="0.25">
      <c r="B81" s="39"/>
      <c r="C81" s="39" t="s">
        <v>69</v>
      </c>
      <c r="D81" s="119">
        <f>D82+D83</f>
        <v>0</v>
      </c>
      <c r="E81" s="119">
        <f t="shared" ref="E81:I81" si="35">E82+E83</f>
        <v>0</v>
      </c>
      <c r="F81" s="143">
        <f t="shared" si="35"/>
        <v>0</v>
      </c>
      <c r="G81" s="60">
        <f t="shared" si="35"/>
        <v>0</v>
      </c>
      <c r="H81" s="119">
        <f t="shared" si="35"/>
        <v>0</v>
      </c>
      <c r="I81" s="120">
        <f t="shared" si="35"/>
        <v>0</v>
      </c>
    </row>
    <row r="82" spans="2:9" ht="12.75" hidden="1" customHeight="1" x14ac:dyDescent="0.25">
      <c r="B82" s="39">
        <v>10</v>
      </c>
      <c r="C82" s="39" t="s">
        <v>145</v>
      </c>
      <c r="D82" s="118">
        <v>0</v>
      </c>
      <c r="E82" s="7">
        <v>0</v>
      </c>
      <c r="F82" s="143">
        <f t="shared" ref="F82:F83" si="36">D82+E82</f>
        <v>0</v>
      </c>
      <c r="G82" s="8">
        <v>0</v>
      </c>
      <c r="H82" s="7">
        <v>0</v>
      </c>
      <c r="I82" s="9">
        <v>0</v>
      </c>
    </row>
    <row r="83" spans="2:9" ht="12.75" hidden="1" customHeight="1" x14ac:dyDescent="0.25">
      <c r="B83" s="40">
        <v>20</v>
      </c>
      <c r="C83" s="58" t="s">
        <v>146</v>
      </c>
      <c r="D83" s="111" t="s">
        <v>142</v>
      </c>
      <c r="E83" s="7">
        <v>0</v>
      </c>
      <c r="F83" s="143">
        <f t="shared" si="36"/>
        <v>0</v>
      </c>
      <c r="G83" s="8">
        <v>0</v>
      </c>
      <c r="H83" s="7">
        <v>0</v>
      </c>
      <c r="I83" s="9">
        <v>0</v>
      </c>
    </row>
    <row r="84" spans="2:9" x14ac:dyDescent="0.25">
      <c r="B84" s="41" t="s">
        <v>81</v>
      </c>
      <c r="C84" s="87" t="s">
        <v>80</v>
      </c>
      <c r="D84" s="116">
        <f t="shared" ref="D84:I84" si="37">D85</f>
        <v>185</v>
      </c>
      <c r="E84" s="17">
        <f t="shared" si="37"/>
        <v>0</v>
      </c>
      <c r="F84" s="142">
        <f t="shared" si="37"/>
        <v>185</v>
      </c>
      <c r="G84" s="69">
        <f t="shared" si="37"/>
        <v>185</v>
      </c>
      <c r="H84" s="17">
        <f t="shared" si="37"/>
        <v>185</v>
      </c>
      <c r="I84" s="18">
        <f t="shared" si="37"/>
        <v>185</v>
      </c>
    </row>
    <row r="85" spans="2:9" x14ac:dyDescent="0.25">
      <c r="B85" s="39"/>
      <c r="C85" s="39" t="s">
        <v>69</v>
      </c>
      <c r="D85" s="8">
        <f t="shared" ref="D85:I85" si="38">D86+D87</f>
        <v>185</v>
      </c>
      <c r="E85" s="7">
        <f t="shared" si="38"/>
        <v>0</v>
      </c>
      <c r="F85" s="145">
        <f t="shared" si="38"/>
        <v>185</v>
      </c>
      <c r="G85" s="8">
        <f t="shared" si="38"/>
        <v>185</v>
      </c>
      <c r="H85" s="7">
        <f t="shared" si="38"/>
        <v>185</v>
      </c>
      <c r="I85" s="9">
        <f t="shared" si="38"/>
        <v>185</v>
      </c>
    </row>
    <row r="86" spans="2:9" x14ac:dyDescent="0.25">
      <c r="B86" s="39">
        <v>10</v>
      </c>
      <c r="C86" s="39" t="s">
        <v>70</v>
      </c>
      <c r="D86" s="111" t="s">
        <v>202</v>
      </c>
      <c r="E86" s="7">
        <v>0</v>
      </c>
      <c r="F86" s="143">
        <f t="shared" ref="F86:F87" si="39">D86+E86</f>
        <v>143</v>
      </c>
      <c r="G86" s="8">
        <v>143</v>
      </c>
      <c r="H86" s="7">
        <v>143</v>
      </c>
      <c r="I86" s="9">
        <v>143</v>
      </c>
    </row>
    <row r="87" spans="2:9" x14ac:dyDescent="0.25">
      <c r="B87" s="39">
        <v>20</v>
      </c>
      <c r="C87" s="39" t="s">
        <v>71</v>
      </c>
      <c r="D87" s="111" t="s">
        <v>168</v>
      </c>
      <c r="E87" s="7">
        <v>0</v>
      </c>
      <c r="F87" s="143">
        <f t="shared" si="39"/>
        <v>42</v>
      </c>
      <c r="G87" s="8">
        <v>42</v>
      </c>
      <c r="H87" s="7">
        <v>42</v>
      </c>
      <c r="I87" s="9">
        <v>42</v>
      </c>
    </row>
    <row r="88" spans="2:9" x14ac:dyDescent="0.25">
      <c r="B88" s="91" t="s">
        <v>143</v>
      </c>
      <c r="C88" s="45" t="s">
        <v>144</v>
      </c>
      <c r="D88" s="116" t="str">
        <f>D89</f>
        <v>50</v>
      </c>
      <c r="E88" s="17">
        <f>E89</f>
        <v>0</v>
      </c>
      <c r="F88" s="142">
        <f t="shared" ref="F88:I89" si="40">F89</f>
        <v>50</v>
      </c>
      <c r="G88" s="69">
        <f t="shared" si="40"/>
        <v>50</v>
      </c>
      <c r="H88" s="17">
        <f t="shared" si="40"/>
        <v>50</v>
      </c>
      <c r="I88" s="18">
        <f t="shared" si="40"/>
        <v>50</v>
      </c>
    </row>
    <row r="89" spans="2:9" x14ac:dyDescent="0.25">
      <c r="B89" s="42"/>
      <c r="C89" s="39" t="s">
        <v>69</v>
      </c>
      <c r="D89" s="22" t="str">
        <f>D90</f>
        <v>50</v>
      </c>
      <c r="E89" s="7">
        <f>E90</f>
        <v>0</v>
      </c>
      <c r="F89" s="145">
        <f t="shared" si="40"/>
        <v>50</v>
      </c>
      <c r="G89" s="8">
        <f t="shared" si="40"/>
        <v>50</v>
      </c>
      <c r="H89" s="7">
        <f t="shared" si="40"/>
        <v>50</v>
      </c>
      <c r="I89" s="9">
        <f t="shared" si="40"/>
        <v>50</v>
      </c>
    </row>
    <row r="90" spans="2:9" x14ac:dyDescent="0.25">
      <c r="B90" s="42">
        <v>20</v>
      </c>
      <c r="C90" s="39" t="s">
        <v>124</v>
      </c>
      <c r="D90" s="111" t="s">
        <v>169</v>
      </c>
      <c r="E90" s="7">
        <v>0</v>
      </c>
      <c r="F90" s="143">
        <f t="shared" ref="F90" si="41">D90+E90</f>
        <v>50</v>
      </c>
      <c r="G90" s="8">
        <v>50</v>
      </c>
      <c r="H90" s="7">
        <v>50</v>
      </c>
      <c r="I90" s="9">
        <v>50</v>
      </c>
    </row>
    <row r="91" spans="2:9" x14ac:dyDescent="0.25">
      <c r="B91" s="41" t="s">
        <v>84</v>
      </c>
      <c r="C91" s="45" t="s">
        <v>82</v>
      </c>
      <c r="D91" s="17">
        <f t="shared" ref="D91:I91" si="42">D92+D99</f>
        <v>1059</v>
      </c>
      <c r="E91" s="17">
        <f t="shared" si="42"/>
        <v>0</v>
      </c>
      <c r="F91" s="142">
        <f t="shared" si="42"/>
        <v>1059</v>
      </c>
      <c r="G91" s="69">
        <f t="shared" si="42"/>
        <v>453</v>
      </c>
      <c r="H91" s="17">
        <f t="shared" si="42"/>
        <v>460</v>
      </c>
      <c r="I91" s="18">
        <f t="shared" si="42"/>
        <v>467</v>
      </c>
    </row>
    <row r="92" spans="2:9" x14ac:dyDescent="0.25">
      <c r="B92" s="39"/>
      <c r="C92" s="39" t="s">
        <v>69</v>
      </c>
      <c r="D92" s="119">
        <f t="shared" ref="D92:I92" si="43">D93+D94+D95+D96+D97+D98</f>
        <v>859</v>
      </c>
      <c r="E92" s="7">
        <f t="shared" si="43"/>
        <v>0</v>
      </c>
      <c r="F92" s="143">
        <f t="shared" si="43"/>
        <v>859</v>
      </c>
      <c r="G92" s="8">
        <f t="shared" si="43"/>
        <v>453</v>
      </c>
      <c r="H92" s="7">
        <f t="shared" si="43"/>
        <v>460</v>
      </c>
      <c r="I92" s="9">
        <f t="shared" si="43"/>
        <v>467</v>
      </c>
    </row>
    <row r="93" spans="2:9" x14ac:dyDescent="0.25">
      <c r="B93" s="42">
        <v>10</v>
      </c>
      <c r="C93" s="39" t="s">
        <v>70</v>
      </c>
      <c r="D93" s="111" t="s">
        <v>169</v>
      </c>
      <c r="E93" s="7">
        <v>0</v>
      </c>
      <c r="F93" s="143">
        <f t="shared" ref="F93:F101" si="44">D93+E93</f>
        <v>50</v>
      </c>
      <c r="G93" s="8">
        <v>50</v>
      </c>
      <c r="H93" s="7">
        <v>50</v>
      </c>
      <c r="I93" s="9">
        <v>50</v>
      </c>
    </row>
    <row r="94" spans="2:9" x14ac:dyDescent="0.25">
      <c r="B94" s="42">
        <v>20</v>
      </c>
      <c r="C94" s="39" t="s">
        <v>71</v>
      </c>
      <c r="D94" s="111" t="s">
        <v>203</v>
      </c>
      <c r="E94" s="7">
        <v>0</v>
      </c>
      <c r="F94" s="143">
        <f t="shared" si="44"/>
        <v>222</v>
      </c>
      <c r="G94" s="8">
        <v>236</v>
      </c>
      <c r="H94" s="7">
        <v>243</v>
      </c>
      <c r="I94" s="9">
        <v>250</v>
      </c>
    </row>
    <row r="95" spans="2:9" x14ac:dyDescent="0.25">
      <c r="B95" s="42">
        <v>57</v>
      </c>
      <c r="C95" s="39" t="s">
        <v>122</v>
      </c>
      <c r="D95" s="111" t="s">
        <v>204</v>
      </c>
      <c r="E95" s="7">
        <v>0</v>
      </c>
      <c r="F95" s="143">
        <f t="shared" si="44"/>
        <v>68</v>
      </c>
      <c r="G95" s="8">
        <v>68</v>
      </c>
      <c r="H95" s="7">
        <v>68</v>
      </c>
      <c r="I95" s="9">
        <v>68</v>
      </c>
    </row>
    <row r="96" spans="2:9" x14ac:dyDescent="0.25">
      <c r="B96" s="42">
        <v>57</v>
      </c>
      <c r="C96" s="39" t="s">
        <v>123</v>
      </c>
      <c r="D96" s="111" t="s">
        <v>205</v>
      </c>
      <c r="E96" s="7">
        <v>0</v>
      </c>
      <c r="F96" s="143">
        <f t="shared" si="44"/>
        <v>31</v>
      </c>
      <c r="G96" s="8">
        <v>30</v>
      </c>
      <c r="H96" s="7">
        <v>30</v>
      </c>
      <c r="I96" s="9">
        <v>30</v>
      </c>
    </row>
    <row r="97" spans="2:9" x14ac:dyDescent="0.25">
      <c r="B97" s="42">
        <v>57</v>
      </c>
      <c r="C97" s="39" t="s">
        <v>158</v>
      </c>
      <c r="D97" s="111" t="s">
        <v>206</v>
      </c>
      <c r="E97" s="7">
        <v>0</v>
      </c>
      <c r="F97" s="143">
        <f t="shared" si="44"/>
        <v>419</v>
      </c>
      <c r="G97" s="8">
        <v>0</v>
      </c>
      <c r="H97" s="7">
        <v>0</v>
      </c>
      <c r="I97" s="9">
        <v>0</v>
      </c>
    </row>
    <row r="98" spans="2:9" x14ac:dyDescent="0.25">
      <c r="B98" s="42">
        <v>59</v>
      </c>
      <c r="C98" s="39" t="s">
        <v>83</v>
      </c>
      <c r="D98" s="111" t="s">
        <v>207</v>
      </c>
      <c r="E98" s="7">
        <v>0</v>
      </c>
      <c r="F98" s="143">
        <f t="shared" si="44"/>
        <v>69</v>
      </c>
      <c r="G98" s="8">
        <v>69</v>
      </c>
      <c r="H98" s="7">
        <v>69</v>
      </c>
      <c r="I98" s="9">
        <v>69</v>
      </c>
    </row>
    <row r="99" spans="2:9" x14ac:dyDescent="0.25">
      <c r="B99" s="42"/>
      <c r="C99" s="39" t="s">
        <v>73</v>
      </c>
      <c r="D99" s="7">
        <f>D100+D101</f>
        <v>200</v>
      </c>
      <c r="E99" s="7">
        <f>E100+E101</f>
        <v>0</v>
      </c>
      <c r="F99" s="145">
        <f>F100+F101</f>
        <v>200</v>
      </c>
      <c r="G99" s="8">
        <f>G100</f>
        <v>0</v>
      </c>
      <c r="H99" s="7">
        <f>H100</f>
        <v>0</v>
      </c>
      <c r="I99" s="9">
        <f>I100</f>
        <v>0</v>
      </c>
    </row>
    <row r="100" spans="2:9" x14ac:dyDescent="0.25">
      <c r="B100" s="42">
        <v>70</v>
      </c>
      <c r="C100" s="39" t="s">
        <v>74</v>
      </c>
      <c r="D100" s="111" t="s">
        <v>187</v>
      </c>
      <c r="E100" s="7">
        <v>0</v>
      </c>
      <c r="F100" s="143">
        <f t="shared" si="44"/>
        <v>200</v>
      </c>
      <c r="G100" s="8">
        <v>0</v>
      </c>
      <c r="H100" s="7">
        <v>0</v>
      </c>
      <c r="I100" s="9">
        <v>0</v>
      </c>
    </row>
    <row r="101" spans="2:9" x14ac:dyDescent="0.25">
      <c r="B101" s="42">
        <v>85</v>
      </c>
      <c r="C101" s="39" t="s">
        <v>138</v>
      </c>
      <c r="D101" s="111" t="s">
        <v>142</v>
      </c>
      <c r="E101" s="7">
        <v>0</v>
      </c>
      <c r="F101" s="143">
        <f t="shared" si="44"/>
        <v>0</v>
      </c>
      <c r="G101" s="8">
        <v>0</v>
      </c>
      <c r="H101" s="7">
        <v>0</v>
      </c>
      <c r="I101" s="9">
        <v>0</v>
      </c>
    </row>
    <row r="102" spans="2:9" x14ac:dyDescent="0.25">
      <c r="B102" s="42">
        <v>66.02</v>
      </c>
      <c r="C102" s="45" t="s">
        <v>176</v>
      </c>
      <c r="D102" s="169">
        <f>D103</f>
        <v>76</v>
      </c>
      <c r="E102" s="169">
        <f t="shared" ref="E102:I102" si="45">E103</f>
        <v>0</v>
      </c>
      <c r="F102" s="170">
        <f t="shared" si="45"/>
        <v>76</v>
      </c>
      <c r="G102" s="171">
        <f t="shared" si="45"/>
        <v>70</v>
      </c>
      <c r="H102" s="169">
        <f t="shared" si="45"/>
        <v>70</v>
      </c>
      <c r="I102" s="172">
        <f t="shared" si="45"/>
        <v>70</v>
      </c>
    </row>
    <row r="103" spans="2:9" x14ac:dyDescent="0.25">
      <c r="B103" s="42"/>
      <c r="C103" s="39" t="s">
        <v>69</v>
      </c>
      <c r="D103" s="118">
        <f>D104+D105</f>
        <v>76</v>
      </c>
      <c r="E103" s="118">
        <f t="shared" ref="E103:I103" si="46">E104+E105</f>
        <v>0</v>
      </c>
      <c r="F103" s="152">
        <f t="shared" si="46"/>
        <v>76</v>
      </c>
      <c r="G103" s="70">
        <f t="shared" si="46"/>
        <v>70</v>
      </c>
      <c r="H103" s="118">
        <f t="shared" si="46"/>
        <v>70</v>
      </c>
      <c r="I103" s="158">
        <f t="shared" si="46"/>
        <v>70</v>
      </c>
    </row>
    <row r="104" spans="2:9" x14ac:dyDescent="0.25">
      <c r="B104" s="42">
        <v>10</v>
      </c>
      <c r="C104" s="39" t="s">
        <v>70</v>
      </c>
      <c r="D104" s="118">
        <v>70</v>
      </c>
      <c r="E104" s="7">
        <v>0</v>
      </c>
      <c r="F104" s="143">
        <f t="shared" ref="F104:F105" si="47">D104+E104</f>
        <v>70</v>
      </c>
      <c r="G104" s="8">
        <v>70</v>
      </c>
      <c r="H104" s="7">
        <v>70</v>
      </c>
      <c r="I104" s="9">
        <v>70</v>
      </c>
    </row>
    <row r="105" spans="2:9" x14ac:dyDescent="0.25">
      <c r="B105" s="42">
        <v>20</v>
      </c>
      <c r="C105" s="39" t="s">
        <v>71</v>
      </c>
      <c r="D105" s="118">
        <v>6</v>
      </c>
      <c r="E105" s="7">
        <v>0</v>
      </c>
      <c r="F105" s="143">
        <f t="shared" si="47"/>
        <v>6</v>
      </c>
      <c r="G105" s="8">
        <v>0</v>
      </c>
      <c r="H105" s="7">
        <v>0</v>
      </c>
      <c r="I105" s="9">
        <v>0</v>
      </c>
    </row>
    <row r="106" spans="2:9" x14ac:dyDescent="0.25">
      <c r="B106" s="42">
        <v>67.02</v>
      </c>
      <c r="C106" s="45" t="s">
        <v>85</v>
      </c>
      <c r="D106" s="17">
        <f>D107+D111</f>
        <v>1358</v>
      </c>
      <c r="E106" s="17">
        <f>E107+E111</f>
        <v>0</v>
      </c>
      <c r="F106" s="142">
        <f t="shared" ref="F106:I106" si="48">F107+F111</f>
        <v>1358</v>
      </c>
      <c r="G106" s="69">
        <f t="shared" si="48"/>
        <v>130</v>
      </c>
      <c r="H106" s="17">
        <f t="shared" si="48"/>
        <v>130</v>
      </c>
      <c r="I106" s="18">
        <f t="shared" si="48"/>
        <v>130</v>
      </c>
    </row>
    <row r="107" spans="2:9" x14ac:dyDescent="0.25">
      <c r="B107" s="42"/>
      <c r="C107" s="39" t="s">
        <v>69</v>
      </c>
      <c r="D107" s="7">
        <f>D108+D109+D110</f>
        <v>388</v>
      </c>
      <c r="E107" s="7">
        <f>E108+E109+E110</f>
        <v>0</v>
      </c>
      <c r="F107" s="145">
        <f t="shared" ref="F107:I107" si="49">F108+F109+F110</f>
        <v>388</v>
      </c>
      <c r="G107" s="8">
        <f t="shared" si="49"/>
        <v>130</v>
      </c>
      <c r="H107" s="7">
        <f t="shared" si="49"/>
        <v>130</v>
      </c>
      <c r="I107" s="9">
        <f t="shared" si="49"/>
        <v>130</v>
      </c>
    </row>
    <row r="108" spans="2:9" ht="12.75" customHeight="1" x14ac:dyDescent="0.25">
      <c r="B108" s="42">
        <v>20</v>
      </c>
      <c r="C108" s="39" t="s">
        <v>124</v>
      </c>
      <c r="D108" s="111" t="s">
        <v>208</v>
      </c>
      <c r="E108" s="7">
        <v>0</v>
      </c>
      <c r="F108" s="143">
        <f t="shared" ref="F108:F110" si="50">D108+E108</f>
        <v>88</v>
      </c>
      <c r="G108" s="8">
        <v>50</v>
      </c>
      <c r="H108" s="7">
        <v>50</v>
      </c>
      <c r="I108" s="9">
        <v>50</v>
      </c>
    </row>
    <row r="109" spans="2:9" x14ac:dyDescent="0.25">
      <c r="B109" s="42">
        <v>51</v>
      </c>
      <c r="C109" s="39" t="s">
        <v>130</v>
      </c>
      <c r="D109" s="111" t="s">
        <v>169</v>
      </c>
      <c r="E109" s="7">
        <v>0</v>
      </c>
      <c r="F109" s="143">
        <f t="shared" si="50"/>
        <v>50</v>
      </c>
      <c r="G109" s="8">
        <v>50</v>
      </c>
      <c r="H109" s="7">
        <v>50</v>
      </c>
      <c r="I109" s="9">
        <v>50</v>
      </c>
    </row>
    <row r="110" spans="2:9" x14ac:dyDescent="0.25">
      <c r="B110" s="42">
        <v>59</v>
      </c>
      <c r="C110" s="39" t="s">
        <v>86</v>
      </c>
      <c r="D110" s="111" t="s">
        <v>209</v>
      </c>
      <c r="E110" s="7">
        <v>0</v>
      </c>
      <c r="F110" s="143">
        <f t="shared" si="50"/>
        <v>250</v>
      </c>
      <c r="G110" s="8">
        <v>30</v>
      </c>
      <c r="H110" s="7">
        <v>30</v>
      </c>
      <c r="I110" s="9">
        <v>30</v>
      </c>
    </row>
    <row r="111" spans="2:9" ht="12.75" customHeight="1" x14ac:dyDescent="0.25">
      <c r="B111" s="42"/>
      <c r="C111" s="39" t="s">
        <v>73</v>
      </c>
      <c r="D111" s="7">
        <f>D112+D113</f>
        <v>970</v>
      </c>
      <c r="E111" s="7">
        <f>E112+E113</f>
        <v>0</v>
      </c>
      <c r="F111" s="145">
        <f t="shared" ref="F111:I111" si="51">F112+F113</f>
        <v>970</v>
      </c>
      <c r="G111" s="8">
        <f t="shared" si="51"/>
        <v>0</v>
      </c>
      <c r="H111" s="7">
        <f t="shared" si="51"/>
        <v>0</v>
      </c>
      <c r="I111" s="9">
        <f t="shared" si="51"/>
        <v>0</v>
      </c>
    </row>
    <row r="112" spans="2:9" hidden="1" x14ac:dyDescent="0.25">
      <c r="B112" s="42">
        <v>70</v>
      </c>
      <c r="C112" s="39" t="s">
        <v>114</v>
      </c>
      <c r="D112" s="111"/>
      <c r="E112" s="7">
        <v>0</v>
      </c>
      <c r="F112" s="145">
        <v>0</v>
      </c>
      <c r="G112" s="8">
        <v>0</v>
      </c>
      <c r="H112" s="7">
        <v>0</v>
      </c>
      <c r="I112" s="9">
        <v>0</v>
      </c>
    </row>
    <row r="113" spans="2:9" x14ac:dyDescent="0.25">
      <c r="B113" s="42">
        <v>70</v>
      </c>
      <c r="C113" s="39" t="s">
        <v>74</v>
      </c>
      <c r="D113" s="111" t="s">
        <v>210</v>
      </c>
      <c r="E113" s="7">
        <v>0</v>
      </c>
      <c r="F113" s="143">
        <f t="shared" ref="F113" si="52">D113+E113</f>
        <v>970</v>
      </c>
      <c r="G113" s="8">
        <v>0</v>
      </c>
      <c r="H113" s="7">
        <v>0</v>
      </c>
      <c r="I113" s="9">
        <v>0</v>
      </c>
    </row>
    <row r="114" spans="2:9" x14ac:dyDescent="0.25">
      <c r="B114" s="42">
        <v>68.02</v>
      </c>
      <c r="C114" s="45" t="s">
        <v>87</v>
      </c>
      <c r="D114" s="17">
        <f t="shared" ref="D114:I114" si="53">D115</f>
        <v>1692</v>
      </c>
      <c r="E114" s="17">
        <f t="shared" si="53"/>
        <v>0</v>
      </c>
      <c r="F114" s="142">
        <f t="shared" si="53"/>
        <v>1692</v>
      </c>
      <c r="G114" s="79">
        <f t="shared" si="53"/>
        <v>1680</v>
      </c>
      <c r="H114" s="23">
        <f t="shared" si="53"/>
        <v>1680</v>
      </c>
      <c r="I114" s="80">
        <f t="shared" si="53"/>
        <v>1680</v>
      </c>
    </row>
    <row r="115" spans="2:9" x14ac:dyDescent="0.25">
      <c r="B115" s="42"/>
      <c r="C115" s="39" t="s">
        <v>69</v>
      </c>
      <c r="D115" s="7">
        <f>D116+D117+D118+D119+D120</f>
        <v>1692</v>
      </c>
      <c r="E115" s="7">
        <f>E116+E117+E118+E119+E120</f>
        <v>0</v>
      </c>
      <c r="F115" s="145">
        <f t="shared" ref="F115:I115" si="54">F116+F117+F118+F119+F120</f>
        <v>1692</v>
      </c>
      <c r="G115" s="8">
        <f t="shared" si="54"/>
        <v>1680</v>
      </c>
      <c r="H115" s="7">
        <f t="shared" si="54"/>
        <v>1680</v>
      </c>
      <c r="I115" s="9">
        <f t="shared" si="54"/>
        <v>1680</v>
      </c>
    </row>
    <row r="116" spans="2:9" x14ac:dyDescent="0.25">
      <c r="B116" s="42">
        <v>10</v>
      </c>
      <c r="C116" s="39" t="s">
        <v>88</v>
      </c>
      <c r="D116" s="111" t="s">
        <v>211</v>
      </c>
      <c r="E116" s="7">
        <v>0</v>
      </c>
      <c r="F116" s="143">
        <f t="shared" ref="F116:F120" si="55">D116+E116</f>
        <v>653</v>
      </c>
      <c r="G116" s="8">
        <v>653</v>
      </c>
      <c r="H116" s="7">
        <v>653</v>
      </c>
      <c r="I116" s="9">
        <v>653</v>
      </c>
    </row>
    <row r="117" spans="2:9" x14ac:dyDescent="0.25">
      <c r="B117" s="42">
        <v>57</v>
      </c>
      <c r="C117" s="39" t="s">
        <v>89</v>
      </c>
      <c r="D117" s="111" t="s">
        <v>190</v>
      </c>
      <c r="E117" s="7">
        <v>0</v>
      </c>
      <c r="F117" s="143">
        <f t="shared" si="55"/>
        <v>847</v>
      </c>
      <c r="G117" s="8">
        <v>847</v>
      </c>
      <c r="H117" s="7">
        <v>847</v>
      </c>
      <c r="I117" s="9">
        <v>847</v>
      </c>
    </row>
    <row r="118" spans="2:9" x14ac:dyDescent="0.25">
      <c r="B118" s="42">
        <v>57</v>
      </c>
      <c r="C118" s="39" t="s">
        <v>131</v>
      </c>
      <c r="D118" s="111" t="s">
        <v>212</v>
      </c>
      <c r="E118" s="7">
        <v>0</v>
      </c>
      <c r="F118" s="143">
        <f t="shared" si="55"/>
        <v>30</v>
      </c>
      <c r="G118" s="8">
        <v>20</v>
      </c>
      <c r="H118" s="7">
        <v>20</v>
      </c>
      <c r="I118" s="9">
        <v>20</v>
      </c>
    </row>
    <row r="119" spans="2:9" x14ac:dyDescent="0.25">
      <c r="B119" s="42">
        <v>57</v>
      </c>
      <c r="C119" s="39" t="s">
        <v>90</v>
      </c>
      <c r="D119" s="111" t="s">
        <v>191</v>
      </c>
      <c r="E119" s="7">
        <v>0</v>
      </c>
      <c r="F119" s="143">
        <f t="shared" si="55"/>
        <v>150</v>
      </c>
      <c r="G119" s="8">
        <v>150</v>
      </c>
      <c r="H119" s="7">
        <v>150</v>
      </c>
      <c r="I119" s="9">
        <v>150</v>
      </c>
    </row>
    <row r="120" spans="2:9" x14ac:dyDescent="0.25">
      <c r="B120" s="42">
        <v>20</v>
      </c>
      <c r="C120" s="39" t="s">
        <v>147</v>
      </c>
      <c r="D120" s="111" t="s">
        <v>180</v>
      </c>
      <c r="E120" s="7">
        <v>0</v>
      </c>
      <c r="F120" s="143">
        <f t="shared" si="55"/>
        <v>12</v>
      </c>
      <c r="G120" s="8">
        <v>10</v>
      </c>
      <c r="H120" s="7">
        <v>10</v>
      </c>
      <c r="I120" s="9">
        <v>10</v>
      </c>
    </row>
    <row r="121" spans="2:9" x14ac:dyDescent="0.25">
      <c r="B121" s="41" t="s">
        <v>92</v>
      </c>
      <c r="C121" s="45" t="s">
        <v>91</v>
      </c>
      <c r="D121" s="116">
        <f>D122+D124</f>
        <v>260</v>
      </c>
      <c r="E121" s="17">
        <f>E122+E124</f>
        <v>0</v>
      </c>
      <c r="F121" s="142">
        <f t="shared" ref="F121:I121" si="56">F122+F124</f>
        <v>260</v>
      </c>
      <c r="G121" s="69">
        <f t="shared" si="56"/>
        <v>170</v>
      </c>
      <c r="H121" s="17">
        <f t="shared" si="56"/>
        <v>170</v>
      </c>
      <c r="I121" s="18">
        <f t="shared" si="56"/>
        <v>170</v>
      </c>
    </row>
    <row r="122" spans="2:9" x14ac:dyDescent="0.25">
      <c r="B122" s="42"/>
      <c r="C122" s="39" t="s">
        <v>69</v>
      </c>
      <c r="D122" s="22" t="str">
        <f>D123</f>
        <v>260</v>
      </c>
      <c r="E122" s="7">
        <f>E123</f>
        <v>0</v>
      </c>
      <c r="F122" s="145">
        <f t="shared" ref="F122:I122" si="57">F123</f>
        <v>260</v>
      </c>
      <c r="G122" s="8">
        <f t="shared" si="57"/>
        <v>170</v>
      </c>
      <c r="H122" s="7">
        <f t="shared" si="57"/>
        <v>170</v>
      </c>
      <c r="I122" s="9">
        <f t="shared" si="57"/>
        <v>170</v>
      </c>
    </row>
    <row r="123" spans="2:9" ht="12.75" customHeight="1" x14ac:dyDescent="0.25">
      <c r="B123" s="42">
        <v>20</v>
      </c>
      <c r="C123" s="39" t="s">
        <v>71</v>
      </c>
      <c r="D123" s="111" t="s">
        <v>167</v>
      </c>
      <c r="E123" s="7">
        <v>0</v>
      </c>
      <c r="F123" s="143">
        <f t="shared" ref="F123" si="58">D123+E123</f>
        <v>260</v>
      </c>
      <c r="G123" s="8">
        <v>170</v>
      </c>
      <c r="H123" s="7">
        <v>170</v>
      </c>
      <c r="I123" s="9">
        <v>170</v>
      </c>
    </row>
    <row r="124" spans="2:9" hidden="1" x14ac:dyDescent="0.25">
      <c r="B124" s="42"/>
      <c r="C124" s="39"/>
      <c r="D124" s="22"/>
      <c r="E124" s="7"/>
      <c r="F124" s="145"/>
      <c r="G124" s="8"/>
      <c r="H124" s="7"/>
      <c r="I124" s="9"/>
    </row>
    <row r="125" spans="2:9" ht="12.75" hidden="1" customHeight="1" x14ac:dyDescent="0.25">
      <c r="B125" s="42"/>
      <c r="C125" s="39"/>
      <c r="D125" s="111"/>
      <c r="E125" s="7"/>
      <c r="F125" s="145"/>
      <c r="G125" s="8"/>
      <c r="H125" s="7"/>
      <c r="I125" s="9"/>
    </row>
    <row r="126" spans="2:9" x14ac:dyDescent="0.25">
      <c r="B126" s="41" t="s">
        <v>94</v>
      </c>
      <c r="C126" s="45" t="s">
        <v>93</v>
      </c>
      <c r="D126" s="17">
        <f>D127+D129</f>
        <v>1177</v>
      </c>
      <c r="E126" s="17">
        <f>E127+E129</f>
        <v>5</v>
      </c>
      <c r="F126" s="142">
        <f t="shared" ref="F126:I126" si="59">F127+F129</f>
        <v>1182</v>
      </c>
      <c r="G126" s="69">
        <f t="shared" si="59"/>
        <v>54</v>
      </c>
      <c r="H126" s="17">
        <f t="shared" si="59"/>
        <v>54</v>
      </c>
      <c r="I126" s="18">
        <f t="shared" si="59"/>
        <v>54</v>
      </c>
    </row>
    <row r="127" spans="2:9" x14ac:dyDescent="0.25">
      <c r="B127" s="41"/>
      <c r="C127" s="39" t="s">
        <v>69</v>
      </c>
      <c r="D127" s="22" t="str">
        <f t="shared" ref="D127:I127" si="60">D128</f>
        <v>95</v>
      </c>
      <c r="E127" s="7">
        <f t="shared" si="60"/>
        <v>5</v>
      </c>
      <c r="F127" s="145">
        <f t="shared" si="60"/>
        <v>100</v>
      </c>
      <c r="G127" s="8">
        <f t="shared" si="60"/>
        <v>54</v>
      </c>
      <c r="H127" s="7">
        <f t="shared" si="60"/>
        <v>54</v>
      </c>
      <c r="I127" s="9">
        <f t="shared" si="60"/>
        <v>54</v>
      </c>
    </row>
    <row r="128" spans="2:9" x14ac:dyDescent="0.25">
      <c r="B128" s="41">
        <v>20</v>
      </c>
      <c r="C128" s="39" t="s">
        <v>71</v>
      </c>
      <c r="D128" s="111" t="s">
        <v>213</v>
      </c>
      <c r="E128" s="7">
        <v>5</v>
      </c>
      <c r="F128" s="143">
        <f t="shared" ref="F128:F130" si="61">D128+E128</f>
        <v>100</v>
      </c>
      <c r="G128" s="8">
        <v>54</v>
      </c>
      <c r="H128" s="7">
        <v>54</v>
      </c>
      <c r="I128" s="9">
        <v>54</v>
      </c>
    </row>
    <row r="129" spans="2:12" x14ac:dyDescent="0.25">
      <c r="B129" s="42"/>
      <c r="C129" s="39" t="s">
        <v>73</v>
      </c>
      <c r="D129" s="22" t="str">
        <f>D130</f>
        <v>1082</v>
      </c>
      <c r="E129" s="22">
        <f>E130</f>
        <v>0</v>
      </c>
      <c r="F129" s="145">
        <f t="shared" ref="F129:I129" si="62">F130</f>
        <v>1082</v>
      </c>
      <c r="G129" s="8">
        <f t="shared" si="62"/>
        <v>0</v>
      </c>
      <c r="H129" s="7">
        <f t="shared" si="62"/>
        <v>0</v>
      </c>
      <c r="I129" s="9">
        <f t="shared" si="62"/>
        <v>0</v>
      </c>
    </row>
    <row r="130" spans="2:12" x14ac:dyDescent="0.25">
      <c r="B130" s="42">
        <v>70</v>
      </c>
      <c r="C130" s="39" t="s">
        <v>74</v>
      </c>
      <c r="D130" s="111" t="s">
        <v>214</v>
      </c>
      <c r="E130" s="7">
        <v>0</v>
      </c>
      <c r="F130" s="143">
        <f t="shared" si="61"/>
        <v>1082</v>
      </c>
      <c r="G130" s="8">
        <v>0</v>
      </c>
      <c r="H130" s="7">
        <v>0</v>
      </c>
      <c r="I130" s="9">
        <v>0</v>
      </c>
    </row>
    <row r="131" spans="2:12" x14ac:dyDescent="0.25">
      <c r="B131" s="41" t="s">
        <v>128</v>
      </c>
      <c r="C131" s="45" t="s">
        <v>125</v>
      </c>
      <c r="D131" s="17">
        <f>D132+D134</f>
        <v>110</v>
      </c>
      <c r="E131" s="17">
        <f>E132+E134</f>
        <v>0</v>
      </c>
      <c r="F131" s="17">
        <f>F132+F134</f>
        <v>110</v>
      </c>
      <c r="G131" s="69">
        <f t="shared" ref="G131:I131" si="63">G132+G134</f>
        <v>50</v>
      </c>
      <c r="H131" s="17">
        <f t="shared" si="63"/>
        <v>50</v>
      </c>
      <c r="I131" s="18">
        <f t="shared" si="63"/>
        <v>50</v>
      </c>
    </row>
    <row r="132" spans="2:12" x14ac:dyDescent="0.25">
      <c r="B132" s="41"/>
      <c r="C132" s="39" t="s">
        <v>69</v>
      </c>
      <c r="D132" s="22" t="str">
        <f>D133</f>
        <v>100</v>
      </c>
      <c r="E132" s="7">
        <f>E133</f>
        <v>0</v>
      </c>
      <c r="F132" s="145">
        <f t="shared" ref="F132:I132" si="64">F133</f>
        <v>100</v>
      </c>
      <c r="G132" s="8">
        <f t="shared" si="64"/>
        <v>50</v>
      </c>
      <c r="H132" s="7">
        <f t="shared" si="64"/>
        <v>50</v>
      </c>
      <c r="I132" s="9">
        <f t="shared" si="64"/>
        <v>50</v>
      </c>
    </row>
    <row r="133" spans="2:12" x14ac:dyDescent="0.25">
      <c r="B133" s="41">
        <v>20</v>
      </c>
      <c r="C133" s="39" t="s">
        <v>71</v>
      </c>
      <c r="D133" s="111" t="s">
        <v>188</v>
      </c>
      <c r="E133" s="7">
        <v>0</v>
      </c>
      <c r="F133" s="143">
        <f t="shared" ref="F133:F135" si="65">D133+E133</f>
        <v>100</v>
      </c>
      <c r="G133" s="8">
        <v>50</v>
      </c>
      <c r="H133" s="7">
        <v>50</v>
      </c>
      <c r="I133" s="9">
        <v>50</v>
      </c>
    </row>
    <row r="134" spans="2:12" x14ac:dyDescent="0.25">
      <c r="B134" s="42"/>
      <c r="C134" s="39" t="s">
        <v>73</v>
      </c>
      <c r="D134" s="22" t="str">
        <f>D135</f>
        <v>10</v>
      </c>
      <c r="E134" s="22">
        <f t="shared" ref="E134:I134" si="66">E135</f>
        <v>0</v>
      </c>
      <c r="F134" s="22">
        <f t="shared" si="66"/>
        <v>10</v>
      </c>
      <c r="G134" s="8">
        <f t="shared" si="66"/>
        <v>0</v>
      </c>
      <c r="H134" s="7">
        <f t="shared" si="66"/>
        <v>0</v>
      </c>
      <c r="I134" s="9">
        <f t="shared" si="66"/>
        <v>0</v>
      </c>
    </row>
    <row r="135" spans="2:12" x14ac:dyDescent="0.25">
      <c r="B135" s="42">
        <v>70</v>
      </c>
      <c r="C135" s="39" t="s">
        <v>74</v>
      </c>
      <c r="D135" s="111" t="s">
        <v>149</v>
      </c>
      <c r="E135" s="7">
        <v>0</v>
      </c>
      <c r="F135" s="143">
        <f t="shared" si="65"/>
        <v>10</v>
      </c>
      <c r="G135" s="8">
        <v>0</v>
      </c>
      <c r="H135" s="7">
        <v>0</v>
      </c>
      <c r="I135" s="9">
        <v>0</v>
      </c>
    </row>
    <row r="136" spans="2:12" x14ac:dyDescent="0.25">
      <c r="B136" s="91" t="s">
        <v>127</v>
      </c>
      <c r="C136" s="45" t="s">
        <v>126</v>
      </c>
      <c r="D136" s="116" t="str">
        <f>D137</f>
        <v>20</v>
      </c>
      <c r="E136" s="17">
        <f>E137</f>
        <v>0</v>
      </c>
      <c r="F136" s="142">
        <f t="shared" ref="F136:I137" si="67">F137</f>
        <v>20</v>
      </c>
      <c r="G136" s="69">
        <f t="shared" si="67"/>
        <v>15</v>
      </c>
      <c r="H136" s="17">
        <f t="shared" si="67"/>
        <v>15</v>
      </c>
      <c r="I136" s="18">
        <f t="shared" si="67"/>
        <v>15</v>
      </c>
    </row>
    <row r="137" spans="2:12" x14ac:dyDescent="0.25">
      <c r="B137" s="42"/>
      <c r="C137" s="39" t="s">
        <v>69</v>
      </c>
      <c r="D137" s="22" t="str">
        <f>D138</f>
        <v>20</v>
      </c>
      <c r="E137" s="22">
        <f t="shared" ref="E137" si="68">E138</f>
        <v>0</v>
      </c>
      <c r="F137" s="153">
        <f t="shared" si="67"/>
        <v>20</v>
      </c>
      <c r="G137" s="70">
        <f t="shared" si="67"/>
        <v>15</v>
      </c>
      <c r="H137" s="22">
        <f t="shared" si="67"/>
        <v>15</v>
      </c>
      <c r="I137" s="121">
        <f t="shared" si="67"/>
        <v>15</v>
      </c>
    </row>
    <row r="138" spans="2:12" x14ac:dyDescent="0.25">
      <c r="B138" s="42">
        <v>20</v>
      </c>
      <c r="C138" s="39" t="s">
        <v>124</v>
      </c>
      <c r="D138" s="111" t="s">
        <v>152</v>
      </c>
      <c r="E138" s="7">
        <v>0</v>
      </c>
      <c r="F138" s="143">
        <f t="shared" ref="F138" si="69">D138+E138</f>
        <v>20</v>
      </c>
      <c r="G138" s="8">
        <v>15</v>
      </c>
      <c r="H138" s="7">
        <v>15</v>
      </c>
      <c r="I138" s="9">
        <v>15</v>
      </c>
    </row>
    <row r="139" spans="2:12" hidden="1" x14ac:dyDescent="0.25">
      <c r="B139" s="91"/>
      <c r="C139" s="45"/>
      <c r="D139" s="116"/>
      <c r="E139" s="17"/>
      <c r="F139" s="142"/>
      <c r="G139" s="69"/>
      <c r="H139" s="17"/>
      <c r="I139" s="18"/>
    </row>
    <row r="140" spans="2:12" hidden="1" x14ac:dyDescent="0.25">
      <c r="B140" s="42"/>
      <c r="C140" s="39"/>
      <c r="D140" s="22"/>
      <c r="E140" s="7"/>
      <c r="F140" s="145"/>
      <c r="G140" s="8"/>
      <c r="H140" s="7"/>
      <c r="I140" s="9"/>
    </row>
    <row r="141" spans="2:12" hidden="1" x14ac:dyDescent="0.25">
      <c r="B141" s="42"/>
      <c r="C141" s="39"/>
      <c r="D141" s="111"/>
      <c r="E141" s="7"/>
      <c r="F141" s="145"/>
      <c r="G141" s="8"/>
      <c r="H141" s="7"/>
      <c r="I141" s="9"/>
    </row>
    <row r="142" spans="2:12" x14ac:dyDescent="0.25">
      <c r="B142" s="41" t="s">
        <v>117</v>
      </c>
      <c r="C142" s="45" t="s">
        <v>115</v>
      </c>
      <c r="D142" s="116" t="str">
        <f>D143</f>
        <v>10</v>
      </c>
      <c r="E142" s="17">
        <f>E143</f>
        <v>0</v>
      </c>
      <c r="F142" s="142">
        <f t="shared" ref="F142:I143" si="70">F143</f>
        <v>10</v>
      </c>
      <c r="G142" s="69">
        <f t="shared" si="70"/>
        <v>10</v>
      </c>
      <c r="H142" s="17">
        <f t="shared" si="70"/>
        <v>10</v>
      </c>
      <c r="I142" s="18">
        <f t="shared" si="70"/>
        <v>10</v>
      </c>
    </row>
    <row r="143" spans="2:12" x14ac:dyDescent="0.25">
      <c r="B143" s="42"/>
      <c r="C143" s="39" t="s">
        <v>69</v>
      </c>
      <c r="D143" s="22" t="str">
        <f>D144</f>
        <v>10</v>
      </c>
      <c r="E143" s="7">
        <f>E144</f>
        <v>0</v>
      </c>
      <c r="F143" s="145">
        <f t="shared" si="70"/>
        <v>10</v>
      </c>
      <c r="G143" s="8">
        <f t="shared" si="70"/>
        <v>10</v>
      </c>
      <c r="H143" s="7">
        <f t="shared" si="70"/>
        <v>10</v>
      </c>
      <c r="I143" s="9">
        <f t="shared" si="70"/>
        <v>10</v>
      </c>
      <c r="L143" t="s">
        <v>129</v>
      </c>
    </row>
    <row r="144" spans="2:12" x14ac:dyDescent="0.25">
      <c r="B144" s="42">
        <v>20</v>
      </c>
      <c r="C144" s="39" t="s">
        <v>116</v>
      </c>
      <c r="D144" s="111" t="s">
        <v>149</v>
      </c>
      <c r="E144" s="7">
        <v>0</v>
      </c>
      <c r="F144" s="143">
        <f t="shared" ref="F144" si="71">D144+E144</f>
        <v>10</v>
      </c>
      <c r="G144" s="8">
        <v>10</v>
      </c>
      <c r="H144" s="7">
        <v>10</v>
      </c>
      <c r="I144" s="9">
        <v>10</v>
      </c>
    </row>
    <row r="145" spans="2:14" x14ac:dyDescent="0.25">
      <c r="B145" s="43" t="s">
        <v>96</v>
      </c>
      <c r="C145" s="45" t="s">
        <v>95</v>
      </c>
      <c r="D145" s="17">
        <f t="shared" ref="D145:I145" si="72">D146+D149</f>
        <v>7570.24</v>
      </c>
      <c r="E145" s="17">
        <f t="shared" si="72"/>
        <v>150</v>
      </c>
      <c r="F145" s="142">
        <f t="shared" si="72"/>
        <v>7720.24</v>
      </c>
      <c r="G145" s="69">
        <f t="shared" si="72"/>
        <v>737</v>
      </c>
      <c r="H145" s="17">
        <f t="shared" si="72"/>
        <v>603</v>
      </c>
      <c r="I145" s="18">
        <f t="shared" si="72"/>
        <v>566</v>
      </c>
    </row>
    <row r="146" spans="2:14" x14ac:dyDescent="0.25">
      <c r="B146" s="42"/>
      <c r="C146" s="39" t="s">
        <v>69</v>
      </c>
      <c r="D146" s="7">
        <f t="shared" ref="D146:I146" si="73">D147+D148</f>
        <v>4612.08</v>
      </c>
      <c r="E146" s="7">
        <f t="shared" si="73"/>
        <v>150</v>
      </c>
      <c r="F146" s="145">
        <f t="shared" si="73"/>
        <v>4762.08</v>
      </c>
      <c r="G146" s="8">
        <f t="shared" si="73"/>
        <v>80</v>
      </c>
      <c r="H146" s="7">
        <f t="shared" si="73"/>
        <v>80</v>
      </c>
      <c r="I146" s="9">
        <f t="shared" si="73"/>
        <v>80</v>
      </c>
    </row>
    <row r="147" spans="2:14" ht="12.75" customHeight="1" x14ac:dyDescent="0.25">
      <c r="B147" s="42">
        <v>20</v>
      </c>
      <c r="C147" s="39" t="s">
        <v>71</v>
      </c>
      <c r="D147" s="111" t="s">
        <v>215</v>
      </c>
      <c r="E147" s="7">
        <v>150</v>
      </c>
      <c r="F147" s="143">
        <f t="shared" ref="F147" si="74">D147+E147</f>
        <v>4762.08</v>
      </c>
      <c r="G147" s="8">
        <v>80</v>
      </c>
      <c r="H147" s="7">
        <v>80</v>
      </c>
      <c r="I147" s="9">
        <v>80</v>
      </c>
    </row>
    <row r="148" spans="2:14" ht="12.75" hidden="1" customHeight="1" x14ac:dyDescent="0.25">
      <c r="B148" s="42">
        <v>81</v>
      </c>
      <c r="C148" s="39" t="s">
        <v>108</v>
      </c>
      <c r="D148" s="111"/>
      <c r="E148" s="7">
        <v>0</v>
      </c>
      <c r="F148" s="145">
        <v>0</v>
      </c>
      <c r="G148" s="8">
        <v>0</v>
      </c>
      <c r="H148" s="7">
        <v>0</v>
      </c>
      <c r="I148" s="9">
        <v>0</v>
      </c>
    </row>
    <row r="149" spans="2:14" x14ac:dyDescent="0.25">
      <c r="B149" s="42"/>
      <c r="C149" s="39" t="s">
        <v>73</v>
      </c>
      <c r="D149" s="119">
        <f>D150+D151</f>
        <v>2958.16</v>
      </c>
      <c r="E149" s="119">
        <f t="shared" ref="E149:I149" si="75">E150+E151</f>
        <v>0</v>
      </c>
      <c r="F149" s="119">
        <f t="shared" si="75"/>
        <v>2958.16</v>
      </c>
      <c r="G149" s="119">
        <f t="shared" si="75"/>
        <v>657</v>
      </c>
      <c r="H149" s="119">
        <f t="shared" si="75"/>
        <v>523</v>
      </c>
      <c r="I149" s="119">
        <f t="shared" si="75"/>
        <v>486</v>
      </c>
    </row>
    <row r="150" spans="2:14" x14ac:dyDescent="0.25">
      <c r="B150" s="163">
        <v>60</v>
      </c>
      <c r="C150" s="75" t="s">
        <v>216</v>
      </c>
      <c r="D150" s="22">
        <v>1898.01</v>
      </c>
      <c r="E150" s="164">
        <v>0</v>
      </c>
      <c r="F150" s="143">
        <f t="shared" ref="F150" si="76">D150+E150</f>
        <v>1898.01</v>
      </c>
      <c r="G150" s="165">
        <v>0</v>
      </c>
      <c r="H150" s="164">
        <v>0</v>
      </c>
      <c r="I150" s="166">
        <v>0</v>
      </c>
    </row>
    <row r="151" spans="2:14" x14ac:dyDescent="0.25">
      <c r="B151" s="44">
        <v>70</v>
      </c>
      <c r="C151" s="58" t="s">
        <v>74</v>
      </c>
      <c r="D151" s="112" t="s">
        <v>217</v>
      </c>
      <c r="E151" s="11">
        <v>0</v>
      </c>
      <c r="F151" s="143">
        <f t="shared" ref="F151" si="77">D151+E151</f>
        <v>1060.1500000000001</v>
      </c>
      <c r="G151" s="10">
        <v>657</v>
      </c>
      <c r="H151" s="11">
        <v>523</v>
      </c>
      <c r="I151" s="12">
        <v>486</v>
      </c>
      <c r="L151" s="2">
        <v>257</v>
      </c>
      <c r="M151" s="2">
        <v>173</v>
      </c>
      <c r="N151" s="2">
        <v>136</v>
      </c>
    </row>
    <row r="152" spans="2:14" hidden="1" x14ac:dyDescent="0.25">
      <c r="B152" s="61" t="s">
        <v>104</v>
      </c>
      <c r="C152" s="76" t="s">
        <v>106</v>
      </c>
      <c r="D152" s="13"/>
      <c r="E152" s="14">
        <f>E153</f>
        <v>0</v>
      </c>
      <c r="F152" s="151">
        <f t="shared" ref="F152:F153" si="78">F153</f>
        <v>0</v>
      </c>
      <c r="G152" s="77"/>
      <c r="H152" s="2"/>
      <c r="I152" s="88"/>
    </row>
    <row r="153" spans="2:14" hidden="1" x14ac:dyDescent="0.25">
      <c r="B153" s="39"/>
      <c r="C153" s="8" t="s">
        <v>73</v>
      </c>
      <c r="D153" s="13"/>
      <c r="E153" s="7">
        <f>E154</f>
        <v>0</v>
      </c>
      <c r="F153" s="145">
        <f t="shared" si="78"/>
        <v>0</v>
      </c>
      <c r="G153" s="77"/>
      <c r="H153" s="2"/>
      <c r="I153" s="88"/>
    </row>
    <row r="154" spans="2:14" hidden="1" x14ac:dyDescent="0.25">
      <c r="B154" s="75">
        <v>56</v>
      </c>
      <c r="C154" s="73" t="s">
        <v>105</v>
      </c>
      <c r="D154" s="114"/>
      <c r="E154" s="74">
        <v>0</v>
      </c>
      <c r="F154" s="154">
        <v>0</v>
      </c>
      <c r="G154" s="77"/>
      <c r="H154" s="2"/>
      <c r="I154" s="88"/>
    </row>
    <row r="155" spans="2:14" x14ac:dyDescent="0.25">
      <c r="B155" s="98">
        <v>98</v>
      </c>
      <c r="C155" s="101" t="s">
        <v>139</v>
      </c>
      <c r="D155" s="104">
        <f t="shared" ref="D155:I156" si="79">D8-D60</f>
        <v>-7457.2299999999977</v>
      </c>
      <c r="E155" s="124">
        <f t="shared" si="79"/>
        <v>0</v>
      </c>
      <c r="F155" s="155">
        <f t="shared" si="79"/>
        <v>-7457.2299999999977</v>
      </c>
      <c r="G155" s="137">
        <f t="shared" si="79"/>
        <v>0</v>
      </c>
      <c r="H155" s="124">
        <f t="shared" si="79"/>
        <v>0</v>
      </c>
      <c r="I155" s="138">
        <f t="shared" si="79"/>
        <v>0</v>
      </c>
      <c r="L155" s="136">
        <v>400</v>
      </c>
      <c r="M155" s="136">
        <v>350</v>
      </c>
      <c r="N155" s="136">
        <v>350</v>
      </c>
    </row>
    <row r="156" spans="2:14" x14ac:dyDescent="0.25">
      <c r="B156" s="99"/>
      <c r="C156" s="102" t="s">
        <v>140</v>
      </c>
      <c r="D156" s="105">
        <f t="shared" si="79"/>
        <v>-3737.08</v>
      </c>
      <c r="E156" s="126">
        <f t="shared" si="79"/>
        <v>0</v>
      </c>
      <c r="F156" s="156">
        <f t="shared" si="79"/>
        <v>-3737.08</v>
      </c>
      <c r="G156" s="105">
        <f t="shared" si="79"/>
        <v>0</v>
      </c>
      <c r="H156" s="97">
        <f t="shared" si="79"/>
        <v>0</v>
      </c>
      <c r="I156" s="106">
        <f t="shared" si="79"/>
        <v>0</v>
      </c>
    </row>
    <row r="157" spans="2:14" x14ac:dyDescent="0.25">
      <c r="B157" s="100"/>
      <c r="C157" s="103" t="s">
        <v>141</v>
      </c>
      <c r="D157" s="108">
        <f t="shared" ref="D157:I157" si="80">D55-D66</f>
        <v>-3720.1499999999996</v>
      </c>
      <c r="E157" s="108">
        <f t="shared" si="80"/>
        <v>0</v>
      </c>
      <c r="F157" s="157">
        <f t="shared" si="80"/>
        <v>-3720.1499999999996</v>
      </c>
      <c r="G157" s="107">
        <f t="shared" si="80"/>
        <v>0</v>
      </c>
      <c r="H157" s="108">
        <f t="shared" si="80"/>
        <v>0</v>
      </c>
      <c r="I157" s="109">
        <f t="shared" si="80"/>
        <v>0</v>
      </c>
    </row>
    <row r="158" spans="2:14" x14ac:dyDescent="0.25">
      <c r="B158" s="6"/>
      <c r="C158" s="2"/>
      <c r="D158" s="2"/>
      <c r="E158" s="2"/>
      <c r="F158" s="2"/>
      <c r="G158" s="2"/>
      <c r="H158" s="2"/>
      <c r="I158" s="2"/>
    </row>
    <row r="159" spans="2:14" x14ac:dyDescent="0.25">
      <c r="B159" s="6"/>
      <c r="C159" s="2"/>
      <c r="D159" s="2"/>
      <c r="E159" s="2"/>
      <c r="F159" s="2"/>
      <c r="G159" s="2"/>
      <c r="H159" s="2"/>
      <c r="I159" s="2"/>
    </row>
    <row r="160" spans="2:14" x14ac:dyDescent="0.25">
      <c r="B160" s="6"/>
      <c r="C160" s="2"/>
      <c r="D160" s="2"/>
      <c r="E160" s="2"/>
      <c r="F160" s="2"/>
      <c r="G160" s="2"/>
      <c r="H160" s="2"/>
      <c r="I160" s="2"/>
    </row>
    <row r="161" spans="2:9" x14ac:dyDescent="0.25">
      <c r="B161" s="6"/>
      <c r="C161" s="2"/>
      <c r="D161" s="2"/>
      <c r="E161" s="2"/>
      <c r="F161" s="2"/>
      <c r="G161" s="2"/>
      <c r="H161" s="2"/>
      <c r="I161" s="2"/>
    </row>
    <row r="162" spans="2:9" x14ac:dyDescent="0.25">
      <c r="B162" s="6"/>
      <c r="C162" s="2"/>
      <c r="D162" s="2"/>
      <c r="E162" s="2"/>
      <c r="F162" s="2"/>
      <c r="G162" s="2"/>
      <c r="H162" s="2"/>
      <c r="I162" s="2"/>
    </row>
    <row r="163" spans="2:9" x14ac:dyDescent="0.25">
      <c r="B163" s="6"/>
      <c r="C163" s="2"/>
      <c r="D163" s="2"/>
      <c r="E163" s="2"/>
      <c r="F163" s="2"/>
      <c r="G163" s="2"/>
      <c r="H163" s="2"/>
      <c r="I163" s="2"/>
    </row>
    <row r="164" spans="2:9" x14ac:dyDescent="0.25">
      <c r="B164" s="6"/>
      <c r="C164" s="2"/>
      <c r="D164" s="2"/>
      <c r="E164" s="2"/>
      <c r="F164" s="2"/>
      <c r="G164" s="2"/>
      <c r="H164" s="2"/>
      <c r="I164" s="2"/>
    </row>
    <row r="165" spans="2:9" x14ac:dyDescent="0.25">
      <c r="B165" s="6"/>
      <c r="C165" s="2"/>
      <c r="D165" s="2"/>
      <c r="E165" s="2"/>
      <c r="F165" s="2"/>
      <c r="G165" s="2"/>
      <c r="H165" s="2"/>
      <c r="I165" s="2"/>
    </row>
    <row r="166" spans="2:9" x14ac:dyDescent="0.25">
      <c r="B166" s="6"/>
      <c r="C166" s="2"/>
      <c r="D166" s="2"/>
      <c r="E166" s="2"/>
      <c r="F166" s="2"/>
      <c r="G166" s="2"/>
      <c r="H166" s="2"/>
      <c r="I166" s="2"/>
    </row>
    <row r="167" spans="2:9" x14ac:dyDescent="0.25">
      <c r="B167" s="6"/>
      <c r="C167" s="2"/>
      <c r="D167" s="2"/>
      <c r="E167" s="2"/>
      <c r="F167" s="2"/>
      <c r="G167" s="2"/>
      <c r="H167" s="2"/>
      <c r="I167" s="2"/>
    </row>
    <row r="168" spans="2:9" x14ac:dyDescent="0.25">
      <c r="B168" s="6"/>
      <c r="C168" s="2"/>
      <c r="D168" s="2"/>
      <c r="E168" s="2"/>
      <c r="F168" s="2"/>
      <c r="G168" s="2"/>
      <c r="H168" s="2"/>
      <c r="I168" s="2"/>
    </row>
    <row r="169" spans="2:9" x14ac:dyDescent="0.25">
      <c r="B169" s="6"/>
      <c r="C169" s="2"/>
      <c r="D169" s="2"/>
      <c r="E169" s="2"/>
      <c r="F169" s="2"/>
      <c r="G169" s="2"/>
      <c r="H169" s="2"/>
      <c r="I169" s="2"/>
    </row>
    <row r="170" spans="2:9" x14ac:dyDescent="0.25">
      <c r="B170" s="6"/>
      <c r="C170" s="2"/>
      <c r="D170" s="2"/>
      <c r="E170" s="2"/>
      <c r="F170" s="2"/>
      <c r="G170" s="2"/>
      <c r="H170" s="2"/>
      <c r="I170" s="2"/>
    </row>
    <row r="171" spans="2:9" x14ac:dyDescent="0.25">
      <c r="B171" s="6"/>
      <c r="C171" s="2"/>
      <c r="D171" s="2"/>
      <c r="E171" s="2"/>
      <c r="F171" s="2"/>
      <c r="G171" s="2"/>
      <c r="H171" s="2"/>
      <c r="I171" s="2"/>
    </row>
    <row r="172" spans="2:9" x14ac:dyDescent="0.25">
      <c r="B172" s="6"/>
    </row>
    <row r="173" spans="2:9" x14ac:dyDescent="0.25">
      <c r="B173" s="6"/>
    </row>
    <row r="174" spans="2:9" x14ac:dyDescent="0.25">
      <c r="B174" s="6"/>
    </row>
    <row r="175" spans="2:9" x14ac:dyDescent="0.25">
      <c r="B175" s="6"/>
    </row>
    <row r="176" spans="2:9" x14ac:dyDescent="0.25">
      <c r="B176" s="6"/>
    </row>
    <row r="177" spans="2:2" x14ac:dyDescent="0.25">
      <c r="B177" s="6"/>
    </row>
    <row r="178" spans="2:2" x14ac:dyDescent="0.25">
      <c r="B178" s="6"/>
    </row>
    <row r="179" spans="2:2" x14ac:dyDescent="0.25">
      <c r="B179" s="6"/>
    </row>
    <row r="180" spans="2:2" x14ac:dyDescent="0.25">
      <c r="B180" s="6"/>
    </row>
    <row r="181" spans="2:2" x14ac:dyDescent="0.25">
      <c r="B181" s="6"/>
    </row>
    <row r="182" spans="2:2" x14ac:dyDescent="0.25">
      <c r="B182" s="6"/>
    </row>
    <row r="183" spans="2:2" x14ac:dyDescent="0.25">
      <c r="B183" s="6"/>
    </row>
    <row r="184" spans="2:2" x14ac:dyDescent="0.25">
      <c r="B184" s="6"/>
    </row>
    <row r="185" spans="2:2" x14ac:dyDescent="0.25">
      <c r="B185" s="6"/>
    </row>
    <row r="186" spans="2:2" x14ac:dyDescent="0.25">
      <c r="B186" s="6"/>
    </row>
    <row r="187" spans="2:2" x14ac:dyDescent="0.25">
      <c r="B187" s="6"/>
    </row>
    <row r="188" spans="2:2" x14ac:dyDescent="0.25">
      <c r="B188" s="6"/>
    </row>
  </sheetData>
  <mergeCells count="1">
    <mergeCell ref="E2:J2"/>
  </mergeCells>
  <pageMargins left="0.5" right="0" top="0.75" bottom="1" header="0" footer="0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C29" sqref="C29"/>
    </sheetView>
  </sheetViews>
  <sheetFormatPr defaultRowHeight="12.5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4</vt:i4>
      </vt:variant>
      <vt:variant>
        <vt:lpstr>Zone denumite</vt:lpstr>
      </vt:variant>
      <vt:variant>
        <vt:i4>2</vt:i4>
      </vt:variant>
    </vt:vector>
  </HeadingPairs>
  <TitlesOfParts>
    <vt:vector size="6" baseType="lpstr">
      <vt:lpstr>08</vt:lpstr>
      <vt:lpstr>02</vt:lpstr>
      <vt:lpstr>Foaie2</vt:lpstr>
      <vt:lpstr>Foaie3</vt:lpstr>
      <vt:lpstr>'02'!Imprimare_titluri</vt:lpstr>
      <vt:lpstr>'08'!Imprimare_titluri</vt:lpstr>
    </vt:vector>
  </TitlesOfParts>
  <Company>student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</dc:creator>
  <cp:lastModifiedBy>PC</cp:lastModifiedBy>
  <cp:lastPrinted>2022-11-23T11:06:10Z</cp:lastPrinted>
  <dcterms:created xsi:type="dcterms:W3CDTF">2011-02-15T14:09:00Z</dcterms:created>
  <dcterms:modified xsi:type="dcterms:W3CDTF">2023-08-29T07:24:22Z</dcterms:modified>
</cp:coreProperties>
</file>