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BUGET 2022\rectificare 2 din martie 2022\"/>
    </mc:Choice>
  </mc:AlternateContent>
  <xr:revisionPtr revIDLastSave="0" documentId="13_ncr:1_{9055C26E-7AAF-4B10-88A6-48DDC543CF3E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Sheet1" sheetId="1" r:id="rId1"/>
    <sheet name="Sheet2" sheetId="3" r:id="rId2"/>
    <sheet name="Sheet3" sheetId="4" r:id="rId3"/>
    <sheet name="Sheet4" sheetId="5" r:id="rId4"/>
  </sheets>
  <definedNames>
    <definedName name="_Hlk56680568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1" l="1"/>
  <c r="F8" i="1"/>
  <c r="F9" i="1"/>
  <c r="F11" i="1"/>
  <c r="F12" i="1"/>
  <c r="F16" i="1"/>
  <c r="F18" i="1"/>
  <c r="F20" i="1"/>
  <c r="F22" i="1"/>
  <c r="F24" i="1"/>
  <c r="E24" i="1"/>
  <c r="E19" i="1"/>
  <c r="F19" i="1" s="1"/>
  <c r="E18" i="1"/>
  <c r="E14" i="1"/>
  <c r="F14" i="1" s="1"/>
  <c r="E41" i="4"/>
  <c r="F41" i="4"/>
  <c r="F40" i="4"/>
  <c r="G40" i="4"/>
  <c r="E40" i="4"/>
  <c r="G37" i="4"/>
  <c r="G36" i="4"/>
  <c r="G35" i="4"/>
  <c r="G34" i="4"/>
  <c r="G33" i="4"/>
  <c r="G30" i="4"/>
  <c r="G31" i="4"/>
  <c r="G32" i="4"/>
  <c r="G29" i="4"/>
  <c r="G20" i="4"/>
  <c r="G21" i="4"/>
  <c r="G22" i="4"/>
  <c r="G23" i="4"/>
  <c r="G24" i="4"/>
  <c r="G25" i="4"/>
  <c r="G26" i="4"/>
  <c r="G27" i="4"/>
  <c r="G28" i="4"/>
  <c r="G38" i="4"/>
  <c r="G39" i="4"/>
  <c r="D25" i="1"/>
  <c r="E11" i="1"/>
  <c r="G14" i="4"/>
  <c r="G15" i="4"/>
  <c r="G16" i="4"/>
  <c r="G17" i="4"/>
  <c r="G18" i="4"/>
  <c r="G19" i="4"/>
  <c r="E21" i="1"/>
  <c r="F21" i="1" s="1"/>
  <c r="G11" i="4"/>
  <c r="G12" i="4"/>
  <c r="G10" i="4"/>
  <c r="F12" i="5"/>
  <c r="E12" i="5"/>
  <c r="G8" i="5"/>
  <c r="G9" i="5"/>
  <c r="G11" i="5" s="1"/>
  <c r="G10" i="5"/>
  <c r="G12" i="5" s="1"/>
  <c r="G7" i="5"/>
  <c r="E16" i="1"/>
  <c r="E9" i="3"/>
  <c r="E10" i="3"/>
  <c r="F10" i="3" s="1"/>
  <c r="F11" i="5"/>
  <c r="E11" i="5"/>
  <c r="F11" i="3"/>
  <c r="E6" i="3"/>
  <c r="F8" i="3"/>
  <c r="F7" i="3"/>
  <c r="E23" i="1" l="1"/>
  <c r="F23" i="1" s="1"/>
  <c r="E15" i="1"/>
  <c r="F15" i="1" s="1"/>
  <c r="E13" i="1"/>
  <c r="F13" i="1" s="1"/>
  <c r="G13" i="4"/>
  <c r="G41" i="4" s="1"/>
  <c r="E17" i="1"/>
  <c r="F17" i="1" s="1"/>
  <c r="E10" i="1" l="1"/>
  <c r="F10" i="1" s="1"/>
  <c r="E25" i="1" l="1"/>
  <c r="F6" i="3"/>
  <c r="D12" i="3"/>
  <c r="E12" i="3" l="1"/>
  <c r="F7" i="1"/>
  <c r="F25" i="1" s="1"/>
  <c r="F9" i="3" l="1"/>
  <c r="F12" i="3" l="1"/>
</calcChain>
</file>

<file path=xl/sharedStrings.xml><?xml version="1.0" encoding="utf-8"?>
<sst xmlns="http://schemas.openxmlformats.org/spreadsheetml/2006/main" count="178" uniqueCount="98">
  <si>
    <t>Capitol bugetar</t>
  </si>
  <si>
    <t>Cod indicator bugetar</t>
  </si>
  <si>
    <t>Buget rectificat</t>
  </si>
  <si>
    <t>TOTAL VENITURI, din care:</t>
  </si>
  <si>
    <t>TOTAL CHELTUIELI, din care:</t>
  </si>
  <si>
    <t>EXCEDENT</t>
  </si>
  <si>
    <t>Total</t>
  </si>
  <si>
    <t>BUGET LOCAL</t>
  </si>
  <si>
    <t>Locuinte, servicii si dezvoltare</t>
  </si>
  <si>
    <t>70.02</t>
  </si>
  <si>
    <t>Active nefinanciare</t>
  </si>
  <si>
    <t xml:space="preserve">Bugetului instituțiilor si activităților finanțate integral sau parțial din venituri proprii și subvenții </t>
  </si>
  <si>
    <t>PRIMAR,</t>
  </si>
  <si>
    <t xml:space="preserve">   Director Executiv,</t>
  </si>
  <si>
    <t>Elena Valerica LASCONI</t>
  </si>
  <si>
    <t>Vasilica CONSTANTINESCU</t>
  </si>
  <si>
    <t>Roxana Maria CAPLAN</t>
  </si>
  <si>
    <t xml:space="preserve"> Sef serviciu buget, contabilitate si executie bugetara,</t>
  </si>
  <si>
    <t>I Credit Angajament / II Credit Bugetar</t>
  </si>
  <si>
    <t>II</t>
  </si>
  <si>
    <t>I</t>
  </si>
  <si>
    <t>I Credit Angajament  II Credit Bugetar</t>
  </si>
  <si>
    <t xml:space="preserve">     Violeta IARCA</t>
  </si>
  <si>
    <t xml:space="preserve">                            Vasilica CONSTANTINESCU</t>
  </si>
  <si>
    <t xml:space="preserve">    Roxana Maria CAPLAN</t>
  </si>
  <si>
    <t>Denumire obiectiv de investitii</t>
  </si>
  <si>
    <t>Inspector,</t>
  </si>
  <si>
    <t xml:space="preserve">Influente                      +/-   </t>
  </si>
  <si>
    <t>Sef serviciu buget, contabilitate si executie bugetara,</t>
  </si>
  <si>
    <t xml:space="preserve">Inspector, </t>
  </si>
  <si>
    <t>70.02 - 71</t>
  </si>
  <si>
    <t>Sanatate</t>
  </si>
  <si>
    <t>66.10</t>
  </si>
  <si>
    <t>66.10 - 71</t>
  </si>
  <si>
    <t>Subventii din bugetele locale pentru finantarea cheltuielilor de capital din domeniul sanatatii</t>
  </si>
  <si>
    <t>66.02</t>
  </si>
  <si>
    <t>66.02 - 51</t>
  </si>
  <si>
    <t>Transferuri intre unitatile ale administratiei publice</t>
  </si>
  <si>
    <t>Anexa cuprinzand finantarea unor obiective de investitii noi incluse in Programul de investitii publice pe anul 2022 - bugetul institutiilor publice si a activitatilor finantate din venituri proprii si subventii</t>
  </si>
  <si>
    <t xml:space="preserve">Influente                          +/-   </t>
  </si>
  <si>
    <t xml:space="preserve">Influente                  +/-          </t>
  </si>
  <si>
    <t xml:space="preserve">Influente               +/-          </t>
  </si>
  <si>
    <t>Buget aprobat prin HCL nr. 37/09,03,2022</t>
  </si>
  <si>
    <t>Buget aprobat prin HCL 37/09,03,2022</t>
  </si>
  <si>
    <t>Prevedere aprobata prin HCL nr. 37/09,03,2022</t>
  </si>
  <si>
    <t>43,10,14</t>
  </si>
  <si>
    <t>43,10,16,01</t>
  </si>
  <si>
    <t>Sume din bugetul de stat catre bugetele locale pentru finantarea aparaturii medicale si echipamentelor de comunicatii in urgenta in sanatate</t>
  </si>
  <si>
    <t>Subventii de la bugetul de stat catre bugetele locale pentru finantarea aparaturii medicale si echipamentelor de comunicatii in urgenta in sanatate</t>
  </si>
  <si>
    <t>66.10.06.01 - 71.01.02</t>
  </si>
  <si>
    <t>Incubator inchis standard - 1 buc</t>
  </si>
  <si>
    <t>Incubator hibrid inchis-deschis si pentru transport - 4 buc</t>
  </si>
  <si>
    <t>80,02,01,30 - 71,01,02</t>
  </si>
  <si>
    <t>Actiuni generale, economice si de munca</t>
  </si>
  <si>
    <t>80.02</t>
  </si>
  <si>
    <t>80.02 - 71</t>
  </si>
  <si>
    <t>Reabilitare, restaurare si punere in valoare cladirea primariei municipiului Campulung, jud. AG</t>
  </si>
  <si>
    <t>51.02.01.03          71.01.30</t>
  </si>
  <si>
    <t>70.02.03.01 - 71.01.30</t>
  </si>
  <si>
    <t>51.02</t>
  </si>
  <si>
    <t>51.02 - 71</t>
  </si>
  <si>
    <t>Autoritati executive</t>
  </si>
  <si>
    <t>ANEXA NR. 2 LA RAPORTUL DE SPECIALITATE NR. 9119/22,03,2022</t>
  </si>
  <si>
    <t>ANEXA NR. 3 LA RAPORTUL DE SPECIALITATE NR.  9119/22,03,2022</t>
  </si>
  <si>
    <t>ANEXA NR. 4 LA RAPORTUL DE SPECIALITATE NR.  9119/22,03,2022</t>
  </si>
  <si>
    <t>65.02.04.01 - 71.01.01</t>
  </si>
  <si>
    <t>Reconversie centrala termica in sala multifunctionala la Scoala Generala Nanu Muscel - executie</t>
  </si>
  <si>
    <t>Invatamant</t>
  </si>
  <si>
    <t>65.02</t>
  </si>
  <si>
    <t>65.02 - 71</t>
  </si>
  <si>
    <t>ANEXA NR. 1 LA RAPORTUL DE SPECIALITATE NR. 9119/22.03.2022</t>
  </si>
  <si>
    <t>Subventii primite de la bugetul de stat pentru finantarea unor programe de interes national</t>
  </si>
  <si>
    <t>42.02.51</t>
  </si>
  <si>
    <t>42.02.16.01</t>
  </si>
  <si>
    <t>Anexa cuprinzand suplimentarea creditelor bugetare aferente unor obiective de investitii si  finantarea unor obiective de investitii noi incluse in Programul de investitii publice pe anul 2022 - buget local</t>
  </si>
  <si>
    <t>Robot pentru curatarea piscinei bazin inot</t>
  </si>
  <si>
    <t>Eficientizare energetica a cladirilor rezidentiale multifamiliale- blocuri zona Visoi - Expertiza Tehnica, Audit energetic, releveu</t>
  </si>
  <si>
    <t>Eficientizare energetica a cladirilor rezidentiale multifamiliale- blocuri zona zona Rotunda - Expertiza Tehnica, Audit energetic, releveu</t>
  </si>
  <si>
    <t>Eficientizare energetica a cladirilor rezidentiale multifamiliale- blocuri zona Grui si bloc Uzina Electrica- Expertiza Tehnica, Audit energetic, releveu</t>
  </si>
  <si>
    <t>Crearea de spatii de joaca pentru copii in cadrul scolilor si in comunitate in Municipiul Campulung- studiu topografic, avize, acorduri</t>
  </si>
  <si>
    <t>Amenajare alei pietonale (trotuare) pe strada Grigore Alexandrescu si Soseaua Nationala in Municipiul Campulung- studiu topografic, avize, acorduri</t>
  </si>
  <si>
    <t>Reabilitare si modernizare cladire scolara si imprejmuire teren</t>
  </si>
  <si>
    <t>Lucrari de consolidare a terenului in zona de risc Chilii</t>
  </si>
  <si>
    <t>Studiu de fezabilitate pentru reabilitarea strazilor Grigore Alexandrescu, Valea Barbusii, Parsenilor si actualizare SF strada Leculesti, din ZUM Cazarmilor</t>
  </si>
  <si>
    <t>Extinderea sistemului de canalizare pe strazile Grigore Alexandrescu, Valea Barbusii, Leculesti si Parsenilor din ZUM Cazarmilor-SF</t>
  </si>
  <si>
    <t>Studiu de fezabilitate- extinderea retelei de distributie a gazelor naturale in Zona Urbana Marginalizata Cazarmilor din Municipiul Campulung</t>
  </si>
  <si>
    <t>Realizarea unui centru medicosocial integrat in ZUM Pescareasa- SF”</t>
  </si>
  <si>
    <t>Construirea infrastructurii de locuire sociala pentru persoanele victime ale violentei in familie- SF</t>
  </si>
  <si>
    <t>65.02.50- 71.01.30</t>
  </si>
  <si>
    <t>70.02.50- 71.01.30</t>
  </si>
  <si>
    <t>84.02.03.01- 71.01.30</t>
  </si>
  <si>
    <t>74.02.06- 71.01.30</t>
  </si>
  <si>
    <t>70.02.07- 71.01.30</t>
  </si>
  <si>
    <t>70.02.03.01- 71.01.30</t>
  </si>
  <si>
    <t xml:space="preserve">Protectia mediului </t>
  </si>
  <si>
    <t>74.02-71</t>
  </si>
  <si>
    <t>Transporturi</t>
  </si>
  <si>
    <t>84.02 -71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</si>
</sst>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1"/>
      <name val="Calibri"/>
      <family val="2"/>
      <charset val="238"/>
      <scheme val="minor"/>
    </font>
    <font>
      <sz val="10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2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charset val="238"/>
      <scheme val="minor"/>
    </font>
    <font>
      <sz val="14"/>
      <name val="Times New Roman"/>
      <family val="1"/>
    </font>
    <font>
      <sz val="14"/>
      <name val="Arial"/>
      <family val="2"/>
    </font>
    <font>
      <sz val="14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Trebuchet MS"/>
      <family val="2"/>
    </font>
    <font>
      <b/>
      <sz val="7"/>
      <name val="Arial"/>
      <family val="2"/>
    </font>
    <font>
      <sz val="8"/>
      <name val="Arial"/>
      <family val="2"/>
      <charset val="238"/>
    </font>
    <font>
      <sz val="14"/>
      <name val="Times New Roman"/>
      <family val="1"/>
      <charset val="238"/>
    </font>
    <font>
      <sz val="14"/>
      <name val="Arial"/>
      <family val="2"/>
      <charset val="238"/>
    </font>
    <font>
      <sz val="12"/>
      <name val="Times New Roman"/>
      <family val="1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9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1" xfId="0" applyBorder="1"/>
    <xf numFmtId="2" fontId="8" fillId="0" borderId="1" xfId="0" applyNumberFormat="1" applyFont="1" applyBorder="1"/>
    <xf numFmtId="4" fontId="0" fillId="0" borderId="0" xfId="0" applyNumberFormat="1"/>
    <xf numFmtId="4" fontId="5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10" fillId="0" borderId="0" xfId="0" applyFont="1" applyFill="1" applyBorder="1" applyAlignment="1">
      <alignment horizontal="left" wrapText="1"/>
    </xf>
    <xf numFmtId="0" fontId="9" fillId="0" borderId="0" xfId="0" applyFont="1" applyBorder="1" applyAlignment="1">
      <alignment horizontal="center" vertical="center" wrapText="1"/>
    </xf>
    <xf numFmtId="0" fontId="0" fillId="0" borderId="0" xfId="0" applyBorder="1"/>
    <xf numFmtId="49" fontId="5" fillId="0" borderId="1" xfId="0" applyNumberFormat="1" applyFont="1" applyBorder="1" applyAlignment="1">
      <alignment vertical="center" wrapText="1"/>
    </xf>
    <xf numFmtId="2" fontId="0" fillId="0" borderId="0" xfId="0" applyNumberFormat="1"/>
    <xf numFmtId="49" fontId="0" fillId="0" borderId="1" xfId="0" applyNumberFormat="1" applyBorder="1"/>
    <xf numFmtId="2" fontId="15" fillId="0" borderId="1" xfId="0" applyNumberFormat="1" applyFont="1" applyBorder="1"/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/>
    <xf numFmtId="49" fontId="7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/>
    <xf numFmtId="2" fontId="6" fillId="2" borderId="1" xfId="0" applyNumberFormat="1" applyFont="1" applyFill="1" applyBorder="1"/>
    <xf numFmtId="0" fontId="0" fillId="2" borderId="1" xfId="0" applyFill="1" applyBorder="1"/>
    <xf numFmtId="2" fontId="15" fillId="2" borderId="1" xfId="0" applyNumberFormat="1" applyFont="1" applyFill="1" applyBorder="1"/>
    <xf numFmtId="49" fontId="0" fillId="2" borderId="1" xfId="0" applyNumberFormat="1" applyFill="1" applyBorder="1"/>
    <xf numFmtId="2" fontId="0" fillId="2" borderId="1" xfId="0" applyNumberFormat="1" applyFill="1" applyBorder="1"/>
    <xf numFmtId="0" fontId="4" fillId="0" borderId="0" xfId="0" applyFont="1"/>
    <xf numFmtId="0" fontId="16" fillId="0" borderId="0" xfId="0" applyFont="1"/>
    <xf numFmtId="0" fontId="17" fillId="0" borderId="0" xfId="0" applyFont="1"/>
    <xf numFmtId="0" fontId="19" fillId="0" borderId="1" xfId="0" applyFont="1" applyBorder="1" applyAlignment="1">
      <alignment horizontal="center" vertical="center" wrapText="1"/>
    </xf>
    <xf numFmtId="2" fontId="20" fillId="0" borderId="1" xfId="0" applyNumberFormat="1" applyFont="1" applyBorder="1"/>
    <xf numFmtId="0" fontId="21" fillId="0" borderId="1" xfId="0" applyFont="1" applyBorder="1" applyAlignment="1">
      <alignment horizontal="center" vertical="center" wrapText="1"/>
    </xf>
    <xf numFmtId="2" fontId="22" fillId="0" borderId="1" xfId="0" applyNumberFormat="1" applyFont="1" applyBorder="1"/>
    <xf numFmtId="0" fontId="23" fillId="0" borderId="0" xfId="0" applyFont="1"/>
    <xf numFmtId="0" fontId="24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4" fontId="5" fillId="0" borderId="0" xfId="0" applyNumberFormat="1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3" fillId="0" borderId="1" xfId="0" applyFont="1" applyBorder="1"/>
    <xf numFmtId="0" fontId="15" fillId="0" borderId="0" xfId="0" applyFont="1" applyBorder="1"/>
    <xf numFmtId="0" fontId="17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2" fontId="3" fillId="0" borderId="1" xfId="0" applyNumberFormat="1" applyFont="1" applyBorder="1" applyAlignment="1">
      <alignment vertical="center"/>
    </xf>
    <xf numFmtId="2" fontId="3" fillId="0" borderId="1" xfId="0" applyNumberFormat="1" applyFont="1" applyBorder="1"/>
    <xf numFmtId="0" fontId="4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6" fillId="0" borderId="0" xfId="0" applyFont="1" applyFill="1" applyBorder="1" applyAlignment="1">
      <alignment horizontal="left" wrapText="1"/>
    </xf>
    <xf numFmtId="0" fontId="14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2" fontId="8" fillId="2" borderId="1" xfId="0" applyNumberFormat="1" applyFont="1" applyFill="1" applyBorder="1"/>
    <xf numFmtId="4" fontId="1" fillId="3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49" fontId="15" fillId="0" borderId="1" xfId="0" applyNumberFormat="1" applyFont="1" applyBorder="1"/>
    <xf numFmtId="0" fontId="0" fillId="3" borderId="1" xfId="0" applyFont="1" applyFill="1" applyBorder="1"/>
    <xf numFmtId="2" fontId="0" fillId="3" borderId="1" xfId="0" applyNumberFormat="1" applyFont="1" applyFill="1" applyBorder="1"/>
    <xf numFmtId="49" fontId="30" fillId="3" borderId="1" xfId="0" applyNumberFormat="1" applyFont="1" applyFill="1" applyBorder="1" applyAlignment="1">
      <alignment vertical="center" wrapText="1"/>
    </xf>
    <xf numFmtId="0" fontId="15" fillId="0" borderId="1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/>
    <xf numFmtId="0" fontId="29" fillId="0" borderId="1" xfId="0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vertical="center" wrapText="1"/>
    </xf>
    <xf numFmtId="0" fontId="28" fillId="0" borderId="1" xfId="0" applyFont="1" applyBorder="1" applyAlignment="1">
      <alignment horizontal="right" vertical="center" wrapText="1"/>
    </xf>
    <xf numFmtId="2" fontId="31" fillId="0" borderId="1" xfId="0" applyNumberFormat="1" applyFont="1" applyBorder="1" applyAlignment="1">
      <alignment horizontal="right" vertical="center" wrapText="1"/>
    </xf>
    <xf numFmtId="49" fontId="3" fillId="0" borderId="1" xfId="0" applyNumberFormat="1" applyFont="1" applyBorder="1" applyAlignment="1">
      <alignment vertical="center" wrapText="1"/>
    </xf>
    <xf numFmtId="4" fontId="34" fillId="3" borderId="1" xfId="0" applyNumberFormat="1" applyFont="1" applyFill="1" applyBorder="1" applyAlignment="1">
      <alignment vertical="center" wrapText="1"/>
    </xf>
    <xf numFmtId="4" fontId="0" fillId="0" borderId="0" xfId="0" applyNumberFormat="1" applyFont="1"/>
    <xf numFmtId="2" fontId="28" fillId="0" borderId="1" xfId="0" applyNumberFormat="1" applyFont="1" applyBorder="1" applyAlignment="1">
      <alignment horizontal="right" vertical="center" wrapText="1"/>
    </xf>
    <xf numFmtId="2" fontId="17" fillId="0" borderId="1" xfId="0" applyNumberFormat="1" applyFont="1" applyBorder="1"/>
    <xf numFmtId="2" fontId="23" fillId="0" borderId="1" xfId="0" applyNumberFormat="1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17" fillId="0" borderId="0" xfId="0" applyFont="1" applyAlignment="1">
      <alignment horizont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32"/>
  <sheetViews>
    <sheetView topLeftCell="A7" zoomScale="130" zoomScaleNormal="130" workbookViewId="0">
      <selection activeCell="E25" sqref="E25"/>
    </sheetView>
  </sheetViews>
  <sheetFormatPr defaultRowHeight="15" x14ac:dyDescent="0.25"/>
  <cols>
    <col min="2" max="2" width="36.28515625" customWidth="1"/>
    <col min="3" max="3" width="12.42578125" customWidth="1"/>
    <col min="4" max="4" width="13.85546875" customWidth="1"/>
    <col min="5" max="5" width="10.5703125" customWidth="1"/>
    <col min="6" max="6" width="12" customWidth="1"/>
    <col min="7" max="7" width="11.5703125" customWidth="1"/>
  </cols>
  <sheetData>
    <row r="2" spans="2:7" x14ac:dyDescent="0.25">
      <c r="B2" s="30" t="s">
        <v>70</v>
      </c>
    </row>
    <row r="3" spans="2:7" x14ac:dyDescent="0.25">
      <c r="B3" t="s">
        <v>7</v>
      </c>
    </row>
    <row r="5" spans="2:7" ht="50.25" customHeight="1" x14ac:dyDescent="0.25">
      <c r="B5" s="86"/>
      <c r="C5" s="86" t="s">
        <v>1</v>
      </c>
      <c r="D5" s="84" t="s">
        <v>42</v>
      </c>
      <c r="E5" s="84" t="s">
        <v>27</v>
      </c>
      <c r="F5" s="84" t="s">
        <v>2</v>
      </c>
    </row>
    <row r="6" spans="2:7" x14ac:dyDescent="0.25">
      <c r="B6" s="86"/>
      <c r="C6" s="86"/>
      <c r="D6" s="85"/>
      <c r="E6" s="85"/>
      <c r="F6" s="85"/>
    </row>
    <row r="7" spans="2:7" x14ac:dyDescent="0.25">
      <c r="B7" s="15" t="s">
        <v>3</v>
      </c>
      <c r="C7" s="16"/>
      <c r="D7" s="17">
        <v>80764.960000000006</v>
      </c>
      <c r="E7" s="17">
        <f>E8+E9</f>
        <v>564</v>
      </c>
      <c r="F7" s="17">
        <f t="shared" ref="F7:F24" si="0">D7+E7</f>
        <v>81328.960000000006</v>
      </c>
    </row>
    <row r="8" spans="2:7" ht="51" x14ac:dyDescent="0.25">
      <c r="B8" s="61" t="s">
        <v>48</v>
      </c>
      <c r="C8" s="38" t="s">
        <v>73</v>
      </c>
      <c r="D8" s="59">
        <v>0</v>
      </c>
      <c r="E8" s="59">
        <v>599</v>
      </c>
      <c r="F8" s="59">
        <f t="shared" si="0"/>
        <v>599</v>
      </c>
    </row>
    <row r="9" spans="2:7" ht="25.5" x14ac:dyDescent="0.25">
      <c r="B9" s="61" t="s">
        <v>71</v>
      </c>
      <c r="C9" s="38" t="s">
        <v>72</v>
      </c>
      <c r="D9" s="59">
        <v>121.06</v>
      </c>
      <c r="E9" s="59">
        <v>-35</v>
      </c>
      <c r="F9" s="59">
        <f t="shared" si="0"/>
        <v>86.06</v>
      </c>
    </row>
    <row r="10" spans="2:7" x14ac:dyDescent="0.25">
      <c r="B10" s="15" t="s">
        <v>4</v>
      </c>
      <c r="C10" s="16"/>
      <c r="D10" s="18">
        <v>100287.24</v>
      </c>
      <c r="E10" s="18">
        <f>E17+E15+E21+E11+E13+E23+E19</f>
        <v>1154.32</v>
      </c>
      <c r="F10" s="17">
        <f t="shared" si="0"/>
        <v>101441.56000000001</v>
      </c>
      <c r="G10" s="3"/>
    </row>
    <row r="11" spans="2:7" x14ac:dyDescent="0.25">
      <c r="B11" s="7" t="s">
        <v>61</v>
      </c>
      <c r="C11" s="5" t="s">
        <v>59</v>
      </c>
      <c r="D11" s="73">
        <v>9301</v>
      </c>
      <c r="E11" s="73">
        <f>E12</f>
        <v>15</v>
      </c>
      <c r="F11" s="17">
        <f t="shared" si="0"/>
        <v>9316</v>
      </c>
      <c r="G11" s="3"/>
    </row>
    <row r="12" spans="2:7" x14ac:dyDescent="0.25">
      <c r="B12" s="11" t="s">
        <v>10</v>
      </c>
      <c r="C12" s="60" t="s">
        <v>60</v>
      </c>
      <c r="D12" s="77">
        <v>450.2</v>
      </c>
      <c r="E12" s="77">
        <v>15</v>
      </c>
      <c r="F12" s="17">
        <f t="shared" si="0"/>
        <v>465.2</v>
      </c>
      <c r="G12" s="78"/>
    </row>
    <row r="13" spans="2:7" x14ac:dyDescent="0.25">
      <c r="B13" s="7" t="s">
        <v>67</v>
      </c>
      <c r="C13" s="5" t="s">
        <v>68</v>
      </c>
      <c r="D13" s="73">
        <v>14390.5</v>
      </c>
      <c r="E13" s="73">
        <f>E14</f>
        <v>10.199999999999999</v>
      </c>
      <c r="F13" s="17">
        <f t="shared" si="0"/>
        <v>14400.7</v>
      </c>
      <c r="G13" s="78"/>
    </row>
    <row r="14" spans="2:7" x14ac:dyDescent="0.25">
      <c r="B14" s="11" t="s">
        <v>10</v>
      </c>
      <c r="C14" s="60" t="s">
        <v>69</v>
      </c>
      <c r="D14" s="77">
        <v>1148.5</v>
      </c>
      <c r="E14" s="77">
        <f>10+0.2</f>
        <v>10.199999999999999</v>
      </c>
      <c r="F14" s="17">
        <f t="shared" si="0"/>
        <v>1158.7</v>
      </c>
      <c r="G14" s="78"/>
    </row>
    <row r="15" spans="2:7" x14ac:dyDescent="0.25">
      <c r="B15" s="71" t="s">
        <v>31</v>
      </c>
      <c r="C15" s="72" t="s">
        <v>35</v>
      </c>
      <c r="D15" s="73">
        <v>4871.2</v>
      </c>
      <c r="E15" s="73">
        <f>E16</f>
        <v>665.5</v>
      </c>
      <c r="F15" s="17">
        <f t="shared" si="0"/>
        <v>5536.7</v>
      </c>
      <c r="G15" s="3"/>
    </row>
    <row r="16" spans="2:7" ht="25.5" x14ac:dyDescent="0.25">
      <c r="B16" s="61" t="s">
        <v>37</v>
      </c>
      <c r="C16" s="38" t="s">
        <v>36</v>
      </c>
      <c r="D16" s="70">
        <v>530</v>
      </c>
      <c r="E16" s="70">
        <f>599+66.5</f>
        <v>665.5</v>
      </c>
      <c r="F16" s="17">
        <f t="shared" si="0"/>
        <v>1195.5</v>
      </c>
      <c r="G16" s="3"/>
    </row>
    <row r="17" spans="2:9" x14ac:dyDescent="0.25">
      <c r="B17" s="7" t="s">
        <v>8</v>
      </c>
      <c r="C17" s="5" t="s">
        <v>9</v>
      </c>
      <c r="D17" s="6">
        <v>9852.9699999999993</v>
      </c>
      <c r="E17" s="6">
        <f>E18</f>
        <v>420.56</v>
      </c>
      <c r="F17" s="17">
        <f t="shared" si="0"/>
        <v>10273.529999999999</v>
      </c>
    </row>
    <row r="18" spans="2:9" x14ac:dyDescent="0.25">
      <c r="B18" s="11" t="s">
        <v>10</v>
      </c>
      <c r="C18" s="60" t="s">
        <v>30</v>
      </c>
      <c r="D18" s="4">
        <v>7702.97</v>
      </c>
      <c r="E18" s="4">
        <f>135+135+135+2+1+8.26+2.3+2</f>
        <v>420.56</v>
      </c>
      <c r="F18" s="17">
        <f t="shared" si="0"/>
        <v>8123.5300000000007</v>
      </c>
    </row>
    <row r="19" spans="2:9" x14ac:dyDescent="0.25">
      <c r="B19" s="76" t="s">
        <v>94</v>
      </c>
      <c r="C19" s="5">
        <v>74.02</v>
      </c>
      <c r="D19" s="6">
        <v>11719.55</v>
      </c>
      <c r="E19" s="6">
        <f>E20</f>
        <v>4.76</v>
      </c>
      <c r="F19" s="17">
        <f t="shared" si="0"/>
        <v>11724.31</v>
      </c>
    </row>
    <row r="20" spans="2:9" x14ac:dyDescent="0.25">
      <c r="B20" s="11" t="s">
        <v>10</v>
      </c>
      <c r="C20" s="60" t="s">
        <v>95</v>
      </c>
      <c r="D20" s="4">
        <v>6859.55</v>
      </c>
      <c r="E20" s="4">
        <v>4.76</v>
      </c>
      <c r="F20" s="17">
        <f t="shared" si="0"/>
        <v>6864.31</v>
      </c>
    </row>
    <row r="21" spans="2:9" x14ac:dyDescent="0.25">
      <c r="B21" s="76" t="s">
        <v>53</v>
      </c>
      <c r="C21" s="5" t="s">
        <v>54</v>
      </c>
      <c r="D21" s="6">
        <v>6446.37</v>
      </c>
      <c r="E21" s="6">
        <f>E22</f>
        <v>25</v>
      </c>
      <c r="F21" s="17">
        <f t="shared" si="0"/>
        <v>6471.37</v>
      </c>
    </row>
    <row r="22" spans="2:9" x14ac:dyDescent="0.25">
      <c r="B22" s="11" t="s">
        <v>10</v>
      </c>
      <c r="C22" s="60" t="s">
        <v>55</v>
      </c>
      <c r="D22" s="4">
        <v>0</v>
      </c>
      <c r="E22" s="4">
        <v>25</v>
      </c>
      <c r="F22" s="17">
        <f t="shared" si="0"/>
        <v>25</v>
      </c>
    </row>
    <row r="23" spans="2:9" x14ac:dyDescent="0.25">
      <c r="B23" s="76" t="s">
        <v>96</v>
      </c>
      <c r="C23" s="5">
        <v>84.02</v>
      </c>
      <c r="D23" s="6">
        <v>12508</v>
      </c>
      <c r="E23" s="6">
        <f>E24</f>
        <v>13.299999999999999</v>
      </c>
      <c r="F23" s="17">
        <f t="shared" si="0"/>
        <v>12521.3</v>
      </c>
    </row>
    <row r="24" spans="2:9" x14ac:dyDescent="0.25">
      <c r="B24" s="11" t="s">
        <v>10</v>
      </c>
      <c r="C24" s="60" t="s">
        <v>97</v>
      </c>
      <c r="D24" s="4">
        <v>7538</v>
      </c>
      <c r="E24" s="4">
        <f>0.2+13.1</f>
        <v>13.299999999999999</v>
      </c>
      <c r="F24" s="17">
        <f t="shared" si="0"/>
        <v>7551.3</v>
      </c>
    </row>
    <row r="25" spans="2:9" x14ac:dyDescent="0.25">
      <c r="B25" s="19" t="s">
        <v>5</v>
      </c>
      <c r="C25" s="20"/>
      <c r="D25" s="21">
        <f>D7-D10</f>
        <v>-19522.28</v>
      </c>
      <c r="E25" s="21">
        <f>E7-E10</f>
        <v>-590.31999999999994</v>
      </c>
      <c r="F25" s="21">
        <f>F7-F10</f>
        <v>-20112.600000000006</v>
      </c>
    </row>
    <row r="27" spans="2:9" x14ac:dyDescent="0.25">
      <c r="B27" s="39" t="s">
        <v>12</v>
      </c>
      <c r="C27" s="67" t="s">
        <v>13</v>
      </c>
      <c r="D27" s="40"/>
      <c r="E27" s="82" t="s">
        <v>28</v>
      </c>
      <c r="F27" s="82"/>
      <c r="G27" s="82"/>
      <c r="H27" s="82"/>
      <c r="I27" s="82"/>
    </row>
    <row r="28" spans="2:9" x14ac:dyDescent="0.25">
      <c r="B28" s="39" t="s">
        <v>14</v>
      </c>
      <c r="C28" s="68" t="s">
        <v>22</v>
      </c>
      <c r="D28" s="68"/>
      <c r="E28" s="41"/>
      <c r="F28" s="43" t="s">
        <v>15</v>
      </c>
      <c r="G28" s="43"/>
      <c r="H28" s="43"/>
    </row>
    <row r="29" spans="2:9" x14ac:dyDescent="0.25">
      <c r="B29" s="39"/>
      <c r="C29" s="39"/>
      <c r="D29" s="39"/>
      <c r="E29" s="39"/>
      <c r="F29" s="41"/>
      <c r="G29" s="39"/>
      <c r="H29" s="39"/>
    </row>
    <row r="30" spans="2:9" x14ac:dyDescent="0.25">
      <c r="B30" s="39"/>
      <c r="C30" s="39"/>
      <c r="D30" s="42"/>
      <c r="E30" s="39"/>
      <c r="F30" s="41"/>
      <c r="G30" s="39"/>
      <c r="H30" s="39"/>
    </row>
    <row r="31" spans="2:9" x14ac:dyDescent="0.25">
      <c r="B31" s="39"/>
      <c r="C31" s="39"/>
      <c r="D31" s="39"/>
      <c r="E31" s="39"/>
      <c r="F31" s="41" t="s">
        <v>29</v>
      </c>
      <c r="G31" s="82"/>
      <c r="H31" s="82"/>
    </row>
    <row r="32" spans="2:9" x14ac:dyDescent="0.25">
      <c r="B32" s="41"/>
      <c r="C32" s="39"/>
      <c r="D32" s="41"/>
      <c r="E32" s="83" t="s">
        <v>16</v>
      </c>
      <c r="F32" s="83"/>
      <c r="G32" s="83"/>
      <c r="H32" s="41"/>
    </row>
  </sheetData>
  <mergeCells count="8">
    <mergeCell ref="E27:I27"/>
    <mergeCell ref="E32:G32"/>
    <mergeCell ref="E5:E6"/>
    <mergeCell ref="B5:B6"/>
    <mergeCell ref="C5:C6"/>
    <mergeCell ref="F5:F6"/>
    <mergeCell ref="D5:D6"/>
    <mergeCell ref="G31:H31"/>
  </mergeCells>
  <phoneticPr fontId="11" type="noConversion"/>
  <pageMargins left="0.70866141732283505" right="0.70866141732283505" top="0.74803149606299202" bottom="0.74803149606299202" header="0.31496062992126" footer="0.31496062992126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9"/>
  <sheetViews>
    <sheetView zoomScale="120" zoomScaleNormal="120" workbookViewId="0">
      <selection activeCell="E10" sqref="E10"/>
    </sheetView>
  </sheetViews>
  <sheetFormatPr defaultRowHeight="15" x14ac:dyDescent="0.25"/>
  <cols>
    <col min="2" max="2" width="34" customWidth="1"/>
    <col min="3" max="3" width="12.5703125" customWidth="1"/>
    <col min="4" max="4" width="13.5703125" customWidth="1"/>
    <col min="5" max="5" width="12.140625" customWidth="1"/>
    <col min="6" max="6" width="10.140625" bestFit="1" customWidth="1"/>
  </cols>
  <sheetData>
    <row r="1" spans="2:11" x14ac:dyDescent="0.25">
      <c r="B1" s="30" t="s">
        <v>62</v>
      </c>
    </row>
    <row r="2" spans="2:11" ht="15.75" x14ac:dyDescent="0.3">
      <c r="B2" s="37" t="s">
        <v>11</v>
      </c>
    </row>
    <row r="4" spans="2:11" ht="15" customHeight="1" x14ac:dyDescent="0.25">
      <c r="B4" s="86"/>
      <c r="C4" s="86"/>
      <c r="D4" s="86" t="s">
        <v>43</v>
      </c>
      <c r="E4" s="84" t="s">
        <v>39</v>
      </c>
      <c r="F4" s="86" t="s">
        <v>2</v>
      </c>
    </row>
    <row r="5" spans="2:11" ht="32.25" customHeight="1" x14ac:dyDescent="0.25">
      <c r="B5" s="86"/>
      <c r="C5" s="86"/>
      <c r="D5" s="86"/>
      <c r="E5" s="85"/>
      <c r="F5" s="86"/>
    </row>
    <row r="6" spans="2:11" x14ac:dyDescent="0.25">
      <c r="B6" s="22" t="s">
        <v>3</v>
      </c>
      <c r="C6" s="23"/>
      <c r="D6" s="24">
        <v>103697.77</v>
      </c>
      <c r="E6" s="24">
        <f>SUM(E7:E8)</f>
        <v>665.5</v>
      </c>
      <c r="F6" s="24">
        <f>D6+E6</f>
        <v>104363.27</v>
      </c>
    </row>
    <row r="7" spans="2:11" ht="47.25" x14ac:dyDescent="0.25">
      <c r="B7" s="65" t="s">
        <v>34</v>
      </c>
      <c r="C7" s="63" t="s">
        <v>45</v>
      </c>
      <c r="D7" s="64">
        <v>250</v>
      </c>
      <c r="E7" s="64">
        <v>66.5</v>
      </c>
      <c r="F7" s="58">
        <f t="shared" ref="F7:F12" si="0">D7+E7</f>
        <v>316.5</v>
      </c>
    </row>
    <row r="8" spans="2:11" ht="63" x14ac:dyDescent="0.25">
      <c r="B8" s="65" t="s">
        <v>47</v>
      </c>
      <c r="C8" s="63" t="s">
        <v>46</v>
      </c>
      <c r="D8" s="64">
        <v>0</v>
      </c>
      <c r="E8" s="64">
        <v>599</v>
      </c>
      <c r="F8" s="58">
        <f t="shared" si="0"/>
        <v>599</v>
      </c>
    </row>
    <row r="9" spans="2:11" x14ac:dyDescent="0.25">
      <c r="B9" s="22" t="s">
        <v>4</v>
      </c>
      <c r="C9" s="25"/>
      <c r="D9" s="26">
        <v>106859.88</v>
      </c>
      <c r="E9" s="26">
        <f>E10</f>
        <v>665.5</v>
      </c>
      <c r="F9" s="24">
        <f t="shared" si="0"/>
        <v>107525.38</v>
      </c>
      <c r="J9" s="12"/>
    </row>
    <row r="10" spans="2:11" x14ac:dyDescent="0.25">
      <c r="B10" s="62" t="s">
        <v>31</v>
      </c>
      <c r="C10" s="66" t="s">
        <v>32</v>
      </c>
      <c r="D10" s="14">
        <v>102045.44</v>
      </c>
      <c r="E10" s="14">
        <f>E11</f>
        <v>665.5</v>
      </c>
      <c r="F10" s="26">
        <f t="shared" si="0"/>
        <v>102710.94</v>
      </c>
      <c r="J10" s="12"/>
    </row>
    <row r="11" spans="2:11" x14ac:dyDescent="0.25">
      <c r="B11" s="13" t="s">
        <v>10</v>
      </c>
      <c r="C11" s="1" t="s">
        <v>33</v>
      </c>
      <c r="D11" s="2">
        <v>3061</v>
      </c>
      <c r="E11" s="2">
        <v>665.5</v>
      </c>
      <c r="F11" s="58">
        <f t="shared" si="0"/>
        <v>3726.5</v>
      </c>
      <c r="J11" s="12"/>
    </row>
    <row r="12" spans="2:11" x14ac:dyDescent="0.25">
      <c r="B12" s="27" t="s">
        <v>5</v>
      </c>
      <c r="C12" s="25"/>
      <c r="D12" s="28">
        <f>D6-D9</f>
        <v>-3162.1100000000006</v>
      </c>
      <c r="E12" s="28">
        <f>E6-E9</f>
        <v>0</v>
      </c>
      <c r="F12" s="24">
        <f t="shared" si="0"/>
        <v>-3162.1100000000006</v>
      </c>
    </row>
    <row r="14" spans="2:11" x14ac:dyDescent="0.25">
      <c r="B14" s="39" t="s">
        <v>12</v>
      </c>
      <c r="C14" s="67" t="s">
        <v>13</v>
      </c>
      <c r="D14" s="40"/>
      <c r="E14" s="82" t="s">
        <v>17</v>
      </c>
      <c r="F14" s="82"/>
      <c r="G14" s="82"/>
      <c r="H14" s="82"/>
      <c r="I14" s="82"/>
      <c r="J14" s="43"/>
      <c r="K14" s="43"/>
    </row>
    <row r="15" spans="2:11" x14ac:dyDescent="0.25">
      <c r="B15" s="39" t="s">
        <v>14</v>
      </c>
      <c r="C15" s="68" t="s">
        <v>22</v>
      </c>
      <c r="D15" s="68"/>
      <c r="E15" s="83" t="s">
        <v>15</v>
      </c>
      <c r="F15" s="83"/>
      <c r="G15" s="83"/>
      <c r="H15" s="83"/>
      <c r="I15" s="83"/>
      <c r="J15" s="83"/>
      <c r="K15" s="83"/>
    </row>
    <row r="16" spans="2:11" x14ac:dyDescent="0.25">
      <c r="B16" s="39"/>
      <c r="C16" s="39"/>
      <c r="D16" s="39"/>
      <c r="E16" s="39"/>
      <c r="F16" s="41"/>
      <c r="G16" s="39"/>
      <c r="H16" s="39"/>
      <c r="I16" s="39"/>
      <c r="J16" s="39"/>
      <c r="K16" s="39"/>
    </row>
    <row r="17" spans="2:11" x14ac:dyDescent="0.25">
      <c r="B17" s="39"/>
      <c r="C17" s="39"/>
      <c r="D17" s="42"/>
      <c r="E17" s="39"/>
      <c r="F17" s="41"/>
      <c r="G17" s="39"/>
      <c r="H17" s="39"/>
      <c r="I17" s="39"/>
      <c r="J17" s="39"/>
      <c r="K17" s="39"/>
    </row>
    <row r="18" spans="2:11" x14ac:dyDescent="0.25">
      <c r="B18" s="39"/>
      <c r="C18" s="39"/>
      <c r="D18" s="45"/>
      <c r="E18" s="44" t="s">
        <v>26</v>
      </c>
      <c r="F18" s="44"/>
      <c r="G18" s="44"/>
      <c r="H18" s="44"/>
    </row>
    <row r="19" spans="2:11" x14ac:dyDescent="0.25">
      <c r="B19" s="41"/>
      <c r="C19" s="39"/>
      <c r="D19" s="83" t="s">
        <v>24</v>
      </c>
      <c r="E19" s="83"/>
      <c r="F19" s="83"/>
      <c r="G19" s="41"/>
      <c r="H19" s="41"/>
    </row>
  </sheetData>
  <mergeCells count="9">
    <mergeCell ref="E14:I14"/>
    <mergeCell ref="E15:H15"/>
    <mergeCell ref="I15:K15"/>
    <mergeCell ref="D19:F19"/>
    <mergeCell ref="B4:B5"/>
    <mergeCell ref="C4:C5"/>
    <mergeCell ref="D4:D5"/>
    <mergeCell ref="F4:F5"/>
    <mergeCell ref="E4:E5"/>
  </mergeCells>
  <phoneticPr fontId="11" type="noConversion"/>
  <pageMargins left="0" right="0" top="0.74803149606299202" bottom="0.74803149606299202" header="0.31496062992126" footer="0.31496062992126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51"/>
  <sheetViews>
    <sheetView topLeftCell="A4" zoomScale="120" zoomScaleNormal="120" workbookViewId="0">
      <selection activeCell="A10" sqref="A10"/>
    </sheetView>
  </sheetViews>
  <sheetFormatPr defaultRowHeight="15" x14ac:dyDescent="0.25"/>
  <cols>
    <col min="1" max="1" width="9.140625" style="29"/>
    <col min="2" max="2" width="38.42578125" style="29" customWidth="1"/>
    <col min="3" max="3" width="13.28515625" style="53" customWidth="1"/>
    <col min="4" max="4" width="7.28515625" style="29" customWidth="1"/>
    <col min="5" max="5" width="11.140625" style="29" customWidth="1"/>
    <col min="6" max="6" width="9.140625" style="29"/>
    <col min="7" max="7" width="11.85546875" style="29" customWidth="1"/>
    <col min="8" max="16384" width="9.140625" style="29"/>
  </cols>
  <sheetData>
    <row r="1" spans="2:8" x14ac:dyDescent="0.25">
      <c r="B1" s="30" t="s">
        <v>63</v>
      </c>
    </row>
    <row r="2" spans="2:8" x14ac:dyDescent="0.25">
      <c r="B2" s="30"/>
    </row>
    <row r="3" spans="2:8" x14ac:dyDescent="0.25">
      <c r="B3" s="30"/>
    </row>
    <row r="4" spans="2:8" ht="18.75" customHeight="1" x14ac:dyDescent="0.3">
      <c r="B4" s="89" t="s">
        <v>74</v>
      </c>
      <c r="C4" s="89"/>
      <c r="D4" s="89"/>
      <c r="E4" s="89"/>
      <c r="F4" s="89"/>
      <c r="G4" s="89"/>
      <c r="H4" s="54"/>
    </row>
    <row r="5" spans="2:8" ht="41.25" customHeight="1" x14ac:dyDescent="0.3">
      <c r="B5" s="89"/>
      <c r="C5" s="89"/>
      <c r="D5" s="89"/>
      <c r="E5" s="89"/>
      <c r="F5" s="89"/>
      <c r="G5" s="89"/>
      <c r="H5" s="54"/>
    </row>
    <row r="6" spans="2:8" ht="21" customHeight="1" x14ac:dyDescent="0.25"/>
    <row r="7" spans="2:8" ht="51" customHeight="1" x14ac:dyDescent="0.25">
      <c r="B7" s="91" t="s">
        <v>25</v>
      </c>
      <c r="C7" s="90" t="s">
        <v>0</v>
      </c>
      <c r="D7" s="110" t="s">
        <v>18</v>
      </c>
      <c r="E7" s="90" t="s">
        <v>44</v>
      </c>
      <c r="F7" s="90" t="s">
        <v>40</v>
      </c>
      <c r="G7" s="90" t="s">
        <v>2</v>
      </c>
    </row>
    <row r="8" spans="2:8" ht="12" customHeight="1" x14ac:dyDescent="0.25">
      <c r="B8" s="91"/>
      <c r="C8" s="90"/>
      <c r="D8" s="110"/>
      <c r="E8" s="90"/>
      <c r="F8" s="90"/>
      <c r="G8" s="90"/>
    </row>
    <row r="9" spans="2:8" ht="15.75" x14ac:dyDescent="0.25">
      <c r="B9" s="91"/>
      <c r="C9" s="90"/>
      <c r="D9" s="69" t="s">
        <v>19</v>
      </c>
      <c r="E9" s="90"/>
      <c r="F9" s="90"/>
      <c r="G9" s="90"/>
    </row>
    <row r="10" spans="2:8" ht="15.75" customHeight="1" x14ac:dyDescent="0.25">
      <c r="B10" s="111" t="s">
        <v>75</v>
      </c>
      <c r="C10" s="112" t="s">
        <v>52</v>
      </c>
      <c r="D10" s="69" t="s">
        <v>20</v>
      </c>
      <c r="E10" s="75">
        <v>0</v>
      </c>
      <c r="F10" s="75">
        <v>0</v>
      </c>
      <c r="G10" s="75">
        <f>E10+F10</f>
        <v>0</v>
      </c>
    </row>
    <row r="11" spans="2:8" ht="15.75" customHeight="1" x14ac:dyDescent="0.25">
      <c r="B11" s="111"/>
      <c r="C11" s="112"/>
      <c r="D11" s="69" t="s">
        <v>19</v>
      </c>
      <c r="E11" s="75">
        <v>0</v>
      </c>
      <c r="F11" s="75">
        <v>25</v>
      </c>
      <c r="G11" s="75">
        <f t="shared" ref="G11:G39" si="0">E11+F11</f>
        <v>25</v>
      </c>
    </row>
    <row r="12" spans="2:8" ht="15.75" customHeight="1" x14ac:dyDescent="0.25">
      <c r="B12" s="111" t="s">
        <v>56</v>
      </c>
      <c r="C12" s="88" t="s">
        <v>57</v>
      </c>
      <c r="D12" s="69" t="s">
        <v>20</v>
      </c>
      <c r="E12" s="75">
        <v>0</v>
      </c>
      <c r="F12" s="75">
        <v>0</v>
      </c>
      <c r="G12" s="75">
        <f t="shared" si="0"/>
        <v>0</v>
      </c>
    </row>
    <row r="13" spans="2:8" ht="30" customHeight="1" x14ac:dyDescent="0.25">
      <c r="B13" s="111"/>
      <c r="C13" s="88"/>
      <c r="D13" s="69" t="s">
        <v>19</v>
      </c>
      <c r="E13" s="75">
        <v>139.19999999999999</v>
      </c>
      <c r="F13" s="75">
        <v>15</v>
      </c>
      <c r="G13" s="75">
        <f t="shared" si="0"/>
        <v>154.19999999999999</v>
      </c>
    </row>
    <row r="14" spans="2:8" ht="21.75" customHeight="1" x14ac:dyDescent="0.25">
      <c r="B14" s="87" t="s">
        <v>76</v>
      </c>
      <c r="C14" s="88" t="s">
        <v>58</v>
      </c>
      <c r="D14" s="69" t="s">
        <v>20</v>
      </c>
      <c r="E14" s="75">
        <v>0</v>
      </c>
      <c r="F14" s="75">
        <v>0</v>
      </c>
      <c r="G14" s="75">
        <f t="shared" si="0"/>
        <v>0</v>
      </c>
    </row>
    <row r="15" spans="2:8" ht="35.25" customHeight="1" x14ac:dyDescent="0.25">
      <c r="B15" s="87"/>
      <c r="C15" s="88"/>
      <c r="D15" s="69" t="s">
        <v>19</v>
      </c>
      <c r="E15" s="75">
        <v>0</v>
      </c>
      <c r="F15" s="75">
        <v>135</v>
      </c>
      <c r="G15" s="75">
        <f t="shared" si="0"/>
        <v>135</v>
      </c>
    </row>
    <row r="16" spans="2:8" ht="15.75" customHeight="1" x14ac:dyDescent="0.25">
      <c r="B16" s="111" t="s">
        <v>77</v>
      </c>
      <c r="C16" s="88" t="s">
        <v>58</v>
      </c>
      <c r="D16" s="69" t="s">
        <v>20</v>
      </c>
      <c r="E16" s="75">
        <v>0</v>
      </c>
      <c r="F16" s="75">
        <v>0</v>
      </c>
      <c r="G16" s="75">
        <f t="shared" si="0"/>
        <v>0</v>
      </c>
    </row>
    <row r="17" spans="2:7" ht="43.5" customHeight="1" x14ac:dyDescent="0.25">
      <c r="B17" s="111"/>
      <c r="C17" s="88"/>
      <c r="D17" s="69" t="s">
        <v>19</v>
      </c>
      <c r="E17" s="75">
        <v>0</v>
      </c>
      <c r="F17" s="75">
        <v>135</v>
      </c>
      <c r="G17" s="75">
        <f t="shared" si="0"/>
        <v>135</v>
      </c>
    </row>
    <row r="18" spans="2:7" ht="15.75" customHeight="1" x14ac:dyDescent="0.25">
      <c r="B18" s="111" t="s">
        <v>78</v>
      </c>
      <c r="C18" s="88" t="s">
        <v>58</v>
      </c>
      <c r="D18" s="69" t="s">
        <v>20</v>
      </c>
      <c r="E18" s="75">
        <v>0</v>
      </c>
      <c r="F18" s="75">
        <v>0</v>
      </c>
      <c r="G18" s="75">
        <f t="shared" si="0"/>
        <v>0</v>
      </c>
    </row>
    <row r="19" spans="2:7" ht="44.25" customHeight="1" x14ac:dyDescent="0.25">
      <c r="B19" s="111"/>
      <c r="C19" s="88"/>
      <c r="D19" s="69" t="s">
        <v>19</v>
      </c>
      <c r="E19" s="75">
        <v>0</v>
      </c>
      <c r="F19" s="75">
        <v>135</v>
      </c>
      <c r="G19" s="75">
        <f t="shared" si="0"/>
        <v>135</v>
      </c>
    </row>
    <row r="20" spans="2:7" ht="38.25" customHeight="1" x14ac:dyDescent="0.25">
      <c r="B20" s="113" t="s">
        <v>79</v>
      </c>
      <c r="C20" s="88" t="s">
        <v>89</v>
      </c>
      <c r="D20" s="69" t="s">
        <v>20</v>
      </c>
      <c r="E20" s="75">
        <v>0</v>
      </c>
      <c r="F20" s="75">
        <v>0</v>
      </c>
      <c r="G20" s="75">
        <f t="shared" si="0"/>
        <v>0</v>
      </c>
    </row>
    <row r="21" spans="2:7" ht="21.75" customHeight="1" x14ac:dyDescent="0.25">
      <c r="B21" s="113"/>
      <c r="C21" s="88"/>
      <c r="D21" s="69" t="s">
        <v>19</v>
      </c>
      <c r="E21" s="75">
        <v>0</v>
      </c>
      <c r="F21" s="75">
        <v>2</v>
      </c>
      <c r="G21" s="75">
        <f t="shared" si="0"/>
        <v>2</v>
      </c>
    </row>
    <row r="22" spans="2:7" ht="44.25" customHeight="1" x14ac:dyDescent="0.25">
      <c r="B22" s="113" t="s">
        <v>80</v>
      </c>
      <c r="C22" s="88" t="s">
        <v>89</v>
      </c>
      <c r="D22" s="69" t="s">
        <v>20</v>
      </c>
      <c r="E22" s="75">
        <v>0</v>
      </c>
      <c r="F22" s="75">
        <v>0</v>
      </c>
      <c r="G22" s="75">
        <f t="shared" si="0"/>
        <v>0</v>
      </c>
    </row>
    <row r="23" spans="2:7" ht="21.75" customHeight="1" x14ac:dyDescent="0.25">
      <c r="B23" s="113"/>
      <c r="C23" s="88"/>
      <c r="D23" s="69" t="s">
        <v>19</v>
      </c>
      <c r="E23" s="75">
        <v>0</v>
      </c>
      <c r="F23" s="75">
        <v>1</v>
      </c>
      <c r="G23" s="75">
        <f t="shared" si="0"/>
        <v>1</v>
      </c>
    </row>
    <row r="24" spans="2:7" ht="27.75" customHeight="1" x14ac:dyDescent="0.25">
      <c r="B24" s="113" t="s">
        <v>81</v>
      </c>
      <c r="C24" s="88" t="s">
        <v>88</v>
      </c>
      <c r="D24" s="69" t="s">
        <v>20</v>
      </c>
      <c r="E24" s="75">
        <v>0</v>
      </c>
      <c r="F24" s="75">
        <v>0</v>
      </c>
      <c r="G24" s="75">
        <f t="shared" si="0"/>
        <v>0</v>
      </c>
    </row>
    <row r="25" spans="2:7" ht="14.25" customHeight="1" x14ac:dyDescent="0.25">
      <c r="B25" s="113"/>
      <c r="C25" s="88"/>
      <c r="D25" s="69" t="s">
        <v>19</v>
      </c>
      <c r="E25" s="75">
        <v>0</v>
      </c>
      <c r="F25" s="75">
        <v>0.2</v>
      </c>
      <c r="G25" s="75">
        <f t="shared" si="0"/>
        <v>0.2</v>
      </c>
    </row>
    <row r="26" spans="2:7" ht="24" customHeight="1" x14ac:dyDescent="0.25">
      <c r="B26" s="111" t="s">
        <v>82</v>
      </c>
      <c r="C26" s="88" t="s">
        <v>90</v>
      </c>
      <c r="D26" s="69" t="s">
        <v>20</v>
      </c>
      <c r="E26" s="75">
        <v>0</v>
      </c>
      <c r="F26" s="75">
        <v>0</v>
      </c>
      <c r="G26" s="75">
        <f t="shared" si="0"/>
        <v>0</v>
      </c>
    </row>
    <row r="27" spans="2:7" ht="18" customHeight="1" x14ac:dyDescent="0.25">
      <c r="B27" s="111"/>
      <c r="C27" s="88"/>
      <c r="D27" s="69" t="s">
        <v>19</v>
      </c>
      <c r="E27" s="75">
        <v>0</v>
      </c>
      <c r="F27" s="75">
        <v>0.2</v>
      </c>
      <c r="G27" s="75">
        <f t="shared" si="0"/>
        <v>0.2</v>
      </c>
    </row>
    <row r="28" spans="2:7" ht="27.75" customHeight="1" x14ac:dyDescent="0.25">
      <c r="B28" s="111" t="s">
        <v>83</v>
      </c>
      <c r="C28" s="88" t="s">
        <v>90</v>
      </c>
      <c r="D28" s="69" t="s">
        <v>20</v>
      </c>
      <c r="E28" s="75">
        <v>0</v>
      </c>
      <c r="F28" s="75">
        <v>0</v>
      </c>
      <c r="G28" s="75">
        <f t="shared" si="0"/>
        <v>0</v>
      </c>
    </row>
    <row r="29" spans="2:7" ht="30.75" customHeight="1" x14ac:dyDescent="0.25">
      <c r="B29" s="111"/>
      <c r="C29" s="88"/>
      <c r="D29" s="69" t="s">
        <v>19</v>
      </c>
      <c r="E29" s="75">
        <v>30</v>
      </c>
      <c r="F29" s="75">
        <v>13.1</v>
      </c>
      <c r="G29" s="75">
        <f t="shared" si="0"/>
        <v>43.1</v>
      </c>
    </row>
    <row r="30" spans="2:7" ht="33.75" customHeight="1" x14ac:dyDescent="0.25">
      <c r="B30" s="111" t="s">
        <v>84</v>
      </c>
      <c r="C30" s="88" t="s">
        <v>91</v>
      </c>
      <c r="D30" s="69" t="s">
        <v>20</v>
      </c>
      <c r="E30" s="75">
        <v>0</v>
      </c>
      <c r="F30" s="75">
        <v>0</v>
      </c>
      <c r="G30" s="75">
        <f t="shared" si="0"/>
        <v>0</v>
      </c>
    </row>
    <row r="31" spans="2:7" ht="33.75" customHeight="1" x14ac:dyDescent="0.25">
      <c r="B31" s="111"/>
      <c r="C31" s="88"/>
      <c r="D31" s="69" t="s">
        <v>19</v>
      </c>
      <c r="E31" s="75">
        <v>20</v>
      </c>
      <c r="F31" s="75">
        <v>4.76</v>
      </c>
      <c r="G31" s="75">
        <f t="shared" si="0"/>
        <v>24.759999999999998</v>
      </c>
    </row>
    <row r="32" spans="2:7" ht="30.75" customHeight="1" x14ac:dyDescent="0.25">
      <c r="B32" s="111" t="s">
        <v>85</v>
      </c>
      <c r="C32" s="88" t="s">
        <v>92</v>
      </c>
      <c r="D32" s="69" t="s">
        <v>20</v>
      </c>
      <c r="E32" s="75">
        <v>0</v>
      </c>
      <c r="F32" s="75">
        <v>0</v>
      </c>
      <c r="G32" s="75">
        <f t="shared" si="0"/>
        <v>0</v>
      </c>
    </row>
    <row r="33" spans="2:12" ht="36" customHeight="1" x14ac:dyDescent="0.25">
      <c r="B33" s="111"/>
      <c r="C33" s="88"/>
      <c r="D33" s="69" t="s">
        <v>19</v>
      </c>
      <c r="E33" s="75">
        <v>65</v>
      </c>
      <c r="F33" s="75">
        <v>8.26</v>
      </c>
      <c r="G33" s="75">
        <f t="shared" si="0"/>
        <v>73.260000000000005</v>
      </c>
    </row>
    <row r="34" spans="2:12" ht="19.5" customHeight="1" x14ac:dyDescent="0.25">
      <c r="B34" s="111" t="s">
        <v>86</v>
      </c>
      <c r="C34" s="88" t="s">
        <v>93</v>
      </c>
      <c r="D34" s="69" t="s">
        <v>20</v>
      </c>
      <c r="E34" s="75">
        <v>0</v>
      </c>
      <c r="F34" s="75">
        <v>0</v>
      </c>
      <c r="G34" s="75">
        <f t="shared" si="0"/>
        <v>0</v>
      </c>
    </row>
    <row r="35" spans="2:12" ht="24" customHeight="1" x14ac:dyDescent="0.25">
      <c r="B35" s="111"/>
      <c r="C35" s="88"/>
      <c r="D35" s="69" t="s">
        <v>19</v>
      </c>
      <c r="E35" s="75">
        <v>22</v>
      </c>
      <c r="F35" s="75">
        <v>2.2999999999999998</v>
      </c>
      <c r="G35" s="75">
        <f t="shared" si="0"/>
        <v>24.3</v>
      </c>
    </row>
    <row r="36" spans="2:12" ht="21.75" customHeight="1" x14ac:dyDescent="0.25">
      <c r="B36" s="111" t="s">
        <v>87</v>
      </c>
      <c r="C36" s="88" t="s">
        <v>93</v>
      </c>
      <c r="D36" s="69" t="s">
        <v>20</v>
      </c>
      <c r="E36" s="75">
        <v>0</v>
      </c>
      <c r="F36" s="75">
        <v>0</v>
      </c>
      <c r="G36" s="75">
        <f t="shared" si="0"/>
        <v>0</v>
      </c>
    </row>
    <row r="37" spans="2:12" ht="25.5" customHeight="1" x14ac:dyDescent="0.25">
      <c r="B37" s="111"/>
      <c r="C37" s="88"/>
      <c r="D37" s="69" t="s">
        <v>19</v>
      </c>
      <c r="E37" s="75">
        <v>50</v>
      </c>
      <c r="F37" s="75">
        <v>2</v>
      </c>
      <c r="G37" s="75">
        <f t="shared" si="0"/>
        <v>52</v>
      </c>
    </row>
    <row r="38" spans="2:12" ht="15.75" customHeight="1" x14ac:dyDescent="0.25">
      <c r="B38" s="111" t="s">
        <v>66</v>
      </c>
      <c r="C38" s="88" t="s">
        <v>65</v>
      </c>
      <c r="D38" s="69" t="s">
        <v>20</v>
      </c>
      <c r="E38" s="75">
        <v>512.45000000000005</v>
      </c>
      <c r="F38" s="75">
        <v>0</v>
      </c>
      <c r="G38" s="75">
        <f t="shared" si="0"/>
        <v>512.45000000000005</v>
      </c>
    </row>
    <row r="39" spans="2:12" ht="27.75" customHeight="1" x14ac:dyDescent="0.25">
      <c r="B39" s="111"/>
      <c r="C39" s="88"/>
      <c r="D39" s="69" t="s">
        <v>19</v>
      </c>
      <c r="E39" s="75">
        <v>200</v>
      </c>
      <c r="F39" s="75">
        <v>10</v>
      </c>
      <c r="G39" s="75">
        <f t="shared" si="0"/>
        <v>210</v>
      </c>
    </row>
    <row r="40" spans="2:12" ht="19.5" customHeight="1" x14ac:dyDescent="0.25">
      <c r="B40" s="92" t="s">
        <v>6</v>
      </c>
      <c r="C40" s="93"/>
      <c r="D40" s="5" t="s">
        <v>20</v>
      </c>
      <c r="E40" s="51">
        <f>E38</f>
        <v>512.45000000000005</v>
      </c>
      <c r="F40" s="51">
        <f t="shared" ref="F40:G40" si="1">F38</f>
        <v>0</v>
      </c>
      <c r="G40" s="51">
        <f t="shared" si="1"/>
        <v>512.45000000000005</v>
      </c>
    </row>
    <row r="41" spans="2:12" x14ac:dyDescent="0.25">
      <c r="B41" s="94"/>
      <c r="C41" s="95"/>
      <c r="D41" s="5" t="s">
        <v>19</v>
      </c>
      <c r="E41" s="52">
        <f>E43+E11+E13+E15+E17+E19+E39+E21+E23+E25+E27+E29+E31+E33+E35+E37</f>
        <v>526.20000000000005</v>
      </c>
      <c r="F41" s="52">
        <f t="shared" ref="F41:G41" si="2">F43+F11+F13+F15+F17+F19+F39+F21+F23+F25+F27+F29+F31+F33+F35+F37</f>
        <v>488.82</v>
      </c>
      <c r="G41" s="52">
        <f t="shared" si="2"/>
        <v>1015.0200000000001</v>
      </c>
    </row>
    <row r="42" spans="2:12" s="57" customFormat="1" x14ac:dyDescent="0.25">
      <c r="B42" s="55"/>
      <c r="C42" s="56"/>
      <c r="D42" s="56"/>
    </row>
    <row r="43" spans="2:12" s="57" customFormat="1" x14ac:dyDescent="0.25">
      <c r="B43" s="55"/>
      <c r="C43" s="56"/>
      <c r="D43" s="56"/>
    </row>
    <row r="44" spans="2:12" s="57" customFormat="1" x14ac:dyDescent="0.25">
      <c r="B44" s="50" t="s">
        <v>12</v>
      </c>
      <c r="C44" s="50"/>
      <c r="D44" s="43"/>
      <c r="E44" s="43"/>
      <c r="F44" s="67" t="s">
        <v>13</v>
      </c>
    </row>
    <row r="45" spans="2:12" s="57" customFormat="1" x14ac:dyDescent="0.25">
      <c r="B45" s="50" t="s">
        <v>14</v>
      </c>
      <c r="C45" s="96"/>
      <c r="D45" s="96"/>
      <c r="E45" s="96"/>
      <c r="F45" s="68" t="s">
        <v>22</v>
      </c>
    </row>
    <row r="46" spans="2:12" x14ac:dyDescent="0.25">
      <c r="B46" s="50"/>
      <c r="C46" s="50"/>
      <c r="D46" s="50"/>
      <c r="E46" s="50"/>
      <c r="F46" s="50"/>
      <c r="G46" s="41"/>
      <c r="H46" s="50"/>
      <c r="I46" s="50"/>
      <c r="J46" s="50"/>
      <c r="K46" s="50"/>
      <c r="L46" s="50"/>
    </row>
    <row r="47" spans="2:12" x14ac:dyDescent="0.25">
      <c r="B47" s="50"/>
      <c r="C47" s="82" t="s">
        <v>17</v>
      </c>
      <c r="D47" s="82"/>
      <c r="E47" s="82"/>
      <c r="F47" s="82"/>
      <c r="G47" s="82"/>
      <c r="H47" s="43"/>
      <c r="I47" s="43"/>
      <c r="J47" s="50"/>
      <c r="K47" s="50"/>
      <c r="L47" s="50"/>
    </row>
    <row r="48" spans="2:12" x14ac:dyDescent="0.25">
      <c r="B48" s="50"/>
      <c r="C48" s="83" t="s">
        <v>15</v>
      </c>
      <c r="D48" s="83"/>
      <c r="E48" s="83"/>
      <c r="F48" s="83"/>
      <c r="G48" s="83"/>
      <c r="H48" s="83"/>
      <c r="I48" s="83"/>
      <c r="J48" s="49"/>
      <c r="K48" s="49"/>
      <c r="L48" s="49"/>
    </row>
    <row r="49" spans="2:12" x14ac:dyDescent="0.25">
      <c r="B49" s="41"/>
      <c r="C49" s="50"/>
      <c r="D49" s="50"/>
      <c r="E49" s="41"/>
      <c r="F49" s="50"/>
      <c r="G49" s="41"/>
      <c r="K49" s="41"/>
      <c r="L49" s="41"/>
    </row>
    <row r="50" spans="2:12" x14ac:dyDescent="0.25">
      <c r="D50" s="29" t="s">
        <v>26</v>
      </c>
    </row>
    <row r="51" spans="2:12" x14ac:dyDescent="0.25">
      <c r="C51" s="83" t="s">
        <v>16</v>
      </c>
      <c r="D51" s="83"/>
      <c r="E51" s="83"/>
      <c r="F51" s="83"/>
    </row>
  </sheetData>
  <mergeCells count="43">
    <mergeCell ref="C30:C31"/>
    <mergeCell ref="C32:C33"/>
    <mergeCell ref="C34:C35"/>
    <mergeCell ref="C36:C37"/>
    <mergeCell ref="B24:B25"/>
    <mergeCell ref="B26:B27"/>
    <mergeCell ref="B28:B29"/>
    <mergeCell ref="B30:B31"/>
    <mergeCell ref="B32:B33"/>
    <mergeCell ref="C20:C21"/>
    <mergeCell ref="C22:C23"/>
    <mergeCell ref="C24:C25"/>
    <mergeCell ref="C26:C27"/>
    <mergeCell ref="C28:C29"/>
    <mergeCell ref="C16:C17"/>
    <mergeCell ref="C47:G47"/>
    <mergeCell ref="C51:F51"/>
    <mergeCell ref="B40:C41"/>
    <mergeCell ref="G48:I48"/>
    <mergeCell ref="C48:F48"/>
    <mergeCell ref="C45:E45"/>
    <mergeCell ref="B18:B19"/>
    <mergeCell ref="C18:C19"/>
    <mergeCell ref="B16:B17"/>
    <mergeCell ref="B38:B39"/>
    <mergeCell ref="C38:C39"/>
    <mergeCell ref="B20:B21"/>
    <mergeCell ref="B22:B23"/>
    <mergeCell ref="B34:B35"/>
    <mergeCell ref="B36:B37"/>
    <mergeCell ref="B4:G5"/>
    <mergeCell ref="G7:G9"/>
    <mergeCell ref="F7:F9"/>
    <mergeCell ref="B7:B9"/>
    <mergeCell ref="C7:C9"/>
    <mergeCell ref="E7:E9"/>
    <mergeCell ref="D7:D8"/>
    <mergeCell ref="B12:B13"/>
    <mergeCell ref="C12:C13"/>
    <mergeCell ref="C10:C11"/>
    <mergeCell ref="B10:B11"/>
    <mergeCell ref="B14:B15"/>
    <mergeCell ref="C14:C15"/>
  </mergeCells>
  <phoneticPr fontId="11" type="noConversion"/>
  <pageMargins left="0.25" right="0.2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L19"/>
  <sheetViews>
    <sheetView tabSelected="1" workbookViewId="0">
      <selection activeCell="C7" sqref="C7:C8"/>
    </sheetView>
  </sheetViews>
  <sheetFormatPr defaultRowHeight="15" x14ac:dyDescent="0.25"/>
  <cols>
    <col min="2" max="2" width="54.140625" customWidth="1"/>
    <col min="3" max="3" width="18.28515625" customWidth="1"/>
    <col min="4" max="4" width="15.5703125" customWidth="1"/>
    <col min="5" max="5" width="21.28515625" customWidth="1"/>
    <col min="6" max="6" width="12.5703125" customWidth="1"/>
    <col min="7" max="7" width="11.42578125" bestFit="1" customWidth="1"/>
  </cols>
  <sheetData>
    <row r="1" spans="2:12" x14ac:dyDescent="0.25">
      <c r="B1" s="30" t="s">
        <v>64</v>
      </c>
    </row>
    <row r="2" spans="2:12" ht="39.75" customHeight="1" x14ac:dyDescent="0.3">
      <c r="B2" s="97" t="s">
        <v>38</v>
      </c>
      <c r="C2" s="97"/>
      <c r="D2" s="97"/>
      <c r="E2" s="97"/>
      <c r="F2" s="97"/>
      <c r="G2" s="97"/>
      <c r="H2" s="48"/>
      <c r="I2" s="48"/>
      <c r="J2" s="48"/>
      <c r="K2" s="48"/>
    </row>
    <row r="3" spans="2:12" x14ac:dyDescent="0.25">
      <c r="C3" s="30"/>
      <c r="D3" s="30"/>
    </row>
    <row r="4" spans="2:12" s="31" customFormat="1" ht="40.5" customHeight="1" x14ac:dyDescent="0.3">
      <c r="B4" s="98" t="s">
        <v>25</v>
      </c>
      <c r="C4" s="99" t="s">
        <v>0</v>
      </c>
      <c r="D4" s="100" t="s">
        <v>21</v>
      </c>
      <c r="E4" s="99" t="s">
        <v>43</v>
      </c>
      <c r="F4" s="99" t="s">
        <v>41</v>
      </c>
      <c r="G4" s="99" t="s">
        <v>2</v>
      </c>
    </row>
    <row r="5" spans="2:12" s="31" customFormat="1" ht="36" customHeight="1" x14ac:dyDescent="0.3">
      <c r="B5" s="98"/>
      <c r="C5" s="99"/>
      <c r="D5" s="101"/>
      <c r="E5" s="99"/>
      <c r="F5" s="99"/>
      <c r="G5" s="99"/>
    </row>
    <row r="6" spans="2:12" s="31" customFormat="1" ht="15.75" hidden="1" customHeight="1" x14ac:dyDescent="0.3">
      <c r="B6" s="98"/>
      <c r="C6" s="99"/>
      <c r="D6" s="102"/>
      <c r="E6" s="99"/>
      <c r="F6" s="99"/>
      <c r="G6" s="99"/>
    </row>
    <row r="7" spans="2:12" s="31" customFormat="1" ht="15.75" customHeight="1" x14ac:dyDescent="0.3">
      <c r="B7" s="108" t="s">
        <v>50</v>
      </c>
      <c r="C7" s="106" t="s">
        <v>49</v>
      </c>
      <c r="D7" s="32" t="s">
        <v>20</v>
      </c>
      <c r="E7" s="79">
        <v>0</v>
      </c>
      <c r="F7" s="74">
        <v>0</v>
      </c>
      <c r="G7" s="74">
        <f>E7+F7</f>
        <v>0</v>
      </c>
    </row>
    <row r="8" spans="2:12" s="31" customFormat="1" ht="15.75" customHeight="1" x14ac:dyDescent="0.3">
      <c r="B8" s="109"/>
      <c r="C8" s="107"/>
      <c r="D8" s="32" t="s">
        <v>19</v>
      </c>
      <c r="E8" s="79">
        <v>0</v>
      </c>
      <c r="F8" s="74">
        <v>24.45</v>
      </c>
      <c r="G8" s="74">
        <f t="shared" ref="G8:G10" si="0">E8+F8</f>
        <v>24.45</v>
      </c>
    </row>
    <row r="9" spans="2:12" s="31" customFormat="1" ht="18.75" x14ac:dyDescent="0.3">
      <c r="B9" s="104" t="s">
        <v>51</v>
      </c>
      <c r="C9" s="106" t="s">
        <v>49</v>
      </c>
      <c r="D9" s="32" t="s">
        <v>20</v>
      </c>
      <c r="E9" s="80">
        <v>0</v>
      </c>
      <c r="F9" s="74">
        <v>0</v>
      </c>
      <c r="G9" s="74">
        <f t="shared" si="0"/>
        <v>0</v>
      </c>
    </row>
    <row r="10" spans="2:12" s="31" customFormat="1" ht="18.75" x14ac:dyDescent="0.3">
      <c r="B10" s="105"/>
      <c r="C10" s="107"/>
      <c r="D10" s="32" t="s">
        <v>19</v>
      </c>
      <c r="E10" s="33">
        <v>0</v>
      </c>
      <c r="F10" s="74">
        <v>641.04999999999995</v>
      </c>
      <c r="G10" s="74">
        <f t="shared" si="0"/>
        <v>641.04999999999995</v>
      </c>
    </row>
    <row r="11" spans="2:12" s="36" customFormat="1" ht="18.75" x14ac:dyDescent="0.3">
      <c r="B11" s="103" t="s">
        <v>6</v>
      </c>
      <c r="C11" s="103"/>
      <c r="D11" s="34" t="s">
        <v>20</v>
      </c>
      <c r="E11" s="81">
        <f>E9</f>
        <v>0</v>
      </c>
      <c r="F11" s="46">
        <f t="shared" ref="F11:G11" si="1">F9</f>
        <v>0</v>
      </c>
      <c r="G11" s="46">
        <f t="shared" si="1"/>
        <v>0</v>
      </c>
    </row>
    <row r="12" spans="2:12" s="10" customFormat="1" ht="18.75" x14ac:dyDescent="0.3">
      <c r="B12" s="103"/>
      <c r="C12" s="103"/>
      <c r="D12" s="34" t="s">
        <v>19</v>
      </c>
      <c r="E12" s="35">
        <f>E10+E8</f>
        <v>0</v>
      </c>
      <c r="F12" s="35">
        <f t="shared" ref="F12:G12" si="2">F10+F8</f>
        <v>665.5</v>
      </c>
      <c r="G12" s="35">
        <f t="shared" si="2"/>
        <v>665.5</v>
      </c>
    </row>
    <row r="13" spans="2:12" s="10" customFormat="1" x14ac:dyDescent="0.25">
      <c r="B13" s="8"/>
      <c r="C13" s="9"/>
      <c r="D13" s="9"/>
      <c r="G13" s="47"/>
    </row>
    <row r="14" spans="2:12" s="10" customFormat="1" x14ac:dyDescent="0.25">
      <c r="B14" s="39" t="s">
        <v>12</v>
      </c>
      <c r="C14" s="40" t="s">
        <v>13</v>
      </c>
      <c r="D14" s="44"/>
      <c r="E14" s="44" t="s">
        <v>17</v>
      </c>
      <c r="F14" s="44"/>
      <c r="G14" s="44"/>
      <c r="H14" s="44"/>
      <c r="I14" s="44"/>
      <c r="J14" s="43"/>
      <c r="K14" s="43"/>
    </row>
    <row r="15" spans="2:12" s="10" customFormat="1" x14ac:dyDescent="0.25">
      <c r="B15" s="39" t="s">
        <v>14</v>
      </c>
      <c r="C15" s="43" t="s">
        <v>22</v>
      </c>
      <c r="D15" s="43"/>
      <c r="E15" s="45" t="s">
        <v>23</v>
      </c>
      <c r="F15" s="45"/>
      <c r="G15" s="45"/>
      <c r="H15" s="45"/>
      <c r="I15" s="45"/>
      <c r="J15" s="45"/>
      <c r="K15" s="45"/>
    </row>
    <row r="16" spans="2:12" s="10" customFormat="1" x14ac:dyDescent="0.25">
      <c r="B16" s="39"/>
      <c r="C16" s="39"/>
      <c r="D16" s="45"/>
      <c r="E16" s="39"/>
      <c r="F16" s="39"/>
      <c r="G16" s="41"/>
      <c r="H16" s="39"/>
      <c r="I16" s="39"/>
      <c r="J16" s="39"/>
      <c r="K16" s="39"/>
      <c r="L16" s="39"/>
    </row>
    <row r="17" spans="2:12" x14ac:dyDescent="0.25">
      <c r="B17" s="39"/>
      <c r="C17" s="39"/>
      <c r="D17" s="45"/>
      <c r="E17" s="42"/>
      <c r="F17" s="39"/>
      <c r="G17" s="41"/>
      <c r="H17" s="39"/>
      <c r="I17" s="39"/>
      <c r="J17" s="39"/>
      <c r="K17" s="39"/>
      <c r="L17" s="39"/>
    </row>
    <row r="18" spans="2:12" x14ac:dyDescent="0.25">
      <c r="B18" s="39"/>
      <c r="C18" s="39"/>
      <c r="D18" s="45"/>
      <c r="E18" s="83" t="s">
        <v>29</v>
      </c>
      <c r="F18" s="83"/>
      <c r="G18" s="83"/>
      <c r="H18" s="40"/>
      <c r="I18" s="40"/>
      <c r="J18" s="40"/>
    </row>
    <row r="19" spans="2:12" x14ac:dyDescent="0.25">
      <c r="B19" s="41"/>
      <c r="C19" s="39"/>
      <c r="D19" s="45"/>
      <c r="E19" s="41"/>
      <c r="F19" s="39" t="s">
        <v>16</v>
      </c>
      <c r="G19" s="39"/>
      <c r="H19" s="39"/>
      <c r="I19" s="41"/>
      <c r="J19" s="41"/>
    </row>
  </sheetData>
  <mergeCells count="13">
    <mergeCell ref="B2:G2"/>
    <mergeCell ref="E18:G18"/>
    <mergeCell ref="B4:B6"/>
    <mergeCell ref="C4:C6"/>
    <mergeCell ref="E4:E6"/>
    <mergeCell ref="F4:F6"/>
    <mergeCell ref="G4:G6"/>
    <mergeCell ref="D4:D6"/>
    <mergeCell ref="B11:C12"/>
    <mergeCell ref="B9:B10"/>
    <mergeCell ref="C9:C10"/>
    <mergeCell ref="B7:B8"/>
    <mergeCell ref="C7:C8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DELL</cp:lastModifiedBy>
  <cp:lastPrinted>2022-03-22T18:12:55Z</cp:lastPrinted>
  <dcterms:created xsi:type="dcterms:W3CDTF">2020-09-04T06:20:51Z</dcterms:created>
  <dcterms:modified xsi:type="dcterms:W3CDTF">2022-03-22T18:13:48Z</dcterms:modified>
</cp:coreProperties>
</file>