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otarari CL\14. Sedinta CL 17 octombrie 2024\1. HCL rectificare buget\"/>
    </mc:Choice>
  </mc:AlternateContent>
  <xr:revisionPtr revIDLastSave="0" documentId="13_ncr:1_{44EDB34A-0BAC-477D-9F4E-547A3E1450F9}" xr6:coauthVersionLast="47" xr6:coauthVersionMax="47" xr10:uidLastSave="{00000000-0000-0000-0000-000000000000}"/>
  <bookViews>
    <workbookView xWindow="11880" yWindow="285" windowWidth="16890" windowHeight="1492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66" i="1" l="1"/>
  <c r="D60" i="1"/>
  <c r="D158" i="1"/>
  <c r="D145" i="1"/>
  <c r="D81" i="1"/>
  <c r="D132" i="1" l="1"/>
  <c r="D166" i="1"/>
  <c r="D165" i="1" s="1"/>
  <c r="D73" i="1"/>
  <c r="E90" i="1"/>
  <c r="F90" i="1"/>
  <c r="G90" i="1"/>
  <c r="D90" i="1"/>
  <c r="E87" i="1"/>
  <c r="F87" i="1"/>
  <c r="G87" i="1"/>
  <c r="D87" i="1"/>
  <c r="D69" i="1"/>
  <c r="E17" i="1"/>
  <c r="F17" i="1"/>
  <c r="G17" i="1"/>
  <c r="D17" i="1"/>
  <c r="D97" i="1" l="1"/>
  <c r="D96" i="1" s="1"/>
  <c r="D119" i="1"/>
  <c r="D118" i="1" s="1"/>
  <c r="D178" i="1"/>
  <c r="D177" i="1" s="1"/>
  <c r="E155" i="1"/>
  <c r="E154" i="1" s="1"/>
  <c r="F155" i="1"/>
  <c r="F154" i="1" s="1"/>
  <c r="G155" i="1"/>
  <c r="G154" i="1" s="1"/>
  <c r="D144" i="1"/>
  <c r="D155" i="1"/>
  <c r="E119" i="1"/>
  <c r="E118" i="1" s="1"/>
  <c r="F119" i="1"/>
  <c r="F118" i="1" s="1"/>
  <c r="G119" i="1"/>
  <c r="G118" i="1" s="1"/>
  <c r="E96" i="1"/>
  <c r="F96" i="1"/>
  <c r="G96" i="1"/>
  <c r="E76" i="1"/>
  <c r="F76" i="1"/>
  <c r="G76" i="1"/>
  <c r="E51" i="1"/>
  <c r="F51" i="1"/>
  <c r="G51" i="1"/>
  <c r="D51" i="1"/>
  <c r="E40" i="1"/>
  <c r="F40" i="1"/>
  <c r="G40" i="1"/>
  <c r="D40" i="1"/>
  <c r="D25" i="1"/>
  <c r="D22" i="1"/>
  <c r="E22" i="1"/>
  <c r="F22" i="1"/>
  <c r="G22" i="1"/>
  <c r="E25" i="1"/>
  <c r="F25" i="1"/>
  <c r="G25" i="1"/>
  <c r="E173" i="1"/>
  <c r="F173" i="1"/>
  <c r="G173" i="1"/>
  <c r="E178" i="1"/>
  <c r="E177" i="1" s="1"/>
  <c r="F178" i="1"/>
  <c r="F177" i="1" s="1"/>
  <c r="G178" i="1"/>
  <c r="G177" i="1" s="1"/>
  <c r="D173" i="1"/>
  <c r="E166" i="1"/>
  <c r="F166" i="1"/>
  <c r="G166" i="1"/>
  <c r="E124" i="1"/>
  <c r="F124" i="1"/>
  <c r="G124" i="1"/>
  <c r="D124" i="1"/>
  <c r="G108" i="1"/>
  <c r="F108" i="1"/>
  <c r="E108" i="1"/>
  <c r="D108" i="1"/>
  <c r="D63" i="1"/>
  <c r="D76" i="1" s="1"/>
  <c r="E81" i="1" l="1"/>
  <c r="F81" i="1"/>
  <c r="G81" i="1"/>
  <c r="E126" i="1"/>
  <c r="F126" i="1"/>
  <c r="G126" i="1"/>
  <c r="E123" i="1"/>
  <c r="F123" i="1"/>
  <c r="G123" i="1"/>
  <c r="D123" i="1"/>
  <c r="D30" i="1"/>
  <c r="E48" i="1"/>
  <c r="F48" i="1"/>
  <c r="G48" i="1"/>
  <c r="D48" i="1"/>
  <c r="G34" i="1"/>
  <c r="F34" i="1"/>
  <c r="E34" i="1"/>
  <c r="D34" i="1"/>
  <c r="E172" i="1" l="1"/>
  <c r="E113" i="1" l="1"/>
  <c r="F113" i="1"/>
  <c r="G113" i="1"/>
  <c r="D113" i="1"/>
  <c r="D111" i="1" s="1"/>
  <c r="E103" i="1"/>
  <c r="F103" i="1"/>
  <c r="G103" i="1"/>
  <c r="D103" i="1"/>
  <c r="D99" i="1" s="1"/>
  <c r="E111" i="1" l="1"/>
  <c r="F111" i="1"/>
  <c r="G111" i="1"/>
  <c r="E30" i="1"/>
  <c r="F30" i="1"/>
  <c r="G30" i="1"/>
  <c r="E145" i="1" l="1"/>
  <c r="E144" i="1" s="1"/>
  <c r="F145" i="1"/>
  <c r="F144" i="1" s="1"/>
  <c r="G145" i="1"/>
  <c r="G144" i="1" s="1"/>
  <c r="G99" i="1" l="1"/>
  <c r="G128" i="1" s="1"/>
  <c r="E99" i="1"/>
  <c r="E128" i="1" s="1"/>
  <c r="F99" i="1"/>
  <c r="F128" i="1" s="1"/>
  <c r="E46" i="1"/>
  <c r="F46" i="1"/>
  <c r="G46" i="1"/>
  <c r="D46" i="1"/>
  <c r="E165" i="1"/>
  <c r="F165" i="1"/>
  <c r="G165" i="1"/>
  <c r="E131" i="1"/>
  <c r="F131" i="1"/>
  <c r="G131" i="1"/>
  <c r="D157" i="1"/>
  <c r="E157" i="1"/>
  <c r="F157" i="1"/>
  <c r="G157" i="1"/>
  <c r="D131" i="1"/>
  <c r="F172" i="1"/>
  <c r="G172" i="1"/>
  <c r="D172" i="1"/>
  <c r="E33" i="1"/>
  <c r="F33" i="1"/>
  <c r="G33" i="1"/>
  <c r="D33" i="1"/>
  <c r="D126" i="1"/>
  <c r="D128" i="1" s="1"/>
  <c r="G182" i="1" l="1"/>
  <c r="E182" i="1"/>
  <c r="F182" i="1"/>
  <c r="D21" i="1"/>
  <c r="D54" i="1" s="1"/>
  <c r="E21" i="1"/>
  <c r="E54" i="1" s="1"/>
  <c r="E77" i="1" s="1"/>
  <c r="F21" i="1"/>
  <c r="F54" i="1" s="1"/>
  <c r="F77" i="1" s="1"/>
  <c r="G21" i="1"/>
  <c r="G54" i="1" s="1"/>
  <c r="G77" i="1" s="1"/>
  <c r="D77" i="1" l="1"/>
  <c r="E183" i="1"/>
  <c r="F183" i="1"/>
  <c r="G183" i="1"/>
  <c r="D154" i="1" l="1"/>
  <c r="D182" i="1" s="1"/>
  <c r="D183" i="1" s="1"/>
</calcChain>
</file>

<file path=xl/sharedStrings.xml><?xml version="1.0" encoding="utf-8"?>
<sst xmlns="http://schemas.openxmlformats.org/spreadsheetml/2006/main" count="224" uniqueCount="206">
  <si>
    <t>Impozite si taxe pe proprietate</t>
  </si>
  <si>
    <t>Impozit pe cladiri din care:</t>
  </si>
  <si>
    <t xml:space="preserve">Taxe judiciare de timbru </t>
  </si>
  <si>
    <t>Sume defalcate din TVA</t>
  </si>
  <si>
    <t>Sume defalcate din TVA pentru echilibrarea bugetelor</t>
  </si>
  <si>
    <t>Impozit asupra mijloacelor de transport</t>
  </si>
  <si>
    <t>Venituri din proprietate</t>
  </si>
  <si>
    <t>Venituri din concesiuni si inchirieri</t>
  </si>
  <si>
    <t>Diverse venituri</t>
  </si>
  <si>
    <t>Subventii</t>
  </si>
  <si>
    <t>TOTAL VENITURI</t>
  </si>
  <si>
    <t>2)Bunuri si servicii</t>
  </si>
  <si>
    <t>1)cheltuieli cu salariile</t>
  </si>
  <si>
    <t>3)Tichete de gradinita</t>
  </si>
  <si>
    <t>1)Cheltuieli cu salariile(asistenti personali)</t>
  </si>
  <si>
    <t xml:space="preserve">2)-Asistenta sociala </t>
  </si>
  <si>
    <t xml:space="preserve">Contributii salubritate </t>
  </si>
  <si>
    <t>Cheltuieli de capital</t>
  </si>
  <si>
    <t>Denumire indicator</t>
  </si>
  <si>
    <t>03.02.18</t>
  </si>
  <si>
    <t>0 4.02</t>
  </si>
  <si>
    <t>0 7.02</t>
  </si>
  <si>
    <t>0 7.02.01</t>
  </si>
  <si>
    <t>0 7.02.01.01</t>
  </si>
  <si>
    <t>0 7.02.01.02</t>
  </si>
  <si>
    <t>0 7.02.02</t>
  </si>
  <si>
    <t>0 7.02.02.01</t>
  </si>
  <si>
    <t>0 7.02.02.02</t>
  </si>
  <si>
    <t>0 7.02.02.03</t>
  </si>
  <si>
    <t>0 7.02.03</t>
  </si>
  <si>
    <t>11.02.02</t>
  </si>
  <si>
    <t>11.02.06</t>
  </si>
  <si>
    <t>16.02.02</t>
  </si>
  <si>
    <t>16.02.02.01</t>
  </si>
  <si>
    <t>16.02.02.02</t>
  </si>
  <si>
    <t>16.02.03</t>
  </si>
  <si>
    <t>16.02.50</t>
  </si>
  <si>
    <t>30.02.05</t>
  </si>
  <si>
    <t>35.02.01</t>
  </si>
  <si>
    <t>36.02.50</t>
  </si>
  <si>
    <t>37.02.03</t>
  </si>
  <si>
    <t>37.02.04</t>
  </si>
  <si>
    <t>Varsaminte din sectiunea de dezvoltare</t>
  </si>
  <si>
    <t>Subventii pentru incalzirea locuintei</t>
  </si>
  <si>
    <t>VENITURI</t>
  </si>
  <si>
    <t>CAPITOL</t>
  </si>
  <si>
    <t>DENUMIRE INDICATOR</t>
  </si>
  <si>
    <t>Alte servicii publice generale</t>
  </si>
  <si>
    <t xml:space="preserve"> Invatamant                                      </t>
  </si>
  <si>
    <t xml:space="preserve"> Protectia mediului </t>
  </si>
  <si>
    <t>Transporturi</t>
  </si>
  <si>
    <t xml:space="preserve"> Cultura recreere si religie</t>
  </si>
  <si>
    <t>CHELTUIELI DEZVOLTARE</t>
  </si>
  <si>
    <t>4)Sume ptr copii cu cerinte speciale</t>
  </si>
  <si>
    <t>42.02.34</t>
  </si>
  <si>
    <t>2)-Bunuri si servicii din care</t>
  </si>
  <si>
    <t>Sport</t>
  </si>
  <si>
    <t>Camin cultural</t>
  </si>
  <si>
    <t>III.Cap 67.02 Cultura</t>
  </si>
  <si>
    <t xml:space="preserve"> Actualizare PUG</t>
  </si>
  <si>
    <t xml:space="preserve"> V Cap.74.02 Protectia mediului</t>
  </si>
  <si>
    <t>TOTAL CHELTUIELI FUNCTIONARE SI DEZVOLTARE</t>
  </si>
  <si>
    <t>II Cap 65.02 Invatamant</t>
  </si>
  <si>
    <t>42.02.65</t>
  </si>
  <si>
    <t>Finantarea programului national de dezvoltare locala</t>
  </si>
  <si>
    <t>Alte servicii culturale</t>
  </si>
  <si>
    <t>Transferuri</t>
  </si>
  <si>
    <t>Sume primite de la UE</t>
  </si>
  <si>
    <t>18.02.50</t>
  </si>
  <si>
    <t>Alte impozite si taxe</t>
  </si>
  <si>
    <t>Gradini si parcuri</t>
  </si>
  <si>
    <t xml:space="preserve">R O M Â N I A </t>
  </si>
  <si>
    <t>J U D E Ț U L   P R A H O V A</t>
  </si>
  <si>
    <t>CONSILIUL LOCAL AL COMUNEI DUMBRAVA</t>
  </si>
  <si>
    <t>FAX 0244.471.921, E-MAIL: primariadumbrava@gmail.com</t>
  </si>
  <si>
    <t>Impozit pe venit</t>
  </si>
  <si>
    <t>Cote și sume defalcate din impozitul pe venit</t>
  </si>
  <si>
    <t>04.02.01</t>
  </si>
  <si>
    <t>04.02.04</t>
  </si>
  <si>
    <t>Sume alocate de Consiliul Judetean pentru echilibrarea bugetelor locale cota 80 %</t>
  </si>
  <si>
    <t>Impozit pe cladiri persoane fizice</t>
  </si>
  <si>
    <t>Impozit pe teren persoane fizice</t>
  </si>
  <si>
    <t>Impozit pe teren persoane juridice</t>
  </si>
  <si>
    <t>Impozit pe terenuri din care:</t>
  </si>
  <si>
    <t>Impozit pe cladiri persoane juridice</t>
  </si>
  <si>
    <t>Impozit mijloc transport persoane fizice</t>
  </si>
  <si>
    <t>Impozit mijloc transport persoane juridice</t>
  </si>
  <si>
    <t>Ajutor urgenta</t>
  </si>
  <si>
    <t>Bunuri si servicii</t>
  </si>
  <si>
    <t>Indemnizații asistenți personali</t>
  </si>
  <si>
    <t>Alte venituri din prestari de servicii si alte activitati</t>
  </si>
  <si>
    <t>Impozit pe teren extravilan</t>
  </si>
  <si>
    <t>Taxe pe utilizarea bunurilor, autorizarea utilizării bunurilor sau pe desfășurarea de activități</t>
  </si>
  <si>
    <t>Taxe și tarife pentru eliberarea de licențe și autorizații de funcționare</t>
  </si>
  <si>
    <t>Amenzi, penalități și confiscări</t>
  </si>
  <si>
    <t>Venituri din amenzi și sanctiuni</t>
  </si>
  <si>
    <t>Alte venituri (nr. casa, taxa xerox, taxa vânzări plăcuțe străzi)</t>
  </si>
  <si>
    <t>Vărsăminte din secțiunea de funcționare</t>
  </si>
  <si>
    <t>CHELTUIELI-FUNCȚIONARE</t>
  </si>
  <si>
    <t>Fond de rezervă</t>
  </si>
  <si>
    <t>I Cap. 51.02 Autoritati executive</t>
  </si>
  <si>
    <t>Voucere de vacanta</t>
  </si>
  <si>
    <t>Asigurari si Asistenta Sociala</t>
  </si>
  <si>
    <r>
      <t>Cote defalcate din impozitul pe veni</t>
    </r>
    <r>
      <rPr>
        <b/>
        <sz val="11"/>
        <color theme="1"/>
        <rFont val="Arial"/>
        <family val="2"/>
      </rPr>
      <t>t</t>
    </r>
  </si>
  <si>
    <t>Total sectiune de dezvoltare</t>
  </si>
  <si>
    <t>Total cheltuieli functionare</t>
  </si>
  <si>
    <t>Alte taxe pe utilizarea bunurilor, autorizarea utilizării bunurilor sau pe desfasurare de activități (taxe firme, caruț, moped)</t>
  </si>
  <si>
    <t xml:space="preserve">   Anexa nr. 1 la Hotărârea Consiliului</t>
  </si>
  <si>
    <t>VENITURI FUNCȚIONARE</t>
  </si>
  <si>
    <t>42.02.88</t>
  </si>
  <si>
    <t>42.02.88.01</t>
  </si>
  <si>
    <t>Fonduri europene nerambursabile</t>
  </si>
  <si>
    <t>42.02.88.03</t>
  </si>
  <si>
    <t>Sume aferente TVA</t>
  </si>
  <si>
    <t>42.02.89</t>
  </si>
  <si>
    <t>Alocari de sume din PNRR aferente componentei imprumuturi</t>
  </si>
  <si>
    <t>42.02.89.01</t>
  </si>
  <si>
    <t>Fonduri din imprumut rambursabil</t>
  </si>
  <si>
    <t>42.02.89.03</t>
  </si>
  <si>
    <t>SUBVENTII DE LA ALTE ADMINISTRATII</t>
  </si>
  <si>
    <t>43.02.44</t>
  </si>
  <si>
    <t>Sume alocate din sume obtinute in urma scoaterii la licitatie a certificatelor de emisii de gaze cu efect de sera pentru finanatarea proiectelor de investitii  AFM</t>
  </si>
  <si>
    <t xml:space="preserve"> Autoritati executive, din care:</t>
  </si>
  <si>
    <t>Asociatii si fundatii</t>
  </si>
  <si>
    <t>Ajutor incalzire lemne</t>
  </si>
  <si>
    <t>Locuinte, servicii si dezvoltare publica</t>
  </si>
  <si>
    <t>Reabilitare seismica si imbunatatirea eficientei energetice in cadrul Caminului Cultural din Zanoaga comuna Dumbrava,judetul Prahova</t>
  </si>
  <si>
    <t>Cresterea eficientei energetice a infrastructurii de iluminat public in comuna Dumbrava, judetul Prahova</t>
  </si>
  <si>
    <t>Eficientizarea consumului de energie electrica la UAT Dumbrava prin instalarea de panouri solare fotovoltaice pentru autoconsum</t>
  </si>
  <si>
    <t xml:space="preserve">Infiintare retea de canalizare si statie de epurare ape uzate comuna Dumbrava </t>
  </si>
  <si>
    <t xml:space="preserve"> Infiintare sistem de canalizare cu statie de epurare in comuna Dumbrava Judetul Prahova</t>
  </si>
  <si>
    <t>VI Cap.84.02 Drumuri si poduri</t>
  </si>
  <si>
    <t>IV.Cap.70.02 Locuinte si dezvoltare publica</t>
  </si>
  <si>
    <t>=====================================================================================</t>
  </si>
  <si>
    <t xml:space="preserve">COMUNA DUMBRAVA, SAT DUMBRAVA, STRADA PRINCIPALĂ NR. 57, JUDEȚUL PRAHOVA, TELEFON 0244.471.400, </t>
  </si>
  <si>
    <t>30.02.05.01</t>
  </si>
  <si>
    <t>Redevente miniere</t>
  </si>
  <si>
    <t>42.02.69</t>
  </si>
  <si>
    <t>Sume primite POR</t>
  </si>
  <si>
    <t>42.02.87</t>
  </si>
  <si>
    <t>Subventii de la bugetul de stat catre bugetele locale pentru programul de investitii Anghel Saligny</t>
  </si>
  <si>
    <t>Sume alocate din bugetul AFIR</t>
  </si>
  <si>
    <t>Sume primite in contul platilor efectuate in anii anteriori</t>
  </si>
  <si>
    <t>VENITURI DEZVOLTARE</t>
  </si>
  <si>
    <t>Sanatate</t>
  </si>
  <si>
    <t>Reparatii curente</t>
  </si>
  <si>
    <t>Indemnizație de hrana</t>
  </si>
  <si>
    <t>Sustinerea cultelor</t>
  </si>
  <si>
    <t>Extindere instalatie gaze cladire  primarie corp 2</t>
  </si>
  <si>
    <t xml:space="preserve"> Achizitie microbuz  si statii de incarcare electrice in comuna Dumbrava,judetul Prahova-PNRR</t>
  </si>
  <si>
    <t xml:space="preserve"> Îmbunatatirea eficientei energetice in cadrul primariei din comuna Dumbrava judetul Prahova-PNRR</t>
  </si>
  <si>
    <t>Reabilitare si modernizare Scoala invatator Dinu Nicolae sat Dumbrava, comuna Dumbrava, judetul Prahova</t>
  </si>
  <si>
    <t>Bransament si instalatie  gaze Gradinita Dumbrava</t>
  </si>
  <si>
    <t>II Cap 66.02 Sanatate</t>
  </si>
  <si>
    <t>Bransament si instalatie  gaze Dispensar Ciupelnita</t>
  </si>
  <si>
    <t>Dotarea cu mobilier,materiale didactice si echipamente digitale a unitatilor de invatamant preuniversitar la Scoala Gimnaziala Invatator Dinu Nicolae, comuna Dumbrava, judetul Prahova</t>
  </si>
  <si>
    <t>Dotare scoli UAT Dumbrava, judetul Prahova</t>
  </si>
  <si>
    <t>Parcare Sala de sport Dumbrava</t>
  </si>
  <si>
    <t xml:space="preserve"> Înfiintare retea de canalizare sat Trestienii de Sus comuna Dumbrava judetul Prahova</t>
  </si>
  <si>
    <t>Reparatie si modernizare a drumului comunal DC 84A sat Trestienii de Jos</t>
  </si>
  <si>
    <t>D.A.L.I Asfaltare drumuri de interes local in comuna Dumbrava</t>
  </si>
  <si>
    <t>PT si executie Modernizare infrastructura rutiera de interes local in comuna Dumbrava, judetul Prahova</t>
  </si>
  <si>
    <t>1)Cheltuieli de personal</t>
  </si>
  <si>
    <t>Sume defalcate din TVA pentru finantarea cheltuielilor descentrali-zate la nivelul comunelor (invatamant)</t>
  </si>
  <si>
    <t>BUGET LOCAL 2024</t>
  </si>
  <si>
    <t>Alocari din sume din PNRR aferente asistentei</t>
  </si>
  <si>
    <t>48.02.01.02</t>
  </si>
  <si>
    <t>Cheltuieli de personal</t>
  </si>
  <si>
    <t>2.Alte servicii publice</t>
  </si>
  <si>
    <t>1.Iluminat public</t>
  </si>
  <si>
    <t>3.Alimentare cu apa</t>
  </si>
  <si>
    <t xml:space="preserve">Dotari cu radiatoare </t>
  </si>
  <si>
    <t>Centrala telefonica si retea de internet primarie</t>
  </si>
  <si>
    <t>Tractor  omologat</t>
  </si>
  <si>
    <t>Rotosapa</t>
  </si>
  <si>
    <t>Freza de sol</t>
  </si>
  <si>
    <t>04.02.05</t>
  </si>
  <si>
    <t>Sume repartizate din fondul la dispozitia Consiliul Judetean</t>
  </si>
  <si>
    <t>43.02.39.01</t>
  </si>
  <si>
    <t>Subventii acordate in baza contractelor de parteneriat sa asociere pentru sectiunea de functionare</t>
  </si>
  <si>
    <t>43.02.39</t>
  </si>
  <si>
    <t>Subentii acordate in baza contractelor de parteneriat</t>
  </si>
  <si>
    <t>43.02.39.02</t>
  </si>
  <si>
    <t>Subentii acordate in baza contractelor de parteneriat sectiunea de dezvoltare</t>
  </si>
  <si>
    <t>Cheltuieli cu alegerile</t>
  </si>
  <si>
    <t>Plăți efectuate în anii precedenți și recuperate în anul curent</t>
  </si>
  <si>
    <t>Casete luminoase</t>
  </si>
  <si>
    <t>Cofinanantare Proiect regional de dezvoltare a infrastructurii de apa si apa uzata a judetului Prahova</t>
  </si>
  <si>
    <t>39.02.07</t>
  </si>
  <si>
    <t>Venituri din vanzarea unor bunuri apartanand domeniului privat</t>
  </si>
  <si>
    <t>48.02.04.01</t>
  </si>
  <si>
    <t>Bariere automate acces parcare</t>
  </si>
  <si>
    <t>Porți fotbal</t>
  </si>
  <si>
    <t>SF DTAC Extindere retea de distributie gaze naturale in satele Trestienii de Jos, Trestienii de Sus comuna Dumbrava judet Prahova</t>
  </si>
  <si>
    <t>Stații de încărcare pentru mașini electrice</t>
  </si>
  <si>
    <t>Plati efectuate in anii predectii si recuperate in anul curent</t>
  </si>
  <si>
    <t>DALI,PT intoc documentatii   Cresterea eficientei energetice si gestionarea inteligenta a energiei in cladirile publice- Gradinita Zanoaga comuna Dumbrava judet Prahova</t>
  </si>
  <si>
    <t>DALI,PT intoc documentatii  Reabilitare,modernizare si dotare Gradinita Zanoaga comuna Dumbrava judet Prahova</t>
  </si>
  <si>
    <t>DALI,PT intoc documentatii Cresterea eficientei energetice si gestionarea inteligenta a energiei in cladirile publice- Gradinita Dumbrava comuna Dumbrava judet Prahova</t>
  </si>
  <si>
    <t>DALI,PT intoc documentatii Cresterea eficientei energetice si gestionarea inteligenta a energiei in cladirile publice- Școala Zanoaga, comuna Dumbrava, judetul Prahova</t>
  </si>
  <si>
    <t>DALI,PT intoc documentatii   Cresterea eficientei energetice si gestionarea inteligenta a energiei in cladirile publice -Camin cultural Dumbrava comuna Dumbrava judet Prahova</t>
  </si>
  <si>
    <t>DALI,PT intoc documentatii   Imbunatatirea eficientei energetice in cadrul caminului cultural Dumbrava comuna Dumbrava judet Prahova</t>
  </si>
  <si>
    <t>DALI,PT intoc documentatii Cresterea eficientei energetice si gestionarea inteligenta a energiei in cladirile publice -Camin cultural Ciupelnita comuna Dumbrava judet Prahova</t>
  </si>
  <si>
    <t>43.02.49.01</t>
  </si>
  <si>
    <t>43.02.49.03</t>
  </si>
  <si>
    <t xml:space="preserve"> Local al Comunei Dumbrava nr. __/______.2024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</si>
</sst>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4"/>
      <color indexed="8"/>
      <name val="Arial"/>
      <family val="2"/>
    </font>
    <font>
      <sz val="20"/>
      <color indexed="8"/>
      <name val="Times New Roman"/>
      <family val="1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20"/>
      <color indexed="8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2"/>
      <color indexed="8"/>
      <name val="Times New Roman"/>
      <family val="1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1" fillId="0" borderId="0" xfId="0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5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8" fillId="0" borderId="0" xfId="1" applyFont="1"/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1" fillId="0" borderId="0" xfId="0" applyFont="1"/>
    <xf numFmtId="0" fontId="10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top" wrapText="1"/>
    </xf>
    <xf numFmtId="0" fontId="11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4" fillId="0" borderId="1" xfId="0" applyFont="1" applyBorder="1" applyAlignment="1">
      <alignment wrapText="1"/>
    </xf>
    <xf numFmtId="2" fontId="1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0" fillId="0" borderId="1" xfId="0" applyBorder="1"/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0" fillId="5" borderId="0" xfId="0" applyFill="1"/>
    <xf numFmtId="0" fontId="0" fillId="0" borderId="0" xfId="0" quotePrefix="1"/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 wrapText="1"/>
    </xf>
    <xf numFmtId="0" fontId="19" fillId="0" borderId="0" xfId="1" applyFont="1" applyAlignment="1">
      <alignment vertical="center"/>
    </xf>
    <xf numFmtId="0" fontId="19" fillId="0" borderId="0" xfId="1" applyFont="1" applyAlignment="1">
      <alignment vertical="center" wrapText="1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/>
    </xf>
    <xf numFmtId="0" fontId="18" fillId="0" borderId="1" xfId="0" applyFont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5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0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top" wrapText="1"/>
    </xf>
    <xf numFmtId="0" fontId="10" fillId="5" borderId="4" xfId="0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9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CC637218-A3B9-495B-8683-0519975560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27212</xdr:colOff>
      <xdr:row>0</xdr:row>
      <xdr:rowOff>133350</xdr:rowOff>
    </xdr:from>
    <xdr:to>
      <xdr:col>1</xdr:col>
      <xdr:colOff>619125</xdr:colOff>
      <xdr:row>5</xdr:row>
      <xdr:rowOff>171450</xdr:rowOff>
    </xdr:to>
    <xdr:pic>
      <xdr:nvPicPr>
        <xdr:cNvPr id="2" name="Picture 1" descr="Stema-Romaniei-color">
          <a:extLst>
            <a:ext uri="{FF2B5EF4-FFF2-40B4-BE49-F238E27FC236}">
              <a16:creationId xmlns:a16="http://schemas.microsoft.com/office/drawing/2014/main" id="{3E650D87-C80B-4A99-8FE8-9DEE97B18C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2" y="133350"/>
          <a:ext cx="706213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28575</xdr:rowOff>
    </xdr:from>
    <xdr:to>
      <xdr:col>6</xdr:col>
      <xdr:colOff>561975</xdr:colOff>
      <xdr:row>5</xdr:row>
      <xdr:rowOff>114301</xdr:rowOff>
    </xdr:to>
    <xdr:pic>
      <xdr:nvPicPr>
        <xdr:cNvPr id="3" name="Picture 2" descr="dumbravafinalc10">
          <a:extLst>
            <a:ext uri="{FF2B5EF4-FFF2-40B4-BE49-F238E27FC236}">
              <a16:creationId xmlns:a16="http://schemas.microsoft.com/office/drawing/2014/main" id="{A38375A7-B216-42BF-8E55-D54F811126B9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67325" y="219075"/>
          <a:ext cx="561975" cy="847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87"/>
  <sheetViews>
    <sheetView tabSelected="1" topLeftCell="A177" zoomScale="150" zoomScaleNormal="150" workbookViewId="0">
      <selection activeCell="C187" sqref="C187"/>
    </sheetView>
  </sheetViews>
  <sheetFormatPr defaultRowHeight="15" x14ac:dyDescent="0.25"/>
  <cols>
    <col min="1" max="1" width="1.7109375" customWidth="1"/>
    <col min="2" max="2" width="12.7109375" customWidth="1"/>
    <col min="3" max="3" width="32.42578125" style="24" customWidth="1"/>
    <col min="4" max="4" width="10.28515625" customWidth="1"/>
    <col min="5" max="5" width="11.7109375" customWidth="1"/>
    <col min="6" max="6" width="10.140625" customWidth="1"/>
    <col min="7" max="7" width="10" customWidth="1"/>
    <col min="9" max="9" width="10.42578125" customWidth="1"/>
    <col min="11" max="11" width="11.42578125" customWidth="1"/>
  </cols>
  <sheetData>
    <row r="4" spans="1:16" x14ac:dyDescent="0.25">
      <c r="C4" s="83" t="s">
        <v>71</v>
      </c>
      <c r="D4" s="83"/>
      <c r="E4" s="83"/>
      <c r="F4" s="83"/>
    </row>
    <row r="5" spans="1:16" x14ac:dyDescent="0.25">
      <c r="C5" s="83" t="s">
        <v>72</v>
      </c>
      <c r="D5" s="83"/>
      <c r="E5" s="83"/>
      <c r="F5" s="83"/>
    </row>
    <row r="6" spans="1:16" x14ac:dyDescent="0.25">
      <c r="C6" s="83" t="s">
        <v>73</v>
      </c>
      <c r="D6" s="83"/>
      <c r="E6" s="83"/>
      <c r="F6" s="84"/>
    </row>
    <row r="7" spans="1:16" s="5" customFormat="1" ht="12.75" customHeight="1" x14ac:dyDescent="0.25">
      <c r="A7" s="6"/>
      <c r="B7" s="7"/>
      <c r="C7" s="8"/>
      <c r="D7" s="8"/>
      <c r="E7" s="9"/>
      <c r="F7" s="9"/>
      <c r="G7" s="9"/>
      <c r="H7" s="14"/>
      <c r="I7" s="14"/>
      <c r="J7" s="14"/>
      <c r="K7" s="14"/>
      <c r="L7" s="14"/>
      <c r="M7" s="14"/>
      <c r="N7" s="3"/>
      <c r="O7" s="4"/>
      <c r="P7" s="4"/>
    </row>
    <row r="8" spans="1:16" s="5" customFormat="1" ht="15.75" customHeight="1" x14ac:dyDescent="0.2">
      <c r="A8" s="2"/>
      <c r="B8" s="16" t="s">
        <v>134</v>
      </c>
      <c r="C8" s="10"/>
      <c r="D8" s="3"/>
      <c r="E8" s="11"/>
      <c r="G8" s="3"/>
      <c r="K8" s="3"/>
      <c r="L8" s="3"/>
      <c r="M8" s="3"/>
      <c r="N8" s="3"/>
      <c r="O8" s="4"/>
      <c r="P8" s="4"/>
    </row>
    <row r="9" spans="1:16" s="5" customFormat="1" ht="16.5" customHeight="1" x14ac:dyDescent="0.25">
      <c r="A9" s="2"/>
      <c r="B9" s="3"/>
      <c r="C9" s="85" t="s">
        <v>74</v>
      </c>
      <c r="D9" s="86"/>
      <c r="E9" s="86"/>
      <c r="F9" s="86"/>
      <c r="G9" s="3"/>
      <c r="J9" s="12"/>
      <c r="K9" s="3"/>
      <c r="L9" s="3"/>
      <c r="M9" s="3"/>
      <c r="N9" s="3"/>
      <c r="O9" s="4"/>
      <c r="P9" s="4"/>
    </row>
    <row r="10" spans="1:16" s="5" customFormat="1" ht="10.5" customHeight="1" x14ac:dyDescent="0.25">
      <c r="A10" s="2"/>
      <c r="B10" s="3"/>
      <c r="C10" s="17"/>
      <c r="D10" s="44"/>
      <c r="E10" s="13" t="s">
        <v>107</v>
      </c>
      <c r="F10" s="45"/>
      <c r="G10" s="44"/>
      <c r="J10" s="12"/>
      <c r="K10" s="3"/>
      <c r="L10" s="3"/>
      <c r="M10" s="3"/>
      <c r="N10" s="3"/>
      <c r="O10" s="4"/>
      <c r="P10" s="4"/>
    </row>
    <row r="11" spans="1:16" s="5" customFormat="1" ht="15" customHeight="1" x14ac:dyDescent="0.25">
      <c r="A11" s="2"/>
      <c r="B11" s="3"/>
      <c r="C11" s="3"/>
      <c r="D11" s="44"/>
      <c r="E11" s="13" t="s">
        <v>205</v>
      </c>
      <c r="F11" s="45"/>
      <c r="G11" s="44"/>
      <c r="J11" s="12"/>
      <c r="K11" s="13"/>
      <c r="L11" s="3"/>
      <c r="M11" s="3"/>
      <c r="N11" s="3"/>
      <c r="O11" s="4"/>
      <c r="P11" s="4"/>
    </row>
    <row r="12" spans="1:16" s="56" customFormat="1" ht="7.5" customHeight="1" x14ac:dyDescent="0.25">
      <c r="A12" s="54"/>
      <c r="B12" s="55"/>
      <c r="C12" s="55"/>
      <c r="D12" s="55"/>
      <c r="E12" s="17"/>
      <c r="G12" s="55"/>
      <c r="J12" s="17"/>
      <c r="K12" s="17"/>
      <c r="L12" s="55"/>
      <c r="M12" s="55"/>
      <c r="N12" s="55"/>
      <c r="O12" s="57"/>
      <c r="P12" s="57"/>
    </row>
    <row r="13" spans="1:16" s="5" customFormat="1" ht="21.75" customHeight="1" x14ac:dyDescent="0.25">
      <c r="A13" s="2"/>
      <c r="B13" s="3"/>
      <c r="C13" s="15"/>
      <c r="D13" s="18" t="s">
        <v>164</v>
      </c>
      <c r="E13" s="18"/>
      <c r="F13" s="21"/>
      <c r="G13" s="3"/>
      <c r="J13" s="12"/>
      <c r="K13" s="13"/>
      <c r="L13" s="3"/>
      <c r="M13" s="3"/>
      <c r="N13" s="3"/>
      <c r="O13" s="4"/>
      <c r="P13" s="4"/>
    </row>
    <row r="14" spans="1:16" ht="15.75" x14ac:dyDescent="0.25">
      <c r="B14" s="22"/>
      <c r="C14" s="25" t="s">
        <v>44</v>
      </c>
      <c r="D14" s="23"/>
      <c r="E14" s="23"/>
      <c r="F14" s="23"/>
      <c r="G14" s="23"/>
    </row>
    <row r="15" spans="1:16" x14ac:dyDescent="0.25">
      <c r="B15" s="19" t="s">
        <v>45</v>
      </c>
      <c r="C15" s="19" t="s">
        <v>18</v>
      </c>
      <c r="D15" s="19">
        <v>2024</v>
      </c>
      <c r="E15" s="19">
        <v>2025</v>
      </c>
      <c r="F15" s="19">
        <v>2026</v>
      </c>
      <c r="G15" s="19">
        <v>2027</v>
      </c>
    </row>
    <row r="16" spans="1:16" x14ac:dyDescent="0.25">
      <c r="B16" s="19" t="s">
        <v>19</v>
      </c>
      <c r="C16" s="35" t="s">
        <v>75</v>
      </c>
      <c r="D16" s="62">
        <v>27200</v>
      </c>
      <c r="E16" s="59">
        <v>27000</v>
      </c>
      <c r="F16" s="59">
        <v>28000</v>
      </c>
      <c r="G16" s="59">
        <v>29000</v>
      </c>
    </row>
    <row r="17" spans="2:10" ht="26.25" customHeight="1" x14ac:dyDescent="0.25">
      <c r="B17" s="38" t="s">
        <v>20</v>
      </c>
      <c r="C17" s="35" t="s">
        <v>76</v>
      </c>
      <c r="D17" s="33">
        <f>D18+D19+D20</f>
        <v>2656000</v>
      </c>
      <c r="E17" s="33">
        <f t="shared" ref="E17:G17" si="0">E18+E19+E20</f>
        <v>1512000</v>
      </c>
      <c r="F17" s="33">
        <f t="shared" si="0"/>
        <v>1560000</v>
      </c>
      <c r="G17" s="33">
        <f t="shared" si="0"/>
        <v>1610000</v>
      </c>
    </row>
    <row r="18" spans="2:10" ht="28.5" customHeight="1" x14ac:dyDescent="0.25">
      <c r="B18" s="20" t="s">
        <v>77</v>
      </c>
      <c r="C18" s="39" t="s">
        <v>103</v>
      </c>
      <c r="D18" s="34">
        <v>625000</v>
      </c>
      <c r="E18" s="20">
        <v>664000</v>
      </c>
      <c r="F18" s="20">
        <v>684000</v>
      </c>
      <c r="G18" s="20">
        <v>705000</v>
      </c>
    </row>
    <row r="19" spans="2:10" ht="42.75" customHeight="1" x14ac:dyDescent="0.25">
      <c r="B19" s="20" t="s">
        <v>78</v>
      </c>
      <c r="C19" s="39" t="s">
        <v>79</v>
      </c>
      <c r="D19" s="34">
        <v>1531000</v>
      </c>
      <c r="E19" s="20">
        <v>848000</v>
      </c>
      <c r="F19" s="20">
        <v>876000</v>
      </c>
      <c r="G19" s="20">
        <v>905000</v>
      </c>
    </row>
    <row r="20" spans="2:10" ht="32.25" customHeight="1" x14ac:dyDescent="0.25">
      <c r="B20" s="20" t="s">
        <v>176</v>
      </c>
      <c r="C20" s="39" t="s">
        <v>177</v>
      </c>
      <c r="D20" s="20">
        <v>500000</v>
      </c>
      <c r="E20" s="20">
        <v>0</v>
      </c>
      <c r="F20" s="20">
        <v>0</v>
      </c>
      <c r="G20" s="20">
        <v>0</v>
      </c>
    </row>
    <row r="21" spans="2:10" ht="14.25" customHeight="1" x14ac:dyDescent="0.25">
      <c r="B21" s="19" t="s">
        <v>21</v>
      </c>
      <c r="C21" s="35" t="s">
        <v>0</v>
      </c>
      <c r="D21" s="33">
        <f>D22+D25+D29</f>
        <v>1064000</v>
      </c>
      <c r="E21" s="33">
        <f t="shared" ref="E21:G21" si="1">E22+E25+E29</f>
        <v>1090000</v>
      </c>
      <c r="F21" s="33">
        <f t="shared" si="1"/>
        <v>1107000</v>
      </c>
      <c r="G21" s="33">
        <f t="shared" si="1"/>
        <v>1129000</v>
      </c>
    </row>
    <row r="22" spans="2:10" ht="13.5" customHeight="1" x14ac:dyDescent="0.25">
      <c r="B22" s="19" t="s">
        <v>22</v>
      </c>
      <c r="C22" s="29" t="s">
        <v>1</v>
      </c>
      <c r="D22" s="34">
        <f>D23+D24</f>
        <v>300000</v>
      </c>
      <c r="E22" s="34">
        <f t="shared" ref="E22:G22" si="2">E23+E24</f>
        <v>346000</v>
      </c>
      <c r="F22" s="34">
        <f t="shared" si="2"/>
        <v>352000</v>
      </c>
      <c r="G22" s="34">
        <f t="shared" si="2"/>
        <v>358000</v>
      </c>
    </row>
    <row r="23" spans="2:10" ht="12.75" customHeight="1" x14ac:dyDescent="0.25">
      <c r="B23" s="20" t="s">
        <v>23</v>
      </c>
      <c r="C23" s="29" t="s">
        <v>80</v>
      </c>
      <c r="D23" s="34">
        <v>160000</v>
      </c>
      <c r="E23" s="20">
        <v>200000</v>
      </c>
      <c r="F23" s="20">
        <v>205000</v>
      </c>
      <c r="G23" s="20">
        <v>210000</v>
      </c>
    </row>
    <row r="24" spans="2:10" ht="13.5" customHeight="1" x14ac:dyDescent="0.25">
      <c r="B24" s="20" t="s">
        <v>24</v>
      </c>
      <c r="C24" s="29" t="s">
        <v>84</v>
      </c>
      <c r="D24" s="34">
        <v>140000</v>
      </c>
      <c r="E24" s="20">
        <v>146000</v>
      </c>
      <c r="F24" s="20">
        <v>147000</v>
      </c>
      <c r="G24" s="20">
        <v>148000</v>
      </c>
      <c r="I24" s="24"/>
    </row>
    <row r="25" spans="2:10" ht="15" customHeight="1" x14ac:dyDescent="0.25">
      <c r="B25" s="19" t="s">
        <v>25</v>
      </c>
      <c r="C25" s="29" t="s">
        <v>83</v>
      </c>
      <c r="D25" s="34">
        <f>D26+D27+D28</f>
        <v>739000</v>
      </c>
      <c r="E25" s="34">
        <f t="shared" ref="E25:G25" si="3">E26+E27+E28</f>
        <v>719000</v>
      </c>
      <c r="F25" s="34">
        <f t="shared" si="3"/>
        <v>730000</v>
      </c>
      <c r="G25" s="34">
        <f t="shared" si="3"/>
        <v>746000</v>
      </c>
    </row>
    <row r="26" spans="2:10" ht="13.5" customHeight="1" x14ac:dyDescent="0.25">
      <c r="B26" s="20" t="s">
        <v>26</v>
      </c>
      <c r="C26" s="29" t="s">
        <v>81</v>
      </c>
      <c r="D26" s="34">
        <v>120000</v>
      </c>
      <c r="E26" s="20">
        <v>120000</v>
      </c>
      <c r="F26" s="20">
        <v>125000</v>
      </c>
      <c r="G26" s="20">
        <v>130000</v>
      </c>
      <c r="I26" s="24"/>
      <c r="J26" s="27"/>
    </row>
    <row r="27" spans="2:10" ht="15.75" customHeight="1" x14ac:dyDescent="0.25">
      <c r="B27" s="20" t="s">
        <v>27</v>
      </c>
      <c r="C27" s="29" t="s">
        <v>82</v>
      </c>
      <c r="D27" s="34">
        <v>64000</v>
      </c>
      <c r="E27" s="20">
        <v>44000</v>
      </c>
      <c r="F27" s="20">
        <v>45000</v>
      </c>
      <c r="G27" s="20">
        <v>46000</v>
      </c>
    </row>
    <row r="28" spans="2:10" ht="15" customHeight="1" x14ac:dyDescent="0.25">
      <c r="B28" s="20" t="s">
        <v>28</v>
      </c>
      <c r="C28" s="29" t="s">
        <v>91</v>
      </c>
      <c r="D28" s="34">
        <v>555000</v>
      </c>
      <c r="E28" s="20">
        <v>555000</v>
      </c>
      <c r="F28" s="20">
        <v>560000</v>
      </c>
      <c r="G28" s="20">
        <v>570000</v>
      </c>
    </row>
    <row r="29" spans="2:10" ht="13.5" customHeight="1" x14ac:dyDescent="0.25">
      <c r="B29" s="20" t="s">
        <v>29</v>
      </c>
      <c r="C29" s="29" t="s">
        <v>2</v>
      </c>
      <c r="D29" s="34">
        <v>25000</v>
      </c>
      <c r="E29" s="20">
        <v>25000</v>
      </c>
      <c r="F29" s="20">
        <v>25000</v>
      </c>
      <c r="G29" s="20">
        <v>25000</v>
      </c>
    </row>
    <row r="30" spans="2:10" ht="17.25" customHeight="1" x14ac:dyDescent="0.25">
      <c r="B30" s="19">
        <v>11.02</v>
      </c>
      <c r="C30" s="35" t="s">
        <v>3</v>
      </c>
      <c r="D30" s="33">
        <f>D31+D32</f>
        <v>3806500</v>
      </c>
      <c r="E30" s="33">
        <f>E31+E32</f>
        <v>3579000</v>
      </c>
      <c r="F30" s="33">
        <f>F31+F32</f>
        <v>3597000</v>
      </c>
      <c r="G30" s="33">
        <f>G31+G32</f>
        <v>3612000</v>
      </c>
    </row>
    <row r="31" spans="2:10" ht="58.5" customHeight="1" x14ac:dyDescent="0.25">
      <c r="B31" s="20" t="s">
        <v>30</v>
      </c>
      <c r="C31" s="29" t="s">
        <v>163</v>
      </c>
      <c r="D31" s="34">
        <v>2340500</v>
      </c>
      <c r="E31" s="20">
        <v>2300000</v>
      </c>
      <c r="F31" s="20">
        <v>2315000</v>
      </c>
      <c r="G31" s="20">
        <v>2328000</v>
      </c>
    </row>
    <row r="32" spans="2:10" ht="30.75" customHeight="1" x14ac:dyDescent="0.25">
      <c r="B32" s="20" t="s">
        <v>31</v>
      </c>
      <c r="C32" s="29" t="s">
        <v>4</v>
      </c>
      <c r="D32" s="34">
        <v>1466000</v>
      </c>
      <c r="E32" s="20">
        <v>1279000</v>
      </c>
      <c r="F32" s="20">
        <v>1282000</v>
      </c>
      <c r="G32" s="20">
        <v>1284000</v>
      </c>
    </row>
    <row r="33" spans="2:8" ht="45.75" customHeight="1" x14ac:dyDescent="0.25">
      <c r="B33" s="19">
        <v>16.02</v>
      </c>
      <c r="C33" s="35" t="s">
        <v>92</v>
      </c>
      <c r="D33" s="33">
        <f>D34+D37+D38</f>
        <v>638000</v>
      </c>
      <c r="E33" s="19">
        <f t="shared" ref="E33:G33" si="4">E34+E37+E38</f>
        <v>382000</v>
      </c>
      <c r="F33" s="19">
        <f t="shared" si="4"/>
        <v>390000</v>
      </c>
      <c r="G33" s="19">
        <f t="shared" si="4"/>
        <v>403000</v>
      </c>
    </row>
    <row r="34" spans="2:8" ht="29.25" customHeight="1" x14ac:dyDescent="0.25">
      <c r="B34" s="20" t="s">
        <v>32</v>
      </c>
      <c r="C34" s="29" t="s">
        <v>5</v>
      </c>
      <c r="D34" s="34">
        <f>D35+D36</f>
        <v>594000</v>
      </c>
      <c r="E34" s="20">
        <f t="shared" ref="E34:G34" si="5">E35+E36</f>
        <v>336000</v>
      </c>
      <c r="F34" s="20">
        <f t="shared" si="5"/>
        <v>342000</v>
      </c>
      <c r="G34" s="20">
        <f t="shared" si="5"/>
        <v>353000</v>
      </c>
      <c r="H34" s="52"/>
    </row>
    <row r="35" spans="2:8" ht="33.75" customHeight="1" x14ac:dyDescent="0.25">
      <c r="B35" s="20" t="s">
        <v>33</v>
      </c>
      <c r="C35" s="29" t="s">
        <v>85</v>
      </c>
      <c r="D35" s="34">
        <v>494000</v>
      </c>
      <c r="E35" s="20">
        <v>235000</v>
      </c>
      <c r="F35" s="20">
        <v>240000</v>
      </c>
      <c r="G35" s="20">
        <v>250000</v>
      </c>
      <c r="H35" s="52"/>
    </row>
    <row r="36" spans="2:8" ht="27" customHeight="1" x14ac:dyDescent="0.25">
      <c r="B36" s="20" t="s">
        <v>34</v>
      </c>
      <c r="C36" s="29" t="s">
        <v>86</v>
      </c>
      <c r="D36" s="34">
        <v>100000</v>
      </c>
      <c r="E36" s="20">
        <v>101000</v>
      </c>
      <c r="F36" s="20">
        <v>102000</v>
      </c>
      <c r="G36" s="20">
        <v>103000</v>
      </c>
    </row>
    <row r="37" spans="2:8" ht="31.5" customHeight="1" x14ac:dyDescent="0.25">
      <c r="B37" s="20" t="s">
        <v>35</v>
      </c>
      <c r="C37" s="29" t="s">
        <v>93</v>
      </c>
      <c r="D37" s="34">
        <v>31000</v>
      </c>
      <c r="E37" s="20">
        <v>32000</v>
      </c>
      <c r="F37" s="20">
        <v>33000</v>
      </c>
      <c r="G37" s="20">
        <v>34000</v>
      </c>
    </row>
    <row r="38" spans="2:8" ht="63.75" customHeight="1" x14ac:dyDescent="0.25">
      <c r="B38" s="20" t="s">
        <v>36</v>
      </c>
      <c r="C38" s="39" t="s">
        <v>106</v>
      </c>
      <c r="D38" s="34">
        <v>13000</v>
      </c>
      <c r="E38" s="20">
        <v>14000</v>
      </c>
      <c r="F38" s="20">
        <v>15000</v>
      </c>
      <c r="G38" s="20">
        <v>16000</v>
      </c>
    </row>
    <row r="39" spans="2:8" x14ac:dyDescent="0.25">
      <c r="B39" s="20" t="s">
        <v>68</v>
      </c>
      <c r="C39" s="29" t="s">
        <v>69</v>
      </c>
      <c r="D39" s="34">
        <v>5200</v>
      </c>
      <c r="E39" s="20">
        <v>5400</v>
      </c>
      <c r="F39" s="20">
        <v>5500</v>
      </c>
      <c r="G39" s="20">
        <v>5600</v>
      </c>
    </row>
    <row r="40" spans="2:8" ht="15" customHeight="1" x14ac:dyDescent="0.25">
      <c r="B40" s="19">
        <v>30.02</v>
      </c>
      <c r="C40" s="87" t="s">
        <v>6</v>
      </c>
      <c r="D40" s="33">
        <f>D42+D44</f>
        <v>831700</v>
      </c>
      <c r="E40" s="19">
        <f t="shared" ref="E40:G40" si="6">E42+E44</f>
        <v>115000</v>
      </c>
      <c r="F40" s="19">
        <f t="shared" si="6"/>
        <v>116000</v>
      </c>
      <c r="G40" s="19">
        <f t="shared" si="6"/>
        <v>117000</v>
      </c>
    </row>
    <row r="41" spans="2:8" ht="15" hidden="1" customHeight="1" x14ac:dyDescent="0.25">
      <c r="B41" s="20"/>
      <c r="C41" s="87"/>
      <c r="D41" s="34"/>
      <c r="E41" s="20"/>
      <c r="F41" s="20"/>
      <c r="G41" s="20"/>
    </row>
    <row r="42" spans="2:8" ht="18" customHeight="1" x14ac:dyDescent="0.25">
      <c r="B42" s="20" t="s">
        <v>37</v>
      </c>
      <c r="C42" s="82" t="s">
        <v>7</v>
      </c>
      <c r="D42" s="34">
        <v>162000</v>
      </c>
      <c r="E42" s="20">
        <v>115000</v>
      </c>
      <c r="F42" s="20">
        <v>116000</v>
      </c>
      <c r="G42" s="20">
        <v>117000</v>
      </c>
    </row>
    <row r="43" spans="2:8" hidden="1" x14ac:dyDescent="0.25">
      <c r="B43" s="20"/>
      <c r="C43" s="82"/>
      <c r="D43" s="34"/>
      <c r="E43" s="20"/>
      <c r="F43" s="20"/>
      <c r="G43" s="20"/>
    </row>
    <row r="44" spans="2:8" x14ac:dyDescent="0.25">
      <c r="B44" s="20" t="s">
        <v>135</v>
      </c>
      <c r="C44" s="39" t="s">
        <v>136</v>
      </c>
      <c r="D44" s="34">
        <v>669700</v>
      </c>
      <c r="E44" s="20">
        <v>0</v>
      </c>
      <c r="F44" s="20">
        <v>0</v>
      </c>
      <c r="G44" s="20">
        <v>0</v>
      </c>
    </row>
    <row r="45" spans="2:8" ht="29.25" customHeight="1" x14ac:dyDescent="0.25">
      <c r="B45" s="19">
        <v>33.020000000000003</v>
      </c>
      <c r="C45" s="35" t="s">
        <v>90</v>
      </c>
      <c r="D45" s="33">
        <v>9500</v>
      </c>
      <c r="E45" s="20">
        <v>0</v>
      </c>
      <c r="F45" s="20">
        <v>0</v>
      </c>
      <c r="G45" s="20">
        <v>0</v>
      </c>
    </row>
    <row r="46" spans="2:8" ht="13.5" customHeight="1" x14ac:dyDescent="0.25">
      <c r="B46" s="19">
        <v>35.020000000000003</v>
      </c>
      <c r="C46" s="35" t="s">
        <v>94</v>
      </c>
      <c r="D46" s="33">
        <f>D47</f>
        <v>1251630</v>
      </c>
      <c r="E46" s="19">
        <f t="shared" ref="E46:G46" si="7">E47</f>
        <v>100000</v>
      </c>
      <c r="F46" s="19">
        <f t="shared" si="7"/>
        <v>140400</v>
      </c>
      <c r="G46" s="19">
        <f t="shared" si="7"/>
        <v>164400</v>
      </c>
    </row>
    <row r="47" spans="2:8" ht="14.25" customHeight="1" x14ac:dyDescent="0.25">
      <c r="B47" s="20" t="s">
        <v>38</v>
      </c>
      <c r="C47" s="29" t="s">
        <v>95</v>
      </c>
      <c r="D47" s="34">
        <v>1251630</v>
      </c>
      <c r="E47" s="20">
        <v>100000</v>
      </c>
      <c r="F47" s="20">
        <v>140400</v>
      </c>
      <c r="G47" s="20">
        <v>164400</v>
      </c>
    </row>
    <row r="48" spans="2:8" ht="16.5" customHeight="1" x14ac:dyDescent="0.25">
      <c r="B48" s="19">
        <v>36.020000000000003</v>
      </c>
      <c r="C48" s="35" t="s">
        <v>8</v>
      </c>
      <c r="D48" s="33">
        <f>D49</f>
        <v>54000</v>
      </c>
      <c r="E48" s="19">
        <f t="shared" ref="E48:G48" si="8">E49</f>
        <v>55000</v>
      </c>
      <c r="F48" s="19">
        <f t="shared" si="8"/>
        <v>56000</v>
      </c>
      <c r="G48" s="19">
        <f t="shared" si="8"/>
        <v>57000</v>
      </c>
    </row>
    <row r="49" spans="2:9" ht="27" customHeight="1" x14ac:dyDescent="0.25">
      <c r="B49" s="20" t="s">
        <v>39</v>
      </c>
      <c r="C49" s="29" t="s">
        <v>96</v>
      </c>
      <c r="D49" s="34">
        <v>54000</v>
      </c>
      <c r="E49" s="20">
        <v>55000</v>
      </c>
      <c r="F49" s="20">
        <v>56000</v>
      </c>
      <c r="G49" s="20">
        <v>57000</v>
      </c>
    </row>
    <row r="50" spans="2:9" ht="25.5" customHeight="1" x14ac:dyDescent="0.25">
      <c r="B50" s="20" t="s">
        <v>40</v>
      </c>
      <c r="C50" s="29" t="s">
        <v>97</v>
      </c>
      <c r="D50" s="33">
        <v>-1409830</v>
      </c>
      <c r="E50" s="20">
        <v>0</v>
      </c>
      <c r="F50" s="20">
        <v>0</v>
      </c>
      <c r="G50" s="20">
        <v>0</v>
      </c>
    </row>
    <row r="51" spans="2:9" ht="15.75" customHeight="1" x14ac:dyDescent="0.25">
      <c r="B51" s="19">
        <v>42.02</v>
      </c>
      <c r="C51" s="29" t="s">
        <v>9</v>
      </c>
      <c r="D51" s="33">
        <f>D52</f>
        <v>450000</v>
      </c>
      <c r="E51" s="19">
        <f t="shared" ref="E51:G51" si="9">E52</f>
        <v>450000</v>
      </c>
      <c r="F51" s="19">
        <f t="shared" si="9"/>
        <v>450000</v>
      </c>
      <c r="G51" s="19">
        <f t="shared" si="9"/>
        <v>450000</v>
      </c>
    </row>
    <row r="52" spans="2:9" ht="15" customHeight="1" x14ac:dyDescent="0.25">
      <c r="B52" s="20" t="s">
        <v>54</v>
      </c>
      <c r="C52" s="29" t="s">
        <v>43</v>
      </c>
      <c r="D52" s="20">
        <v>450000</v>
      </c>
      <c r="E52" s="20">
        <v>450000</v>
      </c>
      <c r="F52" s="20">
        <v>450000</v>
      </c>
      <c r="G52" s="20">
        <v>450000</v>
      </c>
    </row>
    <row r="53" spans="2:9" ht="56.25" customHeight="1" x14ac:dyDescent="0.25">
      <c r="B53" s="20" t="s">
        <v>178</v>
      </c>
      <c r="C53" s="39" t="s">
        <v>179</v>
      </c>
      <c r="D53" s="20">
        <v>600000</v>
      </c>
      <c r="E53" s="20">
        <v>0</v>
      </c>
      <c r="F53" s="20">
        <v>0</v>
      </c>
      <c r="G53" s="20">
        <v>0</v>
      </c>
    </row>
    <row r="54" spans="2:9" x14ac:dyDescent="0.25">
      <c r="B54" s="46"/>
      <c r="C54" s="28" t="s">
        <v>108</v>
      </c>
      <c r="D54" s="58">
        <f>D16+D17+D21+D30+D33+D39+D40+D45+D46+D48+D50+D51+D53</f>
        <v>9983900</v>
      </c>
      <c r="E54" s="58">
        <f t="shared" ref="E54:G54" si="10">E16+E17+E21+E30+E33+E39+E40+E45+E46+E48+E50+E51</f>
        <v>7315400</v>
      </c>
      <c r="F54" s="58">
        <f t="shared" si="10"/>
        <v>7449900</v>
      </c>
      <c r="G54" s="58">
        <f t="shared" si="10"/>
        <v>7577000</v>
      </c>
      <c r="I54" s="24"/>
    </row>
    <row r="55" spans="2:9" ht="28.5" x14ac:dyDescent="0.25">
      <c r="B55" s="20" t="s">
        <v>41</v>
      </c>
      <c r="C55" s="29" t="s">
        <v>42</v>
      </c>
      <c r="D55" s="20">
        <v>1409830</v>
      </c>
      <c r="E55" s="20">
        <v>0</v>
      </c>
      <c r="F55" s="20">
        <v>0</v>
      </c>
      <c r="G55" s="20">
        <v>0</v>
      </c>
    </row>
    <row r="56" spans="2:9" ht="28.5" x14ac:dyDescent="0.25">
      <c r="B56" s="20" t="s">
        <v>188</v>
      </c>
      <c r="C56" s="29" t="s">
        <v>189</v>
      </c>
      <c r="D56" s="20">
        <v>127300</v>
      </c>
      <c r="E56" s="20">
        <v>0</v>
      </c>
      <c r="F56" s="20">
        <v>0</v>
      </c>
      <c r="G56" s="20">
        <v>0</v>
      </c>
    </row>
    <row r="57" spans="2:9" ht="28.5" x14ac:dyDescent="0.25">
      <c r="B57" s="20" t="s">
        <v>63</v>
      </c>
      <c r="C57" s="29" t="s">
        <v>64</v>
      </c>
      <c r="D57" s="20">
        <v>1180000</v>
      </c>
      <c r="E57" s="20">
        <v>0</v>
      </c>
      <c r="F57" s="20">
        <v>0</v>
      </c>
      <c r="G57" s="20">
        <v>0</v>
      </c>
    </row>
    <row r="58" spans="2:9" x14ac:dyDescent="0.25">
      <c r="B58" s="20" t="s">
        <v>137</v>
      </c>
      <c r="C58" s="60" t="s">
        <v>138</v>
      </c>
      <c r="D58" s="20">
        <v>28700</v>
      </c>
      <c r="E58" s="20">
        <v>0</v>
      </c>
      <c r="F58" s="20">
        <v>0</v>
      </c>
      <c r="G58" s="20">
        <v>0</v>
      </c>
    </row>
    <row r="59" spans="2:9" ht="38.25" x14ac:dyDescent="0.25">
      <c r="B59" s="20" t="s">
        <v>139</v>
      </c>
      <c r="C59" s="60" t="s">
        <v>140</v>
      </c>
      <c r="D59" s="20">
        <v>13020000</v>
      </c>
      <c r="E59" s="20">
        <v>0</v>
      </c>
      <c r="F59" s="20">
        <v>0</v>
      </c>
      <c r="G59" s="20">
        <v>0</v>
      </c>
    </row>
    <row r="60" spans="2:9" ht="25.5" x14ac:dyDescent="0.25">
      <c r="B60" s="48" t="s">
        <v>109</v>
      </c>
      <c r="C60" s="43" t="s">
        <v>165</v>
      </c>
      <c r="D60" s="19">
        <f>D61+D62</f>
        <v>2715600</v>
      </c>
      <c r="E60" s="20">
        <v>0</v>
      </c>
      <c r="F60" s="20">
        <v>0</v>
      </c>
      <c r="G60" s="20">
        <v>0</v>
      </c>
    </row>
    <row r="61" spans="2:9" ht="28.5" x14ac:dyDescent="0.25">
      <c r="B61" s="20" t="s">
        <v>110</v>
      </c>
      <c r="C61" s="70" t="s">
        <v>111</v>
      </c>
      <c r="D61" s="20">
        <v>2281900</v>
      </c>
      <c r="E61" s="20">
        <v>0</v>
      </c>
      <c r="F61" s="20">
        <v>0</v>
      </c>
      <c r="G61" s="20">
        <v>0</v>
      </c>
    </row>
    <row r="62" spans="2:9" x14ac:dyDescent="0.25">
      <c r="B62" s="20" t="s">
        <v>112</v>
      </c>
      <c r="C62" s="70" t="s">
        <v>113</v>
      </c>
      <c r="D62" s="20">
        <v>433700</v>
      </c>
      <c r="E62" s="20">
        <v>0</v>
      </c>
      <c r="F62" s="20">
        <v>0</v>
      </c>
      <c r="G62" s="20">
        <v>0</v>
      </c>
    </row>
    <row r="63" spans="2:9" ht="27.75" customHeight="1" x14ac:dyDescent="0.25">
      <c r="B63" s="19" t="s">
        <v>114</v>
      </c>
      <c r="C63" s="43" t="s">
        <v>115</v>
      </c>
      <c r="D63" s="19">
        <f>D64+D65</f>
        <v>1285100</v>
      </c>
      <c r="E63" s="20">
        <v>0</v>
      </c>
      <c r="F63" s="20">
        <v>0</v>
      </c>
      <c r="G63" s="20">
        <v>0</v>
      </c>
    </row>
    <row r="64" spans="2:9" ht="28.5" x14ac:dyDescent="0.25">
      <c r="B64" s="20" t="s">
        <v>116</v>
      </c>
      <c r="C64" s="70" t="s">
        <v>117</v>
      </c>
      <c r="D64" s="20">
        <v>1075500</v>
      </c>
      <c r="E64" s="20">
        <v>0</v>
      </c>
      <c r="F64" s="20">
        <v>0</v>
      </c>
      <c r="G64" s="20">
        <v>0</v>
      </c>
    </row>
    <row r="65" spans="2:7" x14ac:dyDescent="0.25">
      <c r="B65" s="20" t="s">
        <v>118</v>
      </c>
      <c r="C65" s="49" t="s">
        <v>113</v>
      </c>
      <c r="D65" s="20">
        <v>209600</v>
      </c>
      <c r="E65" s="20">
        <v>0</v>
      </c>
      <c r="F65" s="20">
        <v>0</v>
      </c>
      <c r="G65" s="20">
        <v>0</v>
      </c>
    </row>
    <row r="66" spans="2:7" ht="25.5" x14ac:dyDescent="0.25">
      <c r="B66" s="19">
        <v>43.02</v>
      </c>
      <c r="C66" s="43" t="s">
        <v>119</v>
      </c>
      <c r="D66" s="33">
        <f>D68+D67+D69</f>
        <v>1272730</v>
      </c>
      <c r="E66" s="20">
        <v>0</v>
      </c>
      <c r="F66" s="20">
        <v>0</v>
      </c>
      <c r="G66" s="20">
        <v>0</v>
      </c>
    </row>
    <row r="67" spans="2:7" ht="12.75" customHeight="1" x14ac:dyDescent="0.25">
      <c r="B67" s="59">
        <v>43.31</v>
      </c>
      <c r="C67" s="32" t="s">
        <v>141</v>
      </c>
      <c r="D67" s="59">
        <v>36730</v>
      </c>
      <c r="E67" s="20">
        <v>0</v>
      </c>
      <c r="F67" s="20">
        <v>0</v>
      </c>
      <c r="G67" s="20">
        <v>0</v>
      </c>
    </row>
    <row r="68" spans="2:7" ht="63.75" x14ac:dyDescent="0.25">
      <c r="B68" s="20" t="s">
        <v>120</v>
      </c>
      <c r="C68" s="49" t="s">
        <v>121</v>
      </c>
      <c r="D68" s="20">
        <v>986000</v>
      </c>
      <c r="E68" s="20">
        <v>0</v>
      </c>
      <c r="F68" s="20">
        <v>0</v>
      </c>
      <c r="G68" s="20">
        <v>0</v>
      </c>
    </row>
    <row r="69" spans="2:7" ht="25.5" x14ac:dyDescent="0.25">
      <c r="B69" s="20" t="s">
        <v>180</v>
      </c>
      <c r="C69" s="72" t="s">
        <v>181</v>
      </c>
      <c r="D69" s="20">
        <f>D70</f>
        <v>250000</v>
      </c>
      <c r="E69" s="20">
        <v>0</v>
      </c>
      <c r="F69" s="20">
        <v>0</v>
      </c>
      <c r="G69" s="20">
        <v>0</v>
      </c>
    </row>
    <row r="70" spans="2:7" ht="38.25" x14ac:dyDescent="0.25">
      <c r="B70" s="20" t="s">
        <v>182</v>
      </c>
      <c r="C70" s="72" t="s">
        <v>183</v>
      </c>
      <c r="D70" s="20">
        <v>250000</v>
      </c>
      <c r="E70" s="20">
        <v>0</v>
      </c>
      <c r="F70" s="20">
        <v>0</v>
      </c>
      <c r="G70" s="20">
        <v>0</v>
      </c>
    </row>
    <row r="71" spans="2:7" x14ac:dyDescent="0.25">
      <c r="B71" s="20" t="s">
        <v>203</v>
      </c>
      <c r="C71" s="72" t="s">
        <v>111</v>
      </c>
      <c r="D71" s="20">
        <v>805000</v>
      </c>
      <c r="E71" s="20">
        <v>0</v>
      </c>
      <c r="F71" s="20">
        <v>0</v>
      </c>
      <c r="G71" s="20">
        <v>0</v>
      </c>
    </row>
    <row r="72" spans="2:7" x14ac:dyDescent="0.25">
      <c r="B72" s="20" t="s">
        <v>204</v>
      </c>
      <c r="C72" s="72" t="s">
        <v>113</v>
      </c>
      <c r="D72" s="20">
        <v>153000</v>
      </c>
      <c r="E72" s="20">
        <v>0</v>
      </c>
      <c r="F72" s="20">
        <v>0</v>
      </c>
      <c r="G72" s="20">
        <v>0</v>
      </c>
    </row>
    <row r="73" spans="2:7" x14ac:dyDescent="0.25">
      <c r="B73" s="19">
        <v>48.02</v>
      </c>
      <c r="C73" s="35" t="s">
        <v>67</v>
      </c>
      <c r="D73" s="20">
        <f>D75+D74</f>
        <v>263980</v>
      </c>
      <c r="E73" s="20">
        <v>0</v>
      </c>
      <c r="F73" s="20">
        <v>0</v>
      </c>
      <c r="G73" s="20">
        <v>0</v>
      </c>
    </row>
    <row r="74" spans="2:7" ht="28.5" x14ac:dyDescent="0.25">
      <c r="B74" s="20" t="s">
        <v>166</v>
      </c>
      <c r="C74" s="70" t="s">
        <v>142</v>
      </c>
      <c r="D74" s="20">
        <v>153380</v>
      </c>
      <c r="E74" s="20">
        <v>0</v>
      </c>
      <c r="F74" s="20">
        <v>0</v>
      </c>
      <c r="G74" s="20">
        <v>0</v>
      </c>
    </row>
    <row r="75" spans="2:7" ht="28.5" x14ac:dyDescent="0.25">
      <c r="B75" s="20" t="s">
        <v>190</v>
      </c>
      <c r="C75" s="70" t="s">
        <v>142</v>
      </c>
      <c r="D75" s="20">
        <v>110600</v>
      </c>
      <c r="E75" s="20">
        <v>0</v>
      </c>
      <c r="F75" s="20">
        <v>0</v>
      </c>
      <c r="G75" s="20">
        <v>0</v>
      </c>
    </row>
    <row r="76" spans="2:7" ht="15.75" x14ac:dyDescent="0.25">
      <c r="B76" s="20"/>
      <c r="C76" s="61" t="s">
        <v>143</v>
      </c>
      <c r="D76" s="20">
        <f>D55+D57+D58+D59+D60+D63+D66+D73+D56</f>
        <v>21303240</v>
      </c>
      <c r="E76" s="20">
        <f>E55+E57+E58+E59+E60+E63+E66+E73</f>
        <v>0</v>
      </c>
      <c r="F76" s="20">
        <f>F55+F57+F58+F59+F60+F63+F66+F73</f>
        <v>0</v>
      </c>
      <c r="G76" s="20">
        <f>G55+G57+G58+G59+G60+G63+G66+G73</f>
        <v>0</v>
      </c>
    </row>
    <row r="77" spans="2:7" x14ac:dyDescent="0.25">
      <c r="B77" s="20"/>
      <c r="C77" s="35" t="s">
        <v>10</v>
      </c>
      <c r="D77" s="47">
        <f>D76+D54</f>
        <v>31287140</v>
      </c>
      <c r="E77" s="47">
        <f>E76+E54</f>
        <v>7315400</v>
      </c>
      <c r="F77" s="47">
        <f>F76+F54</f>
        <v>7449900</v>
      </c>
      <c r="G77" s="47">
        <f>G76+G54</f>
        <v>7577000</v>
      </c>
    </row>
    <row r="78" spans="2:7" ht="7.5" customHeight="1" x14ac:dyDescent="0.25">
      <c r="B78" s="27"/>
      <c r="C78" s="40"/>
      <c r="D78" s="41"/>
      <c r="E78" s="27"/>
      <c r="F78" s="27"/>
      <c r="G78" s="27"/>
    </row>
    <row r="79" spans="2:7" ht="16.5" customHeight="1" x14ac:dyDescent="0.25">
      <c r="B79" s="27"/>
      <c r="C79" s="40" t="s">
        <v>98</v>
      </c>
      <c r="D79" s="27"/>
      <c r="E79" s="27"/>
      <c r="F79" s="27"/>
      <c r="G79" s="27"/>
    </row>
    <row r="80" spans="2:7" x14ac:dyDescent="0.25">
      <c r="B80" s="19" t="s">
        <v>45</v>
      </c>
      <c r="C80" s="30" t="s">
        <v>46</v>
      </c>
      <c r="D80" s="19">
        <v>2024</v>
      </c>
      <c r="E80" s="19">
        <v>2025</v>
      </c>
      <c r="F80" s="19">
        <v>2026</v>
      </c>
      <c r="G80" s="19">
        <v>2027</v>
      </c>
    </row>
    <row r="81" spans="2:7" x14ac:dyDescent="0.25">
      <c r="B81" s="19">
        <v>51.02</v>
      </c>
      <c r="C81" s="30" t="s">
        <v>122</v>
      </c>
      <c r="D81" s="33">
        <f>D82+D85+D86</f>
        <v>4012440</v>
      </c>
      <c r="E81" s="33">
        <f t="shared" ref="E81:G81" si="11">E82+E85</f>
        <v>3286300</v>
      </c>
      <c r="F81" s="33">
        <f t="shared" si="11"/>
        <v>3374200</v>
      </c>
      <c r="G81" s="33">
        <f t="shared" si="11"/>
        <v>3456800</v>
      </c>
    </row>
    <row r="82" spans="2:7" x14ac:dyDescent="0.25">
      <c r="B82" s="20">
        <v>10</v>
      </c>
      <c r="C82" s="29" t="s">
        <v>167</v>
      </c>
      <c r="D82" s="20">
        <v>2058400</v>
      </c>
      <c r="E82" s="20">
        <v>2115000</v>
      </c>
      <c r="F82" s="20">
        <v>2175000</v>
      </c>
      <c r="G82" s="20">
        <v>2234000</v>
      </c>
    </row>
    <row r="83" spans="2:7" x14ac:dyDescent="0.25">
      <c r="B83" s="20"/>
      <c r="C83" s="29" t="s">
        <v>146</v>
      </c>
      <c r="D83" s="59">
        <v>102000</v>
      </c>
      <c r="E83" s="59">
        <v>105000</v>
      </c>
      <c r="F83" s="59">
        <v>107000</v>
      </c>
      <c r="G83" s="59">
        <v>108000</v>
      </c>
    </row>
    <row r="84" spans="2:7" x14ac:dyDescent="0.25">
      <c r="B84" s="36"/>
      <c r="C84" s="32" t="s">
        <v>101</v>
      </c>
      <c r="D84" s="59">
        <v>38400</v>
      </c>
      <c r="E84" s="59">
        <v>35000</v>
      </c>
      <c r="F84" s="59">
        <v>36000</v>
      </c>
      <c r="G84" s="59">
        <v>37000</v>
      </c>
    </row>
    <row r="85" spans="2:7" x14ac:dyDescent="0.25">
      <c r="B85" s="20">
        <v>20</v>
      </c>
      <c r="C85" s="29" t="s">
        <v>11</v>
      </c>
      <c r="D85" s="20">
        <v>1958020</v>
      </c>
      <c r="E85" s="20">
        <v>1171300</v>
      </c>
      <c r="F85" s="20">
        <v>1199200</v>
      </c>
      <c r="G85" s="20">
        <v>1222800</v>
      </c>
    </row>
    <row r="86" spans="2:7" ht="28.5" x14ac:dyDescent="0.25">
      <c r="B86" s="20">
        <v>85</v>
      </c>
      <c r="C86" s="32" t="s">
        <v>195</v>
      </c>
      <c r="D86" s="20">
        <v>-3980</v>
      </c>
      <c r="E86" s="20">
        <v>0</v>
      </c>
      <c r="F86" s="20">
        <v>0</v>
      </c>
      <c r="G86" s="20">
        <v>0</v>
      </c>
    </row>
    <row r="87" spans="2:7" ht="13.5" customHeight="1" x14ac:dyDescent="0.25">
      <c r="B87" s="19">
        <v>54.02</v>
      </c>
      <c r="C87" s="30" t="s">
        <v>47</v>
      </c>
      <c r="D87" s="19">
        <f>D88+D89</f>
        <v>155000</v>
      </c>
      <c r="E87" s="19">
        <f t="shared" ref="E87:G87" si="12">E88+E89</f>
        <v>0</v>
      </c>
      <c r="F87" s="19">
        <f t="shared" si="12"/>
        <v>0</v>
      </c>
      <c r="G87" s="19">
        <f t="shared" si="12"/>
        <v>0</v>
      </c>
    </row>
    <row r="88" spans="2:7" x14ac:dyDescent="0.25">
      <c r="B88" s="20">
        <v>50</v>
      </c>
      <c r="C88" s="29" t="s">
        <v>99</v>
      </c>
      <c r="D88" s="20">
        <v>10000</v>
      </c>
      <c r="E88" s="20">
        <v>0</v>
      </c>
      <c r="F88" s="20">
        <v>0</v>
      </c>
      <c r="G88" s="20">
        <v>0</v>
      </c>
    </row>
    <row r="89" spans="2:7" x14ac:dyDescent="0.25">
      <c r="B89" s="73">
        <v>20</v>
      </c>
      <c r="C89" s="39" t="s">
        <v>184</v>
      </c>
      <c r="D89" s="20">
        <v>145000</v>
      </c>
      <c r="E89" s="20">
        <v>0</v>
      </c>
      <c r="F89" s="20">
        <v>0</v>
      </c>
      <c r="G89" s="20">
        <v>0</v>
      </c>
    </row>
    <row r="90" spans="2:7" x14ac:dyDescent="0.25">
      <c r="B90" s="19">
        <v>65.02</v>
      </c>
      <c r="C90" s="30" t="s">
        <v>48</v>
      </c>
      <c r="D90" s="19">
        <f>D91+D92+D93+D94+D95</f>
        <v>1224850</v>
      </c>
      <c r="E90" s="19">
        <f t="shared" ref="E90:G90" si="13">E91+E92+E93+E94+E95</f>
        <v>523000</v>
      </c>
      <c r="F90" s="19">
        <f t="shared" si="13"/>
        <v>538000</v>
      </c>
      <c r="G90" s="19">
        <f t="shared" si="13"/>
        <v>551000</v>
      </c>
    </row>
    <row r="91" spans="2:7" x14ac:dyDescent="0.25">
      <c r="B91" s="20">
        <v>10</v>
      </c>
      <c r="C91" s="29" t="s">
        <v>12</v>
      </c>
      <c r="D91" s="20">
        <v>70000</v>
      </c>
      <c r="E91" s="20">
        <v>0</v>
      </c>
      <c r="F91" s="20">
        <v>0</v>
      </c>
      <c r="G91" s="20">
        <v>0</v>
      </c>
    </row>
    <row r="92" spans="2:7" x14ac:dyDescent="0.25">
      <c r="B92" s="20">
        <v>20</v>
      </c>
      <c r="C92" s="29" t="s">
        <v>11</v>
      </c>
      <c r="D92" s="20">
        <v>1093000</v>
      </c>
      <c r="E92" s="20">
        <v>449000</v>
      </c>
      <c r="F92" s="20">
        <v>462000</v>
      </c>
      <c r="G92" s="20">
        <v>474000</v>
      </c>
    </row>
    <row r="93" spans="2:7" x14ac:dyDescent="0.25">
      <c r="B93" s="20">
        <v>57</v>
      </c>
      <c r="C93" s="29" t="s">
        <v>13</v>
      </c>
      <c r="D93" s="20">
        <v>24000</v>
      </c>
      <c r="E93" s="20">
        <v>24000</v>
      </c>
      <c r="F93" s="20">
        <v>24000</v>
      </c>
      <c r="G93" s="20">
        <v>24000</v>
      </c>
    </row>
    <row r="94" spans="2:7" ht="28.5" x14ac:dyDescent="0.25">
      <c r="B94" s="20">
        <v>57</v>
      </c>
      <c r="C94" s="29" t="s">
        <v>53</v>
      </c>
      <c r="D94" s="20">
        <v>48500</v>
      </c>
      <c r="E94" s="20">
        <v>50000</v>
      </c>
      <c r="F94" s="20">
        <v>52000</v>
      </c>
      <c r="G94" s="20">
        <v>53000</v>
      </c>
    </row>
    <row r="95" spans="2:7" ht="28.5" x14ac:dyDescent="0.25">
      <c r="B95" s="20">
        <v>85</v>
      </c>
      <c r="C95" s="32" t="s">
        <v>185</v>
      </c>
      <c r="D95" s="20">
        <v>-10650</v>
      </c>
      <c r="E95" s="20">
        <v>0</v>
      </c>
      <c r="F95" s="20">
        <v>0</v>
      </c>
      <c r="G95" s="20">
        <v>0</v>
      </c>
    </row>
    <row r="96" spans="2:7" x14ac:dyDescent="0.25">
      <c r="B96" s="58">
        <v>66.02</v>
      </c>
      <c r="C96" s="76" t="s">
        <v>144</v>
      </c>
      <c r="D96" s="59">
        <f>D97</f>
        <v>360000</v>
      </c>
      <c r="E96" s="59">
        <f t="shared" ref="E96:G96" si="14">E97</f>
        <v>0</v>
      </c>
      <c r="F96" s="59">
        <f t="shared" si="14"/>
        <v>0</v>
      </c>
      <c r="G96" s="59">
        <f t="shared" si="14"/>
        <v>0</v>
      </c>
    </row>
    <row r="97" spans="2:7" x14ac:dyDescent="0.25">
      <c r="B97" s="36"/>
      <c r="C97" s="32" t="s">
        <v>11</v>
      </c>
      <c r="D97" s="59">
        <f>D98</f>
        <v>360000</v>
      </c>
      <c r="E97" s="20">
        <v>0</v>
      </c>
      <c r="F97" s="20">
        <v>0</v>
      </c>
      <c r="G97" s="20">
        <v>0</v>
      </c>
    </row>
    <row r="98" spans="2:7" x14ac:dyDescent="0.25">
      <c r="B98" s="36"/>
      <c r="C98" s="32" t="s">
        <v>145</v>
      </c>
      <c r="D98" s="59">
        <v>360000</v>
      </c>
      <c r="E98" s="20">
        <v>0</v>
      </c>
      <c r="F98" s="20">
        <v>0</v>
      </c>
      <c r="G98" s="20">
        <v>0</v>
      </c>
    </row>
    <row r="99" spans="2:7" x14ac:dyDescent="0.25">
      <c r="B99" s="19">
        <v>67.02</v>
      </c>
      <c r="C99" s="30" t="s">
        <v>51</v>
      </c>
      <c r="D99" s="33">
        <f>D100+D103+D108</f>
        <v>993000</v>
      </c>
      <c r="E99" s="19">
        <f>E100+E103+E108</f>
        <v>332000</v>
      </c>
      <c r="F99" s="19">
        <f>F100+F103+F108</f>
        <v>338500</v>
      </c>
      <c r="G99" s="19">
        <f>G100+G103+G108</f>
        <v>344900</v>
      </c>
    </row>
    <row r="100" spans="2:7" x14ac:dyDescent="0.25">
      <c r="B100" s="20">
        <v>10</v>
      </c>
      <c r="C100" s="29" t="s">
        <v>162</v>
      </c>
      <c r="D100" s="59">
        <v>83000</v>
      </c>
      <c r="E100" s="59">
        <v>80800</v>
      </c>
      <c r="F100" s="59">
        <v>81800</v>
      </c>
      <c r="G100" s="59">
        <v>82800</v>
      </c>
    </row>
    <row r="101" spans="2:7" x14ac:dyDescent="0.25">
      <c r="B101" s="20"/>
      <c r="C101" s="29" t="s">
        <v>146</v>
      </c>
      <c r="D101" s="59">
        <v>4500</v>
      </c>
      <c r="E101" s="59">
        <v>4500</v>
      </c>
      <c r="F101" s="59">
        <v>4500</v>
      </c>
      <c r="G101" s="59">
        <v>4500</v>
      </c>
    </row>
    <row r="102" spans="2:7" x14ac:dyDescent="0.25">
      <c r="B102" s="20"/>
      <c r="C102" s="50" t="s">
        <v>101</v>
      </c>
      <c r="D102" s="59">
        <v>1600</v>
      </c>
      <c r="E102" s="59">
        <v>1500</v>
      </c>
      <c r="F102" s="59">
        <v>1500</v>
      </c>
      <c r="G102" s="59">
        <v>1500</v>
      </c>
    </row>
    <row r="103" spans="2:7" x14ac:dyDescent="0.25">
      <c r="B103" s="20">
        <v>20</v>
      </c>
      <c r="C103" s="29" t="s">
        <v>55</v>
      </c>
      <c r="D103" s="34">
        <f>D104+D105+D106+D107</f>
        <v>735000</v>
      </c>
      <c r="E103" s="20">
        <f t="shared" ref="E103:G103" si="15">E104+E105+E106+E107</f>
        <v>199200</v>
      </c>
      <c r="F103" s="20">
        <f t="shared" si="15"/>
        <v>202700</v>
      </c>
      <c r="G103" s="20">
        <f t="shared" si="15"/>
        <v>206100</v>
      </c>
    </row>
    <row r="104" spans="2:7" x14ac:dyDescent="0.25">
      <c r="B104" s="20"/>
      <c r="C104" s="29" t="s">
        <v>57</v>
      </c>
      <c r="D104" s="59">
        <v>396000</v>
      </c>
      <c r="E104" s="59">
        <v>46100</v>
      </c>
      <c r="F104" s="59">
        <v>46700</v>
      </c>
      <c r="G104" s="59">
        <v>47300</v>
      </c>
    </row>
    <row r="105" spans="2:7" x14ac:dyDescent="0.25">
      <c r="B105" s="20"/>
      <c r="C105" s="29" t="s">
        <v>56</v>
      </c>
      <c r="D105" s="59">
        <v>142000</v>
      </c>
      <c r="E105" s="59">
        <v>11000</v>
      </c>
      <c r="F105" s="59">
        <v>11500</v>
      </c>
      <c r="G105" s="59">
        <v>12000</v>
      </c>
    </row>
    <row r="106" spans="2:7" ht="15" customHeight="1" x14ac:dyDescent="0.25">
      <c r="B106" s="20"/>
      <c r="C106" s="29" t="s">
        <v>65</v>
      </c>
      <c r="D106" s="59">
        <v>165000</v>
      </c>
      <c r="E106" s="59">
        <v>126000</v>
      </c>
      <c r="F106" s="59">
        <v>128000</v>
      </c>
      <c r="G106" s="59">
        <v>130000</v>
      </c>
    </row>
    <row r="107" spans="2:7" ht="15" customHeight="1" x14ac:dyDescent="0.25">
      <c r="B107" s="20"/>
      <c r="C107" s="29" t="s">
        <v>70</v>
      </c>
      <c r="D107" s="59">
        <v>32000</v>
      </c>
      <c r="E107" s="59">
        <v>16100</v>
      </c>
      <c r="F107" s="59">
        <v>16500</v>
      </c>
      <c r="G107" s="59">
        <v>16800</v>
      </c>
    </row>
    <row r="108" spans="2:7" ht="15" customHeight="1" x14ac:dyDescent="0.25">
      <c r="B108" s="20">
        <v>59</v>
      </c>
      <c r="C108" s="29" t="s">
        <v>66</v>
      </c>
      <c r="D108" s="20">
        <f>D109+D110</f>
        <v>175000</v>
      </c>
      <c r="E108" s="20">
        <f>E109+E110</f>
        <v>52000</v>
      </c>
      <c r="F108" s="20">
        <f t="shared" ref="F108:G108" si="16">F109+F110</f>
        <v>54000</v>
      </c>
      <c r="G108" s="20">
        <f t="shared" si="16"/>
        <v>56000</v>
      </c>
    </row>
    <row r="109" spans="2:7" ht="15" customHeight="1" x14ac:dyDescent="0.25">
      <c r="B109" s="20"/>
      <c r="C109" s="29" t="s">
        <v>147</v>
      </c>
      <c r="D109" s="59">
        <v>165000</v>
      </c>
      <c r="E109" s="59">
        <v>31000</v>
      </c>
      <c r="F109" s="59">
        <v>32000</v>
      </c>
      <c r="G109" s="59">
        <v>33000</v>
      </c>
    </row>
    <row r="110" spans="2:7" ht="15" customHeight="1" x14ac:dyDescent="0.25">
      <c r="B110" s="20"/>
      <c r="C110" s="32" t="s">
        <v>123</v>
      </c>
      <c r="D110" s="59">
        <v>10000</v>
      </c>
      <c r="E110" s="59">
        <v>21000</v>
      </c>
      <c r="F110" s="59">
        <v>22000</v>
      </c>
      <c r="G110" s="59">
        <v>23000</v>
      </c>
    </row>
    <row r="111" spans="2:7" x14ac:dyDescent="0.25">
      <c r="B111" s="19">
        <v>68.02</v>
      </c>
      <c r="C111" s="30" t="s">
        <v>102</v>
      </c>
      <c r="D111" s="19">
        <f>D112+D113+D117</f>
        <v>2658610</v>
      </c>
      <c r="E111" s="19">
        <f t="shared" ref="E111:G111" si="17">E112+E113</f>
        <v>2619000</v>
      </c>
      <c r="F111" s="19">
        <f t="shared" si="17"/>
        <v>2619000</v>
      </c>
      <c r="G111" s="19">
        <f t="shared" si="17"/>
        <v>2619000</v>
      </c>
    </row>
    <row r="112" spans="2:7" ht="30" x14ac:dyDescent="0.25">
      <c r="B112" s="20">
        <v>10</v>
      </c>
      <c r="C112" s="30" t="s">
        <v>14</v>
      </c>
      <c r="D112" s="20">
        <v>919000</v>
      </c>
      <c r="E112" s="20">
        <v>889000</v>
      </c>
      <c r="F112" s="20">
        <v>889000</v>
      </c>
      <c r="G112" s="20">
        <v>889000</v>
      </c>
    </row>
    <row r="113" spans="2:7" x14ac:dyDescent="0.25">
      <c r="B113" s="20">
        <v>57</v>
      </c>
      <c r="C113" s="30" t="s">
        <v>15</v>
      </c>
      <c r="D113" s="20">
        <f>D114+D115+D116</f>
        <v>1740000</v>
      </c>
      <c r="E113" s="20">
        <f t="shared" ref="E113:G113" si="18">E114+E115+E116</f>
        <v>1730000</v>
      </c>
      <c r="F113" s="20">
        <f t="shared" si="18"/>
        <v>1730000</v>
      </c>
      <c r="G113" s="20">
        <f t="shared" si="18"/>
        <v>1730000</v>
      </c>
    </row>
    <row r="114" spans="2:7" x14ac:dyDescent="0.25">
      <c r="B114" s="20"/>
      <c r="C114" s="29" t="s">
        <v>89</v>
      </c>
      <c r="D114" s="20">
        <v>1250000</v>
      </c>
      <c r="E114" s="20">
        <v>1280000</v>
      </c>
      <c r="F114" s="20">
        <v>1280000</v>
      </c>
      <c r="G114" s="20">
        <v>1280000</v>
      </c>
    </row>
    <row r="115" spans="2:7" x14ac:dyDescent="0.25">
      <c r="B115" s="20"/>
      <c r="C115" s="29" t="s">
        <v>124</v>
      </c>
      <c r="D115" s="20">
        <v>450000</v>
      </c>
      <c r="E115" s="20">
        <v>450000</v>
      </c>
      <c r="F115" s="20">
        <v>450000</v>
      </c>
      <c r="G115" s="20">
        <v>450000</v>
      </c>
    </row>
    <row r="116" spans="2:7" x14ac:dyDescent="0.25">
      <c r="B116" s="20"/>
      <c r="C116" s="29" t="s">
        <v>87</v>
      </c>
      <c r="D116" s="20">
        <v>40000</v>
      </c>
      <c r="E116" s="20">
        <v>0</v>
      </c>
      <c r="F116" s="20">
        <v>0</v>
      </c>
      <c r="G116" s="20">
        <v>0</v>
      </c>
    </row>
    <row r="117" spans="2:7" ht="28.5" x14ac:dyDescent="0.25">
      <c r="B117" s="20"/>
      <c r="C117" s="32" t="s">
        <v>195</v>
      </c>
      <c r="D117" s="20">
        <v>-390</v>
      </c>
      <c r="E117" s="20">
        <v>0</v>
      </c>
      <c r="F117" s="20">
        <v>0</v>
      </c>
      <c r="G117" s="20">
        <v>0</v>
      </c>
    </row>
    <row r="118" spans="2:7" ht="30" x14ac:dyDescent="0.25">
      <c r="B118" s="19">
        <v>70.02</v>
      </c>
      <c r="C118" s="30" t="s">
        <v>125</v>
      </c>
      <c r="D118" s="19">
        <f>D119</f>
        <v>335000</v>
      </c>
      <c r="E118" s="19">
        <f t="shared" ref="E118:G118" si="19">E119</f>
        <v>414100</v>
      </c>
      <c r="F118" s="19">
        <f t="shared" si="19"/>
        <v>437200</v>
      </c>
      <c r="G118" s="19">
        <f t="shared" si="19"/>
        <v>460300</v>
      </c>
    </row>
    <row r="119" spans="2:7" x14ac:dyDescent="0.25">
      <c r="B119" s="20">
        <v>20</v>
      </c>
      <c r="C119" s="29" t="s">
        <v>88</v>
      </c>
      <c r="D119" s="20">
        <f>D120+D121+D122</f>
        <v>335000</v>
      </c>
      <c r="E119" s="20">
        <f>E120+E121</f>
        <v>414100</v>
      </c>
      <c r="F119" s="20">
        <f>F120+F121</f>
        <v>437200</v>
      </c>
      <c r="G119" s="20">
        <f>G120+G121</f>
        <v>460300</v>
      </c>
    </row>
    <row r="120" spans="2:7" x14ac:dyDescent="0.25">
      <c r="B120" s="20"/>
      <c r="C120" s="29" t="s">
        <v>169</v>
      </c>
      <c r="D120" s="59">
        <v>280000</v>
      </c>
      <c r="E120" s="59">
        <v>336000</v>
      </c>
      <c r="F120" s="59">
        <v>357000</v>
      </c>
      <c r="G120" s="59">
        <v>378000</v>
      </c>
    </row>
    <row r="121" spans="2:7" x14ac:dyDescent="0.25">
      <c r="B121" s="20"/>
      <c r="C121" s="29" t="s">
        <v>168</v>
      </c>
      <c r="D121" s="59">
        <v>50000</v>
      </c>
      <c r="E121" s="59">
        <v>78100</v>
      </c>
      <c r="F121" s="59">
        <v>80200</v>
      </c>
      <c r="G121" s="59">
        <v>82300</v>
      </c>
    </row>
    <row r="122" spans="2:7" x14ac:dyDescent="0.25">
      <c r="B122" s="20"/>
      <c r="C122" s="71" t="s">
        <v>170</v>
      </c>
      <c r="D122" s="59">
        <v>5000</v>
      </c>
      <c r="E122" s="59"/>
      <c r="F122" s="59"/>
      <c r="G122" s="59"/>
    </row>
    <row r="123" spans="2:7" x14ac:dyDescent="0.25">
      <c r="B123" s="19">
        <v>74.02</v>
      </c>
      <c r="C123" s="30" t="s">
        <v>49</v>
      </c>
      <c r="D123" s="19">
        <f>D124</f>
        <v>10000</v>
      </c>
      <c r="E123" s="19">
        <f t="shared" ref="E123:G124" si="20">E124</f>
        <v>10000</v>
      </c>
      <c r="F123" s="19">
        <f t="shared" si="20"/>
        <v>11000</v>
      </c>
      <c r="G123" s="19">
        <f t="shared" si="20"/>
        <v>12000</v>
      </c>
    </row>
    <row r="124" spans="2:7" x14ac:dyDescent="0.25">
      <c r="B124" s="20">
        <v>20</v>
      </c>
      <c r="C124" s="29" t="s">
        <v>88</v>
      </c>
      <c r="D124" s="20">
        <f>D125</f>
        <v>10000</v>
      </c>
      <c r="E124" s="20">
        <f t="shared" si="20"/>
        <v>10000</v>
      </c>
      <c r="F124" s="20">
        <f t="shared" si="20"/>
        <v>11000</v>
      </c>
      <c r="G124" s="20">
        <f t="shared" si="20"/>
        <v>12000</v>
      </c>
    </row>
    <row r="125" spans="2:7" x14ac:dyDescent="0.25">
      <c r="B125" s="20"/>
      <c r="C125" s="29" t="s">
        <v>16</v>
      </c>
      <c r="D125" s="59">
        <v>10000</v>
      </c>
      <c r="E125" s="59">
        <v>10000</v>
      </c>
      <c r="F125" s="59">
        <v>11000</v>
      </c>
      <c r="G125" s="59">
        <v>12000</v>
      </c>
    </row>
    <row r="126" spans="2:7" ht="13.5" customHeight="1" x14ac:dyDescent="0.25">
      <c r="B126" s="19">
        <v>84.02</v>
      </c>
      <c r="C126" s="30" t="s">
        <v>50</v>
      </c>
      <c r="D126" s="19">
        <f>D127</f>
        <v>235000</v>
      </c>
      <c r="E126" s="19">
        <f t="shared" ref="E126:G126" si="21">E127</f>
        <v>131000</v>
      </c>
      <c r="F126" s="19">
        <f t="shared" si="21"/>
        <v>132000</v>
      </c>
      <c r="G126" s="19">
        <f t="shared" si="21"/>
        <v>133000</v>
      </c>
    </row>
    <row r="127" spans="2:7" ht="11.25" customHeight="1" x14ac:dyDescent="0.25">
      <c r="B127" s="20">
        <v>20</v>
      </c>
      <c r="C127" s="29" t="s">
        <v>88</v>
      </c>
      <c r="D127" s="20">
        <v>235000</v>
      </c>
      <c r="E127" s="20">
        <v>131000</v>
      </c>
      <c r="F127" s="20">
        <v>132000</v>
      </c>
      <c r="G127" s="20">
        <v>133000</v>
      </c>
    </row>
    <row r="128" spans="2:7" ht="14.25" customHeight="1" x14ac:dyDescent="0.25">
      <c r="B128" s="20"/>
      <c r="C128" s="30" t="s">
        <v>105</v>
      </c>
      <c r="D128" s="19">
        <f>D81+D87+D90+D96+D99+D111+D118+D123+D126</f>
        <v>9983900</v>
      </c>
      <c r="E128" s="19">
        <f>E81+E87+E90+E96+E99+E111+E118+E123+E126</f>
        <v>7315400</v>
      </c>
      <c r="F128" s="19">
        <f>F81+F87+F90+F96+F99+F111+F118+F123+F126</f>
        <v>7449900</v>
      </c>
      <c r="G128" s="19">
        <f>G81+G87+G90+G96+G99+G111+G118+G123+G126</f>
        <v>7577000</v>
      </c>
    </row>
    <row r="129" spans="2:8" ht="9.75" customHeight="1" x14ac:dyDescent="0.25">
      <c r="B129" s="27"/>
      <c r="C129" s="42"/>
      <c r="D129" s="27"/>
      <c r="E129" s="27"/>
      <c r="F129" s="27"/>
      <c r="G129" s="27"/>
    </row>
    <row r="130" spans="2:8" x14ac:dyDescent="0.25">
      <c r="B130" s="20"/>
      <c r="C130" s="28" t="s">
        <v>52</v>
      </c>
      <c r="D130" s="19">
        <v>2024</v>
      </c>
      <c r="E130" s="19">
        <v>2025</v>
      </c>
      <c r="F130" s="19">
        <v>2026</v>
      </c>
      <c r="G130" s="19">
        <v>2027</v>
      </c>
    </row>
    <row r="131" spans="2:8" ht="20.25" customHeight="1" x14ac:dyDescent="0.25">
      <c r="B131" s="20"/>
      <c r="C131" s="47" t="s">
        <v>100</v>
      </c>
      <c r="D131" s="33">
        <f>D132</f>
        <v>2872100</v>
      </c>
      <c r="E131" s="19">
        <f t="shared" ref="E131:G131" si="22">E132</f>
        <v>0</v>
      </c>
      <c r="F131" s="19">
        <f t="shared" si="22"/>
        <v>0</v>
      </c>
      <c r="G131" s="19">
        <f t="shared" si="22"/>
        <v>0</v>
      </c>
    </row>
    <row r="132" spans="2:8" x14ac:dyDescent="0.25">
      <c r="B132" s="20"/>
      <c r="C132" s="28" t="s">
        <v>17</v>
      </c>
      <c r="D132" s="33">
        <f>D133+D134+D135+D136+D137+D138+D139+D141+D140+D143+D142</f>
        <v>2872100</v>
      </c>
      <c r="E132" s="20">
        <v>0</v>
      </c>
      <c r="F132" s="20">
        <v>0</v>
      </c>
      <c r="G132" s="20">
        <v>0</v>
      </c>
    </row>
    <row r="133" spans="2:8" ht="45" customHeight="1" x14ac:dyDescent="0.25">
      <c r="B133" s="20">
        <v>60</v>
      </c>
      <c r="C133" s="37" t="s">
        <v>149</v>
      </c>
      <c r="D133" s="34">
        <v>1807600</v>
      </c>
      <c r="E133" s="20">
        <v>0</v>
      </c>
      <c r="F133" s="20">
        <v>0</v>
      </c>
      <c r="G133" s="20">
        <v>0</v>
      </c>
      <c r="H133" s="52"/>
    </row>
    <row r="134" spans="2:8" ht="45" customHeight="1" x14ac:dyDescent="0.25">
      <c r="B134" s="20">
        <v>61</v>
      </c>
      <c r="C134" s="37" t="s">
        <v>150</v>
      </c>
      <c r="D134" s="34">
        <v>688500</v>
      </c>
      <c r="E134" s="20">
        <v>0</v>
      </c>
      <c r="F134" s="20">
        <v>0</v>
      </c>
      <c r="G134" s="20">
        <v>0</v>
      </c>
      <c r="H134" s="52"/>
    </row>
    <row r="135" spans="2:8" ht="31.5" customHeight="1" x14ac:dyDescent="0.25">
      <c r="B135" s="20"/>
      <c r="C135" s="37" t="s">
        <v>148</v>
      </c>
      <c r="D135" s="34">
        <v>50000</v>
      </c>
      <c r="E135" s="20">
        <v>0</v>
      </c>
      <c r="F135" s="20">
        <v>0</v>
      </c>
      <c r="G135" s="20">
        <v>0</v>
      </c>
      <c r="H135" s="52"/>
    </row>
    <row r="136" spans="2:8" ht="17.25" customHeight="1" x14ac:dyDescent="0.25">
      <c r="B136" s="20"/>
      <c r="C136" s="37" t="s">
        <v>171</v>
      </c>
      <c r="D136" s="20">
        <v>44000</v>
      </c>
      <c r="E136" s="20">
        <v>0</v>
      </c>
      <c r="F136" s="20">
        <v>0</v>
      </c>
      <c r="G136" s="20">
        <v>0</v>
      </c>
      <c r="H136" s="52"/>
    </row>
    <row r="137" spans="2:8" ht="33" customHeight="1" x14ac:dyDescent="0.25">
      <c r="B137" s="20"/>
      <c r="C137" s="37" t="s">
        <v>172</v>
      </c>
      <c r="D137" s="20">
        <v>34000</v>
      </c>
      <c r="E137" s="20">
        <v>0</v>
      </c>
      <c r="F137" s="20">
        <v>0</v>
      </c>
      <c r="G137" s="20">
        <v>0</v>
      </c>
      <c r="H137" s="52"/>
    </row>
    <row r="138" spans="2:8" ht="17.25" customHeight="1" x14ac:dyDescent="0.25">
      <c r="B138" s="20"/>
      <c r="C138" s="37" t="s">
        <v>173</v>
      </c>
      <c r="D138" s="20">
        <v>121500</v>
      </c>
      <c r="E138" s="20">
        <v>0</v>
      </c>
      <c r="F138" s="20">
        <v>0</v>
      </c>
      <c r="G138" s="20">
        <v>0</v>
      </c>
      <c r="H138" s="52"/>
    </row>
    <row r="139" spans="2:8" ht="17.25" customHeight="1" x14ac:dyDescent="0.25">
      <c r="B139" s="20"/>
      <c r="C139" s="37" t="s">
        <v>174</v>
      </c>
      <c r="D139" s="20">
        <v>48400</v>
      </c>
      <c r="E139" s="20">
        <v>0</v>
      </c>
      <c r="F139" s="20">
        <v>0</v>
      </c>
      <c r="G139" s="20">
        <v>0</v>
      </c>
      <c r="H139" s="52"/>
    </row>
    <row r="140" spans="2:8" ht="17.25" customHeight="1" x14ac:dyDescent="0.25">
      <c r="B140" s="20"/>
      <c r="C140" s="37" t="s">
        <v>186</v>
      </c>
      <c r="D140" s="59">
        <v>43100</v>
      </c>
      <c r="E140" s="20">
        <v>0</v>
      </c>
      <c r="F140" s="20">
        <v>0</v>
      </c>
      <c r="G140" s="20">
        <v>0</v>
      </c>
      <c r="H140" s="52"/>
    </row>
    <row r="141" spans="2:8" ht="17.25" customHeight="1" x14ac:dyDescent="0.25">
      <c r="B141" s="20"/>
      <c r="C141" s="37" t="s">
        <v>175</v>
      </c>
      <c r="D141" s="20">
        <v>11000</v>
      </c>
      <c r="E141" s="20">
        <v>0</v>
      </c>
      <c r="F141" s="20">
        <v>0</v>
      </c>
      <c r="G141" s="20">
        <v>0</v>
      </c>
      <c r="H141" s="52"/>
    </row>
    <row r="142" spans="2:8" ht="30.75" customHeight="1" x14ac:dyDescent="0.25">
      <c r="B142" s="20"/>
      <c r="C142" s="75" t="s">
        <v>194</v>
      </c>
      <c r="D142" s="20">
        <v>4000</v>
      </c>
      <c r="E142" s="20">
        <v>0</v>
      </c>
      <c r="F142" s="20">
        <v>0</v>
      </c>
      <c r="G142" s="20">
        <v>0</v>
      </c>
      <c r="H142" s="52"/>
    </row>
    <row r="143" spans="2:8" ht="17.25" customHeight="1" x14ac:dyDescent="0.25">
      <c r="B143" s="20"/>
      <c r="C143" s="31" t="s">
        <v>191</v>
      </c>
      <c r="D143" s="20">
        <v>20000</v>
      </c>
      <c r="E143" s="20">
        <v>0</v>
      </c>
      <c r="F143" s="20">
        <v>0</v>
      </c>
      <c r="G143" s="20">
        <v>0</v>
      </c>
      <c r="H143" s="52"/>
    </row>
    <row r="144" spans="2:8" x14ac:dyDescent="0.25">
      <c r="B144" s="20"/>
      <c r="C144" s="35" t="s">
        <v>62</v>
      </c>
      <c r="D144" s="33">
        <f>D145</f>
        <v>1888800</v>
      </c>
      <c r="E144" s="19">
        <f t="shared" ref="E144:G144" si="23">E145</f>
        <v>0</v>
      </c>
      <c r="F144" s="19">
        <f t="shared" si="23"/>
        <v>0</v>
      </c>
      <c r="G144" s="19">
        <f t="shared" si="23"/>
        <v>0</v>
      </c>
    </row>
    <row r="145" spans="2:7" x14ac:dyDescent="0.25">
      <c r="B145" s="20"/>
      <c r="C145" s="19" t="s">
        <v>17</v>
      </c>
      <c r="D145" s="33">
        <f>D146+D147+D148+D149+D151+D152+D153+D150</f>
        <v>1888800</v>
      </c>
      <c r="E145" s="19">
        <f>E146</f>
        <v>0</v>
      </c>
      <c r="F145" s="19">
        <f>F146</f>
        <v>0</v>
      </c>
      <c r="G145" s="19">
        <f>G146</f>
        <v>0</v>
      </c>
    </row>
    <row r="146" spans="2:7" ht="57" x14ac:dyDescent="0.25">
      <c r="B146" s="20">
        <v>61</v>
      </c>
      <c r="C146" s="77" t="s">
        <v>151</v>
      </c>
      <c r="D146" s="34">
        <v>698000</v>
      </c>
      <c r="E146" s="20">
        <v>0</v>
      </c>
      <c r="F146" s="20">
        <v>0</v>
      </c>
      <c r="G146" s="20">
        <v>0</v>
      </c>
    </row>
    <row r="147" spans="2:7" ht="25.5" x14ac:dyDescent="0.25">
      <c r="B147" s="20">
        <v>71</v>
      </c>
      <c r="C147" s="78" t="s">
        <v>156</v>
      </c>
      <c r="D147" s="34">
        <v>23800</v>
      </c>
      <c r="E147" s="20">
        <v>0</v>
      </c>
      <c r="F147" s="20">
        <v>0</v>
      </c>
      <c r="G147" s="20">
        <v>0</v>
      </c>
    </row>
    <row r="148" spans="2:7" ht="76.5" x14ac:dyDescent="0.25">
      <c r="B148" s="20">
        <v>60</v>
      </c>
      <c r="C148" s="78" t="s">
        <v>155</v>
      </c>
      <c r="D148" s="34">
        <v>959000</v>
      </c>
      <c r="E148" s="20">
        <v>0</v>
      </c>
      <c r="F148" s="20">
        <v>0</v>
      </c>
      <c r="G148" s="20">
        <v>0</v>
      </c>
    </row>
    <row r="149" spans="2:7" ht="88.5" customHeight="1" x14ac:dyDescent="0.25">
      <c r="B149" s="64">
        <v>71</v>
      </c>
      <c r="C149" s="79" t="s">
        <v>196</v>
      </c>
      <c r="D149" s="65">
        <v>12000</v>
      </c>
      <c r="E149" s="20">
        <v>0</v>
      </c>
      <c r="F149" s="20">
        <v>0</v>
      </c>
      <c r="G149" s="20">
        <v>0</v>
      </c>
    </row>
    <row r="150" spans="2:7" ht="61.5" customHeight="1" x14ac:dyDescent="0.25">
      <c r="B150" s="64">
        <v>71</v>
      </c>
      <c r="C150" s="80" t="s">
        <v>197</v>
      </c>
      <c r="D150" s="65">
        <v>120000</v>
      </c>
      <c r="E150" s="20">
        <v>0</v>
      </c>
      <c r="F150" s="20">
        <v>0</v>
      </c>
      <c r="G150" s="20">
        <v>0</v>
      </c>
    </row>
    <row r="151" spans="2:7" ht="87" customHeight="1" x14ac:dyDescent="0.25">
      <c r="B151" s="64">
        <v>71</v>
      </c>
      <c r="C151" s="79" t="s">
        <v>198</v>
      </c>
      <c r="D151" s="65">
        <v>13000</v>
      </c>
      <c r="E151" s="20">
        <v>0</v>
      </c>
      <c r="F151" s="20">
        <v>0</v>
      </c>
      <c r="G151" s="20">
        <v>0</v>
      </c>
    </row>
    <row r="152" spans="2:7" ht="85.5" x14ac:dyDescent="0.25">
      <c r="B152" s="64">
        <v>71</v>
      </c>
      <c r="C152" s="81" t="s">
        <v>199</v>
      </c>
      <c r="D152" s="69">
        <v>13000</v>
      </c>
      <c r="E152" s="20">
        <v>0</v>
      </c>
      <c r="F152" s="20">
        <v>0</v>
      </c>
      <c r="G152" s="20">
        <v>0</v>
      </c>
    </row>
    <row r="153" spans="2:7" ht="28.5" x14ac:dyDescent="0.25">
      <c r="B153" s="64"/>
      <c r="C153" s="39" t="s">
        <v>152</v>
      </c>
      <c r="D153" s="69">
        <v>50000</v>
      </c>
      <c r="E153" s="20">
        <v>0</v>
      </c>
      <c r="F153" s="20">
        <v>0</v>
      </c>
      <c r="G153" s="20">
        <v>0</v>
      </c>
    </row>
    <row r="154" spans="2:7" x14ac:dyDescent="0.25">
      <c r="B154" s="64"/>
      <c r="C154" s="35" t="s">
        <v>153</v>
      </c>
      <c r="D154" s="69">
        <f>D155</f>
        <v>50000</v>
      </c>
      <c r="E154" s="65">
        <f t="shared" ref="E154:G155" si="24">E155</f>
        <v>0</v>
      </c>
      <c r="F154" s="65">
        <f t="shared" si="24"/>
        <v>0</v>
      </c>
      <c r="G154" s="65">
        <f t="shared" si="24"/>
        <v>0</v>
      </c>
    </row>
    <row r="155" spans="2:7" x14ac:dyDescent="0.25">
      <c r="B155" s="64"/>
      <c r="C155" s="66" t="s">
        <v>17</v>
      </c>
      <c r="D155" s="69">
        <f>D156</f>
        <v>50000</v>
      </c>
      <c r="E155" s="65">
        <f t="shared" si="24"/>
        <v>0</v>
      </c>
      <c r="F155" s="65">
        <f t="shared" si="24"/>
        <v>0</v>
      </c>
      <c r="G155" s="65">
        <f t="shared" si="24"/>
        <v>0</v>
      </c>
    </row>
    <row r="156" spans="2:7" ht="28.5" x14ac:dyDescent="0.25">
      <c r="B156" s="64"/>
      <c r="C156" s="39" t="s">
        <v>154</v>
      </c>
      <c r="D156" s="69">
        <v>50000</v>
      </c>
      <c r="E156" s="20">
        <v>0</v>
      </c>
      <c r="F156" s="20">
        <v>0</v>
      </c>
      <c r="G156" s="20">
        <v>0</v>
      </c>
    </row>
    <row r="157" spans="2:7" x14ac:dyDescent="0.25">
      <c r="B157" s="20"/>
      <c r="C157" s="19" t="s">
        <v>58</v>
      </c>
      <c r="D157" s="33">
        <f>D158</f>
        <v>1965000</v>
      </c>
      <c r="E157" s="19">
        <f t="shared" ref="E157:G157" si="25">E158</f>
        <v>0</v>
      </c>
      <c r="F157" s="19">
        <f t="shared" si="25"/>
        <v>0</v>
      </c>
      <c r="G157" s="19">
        <f t="shared" si="25"/>
        <v>0</v>
      </c>
    </row>
    <row r="158" spans="2:7" x14ac:dyDescent="0.25">
      <c r="B158" s="20"/>
      <c r="C158" s="28" t="s">
        <v>17</v>
      </c>
      <c r="D158" s="33">
        <f>D159+D161+D163+D162+D164+D160</f>
        <v>1965000</v>
      </c>
      <c r="E158" s="20">
        <v>0</v>
      </c>
      <c r="F158" s="20">
        <v>0</v>
      </c>
      <c r="G158" s="20">
        <v>0</v>
      </c>
    </row>
    <row r="159" spans="2:7" ht="71.25" x14ac:dyDescent="0.25">
      <c r="B159" s="20">
        <v>61</v>
      </c>
      <c r="C159" s="67" t="s">
        <v>126</v>
      </c>
      <c r="D159" s="34">
        <v>1290000</v>
      </c>
      <c r="E159" s="20">
        <v>0</v>
      </c>
      <c r="F159" s="20">
        <v>0</v>
      </c>
      <c r="G159" s="20">
        <v>0</v>
      </c>
    </row>
    <row r="160" spans="2:7" ht="86.25" x14ac:dyDescent="0.25">
      <c r="B160" s="20"/>
      <c r="C160" s="68" t="s">
        <v>200</v>
      </c>
      <c r="D160" s="34">
        <v>14000</v>
      </c>
      <c r="E160" s="20">
        <v>0</v>
      </c>
      <c r="F160" s="20">
        <v>0</v>
      </c>
      <c r="G160" s="20">
        <v>0</v>
      </c>
    </row>
    <row r="161" spans="2:8" ht="72" x14ac:dyDescent="0.25">
      <c r="B161" s="20"/>
      <c r="C161" s="68" t="s">
        <v>201</v>
      </c>
      <c r="D161" s="34">
        <v>180000</v>
      </c>
      <c r="E161" s="20">
        <v>0</v>
      </c>
      <c r="F161" s="20">
        <v>0</v>
      </c>
      <c r="G161" s="20">
        <v>0</v>
      </c>
    </row>
    <row r="162" spans="2:8" ht="86.25" x14ac:dyDescent="0.25">
      <c r="B162" s="20"/>
      <c r="C162" s="68" t="s">
        <v>202</v>
      </c>
      <c r="D162" s="34">
        <v>13000</v>
      </c>
      <c r="E162" s="20">
        <v>0</v>
      </c>
      <c r="F162" s="20">
        <v>0</v>
      </c>
      <c r="G162" s="20">
        <v>0</v>
      </c>
    </row>
    <row r="163" spans="2:8" x14ac:dyDescent="0.25">
      <c r="B163" s="20"/>
      <c r="C163" s="68" t="s">
        <v>157</v>
      </c>
      <c r="D163" s="34">
        <v>460000</v>
      </c>
      <c r="E163" s="20">
        <v>0</v>
      </c>
      <c r="F163" s="20">
        <v>0</v>
      </c>
      <c r="G163" s="20">
        <v>0</v>
      </c>
    </row>
    <row r="164" spans="2:8" x14ac:dyDescent="0.25">
      <c r="B164" s="20"/>
      <c r="C164" s="31" t="s">
        <v>192</v>
      </c>
      <c r="D164" s="34">
        <v>8000</v>
      </c>
      <c r="E164" s="20">
        <v>0</v>
      </c>
      <c r="F164" s="20">
        <v>0</v>
      </c>
      <c r="G164" s="20">
        <v>0</v>
      </c>
    </row>
    <row r="165" spans="2:8" ht="30" x14ac:dyDescent="0.25">
      <c r="B165" s="20"/>
      <c r="C165" s="35" t="s">
        <v>132</v>
      </c>
      <c r="D165" s="33">
        <f>D166+D171</f>
        <v>1732350</v>
      </c>
      <c r="E165" s="19">
        <f t="shared" ref="E165:G165" si="26">E166</f>
        <v>0</v>
      </c>
      <c r="F165" s="19">
        <f t="shared" si="26"/>
        <v>0</v>
      </c>
      <c r="G165" s="19">
        <f t="shared" si="26"/>
        <v>0</v>
      </c>
    </row>
    <row r="166" spans="2:8" x14ac:dyDescent="0.25">
      <c r="B166" s="20"/>
      <c r="C166" s="28" t="s">
        <v>17</v>
      </c>
      <c r="D166" s="33">
        <f>D167+D169+D168+D170</f>
        <v>1681000</v>
      </c>
      <c r="E166" s="19">
        <f t="shared" ref="E166:G166" si="27">E167+E169+E168</f>
        <v>0</v>
      </c>
      <c r="F166" s="19">
        <f t="shared" si="27"/>
        <v>0</v>
      </c>
      <c r="G166" s="19">
        <f t="shared" si="27"/>
        <v>0</v>
      </c>
    </row>
    <row r="167" spans="2:8" x14ac:dyDescent="0.25">
      <c r="B167" s="20">
        <v>71</v>
      </c>
      <c r="C167" s="31" t="s">
        <v>59</v>
      </c>
      <c r="D167" s="34">
        <v>5000</v>
      </c>
      <c r="E167" s="20">
        <v>0</v>
      </c>
      <c r="F167" s="20">
        <v>0</v>
      </c>
      <c r="G167" s="20">
        <v>0</v>
      </c>
    </row>
    <row r="168" spans="2:8" ht="57.75" x14ac:dyDescent="0.25">
      <c r="B168" s="20">
        <v>71</v>
      </c>
      <c r="C168" s="68" t="s">
        <v>127</v>
      </c>
      <c r="D168" s="34">
        <v>1086000</v>
      </c>
      <c r="E168" s="20">
        <v>0</v>
      </c>
      <c r="F168" s="20">
        <v>0</v>
      </c>
      <c r="G168" s="20">
        <v>0</v>
      </c>
    </row>
    <row r="169" spans="2:8" ht="71.25" x14ac:dyDescent="0.25">
      <c r="B169" s="20">
        <v>71</v>
      </c>
      <c r="C169" s="67" t="s">
        <v>128</v>
      </c>
      <c r="D169" s="34">
        <v>340000</v>
      </c>
      <c r="E169" s="20">
        <v>0</v>
      </c>
      <c r="F169" s="20">
        <v>0</v>
      </c>
      <c r="G169" s="20">
        <v>0</v>
      </c>
    </row>
    <row r="170" spans="2:8" ht="58.5" customHeight="1" x14ac:dyDescent="0.25">
      <c r="B170" s="74">
        <v>71</v>
      </c>
      <c r="C170" s="29" t="s">
        <v>193</v>
      </c>
      <c r="D170" s="74">
        <v>250000</v>
      </c>
      <c r="E170" s="20">
        <v>0</v>
      </c>
      <c r="F170" s="20">
        <v>0</v>
      </c>
      <c r="G170" s="20">
        <v>0</v>
      </c>
    </row>
    <row r="171" spans="2:8" ht="57" x14ac:dyDescent="0.25">
      <c r="B171" s="20">
        <v>55</v>
      </c>
      <c r="C171" s="67" t="s">
        <v>187</v>
      </c>
      <c r="D171" s="34">
        <v>51350</v>
      </c>
      <c r="E171" s="20">
        <v>0</v>
      </c>
      <c r="F171" s="20">
        <v>0</v>
      </c>
      <c r="G171" s="20">
        <v>0</v>
      </c>
    </row>
    <row r="172" spans="2:8" x14ac:dyDescent="0.25">
      <c r="B172" s="20"/>
      <c r="C172" s="19" t="s">
        <v>60</v>
      </c>
      <c r="D172" s="33">
        <f>D173</f>
        <v>3875700</v>
      </c>
      <c r="E172" s="19">
        <f>E173</f>
        <v>0</v>
      </c>
      <c r="F172" s="19">
        <f t="shared" ref="F172:G172" si="28">F173</f>
        <v>0</v>
      </c>
      <c r="G172" s="19">
        <f t="shared" si="28"/>
        <v>0</v>
      </c>
    </row>
    <row r="173" spans="2:8" x14ac:dyDescent="0.25">
      <c r="B173" s="46"/>
      <c r="C173" s="28" t="s">
        <v>17</v>
      </c>
      <c r="D173" s="33">
        <f>D174+D175+D176</f>
        <v>3875700</v>
      </c>
      <c r="E173" s="19">
        <f t="shared" ref="E173:G173" si="29">E174+E175+E176</f>
        <v>0</v>
      </c>
      <c r="F173" s="19">
        <f t="shared" si="29"/>
        <v>0</v>
      </c>
      <c r="G173" s="19">
        <f t="shared" si="29"/>
        <v>0</v>
      </c>
      <c r="H173" s="52"/>
    </row>
    <row r="174" spans="2:8" ht="42.75" x14ac:dyDescent="0.25">
      <c r="B174" s="20">
        <v>71</v>
      </c>
      <c r="C174" s="39" t="s">
        <v>129</v>
      </c>
      <c r="D174" s="34">
        <v>1200000</v>
      </c>
      <c r="E174" s="20">
        <v>0</v>
      </c>
      <c r="F174" s="20">
        <v>0</v>
      </c>
      <c r="G174" s="20">
        <v>0</v>
      </c>
      <c r="H174" s="52"/>
    </row>
    <row r="175" spans="2:8" ht="38.25" x14ac:dyDescent="0.25">
      <c r="B175" s="20">
        <v>71</v>
      </c>
      <c r="C175" s="51" t="s">
        <v>130</v>
      </c>
      <c r="D175" s="34">
        <v>55700</v>
      </c>
      <c r="E175" s="20">
        <v>0</v>
      </c>
      <c r="F175" s="20">
        <v>0</v>
      </c>
      <c r="G175" s="20">
        <v>0</v>
      </c>
      <c r="H175" s="52"/>
    </row>
    <row r="176" spans="2:8" ht="38.25" x14ac:dyDescent="0.25">
      <c r="B176" s="20">
        <v>71</v>
      </c>
      <c r="C176" s="51" t="s">
        <v>158</v>
      </c>
      <c r="D176" s="34">
        <v>2620000</v>
      </c>
      <c r="E176" s="20">
        <v>0</v>
      </c>
      <c r="F176" s="20">
        <v>0</v>
      </c>
      <c r="G176" s="20">
        <v>0</v>
      </c>
      <c r="H176" s="52"/>
    </row>
    <row r="177" spans="2:8" x14ac:dyDescent="0.25">
      <c r="B177" s="20"/>
      <c r="C177" s="35" t="s">
        <v>131</v>
      </c>
      <c r="D177" s="33">
        <f>D178</f>
        <v>11793000</v>
      </c>
      <c r="E177" s="19">
        <f t="shared" ref="E177:G177" si="30">E178</f>
        <v>0</v>
      </c>
      <c r="F177" s="19">
        <f t="shared" si="30"/>
        <v>0</v>
      </c>
      <c r="G177" s="19">
        <f t="shared" si="30"/>
        <v>0</v>
      </c>
      <c r="H177" s="52"/>
    </row>
    <row r="178" spans="2:8" x14ac:dyDescent="0.25">
      <c r="B178" s="20"/>
      <c r="C178" s="19" t="s">
        <v>17</v>
      </c>
      <c r="D178" s="19">
        <f>D181+D180+D179</f>
        <v>11793000</v>
      </c>
      <c r="E178" s="19">
        <f>E181</f>
        <v>0</v>
      </c>
      <c r="F178" s="19">
        <f>F181</f>
        <v>0</v>
      </c>
      <c r="G178" s="19">
        <f>G181</f>
        <v>0</v>
      </c>
      <c r="H178" s="52"/>
    </row>
    <row r="179" spans="2:8" ht="41.25" customHeight="1" x14ac:dyDescent="0.25">
      <c r="B179" s="20">
        <v>71</v>
      </c>
      <c r="C179" s="63" t="s">
        <v>161</v>
      </c>
      <c r="D179" s="20">
        <v>10600000</v>
      </c>
      <c r="E179" s="20">
        <v>0</v>
      </c>
      <c r="F179" s="20">
        <v>0</v>
      </c>
      <c r="G179" s="20">
        <v>0</v>
      </c>
      <c r="H179" s="52"/>
    </row>
    <row r="180" spans="2:8" ht="43.5" x14ac:dyDescent="0.25">
      <c r="B180" s="20">
        <v>71</v>
      </c>
      <c r="C180" s="68" t="s">
        <v>159</v>
      </c>
      <c r="D180" s="20">
        <v>853000</v>
      </c>
      <c r="E180" s="20">
        <v>0</v>
      </c>
      <c r="F180" s="20">
        <v>0</v>
      </c>
      <c r="G180" s="20">
        <v>0</v>
      </c>
      <c r="H180" s="52"/>
    </row>
    <row r="181" spans="2:8" ht="31.5" customHeight="1" x14ac:dyDescent="0.25">
      <c r="B181" s="20">
        <v>71</v>
      </c>
      <c r="C181" s="68" t="s">
        <v>160</v>
      </c>
      <c r="D181" s="20">
        <v>340000</v>
      </c>
      <c r="E181" s="20">
        <v>0</v>
      </c>
      <c r="F181" s="20">
        <v>0</v>
      </c>
      <c r="G181" s="20">
        <v>0</v>
      </c>
      <c r="H181" s="52"/>
    </row>
    <row r="182" spans="2:8" x14ac:dyDescent="0.25">
      <c r="B182" s="20"/>
      <c r="C182" s="28" t="s">
        <v>104</v>
      </c>
      <c r="D182" s="19">
        <f>D131+D144+D154+D157+D165+D172+D177</f>
        <v>24176950</v>
      </c>
      <c r="E182" s="19">
        <f>E131+E144+E157+E165+E172</f>
        <v>0</v>
      </c>
      <c r="F182" s="19">
        <f>F131+F144+F157+F165+F172</f>
        <v>0</v>
      </c>
      <c r="G182" s="19">
        <f>G131+G144+G157+G165+G172</f>
        <v>0</v>
      </c>
    </row>
    <row r="183" spans="2:8" ht="25.5" x14ac:dyDescent="0.25">
      <c r="B183" s="20"/>
      <c r="C183" s="43" t="s">
        <v>61</v>
      </c>
      <c r="D183" s="47">
        <f>D128+D182</f>
        <v>34160850</v>
      </c>
      <c r="E183" s="19">
        <f>E128+E182</f>
        <v>7315400</v>
      </c>
      <c r="F183" s="19">
        <f>F128+F182</f>
        <v>7449900</v>
      </c>
      <c r="G183" s="19">
        <f>G128+G182</f>
        <v>7577000</v>
      </c>
    </row>
    <row r="184" spans="2:8" x14ac:dyDescent="0.25">
      <c r="B184" s="53" t="s">
        <v>133</v>
      </c>
    </row>
    <row r="186" spans="2:8" x14ac:dyDescent="0.25">
      <c r="C186" s="26"/>
      <c r="D186" s="1"/>
      <c r="E186" s="1"/>
      <c r="F186" s="1"/>
      <c r="G186" s="1"/>
    </row>
    <row r="187" spans="2:8" x14ac:dyDescent="0.25">
      <c r="E187" s="1"/>
      <c r="F187" s="1"/>
    </row>
  </sheetData>
  <mergeCells count="6">
    <mergeCell ref="C42:C43"/>
    <mergeCell ref="C6:F6"/>
    <mergeCell ref="C5:F5"/>
    <mergeCell ref="C4:F4"/>
    <mergeCell ref="C9:F9"/>
    <mergeCell ref="C40:C41"/>
  </mergeCells>
  <pageMargins left="0.7" right="0.2" top="0.7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User</cp:lastModifiedBy>
  <cp:lastPrinted>2024-10-16T11:00:31Z</cp:lastPrinted>
  <dcterms:created xsi:type="dcterms:W3CDTF">2017-02-08T09:55:55Z</dcterms:created>
  <dcterms:modified xsi:type="dcterms:W3CDTF">2024-10-16T11:00:40Z</dcterms:modified>
</cp:coreProperties>
</file>