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eta.marin\Desktop\Desktop\BUGETE DESCHIDERI\2025\"/>
    </mc:Choice>
  </mc:AlternateContent>
  <xr:revisionPtr revIDLastSave="0" documentId="13_ncr:1_{7B469DB4-2697-4964-A2C0-8CD1A9F5AC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 " sheetId="4" r:id="rId1"/>
  </sheets>
  <definedNames>
    <definedName name="_xlnm.Print_Area" localSheetId="0">'Sheet2 '!$A$1:$N$63</definedName>
  </definedNames>
  <calcPr calcId="191029"/>
</workbook>
</file>

<file path=xl/calcChain.xml><?xml version="1.0" encoding="utf-8"?>
<calcChain xmlns="http://schemas.openxmlformats.org/spreadsheetml/2006/main">
  <c r="E14" i="4" l="1"/>
  <c r="E13" i="4"/>
  <c r="D47" i="4" l="1"/>
  <c r="D14" i="4" s="1"/>
  <c r="D54" i="4" l="1"/>
  <c r="E57" i="4"/>
  <c r="K57" i="4" s="1"/>
  <c r="D51" i="4" l="1"/>
  <c r="E51" i="4" s="1"/>
  <c r="K51" i="4" s="1"/>
  <c r="E56" i="4"/>
  <c r="K56" i="4" s="1"/>
  <c r="E54" i="4"/>
  <c r="D33" i="4" l="1"/>
  <c r="E35" i="4"/>
  <c r="E19" i="4"/>
  <c r="D19" i="4"/>
  <c r="D18" i="4" s="1"/>
  <c r="C19" i="4"/>
  <c r="C18" i="4" s="1"/>
  <c r="E20" i="4"/>
  <c r="D50" i="4"/>
  <c r="D53" i="4"/>
  <c r="E53" i="4" s="1"/>
  <c r="K53" i="4" s="1"/>
  <c r="E18" i="4" l="1"/>
  <c r="C27" i="4" l="1"/>
  <c r="C26" i="4" s="1"/>
  <c r="D27" i="4"/>
  <c r="E28" i="4"/>
  <c r="D59" i="4"/>
  <c r="D58" i="4"/>
  <c r="E60" i="4"/>
  <c r="E58" i="4" s="1"/>
  <c r="E27" i="4" l="1"/>
  <c r="D26" i="4"/>
  <c r="E26" i="4" s="1"/>
  <c r="C47" i="4"/>
  <c r="C14" i="4" s="1"/>
  <c r="E55" i="4"/>
  <c r="K55" i="4" s="1"/>
  <c r="D22" i="4"/>
  <c r="C22" i="4"/>
  <c r="E25" i="4"/>
  <c r="K25" i="4" s="1"/>
  <c r="E52" i="4"/>
  <c r="K52" i="4" s="1"/>
  <c r="E50" i="4"/>
  <c r="K50" i="4" s="1"/>
  <c r="E49" i="4"/>
  <c r="E48" i="4"/>
  <c r="E46" i="4"/>
  <c r="K46" i="4" s="1"/>
  <c r="D45" i="4"/>
  <c r="D13" i="4" s="1"/>
  <c r="C45" i="4"/>
  <c r="C13" i="4" s="1"/>
  <c r="E44" i="4"/>
  <c r="K44" i="4" s="1"/>
  <c r="D43" i="4"/>
  <c r="C43" i="4"/>
  <c r="E41" i="4"/>
  <c r="E39" i="4" s="1"/>
  <c r="D40" i="4"/>
  <c r="C40" i="4"/>
  <c r="D39" i="4"/>
  <c r="C39" i="4"/>
  <c r="E38" i="4"/>
  <c r="K38" i="4" s="1"/>
  <c r="D37" i="4"/>
  <c r="D36" i="4" s="1"/>
  <c r="E36" i="4" s="1"/>
  <c r="K36" i="4" s="1"/>
  <c r="C37" i="4"/>
  <c r="E34" i="4"/>
  <c r="K34" i="4" s="1"/>
  <c r="C33" i="4"/>
  <c r="K31" i="4"/>
  <c r="D30" i="4"/>
  <c r="C30" i="4"/>
  <c r="C29" i="4" s="1"/>
  <c r="E17" i="4"/>
  <c r="K17" i="4" s="1"/>
  <c r="D16" i="4"/>
  <c r="D15" i="4" s="1"/>
  <c r="C16" i="4"/>
  <c r="C15" i="4" l="1"/>
  <c r="C12" i="4"/>
  <c r="D21" i="4"/>
  <c r="D12" i="4"/>
  <c r="D11" i="4" s="1"/>
  <c r="K48" i="4"/>
  <c r="E47" i="4"/>
  <c r="E43" i="4"/>
  <c r="K49" i="4"/>
  <c r="D29" i="4"/>
  <c r="E29" i="4" s="1"/>
  <c r="K29" i="4" s="1"/>
  <c r="E33" i="4"/>
  <c r="K33" i="4" s="1"/>
  <c r="E24" i="4"/>
  <c r="K24" i="4" s="1"/>
  <c r="E30" i="4"/>
  <c r="E40" i="4"/>
  <c r="K40" i="4" s="1"/>
  <c r="E16" i="4"/>
  <c r="E15" i="4" s="1"/>
  <c r="C21" i="4"/>
  <c r="E21" i="4" s="1"/>
  <c r="K21" i="4" s="1"/>
  <c r="C59" i="4"/>
  <c r="D32" i="4"/>
  <c r="C42" i="4"/>
  <c r="C32" i="4"/>
  <c r="D42" i="4"/>
  <c r="E45" i="4"/>
  <c r="E37" i="4"/>
  <c r="K30" i="4" l="1"/>
  <c r="K47" i="4"/>
  <c r="K14" i="4"/>
  <c r="C11" i="4"/>
  <c r="K15" i="4"/>
  <c r="E42" i="4"/>
  <c r="K42" i="4" s="1"/>
  <c r="K45" i="4"/>
  <c r="K13" i="4"/>
  <c r="E59" i="4"/>
  <c r="K59" i="4" s="1"/>
  <c r="K43" i="4"/>
  <c r="E23" i="4"/>
  <c r="K23" i="4" s="1"/>
  <c r="K16" i="4"/>
  <c r="K37" i="4"/>
  <c r="E32" i="4"/>
  <c r="K32" i="4" s="1"/>
  <c r="E22" i="4" l="1"/>
  <c r="E12" i="4" s="1"/>
  <c r="E11" i="4" s="1"/>
  <c r="P11" i="4" l="1"/>
  <c r="K22" i="4"/>
  <c r="K12" i="4" l="1"/>
  <c r="K11" i="4" l="1"/>
</calcChain>
</file>

<file path=xl/sharedStrings.xml><?xml version="1.0" encoding="utf-8"?>
<sst xmlns="http://schemas.openxmlformats.org/spreadsheetml/2006/main" count="74" uniqueCount="58">
  <si>
    <t>UAT NEGRU VODA</t>
  </si>
  <si>
    <t>Nr. crt.</t>
  </si>
  <si>
    <t>Cheltuieli totale</t>
  </si>
  <si>
    <t>Bugetul local</t>
  </si>
  <si>
    <t>Tip investitie</t>
  </si>
  <si>
    <t>Valoare alocata                 (lei)</t>
  </si>
  <si>
    <t>LUCRARI IN CONTINUARE</t>
  </si>
  <si>
    <t>ALTE CHELTUIELI DE INVESTITII</t>
  </si>
  <si>
    <t>Servicii de cadastru</t>
  </si>
  <si>
    <t>Executie</t>
  </si>
  <si>
    <t>Construire scoala clasele 0-IV si sala de sport Sat Darabani, U.A.T. Negru Voda, jud. Constanta, SMIS: 124333</t>
  </si>
  <si>
    <t>Construire gradinita noua cu program prelungit in Orasul Negru Voda</t>
  </si>
  <si>
    <t>Reabilitare, consolidare, modernizare, extindere si dotare liceu in Orasul Negru Voda</t>
  </si>
  <si>
    <t>LUCRARI NOI</t>
  </si>
  <si>
    <t>Cap. A510000710000</t>
  </si>
  <si>
    <t>Cap.A700000710000</t>
  </si>
  <si>
    <t>Cap.A650000710000</t>
  </si>
  <si>
    <t>Cap. A670000710000</t>
  </si>
  <si>
    <t>TOTAL din care:</t>
  </si>
  <si>
    <t>A.LUCRARI IN CONTINUARE</t>
  </si>
  <si>
    <t>B.ALTE CHELTUIELI DE INVESTITII</t>
  </si>
  <si>
    <t>C.LUCRARI NOI</t>
  </si>
  <si>
    <t>DENUMIREA OBIECTIVULUI DE INVESTITII</t>
  </si>
  <si>
    <t>Surse proprii</t>
  </si>
  <si>
    <t>Alte surse const.  potriv. legii</t>
  </si>
  <si>
    <t>Total alocatii bugetare</t>
  </si>
  <si>
    <t>din care:</t>
  </si>
  <si>
    <t>Capacitati</t>
  </si>
  <si>
    <t xml:space="preserve">           Ordonator principal de credite</t>
  </si>
  <si>
    <t>CUI  6398763</t>
  </si>
  <si>
    <t>Termen PIF</t>
  </si>
  <si>
    <t xml:space="preserve"> Credite bancare</t>
  </si>
  <si>
    <t>Presedinte sedinta CL,</t>
  </si>
  <si>
    <t>Documen-
tatii</t>
  </si>
  <si>
    <t>Transf. de la bugetul de stat</t>
  </si>
  <si>
    <t>Interne</t>
  </si>
  <si>
    <t>Externe</t>
  </si>
  <si>
    <t>Renovare energetica moderata a cladirii Primariei Orasului Negru Voda, Judetul Constanta.</t>
  </si>
  <si>
    <t xml:space="preserve">Cresterea eficientei energetice imobil gradinita oras Negru Voda, str Zorelelor , jud. Constanta, </t>
  </si>
  <si>
    <t>Cresterea eficientei energetice imobil camin cultural – cinematograf oras Negru Voda</t>
  </si>
  <si>
    <t xml:space="preserve">ANEXA NR.          LA HCL nr.            / </t>
  </si>
  <si>
    <t>Cap.A510000610000</t>
  </si>
  <si>
    <t>Renovare energetica moderata a cladirii Primariei Orasului Negru Voda, Judetul Constanta PNRR</t>
  </si>
  <si>
    <t>Cresterea eficientei energetice imobil gradinita oras Negru Voda, str Zorelelor , jud. Constanta PNRR</t>
  </si>
  <si>
    <t>Cap.A670000610000</t>
  </si>
  <si>
    <t>Cap.A650000610000</t>
  </si>
  <si>
    <t>Cap.A700000600000</t>
  </si>
  <si>
    <t>Cap.A700000610000</t>
  </si>
  <si>
    <t>”Înființare stații de reîncărcare pentru vehicule electrice în orașul Negru Vodă, județul Constanța”</t>
  </si>
  <si>
    <t>Plan de Mobilitate Urbană Durabilă (PMUD)</t>
  </si>
  <si>
    <t>Infiintarea unui centru de colectare a deseurilor prin aport voluntar in Orasul Negru Voda, judetul Constanta</t>
  </si>
  <si>
    <t xml:space="preserve"> Construirea de insule ecologice diitalizate in orasul Negru Voda, judetul Constanta</t>
  </si>
  <si>
    <t>Cap.A670000560000</t>
  </si>
  <si>
    <t>LISTA OBIECTIVELOR DE INVESTITII PE ANUL 2025 CU FINANTARE PARTIALA SAU INTEGRALA DE LA BUGETUL LOCAL 
SI FONDURI EXTERNE NERAMBURSABILE APROBATA MARTIE 2025</t>
  </si>
  <si>
    <t>Imbunatatirea infrastructurii cultural-recreative si a spatiilor publice urbane pentru populatia Orasului Negru Voda, SMIS: 329636</t>
  </si>
  <si>
    <t>Imbunatatirea serviciilor sociale si a spatiilor publice urbane pentru populatia Orasului Negru Voda, SMIS: 329616</t>
  </si>
  <si>
    <t>Cap.A840000710000</t>
  </si>
  <si>
    <t>Modernizare drumuri in interiorul localitatilor Sat Darabani si Sat Valcelele - Uat Negru 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</si>
</sst>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Trebuchet MS"/>
      <family val="2"/>
    </font>
    <font>
      <b/>
      <sz val="10"/>
      <color theme="1"/>
      <name val="Trebuchet MS"/>
      <family val="2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Trebuchet MS"/>
      <family val="2"/>
    </font>
    <font>
      <b/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sz val="12"/>
      <color theme="1"/>
      <name val="Trebuchet MS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0" fillId="0" borderId="0" xfId="0" applyNumberForma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2" fillId="0" borderId="21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5" xfId="0" applyNumberFormat="1" applyFont="1" applyFill="1" applyBorder="1" applyAlignment="1">
      <alignment horizontal="center" vertical="center"/>
    </xf>
    <xf numFmtId="4" fontId="2" fillId="3" borderId="20" xfId="0" applyNumberFormat="1" applyFont="1" applyFill="1" applyBorder="1" applyAlignment="1">
      <alignment horizontal="center" vertical="center"/>
    </xf>
    <xf numFmtId="4" fontId="2" fillId="3" borderId="1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4" fontId="2" fillId="4" borderId="17" xfId="0" applyNumberFormat="1" applyFont="1" applyFill="1" applyBorder="1" applyAlignment="1">
      <alignment horizontal="center" vertical="center"/>
    </xf>
    <xf numFmtId="4" fontId="2" fillId="4" borderId="18" xfId="0" applyNumberFormat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 wrapText="1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left" vertical="center" wrapText="1"/>
    </xf>
    <xf numFmtId="4" fontId="2" fillId="6" borderId="1" xfId="0" applyNumberFormat="1" applyFont="1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center" vertical="center"/>
    </xf>
    <xf numFmtId="4" fontId="2" fillId="6" borderId="5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/>
    </xf>
    <xf numFmtId="4" fontId="16" fillId="6" borderId="1" xfId="0" applyNumberFormat="1" applyFont="1" applyFill="1" applyBorder="1" applyAlignment="1">
      <alignment horizontal="center" vertical="center"/>
    </xf>
    <xf numFmtId="4" fontId="16" fillId="6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center" vertical="center"/>
    </xf>
    <xf numFmtId="4" fontId="16" fillId="3" borderId="1" xfId="0" applyNumberFormat="1" applyFont="1" applyFill="1" applyBorder="1" applyAlignment="1">
      <alignment horizontal="center" vertical="center"/>
    </xf>
    <xf numFmtId="4" fontId="16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left" vertical="center"/>
    </xf>
    <xf numFmtId="0" fontId="2" fillId="4" borderId="25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1" fillId="6" borderId="21" xfId="0" applyFont="1" applyFill="1" applyBorder="1" applyAlignment="1">
      <alignment horizontal="left" vertical="center" wrapText="1"/>
    </xf>
    <xf numFmtId="0" fontId="1" fillId="6" borderId="22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7A05-45B7-47D2-8F11-C1131267874C}">
  <sheetPr>
    <pageSetUpPr fitToPage="1"/>
  </sheetPr>
  <dimension ref="A3:Q66"/>
  <sheetViews>
    <sheetView tabSelected="1" zoomScaleNormal="100" workbookViewId="0">
      <selection activeCell="H33" sqref="H33"/>
    </sheetView>
  </sheetViews>
  <sheetFormatPr defaultRowHeight="15" x14ac:dyDescent="0.25"/>
  <cols>
    <col min="1" max="1" width="5.28515625" customWidth="1"/>
    <col min="2" max="2" width="54.28515625" style="19" customWidth="1"/>
    <col min="3" max="3" width="12.85546875" customWidth="1"/>
    <col min="4" max="4" width="12.5703125" customWidth="1"/>
    <col min="5" max="5" width="14" customWidth="1"/>
    <col min="6" max="6" width="8.42578125" customWidth="1"/>
    <col min="7" max="7" width="13.5703125" customWidth="1"/>
    <col min="8" max="8" width="11.85546875" customWidth="1"/>
    <col min="9" max="9" width="11.7109375" customWidth="1"/>
    <col min="10" max="10" width="10.28515625" customWidth="1"/>
    <col min="11" max="11" width="12.85546875" customWidth="1"/>
    <col min="12" max="12" width="12.5703125" customWidth="1"/>
    <col min="13" max="13" width="10.7109375" customWidth="1"/>
    <col min="14" max="14" width="11.7109375" customWidth="1"/>
    <col min="15" max="15" width="16.5703125" customWidth="1"/>
    <col min="16" max="16" width="16.140625" customWidth="1"/>
    <col min="17" max="17" width="11.7109375" bestFit="1" customWidth="1"/>
  </cols>
  <sheetData>
    <row r="3" spans="1:17" ht="36.75" customHeight="1" x14ac:dyDescent="0.25">
      <c r="A3" s="102" t="s">
        <v>53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17" ht="21" x14ac:dyDescent="0.35">
      <c r="A4" s="4"/>
      <c r="B4" s="18"/>
      <c r="C4" s="10"/>
      <c r="D4" s="10"/>
      <c r="E4" s="10"/>
      <c r="F4" s="10"/>
      <c r="G4" s="10"/>
      <c r="H4" s="10"/>
      <c r="I4" s="35" t="s">
        <v>40</v>
      </c>
      <c r="J4" s="35"/>
      <c r="K4" s="35"/>
      <c r="L4" s="35"/>
      <c r="M4" s="36"/>
    </row>
    <row r="5" spans="1:17" ht="15.75" x14ac:dyDescent="0.25">
      <c r="A5" s="3"/>
      <c r="B5" s="32" t="s">
        <v>0</v>
      </c>
      <c r="C5" s="1"/>
      <c r="D5" s="1"/>
    </row>
    <row r="6" spans="1:17" ht="16.5" thickBot="1" x14ac:dyDescent="0.3">
      <c r="A6" s="3"/>
      <c r="B6" s="32" t="s">
        <v>29</v>
      </c>
      <c r="C6" s="1"/>
      <c r="D6" s="1"/>
    </row>
    <row r="7" spans="1:17" ht="15.75" thickBot="1" x14ac:dyDescent="0.3">
      <c r="A7" s="103" t="s">
        <v>1</v>
      </c>
      <c r="B7" s="106" t="s">
        <v>22</v>
      </c>
      <c r="C7" s="109" t="s">
        <v>4</v>
      </c>
      <c r="D7" s="110"/>
      <c r="E7" s="103" t="s">
        <v>5</v>
      </c>
      <c r="F7" s="113" t="s">
        <v>2</v>
      </c>
      <c r="G7" s="114"/>
      <c r="H7" s="114"/>
      <c r="I7" s="114"/>
      <c r="J7" s="114"/>
      <c r="K7" s="114"/>
      <c r="L7" s="115"/>
      <c r="M7" s="103" t="s">
        <v>27</v>
      </c>
      <c r="N7" s="103" t="s">
        <v>30</v>
      </c>
    </row>
    <row r="8" spans="1:17" ht="15.75" thickBot="1" x14ac:dyDescent="0.3">
      <c r="A8" s="104"/>
      <c r="B8" s="107"/>
      <c r="C8" s="111"/>
      <c r="D8" s="112"/>
      <c r="E8" s="104"/>
      <c r="F8" s="103" t="s">
        <v>23</v>
      </c>
      <c r="G8" s="116" t="s">
        <v>31</v>
      </c>
      <c r="H8" s="117"/>
      <c r="I8" s="103" t="s">
        <v>24</v>
      </c>
      <c r="J8" s="103" t="s">
        <v>25</v>
      </c>
      <c r="K8" s="113" t="s">
        <v>26</v>
      </c>
      <c r="L8" s="115"/>
      <c r="M8" s="104"/>
      <c r="N8" s="104"/>
    </row>
    <row r="9" spans="1:17" ht="42" customHeight="1" thickBot="1" x14ac:dyDescent="0.3">
      <c r="A9" s="105"/>
      <c r="B9" s="108"/>
      <c r="C9" s="64" t="s">
        <v>33</v>
      </c>
      <c r="D9" s="64" t="s">
        <v>9</v>
      </c>
      <c r="E9" s="105"/>
      <c r="F9" s="105"/>
      <c r="G9" s="64" t="s">
        <v>35</v>
      </c>
      <c r="H9" s="65" t="s">
        <v>36</v>
      </c>
      <c r="I9" s="105"/>
      <c r="J9" s="105"/>
      <c r="K9" s="60" t="s">
        <v>3</v>
      </c>
      <c r="L9" s="66" t="s">
        <v>34</v>
      </c>
      <c r="M9" s="105"/>
      <c r="N9" s="105"/>
    </row>
    <row r="10" spans="1:17" ht="15.75" thickBot="1" x14ac:dyDescent="0.3">
      <c r="A10" s="61">
        <v>0</v>
      </c>
      <c r="B10" s="62">
        <v>1</v>
      </c>
      <c r="C10" s="62">
        <v>2</v>
      </c>
      <c r="D10" s="62">
        <v>3</v>
      </c>
      <c r="E10" s="62">
        <v>4</v>
      </c>
      <c r="F10" s="62">
        <v>5</v>
      </c>
      <c r="G10" s="62">
        <v>6</v>
      </c>
      <c r="H10" s="62">
        <v>7</v>
      </c>
      <c r="I10" s="62">
        <v>8</v>
      </c>
      <c r="J10" s="62">
        <v>9</v>
      </c>
      <c r="K10" s="62">
        <v>10</v>
      </c>
      <c r="L10" s="62">
        <v>11</v>
      </c>
      <c r="M10" s="62">
        <v>12</v>
      </c>
      <c r="N10" s="63">
        <v>13</v>
      </c>
    </row>
    <row r="11" spans="1:17" s="3" customFormat="1" ht="15.75" thickBot="1" x14ac:dyDescent="0.3">
      <c r="A11" s="100" t="s">
        <v>18</v>
      </c>
      <c r="B11" s="101"/>
      <c r="C11" s="58">
        <f>SUM(C12+C13+C14)</f>
        <v>50000</v>
      </c>
      <c r="D11" s="58">
        <f>SUM(D12+D13+D14)</f>
        <v>14460787</v>
      </c>
      <c r="E11" s="58">
        <f>SUM(E12+E13+E14)</f>
        <v>14610787</v>
      </c>
      <c r="F11" s="58"/>
      <c r="G11" s="58"/>
      <c r="H11" s="58"/>
      <c r="I11" s="58"/>
      <c r="J11" s="58"/>
      <c r="K11" s="58">
        <f>E11</f>
        <v>14610787</v>
      </c>
      <c r="L11" s="58"/>
      <c r="M11" s="58"/>
      <c r="N11" s="59"/>
      <c r="O11" s="38">
        <v>12646000</v>
      </c>
      <c r="P11" s="38">
        <f>O11-E11</f>
        <v>-1964787</v>
      </c>
      <c r="Q11" s="38"/>
    </row>
    <row r="12" spans="1:17" s="3" customFormat="1" ht="15.75" thickBot="1" x14ac:dyDescent="0.3">
      <c r="A12" s="100" t="s">
        <v>19</v>
      </c>
      <c r="B12" s="101"/>
      <c r="C12" s="58">
        <f>C16+C22+C33+C43+C30++C40</f>
        <v>0</v>
      </c>
      <c r="D12" s="58">
        <f>D16+D18+D22+D33+D37+D51+D54+D43+D27+D30++D40</f>
        <v>14440787</v>
      </c>
      <c r="E12" s="58">
        <f>E16+E18+E22+E33+E37+E51+E54+E43+E27+E30++E40+E58</f>
        <v>14540787</v>
      </c>
      <c r="F12" s="58"/>
      <c r="G12" s="58"/>
      <c r="H12" s="58"/>
      <c r="I12" s="58"/>
      <c r="J12" s="58"/>
      <c r="K12" s="58">
        <f>E12</f>
        <v>14540787</v>
      </c>
      <c r="L12" s="58"/>
      <c r="M12" s="58"/>
      <c r="N12" s="59"/>
    </row>
    <row r="13" spans="1:17" s="3" customFormat="1" ht="15.75" thickBot="1" x14ac:dyDescent="0.3">
      <c r="A13" s="100" t="s">
        <v>20</v>
      </c>
      <c r="B13" s="101"/>
      <c r="C13" s="58">
        <f>C37+C45</f>
        <v>50000</v>
      </c>
      <c r="D13" s="58">
        <f>D45</f>
        <v>0</v>
      </c>
      <c r="E13" s="58">
        <f>E45</f>
        <v>50000</v>
      </c>
      <c r="F13" s="58"/>
      <c r="G13" s="58"/>
      <c r="H13" s="58"/>
      <c r="I13" s="58"/>
      <c r="J13" s="58"/>
      <c r="K13" s="58">
        <f t="shared" ref="K13:K51" si="0">E13</f>
        <v>50000</v>
      </c>
      <c r="L13" s="58"/>
      <c r="M13" s="58"/>
      <c r="N13" s="59"/>
    </row>
    <row r="14" spans="1:17" s="3" customFormat="1" ht="15.75" thickBot="1" x14ac:dyDescent="0.3">
      <c r="A14" s="100" t="s">
        <v>21</v>
      </c>
      <c r="B14" s="101"/>
      <c r="C14" s="58">
        <f>C36+C47</f>
        <v>0</v>
      </c>
      <c r="D14" s="58">
        <f>D47</f>
        <v>20000</v>
      </c>
      <c r="E14" s="58">
        <f>E47</f>
        <v>20000</v>
      </c>
      <c r="F14" s="58"/>
      <c r="G14" s="58"/>
      <c r="H14" s="58"/>
      <c r="I14" s="58"/>
      <c r="J14" s="58"/>
      <c r="K14" s="58">
        <f t="shared" si="0"/>
        <v>20000</v>
      </c>
      <c r="L14" s="58"/>
      <c r="M14" s="58"/>
      <c r="N14" s="59"/>
    </row>
    <row r="15" spans="1:17" s="34" customFormat="1" x14ac:dyDescent="0.25">
      <c r="A15" s="120" t="s">
        <v>14</v>
      </c>
      <c r="B15" s="121"/>
      <c r="C15" s="42">
        <f>SUM(C16)</f>
        <v>0</v>
      </c>
      <c r="D15" s="42">
        <f>SUM(D16)</f>
        <v>10000</v>
      </c>
      <c r="E15" s="42">
        <f>SUM(E16)</f>
        <v>10000</v>
      </c>
      <c r="F15" s="42"/>
      <c r="G15" s="42"/>
      <c r="H15" s="42"/>
      <c r="I15" s="42"/>
      <c r="J15" s="42"/>
      <c r="K15" s="43">
        <f t="shared" si="0"/>
        <v>10000</v>
      </c>
      <c r="L15" s="42"/>
      <c r="M15" s="42"/>
      <c r="N15" s="44"/>
    </row>
    <row r="16" spans="1:17" s="3" customFormat="1" x14ac:dyDescent="0.25">
      <c r="A16" s="118" t="s">
        <v>6</v>
      </c>
      <c r="B16" s="119"/>
      <c r="C16" s="39">
        <f>SUM(C17:C17)</f>
        <v>0</v>
      </c>
      <c r="D16" s="39">
        <f>SUM(D17:D17)</f>
        <v>10000</v>
      </c>
      <c r="E16" s="39">
        <f>SUM(E17:E17)</f>
        <v>10000</v>
      </c>
      <c r="F16" s="39"/>
      <c r="G16" s="39"/>
      <c r="H16" s="39"/>
      <c r="I16" s="39"/>
      <c r="J16" s="39"/>
      <c r="K16" s="39">
        <f t="shared" si="0"/>
        <v>10000</v>
      </c>
      <c r="L16" s="39"/>
      <c r="M16" s="39"/>
      <c r="N16" s="40"/>
    </row>
    <row r="17" spans="1:15" s="3" customFormat="1" ht="30" x14ac:dyDescent="0.25">
      <c r="A17" s="5">
        <v>1</v>
      </c>
      <c r="B17" s="6" t="s">
        <v>37</v>
      </c>
      <c r="C17" s="7">
        <v>0</v>
      </c>
      <c r="D17" s="12">
        <v>10000</v>
      </c>
      <c r="E17" s="2">
        <f>C17+D17</f>
        <v>10000</v>
      </c>
      <c r="F17" s="11"/>
      <c r="G17" s="11"/>
      <c r="H17" s="8"/>
      <c r="I17" s="11"/>
      <c r="J17" s="11"/>
      <c r="K17" s="7">
        <f t="shared" si="0"/>
        <v>10000</v>
      </c>
      <c r="L17" s="11"/>
      <c r="M17" s="11"/>
      <c r="N17" s="14"/>
    </row>
    <row r="18" spans="1:15" s="3" customFormat="1" x14ac:dyDescent="0.25">
      <c r="A18" s="73"/>
      <c r="B18" s="74" t="s">
        <v>41</v>
      </c>
      <c r="C18" s="88">
        <f>C19</f>
        <v>0</v>
      </c>
      <c r="D18" s="88">
        <f>D19</f>
        <v>2489889</v>
      </c>
      <c r="E18" s="89">
        <f>C19+D19</f>
        <v>2489889</v>
      </c>
      <c r="F18" s="75"/>
      <c r="G18" s="75"/>
      <c r="H18" s="75"/>
      <c r="I18" s="75"/>
      <c r="J18" s="75"/>
      <c r="K18" s="76">
        <v>2489889</v>
      </c>
      <c r="L18" s="75"/>
      <c r="M18" s="75"/>
      <c r="N18" s="77"/>
    </row>
    <row r="19" spans="1:15" s="3" customFormat="1" x14ac:dyDescent="0.25">
      <c r="A19" s="78"/>
      <c r="B19" s="72" t="s">
        <v>6</v>
      </c>
      <c r="C19" s="90">
        <f>C20</f>
        <v>0</v>
      </c>
      <c r="D19" s="90">
        <f>D20</f>
        <v>2489889</v>
      </c>
      <c r="E19" s="91">
        <f>D20</f>
        <v>2489889</v>
      </c>
      <c r="F19" s="39"/>
      <c r="G19" s="39"/>
      <c r="H19" s="39"/>
      <c r="I19" s="39"/>
      <c r="J19" s="39"/>
      <c r="K19" s="79">
        <v>2489889</v>
      </c>
      <c r="L19" s="39"/>
      <c r="M19" s="39"/>
      <c r="N19" s="40"/>
    </row>
    <row r="20" spans="1:15" s="3" customFormat="1" ht="30" x14ac:dyDescent="0.25">
      <c r="A20" s="80">
        <v>2</v>
      </c>
      <c r="B20" s="83" t="s">
        <v>42</v>
      </c>
      <c r="C20" s="67">
        <v>0</v>
      </c>
      <c r="D20" s="67">
        <v>2489889</v>
      </c>
      <c r="E20" s="68">
        <f>D20</f>
        <v>2489889</v>
      </c>
      <c r="F20" s="69"/>
      <c r="G20" s="69"/>
      <c r="H20" s="69"/>
      <c r="I20" s="69"/>
      <c r="J20" s="69"/>
      <c r="K20" s="67">
        <v>2489889</v>
      </c>
      <c r="L20" s="69"/>
      <c r="M20" s="69"/>
      <c r="N20" s="14"/>
    </row>
    <row r="21" spans="1:15" s="3" customFormat="1" x14ac:dyDescent="0.25">
      <c r="A21" s="122" t="s">
        <v>16</v>
      </c>
      <c r="B21" s="123"/>
      <c r="C21" s="45">
        <f>SUM(C23:C31)</f>
        <v>0</v>
      </c>
      <c r="D21" s="45">
        <f>D22</f>
        <v>170000</v>
      </c>
      <c r="E21" s="45">
        <f t="shared" ref="E21:E30" si="1">C21+D21</f>
        <v>170000</v>
      </c>
      <c r="F21" s="45"/>
      <c r="G21" s="45"/>
      <c r="H21" s="45"/>
      <c r="I21" s="45"/>
      <c r="J21" s="45"/>
      <c r="K21" s="45">
        <f t="shared" si="0"/>
        <v>170000</v>
      </c>
      <c r="L21" s="45"/>
      <c r="M21" s="45"/>
      <c r="N21" s="48"/>
    </row>
    <row r="22" spans="1:15" s="3" customFormat="1" x14ac:dyDescent="0.25">
      <c r="A22" s="118" t="s">
        <v>6</v>
      </c>
      <c r="B22" s="119"/>
      <c r="C22" s="41">
        <f>SUM(C23:C25)</f>
        <v>0</v>
      </c>
      <c r="D22" s="41">
        <f t="shared" ref="D22:E22" si="2">SUM(D23:D25)</f>
        <v>170000</v>
      </c>
      <c r="E22" s="41">
        <f t="shared" si="2"/>
        <v>170000</v>
      </c>
      <c r="F22" s="39"/>
      <c r="G22" s="39"/>
      <c r="H22" s="39"/>
      <c r="I22" s="39"/>
      <c r="J22" s="39"/>
      <c r="K22" s="39">
        <f t="shared" si="0"/>
        <v>170000</v>
      </c>
      <c r="L22" s="39"/>
      <c r="M22" s="39"/>
      <c r="N22" s="40"/>
    </row>
    <row r="23" spans="1:15" s="3" customFormat="1" ht="30" x14ac:dyDescent="0.25">
      <c r="A23" s="5">
        <v>3</v>
      </c>
      <c r="B23" s="6" t="s">
        <v>10</v>
      </c>
      <c r="C23" s="7">
        <v>0</v>
      </c>
      <c r="D23" s="7">
        <v>150000</v>
      </c>
      <c r="E23" s="2">
        <f t="shared" si="1"/>
        <v>150000</v>
      </c>
      <c r="F23" s="11"/>
      <c r="G23" s="11"/>
      <c r="H23" s="11"/>
      <c r="I23" s="11"/>
      <c r="J23" s="11"/>
      <c r="K23" s="7">
        <f>E23</f>
        <v>150000</v>
      </c>
      <c r="L23" s="11"/>
      <c r="M23" s="11"/>
      <c r="N23" s="14"/>
    </row>
    <row r="24" spans="1:15" s="3" customFormat="1" ht="30" x14ac:dyDescent="0.25">
      <c r="A24" s="5">
        <v>4</v>
      </c>
      <c r="B24" s="6" t="s">
        <v>11</v>
      </c>
      <c r="C24" s="7">
        <v>0</v>
      </c>
      <c r="D24" s="7">
        <v>10000</v>
      </c>
      <c r="E24" s="2">
        <f t="shared" si="1"/>
        <v>10000</v>
      </c>
      <c r="F24" s="11"/>
      <c r="G24" s="11"/>
      <c r="H24" s="11"/>
      <c r="I24" s="11"/>
      <c r="J24" s="11"/>
      <c r="K24" s="7">
        <f>E24</f>
        <v>10000</v>
      </c>
      <c r="L24" s="11"/>
      <c r="M24" s="11"/>
      <c r="N24" s="14"/>
    </row>
    <row r="25" spans="1:15" s="30" customFormat="1" ht="30" x14ac:dyDescent="0.25">
      <c r="A25" s="27">
        <v>5</v>
      </c>
      <c r="B25" s="9" t="s">
        <v>38</v>
      </c>
      <c r="C25" s="15">
        <v>0</v>
      </c>
      <c r="D25" s="15">
        <v>10000</v>
      </c>
      <c r="E25" s="2">
        <f>C25+D25</f>
        <v>10000</v>
      </c>
      <c r="F25" s="28"/>
      <c r="G25" s="28"/>
      <c r="H25" s="28"/>
      <c r="I25" s="28"/>
      <c r="J25" s="28"/>
      <c r="K25" s="15">
        <f>E25</f>
        <v>10000</v>
      </c>
      <c r="L25" s="28"/>
      <c r="M25" s="28"/>
      <c r="N25" s="29"/>
    </row>
    <row r="26" spans="1:15" s="30" customFormat="1" x14ac:dyDescent="0.25">
      <c r="A26" s="122" t="s">
        <v>45</v>
      </c>
      <c r="B26" s="123"/>
      <c r="C26" s="45">
        <f>C27</f>
        <v>0</v>
      </c>
      <c r="D26" s="45">
        <f>D27</f>
        <v>1469189</v>
      </c>
      <c r="E26" s="46">
        <f t="shared" si="1"/>
        <v>1469189</v>
      </c>
      <c r="F26" s="45"/>
      <c r="G26" s="45"/>
      <c r="H26" s="45"/>
      <c r="I26" s="45"/>
      <c r="J26" s="45"/>
      <c r="K26" s="67">
        <v>1469189</v>
      </c>
      <c r="L26" s="45"/>
      <c r="M26" s="45"/>
      <c r="N26" s="45"/>
    </row>
    <row r="27" spans="1:15" s="30" customFormat="1" x14ac:dyDescent="0.25">
      <c r="A27" s="118" t="s">
        <v>6</v>
      </c>
      <c r="B27" s="119"/>
      <c r="C27" s="41">
        <f>SUM(C28)</f>
        <v>0</v>
      </c>
      <c r="D27" s="41">
        <f>SUM(D28)</f>
        <v>1469189</v>
      </c>
      <c r="E27" s="41">
        <f t="shared" si="1"/>
        <v>1469189</v>
      </c>
      <c r="F27" s="39"/>
      <c r="G27" s="39"/>
      <c r="H27" s="39"/>
      <c r="I27" s="39"/>
      <c r="J27" s="39"/>
      <c r="K27" s="67">
        <v>1469189</v>
      </c>
      <c r="L27" s="39"/>
      <c r="M27" s="39"/>
      <c r="N27" s="39"/>
    </row>
    <row r="28" spans="1:15" s="30" customFormat="1" ht="30" x14ac:dyDescent="0.25">
      <c r="A28" s="80">
        <v>6</v>
      </c>
      <c r="B28" s="81" t="s">
        <v>43</v>
      </c>
      <c r="C28" s="67">
        <v>0</v>
      </c>
      <c r="D28" s="67">
        <v>1469189</v>
      </c>
      <c r="E28" s="68">
        <f t="shared" si="1"/>
        <v>1469189</v>
      </c>
      <c r="F28" s="69"/>
      <c r="G28" s="69"/>
      <c r="H28" s="69"/>
      <c r="I28" s="69"/>
      <c r="J28" s="69"/>
      <c r="K28" s="67">
        <v>1468189</v>
      </c>
      <c r="L28" s="69"/>
      <c r="M28" s="69"/>
      <c r="N28" s="82"/>
    </row>
    <row r="29" spans="1:15" s="3" customFormat="1" x14ac:dyDescent="0.25">
      <c r="A29" s="122" t="s">
        <v>16</v>
      </c>
      <c r="B29" s="123"/>
      <c r="C29" s="45">
        <f>C30</f>
        <v>0</v>
      </c>
      <c r="D29" s="45">
        <f>D30</f>
        <v>350000</v>
      </c>
      <c r="E29" s="46">
        <f t="shared" si="1"/>
        <v>350000</v>
      </c>
      <c r="F29" s="45"/>
      <c r="G29" s="45"/>
      <c r="H29" s="45"/>
      <c r="I29" s="45"/>
      <c r="J29" s="45"/>
      <c r="K29" s="47">
        <f t="shared" si="0"/>
        <v>350000</v>
      </c>
      <c r="L29" s="45"/>
      <c r="M29" s="45"/>
      <c r="N29" s="48"/>
    </row>
    <row r="30" spans="1:15" s="3" customFormat="1" x14ac:dyDescent="0.25">
      <c r="A30" s="118" t="s">
        <v>6</v>
      </c>
      <c r="B30" s="119"/>
      <c r="C30" s="41">
        <f>SUM(C31)</f>
        <v>0</v>
      </c>
      <c r="D30" s="41">
        <f>SUM(D31)</f>
        <v>350000</v>
      </c>
      <c r="E30" s="41">
        <f t="shared" si="1"/>
        <v>350000</v>
      </c>
      <c r="F30" s="39"/>
      <c r="G30" s="39"/>
      <c r="H30" s="39"/>
      <c r="I30" s="39"/>
      <c r="J30" s="39"/>
      <c r="K30" s="39">
        <f t="shared" si="0"/>
        <v>350000</v>
      </c>
      <c r="L30" s="39"/>
      <c r="M30" s="39"/>
      <c r="N30" s="40"/>
    </row>
    <row r="31" spans="1:15" s="3" customFormat="1" ht="30" x14ac:dyDescent="0.25">
      <c r="A31" s="5">
        <v>7</v>
      </c>
      <c r="B31" s="6" t="s">
        <v>12</v>
      </c>
      <c r="C31" s="7">
        <v>0</v>
      </c>
      <c r="D31" s="7">
        <v>350000</v>
      </c>
      <c r="E31" s="2">
        <v>350000</v>
      </c>
      <c r="F31" s="11"/>
      <c r="G31" s="11"/>
      <c r="H31" s="11"/>
      <c r="I31" s="11"/>
      <c r="J31" s="11"/>
      <c r="K31" s="7">
        <f t="shared" si="0"/>
        <v>350000</v>
      </c>
      <c r="L31" s="11"/>
      <c r="M31" s="11"/>
      <c r="N31" s="14"/>
      <c r="O31" s="38"/>
    </row>
    <row r="32" spans="1:15" s="33" customFormat="1" x14ac:dyDescent="0.25">
      <c r="A32" s="122" t="s">
        <v>17</v>
      </c>
      <c r="B32" s="123"/>
      <c r="C32" s="45">
        <f>SUM(C33+C36+C37)</f>
        <v>0</v>
      </c>
      <c r="D32" s="45">
        <f>SUM(D33+D36+D37)</f>
        <v>2582060</v>
      </c>
      <c r="E32" s="45">
        <f>SUM(E33+E36+E37)</f>
        <v>2582060</v>
      </c>
      <c r="F32" s="45"/>
      <c r="G32" s="45"/>
      <c r="H32" s="45"/>
      <c r="I32" s="45"/>
      <c r="J32" s="45"/>
      <c r="K32" s="45">
        <f t="shared" si="0"/>
        <v>2582060</v>
      </c>
      <c r="L32" s="45"/>
      <c r="M32" s="45"/>
      <c r="N32" s="48"/>
    </row>
    <row r="33" spans="1:14" s="3" customFormat="1" x14ac:dyDescent="0.25">
      <c r="A33" s="118" t="s">
        <v>6</v>
      </c>
      <c r="B33" s="119"/>
      <c r="C33" s="41">
        <f>SUM(C34:C34)</f>
        <v>0</v>
      </c>
      <c r="D33" s="41">
        <f>SUM(D34:D35)</f>
        <v>20000</v>
      </c>
      <c r="E33" s="41">
        <f>SUM(E34:E35)</f>
        <v>20000</v>
      </c>
      <c r="F33" s="39"/>
      <c r="G33" s="39"/>
      <c r="H33" s="39"/>
      <c r="I33" s="39"/>
      <c r="J33" s="39"/>
      <c r="K33" s="39">
        <f t="shared" si="0"/>
        <v>20000</v>
      </c>
      <c r="L33" s="39"/>
      <c r="M33" s="39"/>
      <c r="N33" s="40"/>
    </row>
    <row r="34" spans="1:14" s="30" customFormat="1" ht="31.5" customHeight="1" x14ac:dyDescent="0.25">
      <c r="A34" s="27">
        <v>8</v>
      </c>
      <c r="B34" s="9" t="s">
        <v>39</v>
      </c>
      <c r="C34" s="15">
        <v>0</v>
      </c>
      <c r="D34" s="15">
        <v>10000</v>
      </c>
      <c r="E34" s="2">
        <f>C34+D34</f>
        <v>10000</v>
      </c>
      <c r="F34" s="28"/>
      <c r="G34" s="28"/>
      <c r="H34" s="28"/>
      <c r="I34" s="28"/>
      <c r="J34" s="28"/>
      <c r="K34" s="15">
        <f t="shared" ref="K34" si="3">E34</f>
        <v>10000</v>
      </c>
      <c r="L34" s="28"/>
      <c r="M34" s="28"/>
      <c r="N34" s="29"/>
    </row>
    <row r="35" spans="1:14" s="30" customFormat="1" ht="45" customHeight="1" x14ac:dyDescent="0.25">
      <c r="A35" s="71">
        <v>9</v>
      </c>
      <c r="B35" s="20" t="s">
        <v>54</v>
      </c>
      <c r="C35" s="15">
        <v>0</v>
      </c>
      <c r="D35" s="15">
        <v>10000</v>
      </c>
      <c r="E35" s="2">
        <f>C35+D35</f>
        <v>10000</v>
      </c>
      <c r="F35" s="28"/>
      <c r="G35" s="28"/>
      <c r="H35" s="28"/>
      <c r="I35" s="28"/>
      <c r="J35" s="28"/>
      <c r="K35" s="15">
        <v>100000</v>
      </c>
      <c r="L35" s="28"/>
      <c r="M35" s="28"/>
      <c r="N35" s="29"/>
    </row>
    <row r="36" spans="1:14" s="3" customFormat="1" x14ac:dyDescent="0.25">
      <c r="A36" s="56"/>
      <c r="B36" s="57" t="s">
        <v>44</v>
      </c>
      <c r="C36" s="41">
        <v>0</v>
      </c>
      <c r="D36" s="94">
        <f>D37</f>
        <v>1281030</v>
      </c>
      <c r="E36" s="94">
        <f>D36</f>
        <v>1281030</v>
      </c>
      <c r="F36" s="39"/>
      <c r="G36" s="39"/>
      <c r="H36" s="39"/>
      <c r="I36" s="39"/>
      <c r="J36" s="39"/>
      <c r="K36" s="95">
        <f t="shared" si="0"/>
        <v>1281030</v>
      </c>
      <c r="L36" s="39"/>
      <c r="M36" s="39"/>
      <c r="N36" s="40"/>
    </row>
    <row r="37" spans="1:14" s="26" customFormat="1" ht="15" customHeight="1" x14ac:dyDescent="0.25">
      <c r="A37" s="118" t="s">
        <v>6</v>
      </c>
      <c r="B37" s="119"/>
      <c r="C37" s="53">
        <f>SUM(C38)</f>
        <v>0</v>
      </c>
      <c r="D37" s="92">
        <f>SUM(D38)</f>
        <v>1281030</v>
      </c>
      <c r="E37" s="92">
        <f>SUM(E38)</f>
        <v>1281030</v>
      </c>
      <c r="F37" s="93"/>
      <c r="G37" s="54"/>
      <c r="H37" s="54"/>
      <c r="I37" s="54"/>
      <c r="J37" s="54"/>
      <c r="K37" s="96">
        <f t="shared" si="0"/>
        <v>1281030</v>
      </c>
      <c r="L37" s="54"/>
      <c r="M37" s="54"/>
      <c r="N37" s="55"/>
    </row>
    <row r="38" spans="1:14" s="26" customFormat="1" ht="30" x14ac:dyDescent="0.25">
      <c r="A38" s="31">
        <v>10</v>
      </c>
      <c r="B38" s="84" t="s">
        <v>39</v>
      </c>
      <c r="C38" s="85">
        <v>0</v>
      </c>
      <c r="D38" s="85">
        <v>1281030</v>
      </c>
      <c r="E38" s="86">
        <f>C38+D38</f>
        <v>1281030</v>
      </c>
      <c r="F38" s="70"/>
      <c r="G38" s="70"/>
      <c r="H38" s="70"/>
      <c r="I38" s="70"/>
      <c r="J38" s="70"/>
      <c r="K38" s="85">
        <f t="shared" si="0"/>
        <v>1281030</v>
      </c>
      <c r="L38" s="70"/>
      <c r="M38" s="70"/>
      <c r="N38" s="87"/>
    </row>
    <row r="39" spans="1:14" s="26" customFormat="1" x14ac:dyDescent="0.25">
      <c r="A39" s="122" t="s">
        <v>52</v>
      </c>
      <c r="B39" s="123"/>
      <c r="C39" s="45">
        <f>C41</f>
        <v>0</v>
      </c>
      <c r="D39" s="45">
        <f>D41</f>
        <v>0</v>
      </c>
      <c r="E39" s="45">
        <f>E41</f>
        <v>0</v>
      </c>
      <c r="F39" s="45"/>
      <c r="G39" s="45"/>
      <c r="H39" s="45"/>
      <c r="I39" s="45"/>
      <c r="J39" s="45"/>
      <c r="K39" s="47"/>
      <c r="L39" s="45"/>
      <c r="M39" s="45"/>
      <c r="N39" s="48"/>
    </row>
    <row r="40" spans="1:14" s="3" customFormat="1" x14ac:dyDescent="0.25">
      <c r="A40" s="118" t="s">
        <v>6</v>
      </c>
      <c r="B40" s="119"/>
      <c r="C40" s="41">
        <f>SUM(C41)</f>
        <v>0</v>
      </c>
      <c r="D40" s="41">
        <f>SUM(D41)</f>
        <v>0</v>
      </c>
      <c r="E40" s="41">
        <f>C40+D40</f>
        <v>0</v>
      </c>
      <c r="F40" s="39"/>
      <c r="G40" s="39"/>
      <c r="H40" s="39"/>
      <c r="I40" s="39"/>
      <c r="J40" s="39"/>
      <c r="K40" s="39">
        <f t="shared" ref="K40" si="4">E40</f>
        <v>0</v>
      </c>
      <c r="L40" s="39"/>
      <c r="M40" s="39"/>
      <c r="N40" s="40"/>
    </row>
    <row r="41" spans="1:14" s="26" customFormat="1" ht="45" x14ac:dyDescent="0.25">
      <c r="A41" s="31">
        <v>11</v>
      </c>
      <c r="B41" s="20" t="s">
        <v>54</v>
      </c>
      <c r="C41" s="21">
        <v>0</v>
      </c>
      <c r="D41" s="21">
        <v>0</v>
      </c>
      <c r="E41" s="22">
        <f>SUM(C41:D41)</f>
        <v>0</v>
      </c>
      <c r="F41" s="23"/>
      <c r="G41" s="23"/>
      <c r="H41" s="23"/>
      <c r="I41" s="23"/>
      <c r="J41" s="23"/>
      <c r="K41" s="21">
        <v>0</v>
      </c>
      <c r="L41" s="23"/>
      <c r="M41" s="23"/>
      <c r="N41" s="24"/>
    </row>
    <row r="42" spans="1:14" s="33" customFormat="1" x14ac:dyDescent="0.25">
      <c r="A42" s="122" t="s">
        <v>15</v>
      </c>
      <c r="B42" s="123"/>
      <c r="C42" s="45">
        <f>SUM(C43+C45+C47)</f>
        <v>50000</v>
      </c>
      <c r="D42" s="45">
        <f>SUM(D43+D45+D47)</f>
        <v>60000</v>
      </c>
      <c r="E42" s="45">
        <f>SUM(E43+E45+E47)</f>
        <v>110000</v>
      </c>
      <c r="F42" s="45"/>
      <c r="G42" s="45"/>
      <c r="H42" s="45"/>
      <c r="I42" s="45"/>
      <c r="J42" s="45"/>
      <c r="K42" s="45">
        <f t="shared" si="0"/>
        <v>110000</v>
      </c>
      <c r="L42" s="45"/>
      <c r="M42" s="45"/>
      <c r="N42" s="48"/>
    </row>
    <row r="43" spans="1:14" s="3" customFormat="1" x14ac:dyDescent="0.25">
      <c r="A43" s="118" t="s">
        <v>6</v>
      </c>
      <c r="B43" s="119"/>
      <c r="C43" s="39">
        <f>SUM(C44:C44)</f>
        <v>0</v>
      </c>
      <c r="D43" s="39">
        <f>SUM(D44:D44)</f>
        <v>40000</v>
      </c>
      <c r="E43" s="39">
        <f>SUM(E44:E44)</f>
        <v>40000</v>
      </c>
      <c r="F43" s="39"/>
      <c r="G43" s="39"/>
      <c r="H43" s="39"/>
      <c r="I43" s="39"/>
      <c r="J43" s="39"/>
      <c r="K43" s="39">
        <f t="shared" si="0"/>
        <v>40000</v>
      </c>
      <c r="L43" s="39"/>
      <c r="M43" s="39"/>
      <c r="N43" s="40"/>
    </row>
    <row r="44" spans="1:14" s="30" customFormat="1" ht="33" customHeight="1" x14ac:dyDescent="0.25">
      <c r="A44" s="27">
        <v>12</v>
      </c>
      <c r="B44" s="9" t="s">
        <v>55</v>
      </c>
      <c r="C44" s="15">
        <v>0</v>
      </c>
      <c r="D44" s="15">
        <v>40000</v>
      </c>
      <c r="E44" s="2">
        <f>C44+D44</f>
        <v>40000</v>
      </c>
      <c r="F44" s="22"/>
      <c r="G44" s="68"/>
      <c r="H44" s="22"/>
      <c r="I44" s="22"/>
      <c r="J44" s="22"/>
      <c r="K44" s="21">
        <f>E44</f>
        <v>40000</v>
      </c>
      <c r="L44" s="22"/>
      <c r="M44" s="21"/>
      <c r="N44" s="25"/>
    </row>
    <row r="45" spans="1:14" s="3" customFormat="1" x14ac:dyDescent="0.25">
      <c r="A45" s="128" t="s">
        <v>7</v>
      </c>
      <c r="B45" s="129"/>
      <c r="C45" s="41">
        <f>SUM(C46:C46)</f>
        <v>50000</v>
      </c>
      <c r="D45" s="41">
        <f>SUM(D46:D46)</f>
        <v>0</v>
      </c>
      <c r="E45" s="41">
        <f>SUM(E46:E46)</f>
        <v>50000</v>
      </c>
      <c r="F45" s="39"/>
      <c r="G45" s="39"/>
      <c r="H45" s="39"/>
      <c r="I45" s="39"/>
      <c r="J45" s="39"/>
      <c r="K45" s="39">
        <f t="shared" si="0"/>
        <v>50000</v>
      </c>
      <c r="L45" s="39"/>
      <c r="M45" s="39"/>
      <c r="N45" s="40"/>
    </row>
    <row r="46" spans="1:14" s="3" customFormat="1" x14ac:dyDescent="0.25">
      <c r="A46" s="27">
        <v>13</v>
      </c>
      <c r="B46" s="9" t="s">
        <v>8</v>
      </c>
      <c r="C46" s="15">
        <v>50000</v>
      </c>
      <c r="D46" s="15">
        <v>0</v>
      </c>
      <c r="E46" s="2">
        <f t="shared" ref="E46" si="5">C46+D46</f>
        <v>50000</v>
      </c>
      <c r="F46" s="13"/>
      <c r="G46" s="13"/>
      <c r="H46" s="13"/>
      <c r="I46" s="13"/>
      <c r="J46" s="13"/>
      <c r="K46" s="7">
        <f t="shared" si="0"/>
        <v>50000</v>
      </c>
      <c r="L46" s="13"/>
      <c r="M46" s="15"/>
      <c r="N46" s="16"/>
    </row>
    <row r="47" spans="1:14" s="3" customFormat="1" x14ac:dyDescent="0.25">
      <c r="A47" s="118" t="s">
        <v>13</v>
      </c>
      <c r="B47" s="119"/>
      <c r="C47" s="41">
        <f>SUM(C48:C55)</f>
        <v>0</v>
      </c>
      <c r="D47" s="41">
        <f>D48+D49</f>
        <v>20000</v>
      </c>
      <c r="E47" s="41">
        <f>E48+E49</f>
        <v>20000</v>
      </c>
      <c r="F47" s="50"/>
      <c r="G47" s="50"/>
      <c r="H47" s="50"/>
      <c r="I47" s="50"/>
      <c r="J47" s="50"/>
      <c r="K47" s="39">
        <f t="shared" si="0"/>
        <v>20000</v>
      </c>
      <c r="L47" s="50"/>
      <c r="M47" s="51"/>
      <c r="N47" s="52"/>
    </row>
    <row r="48" spans="1:14" s="26" customFormat="1" ht="30" x14ac:dyDescent="0.25">
      <c r="A48" s="5">
        <v>14</v>
      </c>
      <c r="B48" s="20" t="s">
        <v>50</v>
      </c>
      <c r="C48" s="21">
        <v>0</v>
      </c>
      <c r="D48" s="21">
        <v>10000</v>
      </c>
      <c r="E48" s="22">
        <f t="shared" ref="E48:E52" si="6">C48+D48</f>
        <v>10000</v>
      </c>
      <c r="F48" s="22"/>
      <c r="G48" s="22"/>
      <c r="H48" s="22"/>
      <c r="I48" s="22"/>
      <c r="J48" s="22"/>
      <c r="K48" s="21">
        <f t="shared" si="0"/>
        <v>10000</v>
      </c>
      <c r="L48" s="22"/>
      <c r="M48" s="21"/>
      <c r="N48" s="25"/>
    </row>
    <row r="49" spans="1:17" s="26" customFormat="1" ht="30" x14ac:dyDescent="0.25">
      <c r="A49" s="5">
        <v>15</v>
      </c>
      <c r="B49" s="20" t="s">
        <v>51</v>
      </c>
      <c r="C49" s="21">
        <v>0</v>
      </c>
      <c r="D49" s="21">
        <v>10000</v>
      </c>
      <c r="E49" s="22">
        <f t="shared" si="6"/>
        <v>10000</v>
      </c>
      <c r="F49" s="22"/>
      <c r="G49" s="22"/>
      <c r="H49" s="22"/>
      <c r="I49" s="22"/>
      <c r="J49" s="22"/>
      <c r="K49" s="21">
        <f t="shared" si="0"/>
        <v>10000</v>
      </c>
      <c r="L49" s="22"/>
      <c r="M49" s="21"/>
      <c r="N49" s="25"/>
    </row>
    <row r="50" spans="1:17" s="26" customFormat="1" x14ac:dyDescent="0.25">
      <c r="A50" s="45"/>
      <c r="B50" s="124" t="s">
        <v>46</v>
      </c>
      <c r="C50" s="125"/>
      <c r="D50" s="97">
        <f>D51</f>
        <v>878702</v>
      </c>
      <c r="E50" s="98">
        <f t="shared" si="6"/>
        <v>878702</v>
      </c>
      <c r="F50" s="45"/>
      <c r="G50" s="45"/>
      <c r="H50" s="45"/>
      <c r="I50" s="45"/>
      <c r="J50" s="45"/>
      <c r="K50" s="97">
        <f t="shared" si="0"/>
        <v>878702</v>
      </c>
      <c r="L50" s="75"/>
      <c r="M50" s="75"/>
      <c r="N50" s="75"/>
    </row>
    <row r="51" spans="1:17" s="3" customFormat="1" x14ac:dyDescent="0.25">
      <c r="A51" s="39"/>
      <c r="B51" s="118" t="s">
        <v>6</v>
      </c>
      <c r="C51" s="119"/>
      <c r="D51" s="67">
        <f>D52</f>
        <v>878702</v>
      </c>
      <c r="E51" s="68">
        <f t="shared" si="6"/>
        <v>878702</v>
      </c>
      <c r="F51" s="39"/>
      <c r="G51" s="39"/>
      <c r="H51" s="39"/>
      <c r="I51" s="39"/>
      <c r="J51" s="39"/>
      <c r="K51" s="67">
        <f t="shared" si="0"/>
        <v>878702</v>
      </c>
      <c r="L51" s="39"/>
      <c r="M51" s="39"/>
      <c r="N51" s="39"/>
    </row>
    <row r="52" spans="1:17" s="3" customFormat="1" ht="33.75" customHeight="1" x14ac:dyDescent="0.25">
      <c r="A52" s="5">
        <v>16</v>
      </c>
      <c r="B52" s="81" t="s">
        <v>48</v>
      </c>
      <c r="C52" s="67">
        <v>0</v>
      </c>
      <c r="D52" s="67">
        <v>878702</v>
      </c>
      <c r="E52" s="68">
        <f t="shared" si="6"/>
        <v>878702</v>
      </c>
      <c r="F52" s="11"/>
      <c r="G52" s="11"/>
      <c r="H52" s="11"/>
      <c r="I52" s="11"/>
      <c r="J52" s="11"/>
      <c r="K52" s="67">
        <f>E52</f>
        <v>878702</v>
      </c>
      <c r="L52" s="11"/>
      <c r="M52" s="11"/>
      <c r="N52" s="14"/>
    </row>
    <row r="53" spans="1:17" s="3" customFormat="1" x14ac:dyDescent="0.25">
      <c r="A53" s="45"/>
      <c r="B53" s="126" t="s">
        <v>47</v>
      </c>
      <c r="C53" s="127"/>
      <c r="D53" s="88">
        <f>D54</f>
        <v>7731977</v>
      </c>
      <c r="E53" s="89">
        <f>D53</f>
        <v>7731977</v>
      </c>
      <c r="F53" s="75"/>
      <c r="G53" s="75"/>
      <c r="H53" s="75"/>
      <c r="I53" s="75"/>
      <c r="J53" s="75"/>
      <c r="K53" s="88">
        <f>E53</f>
        <v>7731977</v>
      </c>
      <c r="L53" s="75"/>
      <c r="M53" s="75"/>
      <c r="N53" s="77"/>
    </row>
    <row r="54" spans="1:17" s="3" customFormat="1" x14ac:dyDescent="0.25">
      <c r="A54" s="39"/>
      <c r="B54" s="118" t="s">
        <v>6</v>
      </c>
      <c r="C54" s="119"/>
      <c r="D54" s="90">
        <f>D55+D56+D57</f>
        <v>7731977</v>
      </c>
      <c r="E54" s="91">
        <f>D54</f>
        <v>7731977</v>
      </c>
      <c r="F54" s="39"/>
      <c r="G54" s="39"/>
      <c r="H54" s="39"/>
      <c r="I54" s="39"/>
      <c r="J54" s="39"/>
      <c r="K54" s="90">
        <v>322190</v>
      </c>
      <c r="L54" s="39"/>
      <c r="M54" s="39"/>
      <c r="N54" s="40"/>
    </row>
    <row r="55" spans="1:17" s="3" customFormat="1" x14ac:dyDescent="0.25">
      <c r="A55" s="27">
        <v>17</v>
      </c>
      <c r="B55" s="81" t="s">
        <v>49</v>
      </c>
      <c r="C55" s="67">
        <v>0</v>
      </c>
      <c r="D55" s="67">
        <v>322191</v>
      </c>
      <c r="E55" s="68">
        <f t="shared" ref="E55:E57" si="7">C55+D55</f>
        <v>322191</v>
      </c>
      <c r="F55" s="28"/>
      <c r="G55" s="28"/>
      <c r="H55" s="28"/>
      <c r="I55" s="28"/>
      <c r="J55" s="28"/>
      <c r="K55" s="67">
        <f>E55</f>
        <v>322191</v>
      </c>
      <c r="L55" s="28"/>
      <c r="M55" s="28"/>
      <c r="N55" s="29"/>
    </row>
    <row r="56" spans="1:17" s="30" customFormat="1" ht="30" x14ac:dyDescent="0.25">
      <c r="A56" s="99">
        <v>18</v>
      </c>
      <c r="B56" s="81" t="s">
        <v>50</v>
      </c>
      <c r="C56" s="67">
        <v>0</v>
      </c>
      <c r="D56" s="67">
        <v>4558788</v>
      </c>
      <c r="E56" s="68">
        <f t="shared" si="7"/>
        <v>4558788</v>
      </c>
      <c r="F56" s="15"/>
      <c r="G56" s="15"/>
      <c r="H56" s="15"/>
      <c r="I56" s="15"/>
      <c r="J56" s="15"/>
      <c r="K56" s="67">
        <f>E56</f>
        <v>4558788</v>
      </c>
      <c r="L56" s="15"/>
      <c r="M56" s="15"/>
      <c r="N56" s="15"/>
    </row>
    <row r="57" spans="1:17" s="30" customFormat="1" ht="30" x14ac:dyDescent="0.25">
      <c r="A57" s="99">
        <v>19</v>
      </c>
      <c r="B57" s="84" t="s">
        <v>51</v>
      </c>
      <c r="C57" s="67">
        <v>0</v>
      </c>
      <c r="D57" s="67">
        <v>2850998</v>
      </c>
      <c r="E57" s="68">
        <f t="shared" si="7"/>
        <v>2850998</v>
      </c>
      <c r="F57" s="15"/>
      <c r="G57" s="15"/>
      <c r="H57" s="15"/>
      <c r="I57" s="15"/>
      <c r="J57" s="15"/>
      <c r="K57" s="67">
        <f>E57</f>
        <v>2850998</v>
      </c>
      <c r="L57" s="15"/>
      <c r="M57" s="15"/>
      <c r="N57" s="15"/>
    </row>
    <row r="58" spans="1:17" s="3" customFormat="1" x14ac:dyDescent="0.25">
      <c r="A58" s="122" t="s">
        <v>56</v>
      </c>
      <c r="B58" s="123"/>
      <c r="C58" s="45">
        <v>0</v>
      </c>
      <c r="D58" s="45">
        <f>D60</f>
        <v>100000</v>
      </c>
      <c r="E58" s="45">
        <f>E60</f>
        <v>100000</v>
      </c>
      <c r="F58" s="49"/>
      <c r="G58" s="49"/>
      <c r="H58" s="49"/>
      <c r="I58" s="49"/>
      <c r="J58" s="49"/>
      <c r="K58" s="49"/>
      <c r="L58" s="45"/>
      <c r="M58" s="45"/>
      <c r="N58" s="45"/>
    </row>
    <row r="59" spans="1:17" s="3" customFormat="1" x14ac:dyDescent="0.25">
      <c r="A59" s="118" t="s">
        <v>6</v>
      </c>
      <c r="B59" s="119"/>
      <c r="C59" s="41">
        <f>SUM( (C60:C60))</f>
        <v>0</v>
      </c>
      <c r="D59" s="41">
        <f>SUM(D60)</f>
        <v>100000</v>
      </c>
      <c r="E59" s="41">
        <f>C59+D59</f>
        <v>100000</v>
      </c>
      <c r="F59" s="50"/>
      <c r="G59" s="50"/>
      <c r="H59" s="50"/>
      <c r="I59" s="50"/>
      <c r="J59" s="50"/>
      <c r="K59" s="39">
        <f t="shared" ref="K59" si="8">E59</f>
        <v>100000</v>
      </c>
      <c r="L59" s="39"/>
      <c r="M59" s="39"/>
      <c r="N59" s="39"/>
    </row>
    <row r="60" spans="1:17" s="3" customFormat="1" ht="30" x14ac:dyDescent="0.25">
      <c r="A60" s="37">
        <v>20</v>
      </c>
      <c r="B60" s="20" t="s">
        <v>57</v>
      </c>
      <c r="C60" s="7">
        <v>0</v>
      </c>
      <c r="D60" s="12">
        <v>100000</v>
      </c>
      <c r="E60" s="22">
        <f>C60+D60</f>
        <v>100000</v>
      </c>
      <c r="F60" s="11"/>
      <c r="G60" s="11"/>
      <c r="H60" s="11"/>
      <c r="I60" s="11"/>
      <c r="J60" s="11"/>
      <c r="K60" s="7">
        <v>100000</v>
      </c>
      <c r="L60" s="11"/>
      <c r="M60" s="11"/>
      <c r="N60" s="14"/>
    </row>
    <row r="61" spans="1:17" x14ac:dyDescent="0.25">
      <c r="A61" s="3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7" x14ac:dyDescent="0.25">
      <c r="A62" s="3"/>
      <c r="C62" s="17"/>
      <c r="D62" t="s">
        <v>28</v>
      </c>
      <c r="G62" s="17"/>
      <c r="H62" s="17"/>
      <c r="I62" s="17"/>
      <c r="J62" s="17"/>
      <c r="K62" s="17" t="s">
        <v>32</v>
      </c>
      <c r="L62" s="17"/>
      <c r="M62" s="17"/>
      <c r="N62" s="17"/>
    </row>
    <row r="63" spans="1:17" x14ac:dyDescent="0.25">
      <c r="A63" s="3"/>
    </row>
    <row r="64" spans="1:17" s="19" customFormat="1" x14ac:dyDescent="0.25">
      <c r="A64" s="3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s="19" customFormat="1" x14ac:dyDescent="0.25">
      <c r="A65" s="3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s="19" customFormat="1" x14ac:dyDescent="0.25">
      <c r="A66" s="3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</sheetData>
  <mergeCells count="40">
    <mergeCell ref="A39:B39"/>
    <mergeCell ref="A40:B40"/>
    <mergeCell ref="A42:B42"/>
    <mergeCell ref="A43:B43"/>
    <mergeCell ref="A45:B45"/>
    <mergeCell ref="A47:B47"/>
    <mergeCell ref="A58:B58"/>
    <mergeCell ref="A59:B59"/>
    <mergeCell ref="B50:C50"/>
    <mergeCell ref="B51:C51"/>
    <mergeCell ref="B53:C53"/>
    <mergeCell ref="B54:C54"/>
    <mergeCell ref="A12:B12"/>
    <mergeCell ref="A37:B37"/>
    <mergeCell ref="A14:B14"/>
    <mergeCell ref="A15:B15"/>
    <mergeCell ref="A16:B16"/>
    <mergeCell ref="A21:B21"/>
    <mergeCell ref="A22:B22"/>
    <mergeCell ref="A29:B29"/>
    <mergeCell ref="A30:B30"/>
    <mergeCell ref="A32:B32"/>
    <mergeCell ref="A33:B33"/>
    <mergeCell ref="A26:B26"/>
    <mergeCell ref="A27:B27"/>
    <mergeCell ref="A13:B13"/>
    <mergeCell ref="A11:B11"/>
    <mergeCell ref="A3:N3"/>
    <mergeCell ref="A7:A9"/>
    <mergeCell ref="B7:B9"/>
    <mergeCell ref="C7:D8"/>
    <mergeCell ref="E7:E9"/>
    <mergeCell ref="F7:L7"/>
    <mergeCell ref="M7:M9"/>
    <mergeCell ref="N7:N9"/>
    <mergeCell ref="F8:F9"/>
    <mergeCell ref="G8:H8"/>
    <mergeCell ref="I8:I9"/>
    <mergeCell ref="J8:J9"/>
    <mergeCell ref="K8:L8"/>
  </mergeCells>
  <pageMargins left="0.25" right="0.25" top="0.35" bottom="0.34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 </vt:lpstr>
      <vt:lpstr>'Sheet2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 Lixandru</dc:creator>
  <cp:lastModifiedBy>Primaria Negru Voda</cp:lastModifiedBy>
  <cp:lastPrinted>2025-03-13T11:58:51Z</cp:lastPrinted>
  <dcterms:created xsi:type="dcterms:W3CDTF">2018-04-10T10:09:25Z</dcterms:created>
  <dcterms:modified xsi:type="dcterms:W3CDTF">2025-03-13T11:58:54Z</dcterms:modified>
</cp:coreProperties>
</file>