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osar ședință de îndată 29.08.2025\"/>
    </mc:Choice>
  </mc:AlternateContent>
  <xr:revisionPtr revIDLastSave="0" documentId="13_ncr:1_{C6C1BC24-1C58-45B9-9A4C-E922BED8FF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a 1." sheetId="1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2" l="1"/>
  <c r="E21" i="12" s="1"/>
  <c r="F21" i="12" s="1"/>
  <c r="E20" i="12"/>
  <c r="E18" i="12" s="1"/>
  <c r="F18" i="12" s="1"/>
  <c r="E28" i="12"/>
  <c r="F28" i="12" s="1"/>
  <c r="E13" i="12"/>
  <c r="F13" i="12" s="1"/>
  <c r="F32" i="12"/>
  <c r="E19" i="12"/>
  <c r="F19" i="12" s="1"/>
  <c r="E23" i="12"/>
  <c r="F23" i="12" s="1"/>
  <c r="E31" i="12"/>
  <c r="F31" i="12" s="1"/>
  <c r="F34" i="12"/>
  <c r="E33" i="12"/>
  <c r="F33" i="12"/>
  <c r="E30" i="12"/>
  <c r="E29" i="12" s="1"/>
  <c r="F29" i="12" s="1"/>
  <c r="F15" i="12"/>
  <c r="F16" i="12"/>
  <c r="F25" i="12"/>
  <c r="F24" i="12"/>
  <c r="F14" i="12"/>
  <c r="F27" i="12"/>
  <c r="F22" i="12"/>
  <c r="D35" i="12"/>
  <c r="F20" i="12" l="1"/>
  <c r="E26" i="12"/>
  <c r="F26" i="12" s="1"/>
  <c r="F30" i="12"/>
  <c r="E17" i="12" l="1"/>
  <c r="E35" i="12" s="1"/>
  <c r="F35" i="12" s="1"/>
  <c r="F17" i="12" l="1"/>
</calcChain>
</file>

<file path=xl/sharedStrings.xml><?xml version="1.0" encoding="utf-8"?>
<sst xmlns="http://schemas.openxmlformats.org/spreadsheetml/2006/main" count="47" uniqueCount="43">
  <si>
    <t>TOTAL VENITURI, din care:</t>
  </si>
  <si>
    <t>TOTAL CHELTUIELI, din care:</t>
  </si>
  <si>
    <t>EXCEDENT</t>
  </si>
  <si>
    <t>Buget rectificat</t>
  </si>
  <si>
    <t>BUGET LOCAL</t>
  </si>
  <si>
    <t>Cod indicator bugetar</t>
  </si>
  <si>
    <t xml:space="preserve">Influente                 +/-   </t>
  </si>
  <si>
    <t>Bunuri si servicii</t>
  </si>
  <si>
    <t>Cultura, recreere si religie</t>
  </si>
  <si>
    <t>67.02</t>
  </si>
  <si>
    <t>67.02-20</t>
  </si>
  <si>
    <t>Locuinte, servicii si dezvoltare publica</t>
  </si>
  <si>
    <t>70.02</t>
  </si>
  <si>
    <t>70.02 - 20</t>
  </si>
  <si>
    <t>Buget aprobat prin HCL nr. 120/18.08.2025</t>
  </si>
  <si>
    <t>Autoritati executive</t>
  </si>
  <si>
    <t>Alte cheltuieli</t>
  </si>
  <si>
    <t>Invatamant</t>
  </si>
  <si>
    <t>51.02-59</t>
  </si>
  <si>
    <t>65.02-20</t>
  </si>
  <si>
    <t>51.02-20</t>
  </si>
  <si>
    <t>Cheltuieli de personal</t>
  </si>
  <si>
    <t>67.02-10</t>
  </si>
  <si>
    <t>Donatii si sponsorizari</t>
  </si>
  <si>
    <t>37,02,01</t>
  </si>
  <si>
    <t>Sanatate</t>
  </si>
  <si>
    <t>66.02</t>
  </si>
  <si>
    <t>66.02-51</t>
  </si>
  <si>
    <t>Transferuri curente</t>
  </si>
  <si>
    <t>Active nefinanciare</t>
  </si>
  <si>
    <t>Proiecte cu finantare din sumele aferente componentei imprumuturi a PNRR</t>
  </si>
  <si>
    <t>66.02-61</t>
  </si>
  <si>
    <t>Varsaminte din sectiunea de functionare pentru finantarea sectiunii de dezvoltare a bugetului local</t>
  </si>
  <si>
    <t>37.02.03</t>
  </si>
  <si>
    <t>Varsaminte din sectiunea de functionare</t>
  </si>
  <si>
    <t>37.02.04</t>
  </si>
  <si>
    <t>Transporturi</t>
  </si>
  <si>
    <t>84.02</t>
  </si>
  <si>
    <t>84,02-71</t>
  </si>
  <si>
    <t>Protectia mediului</t>
  </si>
  <si>
    <t>74.02</t>
  </si>
  <si>
    <t>74.02-71</t>
  </si>
  <si>
    <t>Președinte de ședință, 
Alex - Georgian BLIDARU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</si>
</sst>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sz val="8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4" fontId="5" fillId="2" borderId="1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4" fontId="0" fillId="0" borderId="0" xfId="0" applyNumberFormat="1"/>
    <xf numFmtId="4" fontId="5" fillId="4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Border="1" applyAlignment="1">
      <alignment vertical="center" wrapText="1"/>
    </xf>
    <xf numFmtId="4" fontId="9" fillId="3" borderId="1" xfId="0" applyNumberFormat="1" applyFont="1" applyFill="1" applyBorder="1" applyAlignment="1">
      <alignment vertical="center" wrapText="1"/>
    </xf>
    <xf numFmtId="0" fontId="7" fillId="0" borderId="0" xfId="0" applyFont="1"/>
    <xf numFmtId="4" fontId="7" fillId="0" borderId="0" xfId="0" applyNumberFormat="1" applyFont="1"/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3 2" xfId="1" xr:uid="{AAD30F97-8BD0-4A9D-BC72-06BB992AB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013E-8CF1-47D0-AFC8-EF2519691992}">
  <sheetPr>
    <pageSetUpPr fitToPage="1"/>
  </sheetPr>
  <dimension ref="A8:H42"/>
  <sheetViews>
    <sheetView tabSelected="1" zoomScale="120" zoomScaleNormal="120" workbookViewId="0">
      <selection sqref="A1:XFD2"/>
    </sheetView>
  </sheetViews>
  <sheetFormatPr defaultRowHeight="15" x14ac:dyDescent="0.25"/>
  <cols>
    <col min="2" max="2" width="45" customWidth="1"/>
    <col min="3" max="3" width="14.7109375" customWidth="1"/>
    <col min="4" max="4" width="15.42578125" bestFit="1" customWidth="1"/>
    <col min="5" max="5" width="9.42578125" bestFit="1" customWidth="1"/>
    <col min="6" max="6" width="14" customWidth="1"/>
  </cols>
  <sheetData>
    <row r="8" spans="1:6" x14ac:dyDescent="0.25">
      <c r="B8" s="2"/>
    </row>
    <row r="9" spans="1:6" x14ac:dyDescent="0.25">
      <c r="A9" s="33" t="s">
        <v>4</v>
      </c>
      <c r="B9" s="33"/>
      <c r="C9" s="33"/>
      <c r="D9" s="33"/>
      <c r="E9" s="33"/>
      <c r="F9" s="33"/>
    </row>
    <row r="11" spans="1:6" ht="50.25" customHeight="1" x14ac:dyDescent="0.25">
      <c r="B11" s="36"/>
      <c r="C11" s="36" t="s">
        <v>5</v>
      </c>
      <c r="D11" s="37" t="s">
        <v>14</v>
      </c>
      <c r="E11" s="37" t="s">
        <v>6</v>
      </c>
      <c r="F11" s="37" t="s">
        <v>3</v>
      </c>
    </row>
    <row r="12" spans="1:6" x14ac:dyDescent="0.25">
      <c r="B12" s="36"/>
      <c r="C12" s="36"/>
      <c r="D12" s="38"/>
      <c r="E12" s="38"/>
      <c r="F12" s="38"/>
    </row>
    <row r="13" spans="1:6" x14ac:dyDescent="0.25">
      <c r="B13" s="3" t="s">
        <v>0</v>
      </c>
      <c r="C13" s="4"/>
      <c r="D13" s="5">
        <v>321123.43</v>
      </c>
      <c r="E13" s="5">
        <f>SUM(E14:E16)</f>
        <v>-11.670000000000002</v>
      </c>
      <c r="F13" s="5">
        <f>D13+E13</f>
        <v>321111.76</v>
      </c>
    </row>
    <row r="14" spans="1:6" x14ac:dyDescent="0.25">
      <c r="B14" s="25" t="s">
        <v>23</v>
      </c>
      <c r="C14" s="24" t="s">
        <v>24</v>
      </c>
      <c r="D14" s="6">
        <v>212.82</v>
      </c>
      <c r="E14" s="6">
        <v>-11.67</v>
      </c>
      <c r="F14" s="6">
        <f>D14+E14</f>
        <v>201.15</v>
      </c>
    </row>
    <row r="15" spans="1:6" ht="25.5" x14ac:dyDescent="0.25">
      <c r="B15" s="25" t="s">
        <v>32</v>
      </c>
      <c r="C15" s="24" t="s">
        <v>33</v>
      </c>
      <c r="D15" s="6">
        <v>-6843</v>
      </c>
      <c r="E15" s="6">
        <v>133</v>
      </c>
      <c r="F15" s="6">
        <f t="shared" ref="F15:F16" si="0">D15+E15</f>
        <v>-6710</v>
      </c>
    </row>
    <row r="16" spans="1:6" x14ac:dyDescent="0.25">
      <c r="B16" s="25" t="s">
        <v>34</v>
      </c>
      <c r="C16" s="24" t="s">
        <v>35</v>
      </c>
      <c r="D16" s="6">
        <v>6843</v>
      </c>
      <c r="E16" s="6">
        <v>-133</v>
      </c>
      <c r="F16" s="6">
        <f t="shared" si="0"/>
        <v>6710</v>
      </c>
    </row>
    <row r="17" spans="2:8" x14ac:dyDescent="0.25">
      <c r="B17" s="3" t="s">
        <v>1</v>
      </c>
      <c r="C17" s="4"/>
      <c r="D17" s="7">
        <v>328854.12</v>
      </c>
      <c r="E17" s="7">
        <f>E26+E29+E18+E21+E23+E33+E31</f>
        <v>-11.670000000000073</v>
      </c>
      <c r="F17" s="7">
        <f t="shared" ref="F17:F35" si="1">D17+E17</f>
        <v>328842.45</v>
      </c>
    </row>
    <row r="18" spans="2:8" s="20" customFormat="1" x14ac:dyDescent="0.25">
      <c r="B18" s="26" t="s">
        <v>15</v>
      </c>
      <c r="C18" s="27">
        <v>51.02</v>
      </c>
      <c r="D18" s="19">
        <v>13334.51</v>
      </c>
      <c r="E18" s="19">
        <f>E20+E19</f>
        <v>-64.600000000000023</v>
      </c>
      <c r="F18" s="9">
        <f t="shared" si="1"/>
        <v>13269.91</v>
      </c>
    </row>
    <row r="19" spans="2:8" s="20" customFormat="1" x14ac:dyDescent="0.25">
      <c r="B19" s="18" t="s">
        <v>7</v>
      </c>
      <c r="C19" s="24" t="s">
        <v>20</v>
      </c>
      <c r="D19" s="8">
        <v>3064.41</v>
      </c>
      <c r="E19" s="8">
        <f>150+83</f>
        <v>233</v>
      </c>
      <c r="F19" s="6">
        <f t="shared" si="1"/>
        <v>3297.41</v>
      </c>
    </row>
    <row r="20" spans="2:8" x14ac:dyDescent="0.25">
      <c r="B20" s="25" t="s">
        <v>16</v>
      </c>
      <c r="C20" s="24" t="s">
        <v>18</v>
      </c>
      <c r="D20" s="8">
        <v>1166</v>
      </c>
      <c r="E20" s="8">
        <f>-417.6+45+75</f>
        <v>-297.60000000000002</v>
      </c>
      <c r="F20" s="6">
        <f t="shared" si="1"/>
        <v>868.4</v>
      </c>
    </row>
    <row r="21" spans="2:8" s="20" customFormat="1" x14ac:dyDescent="0.25">
      <c r="B21" s="26" t="s">
        <v>17</v>
      </c>
      <c r="C21" s="27">
        <v>65.02</v>
      </c>
      <c r="D21" s="19">
        <v>79097.05</v>
      </c>
      <c r="E21" s="19">
        <f>E22</f>
        <v>147.6</v>
      </c>
      <c r="F21" s="9">
        <f t="shared" si="1"/>
        <v>79244.650000000009</v>
      </c>
    </row>
    <row r="22" spans="2:8" x14ac:dyDescent="0.25">
      <c r="B22" s="18" t="s">
        <v>7</v>
      </c>
      <c r="C22" s="24" t="s">
        <v>19</v>
      </c>
      <c r="D22" s="8">
        <v>6733.2</v>
      </c>
      <c r="E22" s="8">
        <f>75+75+72.6-75</f>
        <v>147.6</v>
      </c>
      <c r="F22" s="6">
        <f t="shared" si="1"/>
        <v>6880.8</v>
      </c>
    </row>
    <row r="23" spans="2:8" s="20" customFormat="1" x14ac:dyDescent="0.25">
      <c r="B23" s="22" t="s">
        <v>25</v>
      </c>
      <c r="C23" s="27" t="s">
        <v>26</v>
      </c>
      <c r="D23" s="19">
        <v>54074.11</v>
      </c>
      <c r="E23" s="19">
        <f>E24+E25</f>
        <v>167</v>
      </c>
      <c r="F23" s="9">
        <f t="shared" si="1"/>
        <v>54241.11</v>
      </c>
    </row>
    <row r="24" spans="2:8" x14ac:dyDescent="0.25">
      <c r="B24" s="18" t="s">
        <v>28</v>
      </c>
      <c r="C24" s="24" t="s">
        <v>27</v>
      </c>
      <c r="D24" s="8">
        <v>934.85</v>
      </c>
      <c r="E24" s="8">
        <v>-45</v>
      </c>
      <c r="F24" s="6">
        <f t="shared" si="1"/>
        <v>889.85</v>
      </c>
    </row>
    <row r="25" spans="2:8" ht="25.5" x14ac:dyDescent="0.25">
      <c r="B25" s="30" t="s">
        <v>30</v>
      </c>
      <c r="C25" s="24" t="s">
        <v>31</v>
      </c>
      <c r="D25" s="8">
        <v>36912.28</v>
      </c>
      <c r="E25" s="8">
        <v>212</v>
      </c>
      <c r="F25" s="6">
        <f t="shared" si="1"/>
        <v>37124.28</v>
      </c>
    </row>
    <row r="26" spans="2:8" s="20" customFormat="1" x14ac:dyDescent="0.25">
      <c r="B26" s="22" t="s">
        <v>8</v>
      </c>
      <c r="C26" s="23" t="s">
        <v>9</v>
      </c>
      <c r="D26" s="19">
        <v>16626.82</v>
      </c>
      <c r="E26" s="19">
        <f>E28+E27</f>
        <v>-151.67000000000002</v>
      </c>
      <c r="F26" s="9">
        <f t="shared" si="1"/>
        <v>16475.150000000001</v>
      </c>
      <c r="H26" s="21"/>
    </row>
    <row r="27" spans="2:8" s="20" customFormat="1" x14ac:dyDescent="0.25">
      <c r="B27" s="18" t="s">
        <v>21</v>
      </c>
      <c r="C27" s="1" t="s">
        <v>22</v>
      </c>
      <c r="D27" s="8">
        <v>3705</v>
      </c>
      <c r="E27" s="8">
        <v>-35</v>
      </c>
      <c r="F27" s="6">
        <f t="shared" si="1"/>
        <v>3670</v>
      </c>
      <c r="H27" s="21"/>
    </row>
    <row r="28" spans="2:8" x14ac:dyDescent="0.25">
      <c r="B28" s="18" t="s">
        <v>7</v>
      </c>
      <c r="C28" s="1" t="s">
        <v>10</v>
      </c>
      <c r="D28" s="8">
        <v>3076.82</v>
      </c>
      <c r="E28" s="28">
        <f>-105-11.67</f>
        <v>-116.67</v>
      </c>
      <c r="F28" s="6">
        <f t="shared" si="1"/>
        <v>2960.15</v>
      </c>
      <c r="H28" s="16"/>
    </row>
    <row r="29" spans="2:8" s="20" customFormat="1" x14ac:dyDescent="0.25">
      <c r="B29" s="22" t="s">
        <v>11</v>
      </c>
      <c r="C29" s="23" t="s">
        <v>12</v>
      </c>
      <c r="D29" s="19">
        <v>86451</v>
      </c>
      <c r="E29" s="29">
        <f>E30</f>
        <v>190</v>
      </c>
      <c r="F29" s="9">
        <f t="shared" si="1"/>
        <v>86641</v>
      </c>
      <c r="H29" s="21"/>
    </row>
    <row r="30" spans="2:8" x14ac:dyDescent="0.25">
      <c r="B30" s="18" t="s">
        <v>7</v>
      </c>
      <c r="C30" s="1" t="s">
        <v>13</v>
      </c>
      <c r="D30" s="8">
        <v>1550</v>
      </c>
      <c r="E30" s="28">
        <f>140+50</f>
        <v>190</v>
      </c>
      <c r="F30" s="6">
        <f t="shared" si="1"/>
        <v>1740</v>
      </c>
      <c r="H30" s="16"/>
    </row>
    <row r="31" spans="2:8" x14ac:dyDescent="0.25">
      <c r="B31" s="26" t="s">
        <v>39</v>
      </c>
      <c r="C31" s="27" t="s">
        <v>40</v>
      </c>
      <c r="D31" s="32">
        <v>18424.14</v>
      </c>
      <c r="E31" s="29">
        <f>E32</f>
        <v>-100</v>
      </c>
      <c r="F31" s="9">
        <f t="shared" si="1"/>
        <v>18324.14</v>
      </c>
      <c r="H31" s="16"/>
    </row>
    <row r="32" spans="2:8" x14ac:dyDescent="0.25">
      <c r="B32" s="30" t="s">
        <v>29</v>
      </c>
      <c r="C32" s="24" t="s">
        <v>41</v>
      </c>
      <c r="D32" s="8">
        <v>9896.49</v>
      </c>
      <c r="E32" s="28">
        <v>-100</v>
      </c>
      <c r="F32" s="6">
        <f t="shared" si="1"/>
        <v>9796.49</v>
      </c>
      <c r="H32" s="16"/>
    </row>
    <row r="33" spans="1:8" s="20" customFormat="1" x14ac:dyDescent="0.25">
      <c r="B33" s="22" t="s">
        <v>36</v>
      </c>
      <c r="C33" s="23" t="s">
        <v>37</v>
      </c>
      <c r="D33" s="19">
        <v>36056.49</v>
      </c>
      <c r="E33" s="31">
        <f>E34</f>
        <v>-200</v>
      </c>
      <c r="F33" s="9">
        <f t="shared" si="1"/>
        <v>35856.49</v>
      </c>
      <c r="H33" s="21"/>
    </row>
    <row r="34" spans="1:8" x14ac:dyDescent="0.25">
      <c r="B34" s="18" t="s">
        <v>29</v>
      </c>
      <c r="C34" s="1" t="s">
        <v>38</v>
      </c>
      <c r="D34" s="8">
        <v>908</v>
      </c>
      <c r="E34" s="28">
        <v>-200</v>
      </c>
      <c r="F34" s="6">
        <f t="shared" si="1"/>
        <v>708</v>
      </c>
      <c r="H34" s="16"/>
    </row>
    <row r="35" spans="1:8" x14ac:dyDescent="0.25">
      <c r="B35" s="10" t="s">
        <v>2</v>
      </c>
      <c r="C35" s="11"/>
      <c r="D35" s="12">
        <f>D13-D17</f>
        <v>-7730.6900000000023</v>
      </c>
      <c r="E35" s="12">
        <f>E13-E17</f>
        <v>7.1054273576010019E-14</v>
      </c>
      <c r="F35" s="17">
        <f t="shared" si="1"/>
        <v>-7730.6900000000023</v>
      </c>
    </row>
    <row r="37" spans="1:8" x14ac:dyDescent="0.25">
      <c r="A37" s="34" t="s">
        <v>42</v>
      </c>
      <c r="B37" s="33"/>
      <c r="C37" s="33"/>
      <c r="D37" s="33"/>
      <c r="E37" s="33"/>
      <c r="F37" s="33"/>
      <c r="G37" s="33"/>
    </row>
    <row r="38" spans="1:8" x14ac:dyDescent="0.25">
      <c r="A38" s="33"/>
      <c r="B38" s="33"/>
      <c r="C38" s="33"/>
      <c r="D38" s="33"/>
      <c r="E38" s="33"/>
      <c r="F38" s="33"/>
      <c r="G38" s="33"/>
    </row>
    <row r="39" spans="1:8" ht="11.25" customHeight="1" x14ac:dyDescent="0.25">
      <c r="A39" s="33"/>
      <c r="B39" s="33"/>
      <c r="C39" s="33"/>
      <c r="D39" s="33"/>
      <c r="E39" s="33"/>
      <c r="F39" s="33"/>
      <c r="G39" s="33"/>
    </row>
    <row r="40" spans="1:8" x14ac:dyDescent="0.25">
      <c r="B40" s="13"/>
      <c r="C40" s="13"/>
      <c r="D40" s="15"/>
      <c r="E40" s="13"/>
      <c r="F40" s="14"/>
    </row>
    <row r="41" spans="1:8" x14ac:dyDescent="0.25">
      <c r="B41" s="13"/>
      <c r="C41" s="13"/>
      <c r="D41" s="13"/>
      <c r="E41" s="13"/>
      <c r="F41" s="14"/>
    </row>
    <row r="42" spans="1:8" x14ac:dyDescent="0.25">
      <c r="B42" s="14"/>
      <c r="C42" s="13"/>
      <c r="D42" s="14"/>
      <c r="E42" s="35"/>
      <c r="F42" s="35"/>
    </row>
  </sheetData>
  <mergeCells count="8">
    <mergeCell ref="A9:F9"/>
    <mergeCell ref="A37:G39"/>
    <mergeCell ref="E42:F42"/>
    <mergeCell ref="B11:B12"/>
    <mergeCell ref="C11:C12"/>
    <mergeCell ref="D11:D12"/>
    <mergeCell ref="E11:E12"/>
    <mergeCell ref="F11:F12"/>
  </mergeCells>
  <phoneticPr fontId="2" type="noConversion"/>
  <pageMargins left="0.25" right="0.25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Radu Gabriel</cp:lastModifiedBy>
  <cp:lastPrinted>2025-09-01T13:31:16Z</cp:lastPrinted>
  <dcterms:created xsi:type="dcterms:W3CDTF">2020-09-04T06:20:51Z</dcterms:created>
  <dcterms:modified xsi:type="dcterms:W3CDTF">2025-09-01T14:17:56Z</dcterms:modified>
</cp:coreProperties>
</file>