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C:\Users\PrimariaBelciugatele\Desktop\"/>
    </mc:Choice>
  </mc:AlternateContent>
  <xr:revisionPtr revIDLastSave="0" documentId="13_ncr:1_{93C99ABC-5461-4FB6-AFD2-9005D45EECB9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Sheet1" sheetId="1" state="hidden" r:id="rId1"/>
    <sheet name="grila salarizare mai 2021" sheetId="5" r:id="rId2"/>
  </sheets>
  <calcPr calcId="191029"/>
</workbook>
</file>

<file path=xl/calcChain.xml><?xml version="1.0" encoding="utf-8"?>
<calcChain xmlns="http://schemas.openxmlformats.org/spreadsheetml/2006/main">
  <c r="E9" i="5" l="1"/>
  <c r="F9" i="5" s="1"/>
  <c r="G9" i="5" s="1"/>
  <c r="H9" i="5" s="1"/>
  <c r="I9" i="5" s="1"/>
  <c r="J9" i="5" s="1"/>
  <c r="D45" i="1" l="1"/>
  <c r="E45" i="1" s="1"/>
  <c r="F45" i="1" s="1"/>
  <c r="G45" i="1" s="1"/>
  <c r="H45" i="1" s="1"/>
  <c r="I45" i="1" s="1"/>
  <c r="E10" i="1"/>
  <c r="E9" i="1"/>
  <c r="D41" i="1"/>
  <c r="E41" i="1" s="1"/>
  <c r="F41" i="1" s="1"/>
  <c r="G41" i="1" s="1"/>
  <c r="H41" i="1" s="1"/>
  <c r="I41" i="1" s="1"/>
  <c r="D39" i="1" l="1"/>
  <c r="E39" i="1" s="1"/>
  <c r="F39" i="1" s="1"/>
  <c r="G39" i="1" s="1"/>
  <c r="H39" i="1" s="1"/>
  <c r="I39" i="1" s="1"/>
  <c r="E17" i="1"/>
  <c r="E29" i="1"/>
  <c r="C43" i="1"/>
  <c r="C42" i="1"/>
  <c r="E20" i="1" l="1"/>
  <c r="E19" i="1"/>
  <c r="E18" i="1"/>
  <c r="D43" i="1"/>
  <c r="E43" i="1" s="1"/>
  <c r="F43" i="1" s="1"/>
  <c r="G43" i="1" s="1"/>
  <c r="H43" i="1" s="1"/>
  <c r="I43" i="1" s="1"/>
  <c r="D42" i="1"/>
  <c r="E42" i="1" s="1"/>
  <c r="F42" i="1" s="1"/>
  <c r="G42" i="1" s="1"/>
  <c r="H42" i="1" s="1"/>
  <c r="I42" i="1" s="1"/>
  <c r="E32" i="1"/>
  <c r="E31" i="1"/>
  <c r="D40" i="1" l="1"/>
  <c r="D44" i="1"/>
  <c r="D38" i="1"/>
  <c r="E44" i="1" l="1"/>
  <c r="F44" i="1" s="1"/>
  <c r="G44" i="1" s="1"/>
  <c r="H44" i="1" s="1"/>
  <c r="I44" i="1" s="1"/>
  <c r="E40" i="1"/>
  <c r="F40" i="1" s="1"/>
  <c r="G40" i="1" s="1"/>
  <c r="H40" i="1" s="1"/>
  <c r="I40" i="1" s="1"/>
  <c r="E30" i="1" l="1"/>
  <c r="F30" i="1" s="1"/>
  <c r="G30" i="1" s="1"/>
  <c r="H30" i="1" s="1"/>
  <c r="I30" i="1" s="1"/>
  <c r="J30" i="1" s="1"/>
  <c r="F32" i="1"/>
  <c r="G32" i="1" s="1"/>
  <c r="H32" i="1" s="1"/>
  <c r="I32" i="1" s="1"/>
  <c r="J32" i="1" s="1"/>
  <c r="F31" i="1"/>
  <c r="G31" i="1" s="1"/>
  <c r="H31" i="1" s="1"/>
  <c r="I31" i="1" s="1"/>
  <c r="J31" i="1" s="1"/>
  <c r="F29" i="1"/>
  <c r="G29" i="1" s="1"/>
  <c r="H29" i="1" s="1"/>
  <c r="I29" i="1" s="1"/>
  <c r="J29" i="1" s="1"/>
  <c r="E38" i="1"/>
  <c r="F38" i="1" s="1"/>
  <c r="G38" i="1" s="1"/>
  <c r="H38" i="1" s="1"/>
  <c r="I38" i="1" s="1"/>
  <c r="F18" i="1"/>
  <c r="G18" i="1" s="1"/>
  <c r="H18" i="1" s="1"/>
  <c r="I18" i="1" s="1"/>
  <c r="J18" i="1" s="1"/>
  <c r="F19" i="1"/>
  <c r="G19" i="1" s="1"/>
  <c r="H19" i="1" s="1"/>
  <c r="I19" i="1" s="1"/>
  <c r="J19" i="1" s="1"/>
  <c r="F20" i="1"/>
  <c r="G20" i="1" s="1"/>
  <c r="H20" i="1" s="1"/>
  <c r="I20" i="1" s="1"/>
  <c r="J20" i="1" s="1"/>
  <c r="F17" i="1"/>
  <c r="G17" i="1" s="1"/>
  <c r="H17" i="1" s="1"/>
  <c r="I17" i="1" s="1"/>
  <c r="J17" i="1" s="1"/>
</calcChain>
</file>

<file path=xl/sharedStrings.xml><?xml version="1.0" encoding="utf-8"?>
<sst xmlns="http://schemas.openxmlformats.org/spreadsheetml/2006/main" count="90" uniqueCount="52">
  <si>
    <t>FUNCTIE</t>
  </si>
  <si>
    <t>GRAD PROFESIONAL</t>
  </si>
  <si>
    <t>NR. CRT.</t>
  </si>
  <si>
    <t>SALARIU DE BAZA</t>
  </si>
  <si>
    <t>GRADATIE VECHIME     0</t>
  </si>
  <si>
    <t>GRADATIE VECHIME     1</t>
  </si>
  <si>
    <t>GRADATIE VECHIME     2</t>
  </si>
  <si>
    <t>GRADATIE VECHIME     3</t>
  </si>
  <si>
    <t>GRADATIE VECHIME     4</t>
  </si>
  <si>
    <t>GRADATIE VECHIME     5</t>
  </si>
  <si>
    <t>INSPECTOR / CONSILIER</t>
  </si>
  <si>
    <t>ASISTENT</t>
  </si>
  <si>
    <t>DEBUTANT</t>
  </si>
  <si>
    <t>PRINCIPAL</t>
  </si>
  <si>
    <t>SUPERIOR</t>
  </si>
  <si>
    <t>GRILA SALARIZARE IN FUNCTIE DE GRADUL PROFESIONAL SI GRADATIA DE VECHIME</t>
  </si>
  <si>
    <t>A.</t>
  </si>
  <si>
    <t>B.</t>
  </si>
  <si>
    <t xml:space="preserve">REFERENT </t>
  </si>
  <si>
    <t>GRADATIE VECHIME      5</t>
  </si>
  <si>
    <t>GRADATIE VECHIME        4</t>
  </si>
  <si>
    <t>C.</t>
  </si>
  <si>
    <t>D.</t>
  </si>
  <si>
    <t>FUNCȚII PUBLICE DE EXECUȚIE - CLASA I</t>
  </si>
  <si>
    <t>FUNCŢII PUBLICE DE EXECUŢIE - CLASA III</t>
  </si>
  <si>
    <t>PERSONAL CONTRACTUAL</t>
  </si>
  <si>
    <t xml:space="preserve">Șofer </t>
  </si>
  <si>
    <t>Funcționar, Secretar, Dactilograf, Referent, Casier, Arhivar</t>
  </si>
  <si>
    <t>Administrator  M, Șef SVSU, Inspector</t>
  </si>
  <si>
    <t>Muncitor calificat</t>
  </si>
  <si>
    <t xml:space="preserve">*** personalul din cadrul aparatului de specialitate al primarului comunei Nicolae Bălcescu beneficiază de : </t>
  </si>
  <si>
    <t>ANEXA I la Hotararea nr. ____________________ Consiliul Local Nicolae Bălcescu  _______________________</t>
  </si>
  <si>
    <t xml:space="preserve">   -- indemnizație de hrană, reprezentând a 12-a parte din două salarii de bază minime brute pe țară garantate în plată aferente anului 2019, respectiv 347 lei brut, acordată proporțional cu timpul lucrat (art. I  alin. (4) din OUG nr. 226/2020 privind unele măsuri fiscal-bugetare și pentru modificarea și completarea unor acte normative) </t>
  </si>
  <si>
    <t>Șofer microbuz școlar</t>
  </si>
  <si>
    <t>Funcţii specifice</t>
  </si>
  <si>
    <t>Consilier personal primar (studii superioare)</t>
  </si>
  <si>
    <t>PRIMAR</t>
  </si>
  <si>
    <t>VICEPRIMAR</t>
  </si>
  <si>
    <t>Inspector de specialitate</t>
  </si>
  <si>
    <t>Muncitor necalificat, Guard, Paznic, Îngrijitor, Femeie de serviciu</t>
  </si>
  <si>
    <t xml:space="preserve">   -- CFP - 10% (pentru persoanele responsabile)</t>
  </si>
  <si>
    <t>Salariu de bază</t>
  </si>
  <si>
    <t>coeficient cf Legea-cadru nr. 153/2017 (Anexa IX Lit. C. rând 16 și 28)</t>
  </si>
  <si>
    <t>Secretar general UAT</t>
  </si>
  <si>
    <t>Personal contractual</t>
  </si>
  <si>
    <t>GRILĂ DE SALARIZARE PENTRU FUNCȚIA CONTRACTUALĂ DE EXECUȚIE DE ȘOFER MICROBUZ ȘCOLAR</t>
  </si>
  <si>
    <t>*  personalul din cadrul aparatului de specialitate al primarului beneficiază de indemnizație de hrană în cuantum de 347 lei, acordată proporțional cu timpul efectiv lucrat (art. I alin. (3), art. II, alin (2) din OUG nr. 156/2024 privind unele măsuri fiscal-bugetare în domeniul cheltuielilor publice pentru fundamentarea bugetului general consolidat pe anul 2025 )</t>
  </si>
  <si>
    <t>Secretar general,</t>
  </si>
  <si>
    <t xml:space="preserve">                                                                                                                          ANEXĂ la Proiectul de Hotărâre nr. 63 / 04.09.2025</t>
  </si>
  <si>
    <t xml:space="preserve">                           Ovidiu-Iosif GURLUI </t>
  </si>
  <si>
    <t xml:space="preserve">                                      Primar, </t>
  </si>
  <si>
    <t xml:space="preserve">  Jr. MIHAI T. 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</si>
</sst>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1" fontId="2" fillId="0" borderId="6" xfId="0" applyNumberFormat="1" applyFont="1" applyBorder="1" applyAlignment="1">
      <alignment vertical="center"/>
    </xf>
    <xf numFmtId="1" fontId="2" fillId="0" borderId="7" xfId="0" applyNumberFormat="1" applyFont="1" applyBorder="1" applyAlignment="1">
      <alignment vertical="center"/>
    </xf>
    <xf numFmtId="0" fontId="2" fillId="0" borderId="8" xfId="0" applyFont="1" applyBorder="1" applyAlignment="1">
      <alignment vertical="center"/>
    </xf>
    <xf numFmtId="1" fontId="2" fillId="0" borderId="9" xfId="0" applyNumberFormat="1" applyFont="1" applyBorder="1" applyAlignment="1">
      <alignment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1" fontId="2" fillId="0" borderId="3" xfId="0" applyNumberFormat="1" applyFont="1" applyBorder="1" applyAlignment="1">
      <alignment vertical="center"/>
    </xf>
    <xf numFmtId="1" fontId="2" fillId="0" borderId="4" xfId="0" applyNumberFormat="1" applyFont="1" applyBorder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10" fontId="0" fillId="0" borderId="0" xfId="0" applyNumberFormat="1" applyAlignment="1">
      <alignment vertical="top"/>
    </xf>
    <xf numFmtId="0" fontId="4" fillId="0" borderId="0" xfId="0" applyFont="1" applyAlignment="1">
      <alignment horizontal="right" vertical="center"/>
    </xf>
    <xf numFmtId="0" fontId="8" fillId="0" borderId="0" xfId="0" applyFont="1" applyAlignment="1">
      <alignment horizontal="center"/>
    </xf>
    <xf numFmtId="0" fontId="7" fillId="0" borderId="0" xfId="0" applyFont="1"/>
    <xf numFmtId="0" fontId="6" fillId="0" borderId="0" xfId="0" applyFont="1" applyAlignment="1">
      <alignment horizontal="left" vertical="top"/>
    </xf>
    <xf numFmtId="0" fontId="4" fillId="0" borderId="0" xfId="0" applyFont="1" applyAlignment="1">
      <alignment horizontal="right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center" wrapText="1"/>
    </xf>
    <xf numFmtId="0" fontId="9" fillId="0" borderId="0" xfId="0" applyFont="1" applyAlignment="1">
      <alignment vertical="top"/>
    </xf>
    <xf numFmtId="0" fontId="9" fillId="0" borderId="0" xfId="0" applyFont="1" applyAlignment="1">
      <alignment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/>
    <xf numFmtId="0" fontId="2" fillId="0" borderId="1" xfId="0" applyFont="1" applyBorder="1"/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vertical="top"/>
    </xf>
    <xf numFmtId="0" fontId="0" fillId="0" borderId="0" xfId="0" applyAlignment="1">
      <alignment vertical="center"/>
    </xf>
    <xf numFmtId="0" fontId="1" fillId="0" borderId="5" xfId="0" applyFont="1" applyBorder="1" applyAlignment="1">
      <alignment vertical="center"/>
    </xf>
    <xf numFmtId="0" fontId="0" fillId="0" borderId="0" xfId="0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0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56"/>
  <sheetViews>
    <sheetView topLeftCell="A10" zoomScaleNormal="100" workbookViewId="0">
      <selection activeCell="A16" sqref="A16:J20"/>
    </sheetView>
  </sheetViews>
  <sheetFormatPr defaultColWidth="8.85546875" defaultRowHeight="15" x14ac:dyDescent="0.25"/>
  <cols>
    <col min="1" max="1" width="4.28515625" customWidth="1"/>
    <col min="2" max="2" width="22.42578125" customWidth="1"/>
    <col min="3" max="3" width="13.42578125" customWidth="1"/>
    <col min="4" max="4" width="11.140625" bestFit="1" customWidth="1"/>
    <col min="5" max="5" width="11.28515625" customWidth="1"/>
    <col min="6" max="7" width="11.7109375" customWidth="1"/>
    <col min="8" max="8" width="11.140625" customWidth="1"/>
    <col min="9" max="9" width="11.42578125" customWidth="1"/>
    <col min="10" max="10" width="11.85546875" customWidth="1"/>
  </cols>
  <sheetData>
    <row r="2" spans="1:10" ht="15.75" x14ac:dyDescent="0.25">
      <c r="A2" s="2" t="s">
        <v>31</v>
      </c>
    </row>
    <row r="5" spans="1:10" ht="15.75" x14ac:dyDescent="0.25">
      <c r="C5" s="2" t="s">
        <v>15</v>
      </c>
      <c r="D5" s="2"/>
      <c r="E5" s="2"/>
      <c r="F5" s="2"/>
    </row>
    <row r="6" spans="1:10" ht="15.75" x14ac:dyDescent="0.25">
      <c r="C6" s="2"/>
      <c r="D6" s="2"/>
      <c r="E6" s="2"/>
      <c r="F6" s="2"/>
    </row>
    <row r="7" spans="1:10" ht="15.75" x14ac:dyDescent="0.25">
      <c r="C7" s="2"/>
      <c r="D7" s="2"/>
      <c r="E7" s="2"/>
      <c r="F7" s="2"/>
    </row>
    <row r="8" spans="1:10" ht="45" customHeight="1" x14ac:dyDescent="0.25">
      <c r="B8" s="50"/>
      <c r="C8" s="62" t="s">
        <v>42</v>
      </c>
      <c r="D8" s="62"/>
      <c r="E8" s="53" t="s">
        <v>41</v>
      </c>
      <c r="F8" s="2"/>
    </row>
    <row r="9" spans="1:10" ht="15.75" x14ac:dyDescent="0.25">
      <c r="B9" s="52" t="s">
        <v>36</v>
      </c>
      <c r="C9" s="63">
        <v>4</v>
      </c>
      <c r="D9" s="64"/>
      <c r="E9" s="51">
        <f>2080*C9</f>
        <v>8320</v>
      </c>
      <c r="F9" s="2"/>
    </row>
    <row r="10" spans="1:10" ht="15.75" x14ac:dyDescent="0.25">
      <c r="B10" s="52" t="s">
        <v>37</v>
      </c>
      <c r="C10" s="63">
        <v>3</v>
      </c>
      <c r="D10" s="64"/>
      <c r="E10" s="51">
        <f>2080*C10</f>
        <v>6240</v>
      </c>
      <c r="F10" s="2"/>
    </row>
    <row r="11" spans="1:10" ht="15.75" x14ac:dyDescent="0.25">
      <c r="C11" s="2"/>
      <c r="D11" s="2"/>
      <c r="E11" s="2"/>
      <c r="F11" s="2"/>
    </row>
    <row r="12" spans="1:10" ht="15.75" x14ac:dyDescent="0.25">
      <c r="C12" s="2"/>
      <c r="D12" s="2"/>
      <c r="E12" s="2"/>
      <c r="F12" s="2"/>
    </row>
    <row r="13" spans="1:10" ht="15.75" x14ac:dyDescent="0.25">
      <c r="C13" s="2"/>
      <c r="D13" s="2"/>
      <c r="E13" s="2"/>
      <c r="F13" s="2"/>
    </row>
    <row r="14" spans="1:10" ht="15.75" x14ac:dyDescent="0.25">
      <c r="A14" s="38" t="s">
        <v>16</v>
      </c>
      <c r="B14" s="3" t="s">
        <v>23</v>
      </c>
      <c r="C14" s="2"/>
      <c r="D14" s="2"/>
      <c r="E14" s="2"/>
      <c r="F14" s="2"/>
    </row>
    <row r="15" spans="1:10" ht="15.75" thickBot="1" x14ac:dyDescent="0.3"/>
    <row r="16" spans="1:10" ht="45" x14ac:dyDescent="0.25">
      <c r="A16" s="7" t="s">
        <v>2</v>
      </c>
      <c r="B16" s="8" t="s">
        <v>0</v>
      </c>
      <c r="C16" s="8" t="s">
        <v>1</v>
      </c>
      <c r="D16" s="8" t="s">
        <v>3</v>
      </c>
      <c r="E16" s="8" t="s">
        <v>4</v>
      </c>
      <c r="F16" s="8" t="s">
        <v>5</v>
      </c>
      <c r="G16" s="8" t="s">
        <v>6</v>
      </c>
      <c r="H16" s="8" t="s">
        <v>7</v>
      </c>
      <c r="I16" s="8" t="s">
        <v>8</v>
      </c>
      <c r="J16" s="9" t="s">
        <v>19</v>
      </c>
    </row>
    <row r="17" spans="1:10" ht="31.5" x14ac:dyDescent="0.25">
      <c r="A17" s="15">
        <v>1</v>
      </c>
      <c r="B17" s="5" t="s">
        <v>10</v>
      </c>
      <c r="C17" s="40" t="s">
        <v>12</v>
      </c>
      <c r="D17" s="4">
        <v>2350</v>
      </c>
      <c r="E17" s="4">
        <f>D17</f>
        <v>2350</v>
      </c>
      <c r="F17" s="6">
        <f>E17*7.5%+E17</f>
        <v>2526.25</v>
      </c>
      <c r="G17" s="6">
        <f>F17+F17*5%</f>
        <v>2652.5625</v>
      </c>
      <c r="H17" s="6">
        <f>G17+G17*5%</f>
        <v>2785.1906250000002</v>
      </c>
      <c r="I17" s="6">
        <f>H17+H17*2.5%</f>
        <v>2854.8203906250001</v>
      </c>
      <c r="J17" s="16">
        <f>I17+I17*2.5%</f>
        <v>2926.1909003906248</v>
      </c>
    </row>
    <row r="18" spans="1:10" ht="31.5" x14ac:dyDescent="0.25">
      <c r="A18" s="15">
        <v>2</v>
      </c>
      <c r="B18" s="5" t="s">
        <v>10</v>
      </c>
      <c r="C18" s="40" t="s">
        <v>11</v>
      </c>
      <c r="D18" s="4">
        <v>3000</v>
      </c>
      <c r="E18" s="4">
        <f>D18</f>
        <v>3000</v>
      </c>
      <c r="F18" s="6">
        <f>E18*7.5%+E18</f>
        <v>3225</v>
      </c>
      <c r="G18" s="6">
        <f t="shared" ref="G18:H20" si="0">F18+F18*5%</f>
        <v>3386.25</v>
      </c>
      <c r="H18" s="6">
        <f t="shared" si="0"/>
        <v>3555.5625</v>
      </c>
      <c r="I18" s="6">
        <f t="shared" ref="I18:J20" si="1">H18+H18*2.5%</f>
        <v>3644.4515624999999</v>
      </c>
      <c r="J18" s="16">
        <f t="shared" si="1"/>
        <v>3735.5628515624999</v>
      </c>
    </row>
    <row r="19" spans="1:10" ht="31.5" x14ac:dyDescent="0.25">
      <c r="A19" s="15">
        <v>3</v>
      </c>
      <c r="B19" s="5" t="s">
        <v>10</v>
      </c>
      <c r="C19" s="40" t="s">
        <v>13</v>
      </c>
      <c r="D19" s="4">
        <v>3500</v>
      </c>
      <c r="E19" s="4">
        <f>D19</f>
        <v>3500</v>
      </c>
      <c r="F19" s="6">
        <f>E19*7.5%+E19</f>
        <v>3762.5</v>
      </c>
      <c r="G19" s="6">
        <f t="shared" si="0"/>
        <v>3950.625</v>
      </c>
      <c r="H19" s="6">
        <f t="shared" si="0"/>
        <v>4148.15625</v>
      </c>
      <c r="I19" s="6">
        <f t="shared" si="1"/>
        <v>4251.8601562499998</v>
      </c>
      <c r="J19" s="16">
        <f t="shared" si="1"/>
        <v>4358.1566601562499</v>
      </c>
    </row>
    <row r="20" spans="1:10" ht="32.25" thickBot="1" x14ac:dyDescent="0.3">
      <c r="A20" s="10">
        <v>4</v>
      </c>
      <c r="B20" s="11" t="s">
        <v>10</v>
      </c>
      <c r="C20" s="41" t="s">
        <v>14</v>
      </c>
      <c r="D20" s="12">
        <v>4000</v>
      </c>
      <c r="E20" s="12">
        <f>D20</f>
        <v>4000</v>
      </c>
      <c r="F20" s="13">
        <f>E20*7.5%+E20</f>
        <v>4300</v>
      </c>
      <c r="G20" s="13">
        <f t="shared" si="0"/>
        <v>4515</v>
      </c>
      <c r="H20" s="13">
        <f t="shared" si="0"/>
        <v>4740.75</v>
      </c>
      <c r="I20" s="13">
        <f t="shared" si="1"/>
        <v>4859.2687500000002</v>
      </c>
      <c r="J20" s="14">
        <f t="shared" si="1"/>
        <v>4980.7504687500004</v>
      </c>
    </row>
    <row r="21" spans="1:10" ht="15.75" x14ac:dyDescent="0.25">
      <c r="A21" s="26"/>
      <c r="B21" s="1"/>
      <c r="C21" s="27"/>
      <c r="D21" s="26"/>
      <c r="E21" s="26"/>
      <c r="F21" s="28"/>
      <c r="G21" s="28"/>
      <c r="H21" s="28"/>
      <c r="I21" s="28"/>
      <c r="J21" s="28"/>
    </row>
    <row r="22" spans="1:10" ht="15.75" x14ac:dyDescent="0.25">
      <c r="A22" s="26"/>
      <c r="B22" s="1"/>
      <c r="C22" s="27"/>
      <c r="D22" s="26"/>
      <c r="E22" s="26"/>
      <c r="F22" s="28"/>
      <c r="G22" s="28"/>
      <c r="H22" s="28"/>
      <c r="I22" s="28"/>
      <c r="J22" s="28"/>
    </row>
    <row r="23" spans="1:10" ht="15.75" x14ac:dyDescent="0.25">
      <c r="A23" s="26"/>
      <c r="B23" s="1"/>
      <c r="C23" s="27"/>
      <c r="D23" s="26"/>
      <c r="E23" s="26"/>
      <c r="F23" s="28"/>
      <c r="G23" s="28"/>
      <c r="H23" s="28"/>
      <c r="I23" s="28"/>
      <c r="J23" s="28"/>
    </row>
    <row r="24" spans="1:10" ht="15.75" x14ac:dyDescent="0.25">
      <c r="A24" s="26"/>
      <c r="B24" s="1"/>
      <c r="C24" s="27"/>
      <c r="D24" s="26"/>
      <c r="E24" s="26"/>
      <c r="F24" s="28"/>
      <c r="G24" s="28"/>
      <c r="H24" s="28"/>
      <c r="I24" s="28"/>
      <c r="J24" s="28"/>
    </row>
    <row r="25" spans="1:10" ht="15.75" x14ac:dyDescent="0.25">
      <c r="A25" s="26"/>
      <c r="B25" s="1"/>
      <c r="C25" s="27"/>
      <c r="D25" s="26"/>
      <c r="E25" s="26"/>
      <c r="F25" s="28"/>
      <c r="G25" s="28"/>
      <c r="H25" s="28"/>
      <c r="I25" s="28"/>
      <c r="J25" s="28"/>
    </row>
    <row r="26" spans="1:10" x14ac:dyDescent="0.25">
      <c r="A26" s="38" t="s">
        <v>17</v>
      </c>
      <c r="B26" s="3" t="s">
        <v>24</v>
      </c>
      <c r="C26" s="25"/>
      <c r="D26" s="25"/>
    </row>
    <row r="27" spans="1:10" ht="15.75" thickBot="1" x14ac:dyDescent="0.3"/>
    <row r="28" spans="1:10" ht="45.75" thickBot="1" x14ac:dyDescent="0.3">
      <c r="A28" s="17" t="s">
        <v>2</v>
      </c>
      <c r="B28" s="18" t="s">
        <v>0</v>
      </c>
      <c r="C28" s="18" t="s">
        <v>1</v>
      </c>
      <c r="D28" s="18" t="s">
        <v>3</v>
      </c>
      <c r="E28" s="18" t="s">
        <v>4</v>
      </c>
      <c r="F28" s="18" t="s">
        <v>5</v>
      </c>
      <c r="G28" s="18" t="s">
        <v>6</v>
      </c>
      <c r="H28" s="18" t="s">
        <v>7</v>
      </c>
      <c r="I28" s="18" t="s">
        <v>20</v>
      </c>
      <c r="J28" s="19" t="s">
        <v>9</v>
      </c>
    </row>
    <row r="29" spans="1:10" ht="15.75" x14ac:dyDescent="0.25">
      <c r="A29" s="20">
        <v>1</v>
      </c>
      <c r="B29" s="21" t="s">
        <v>18</v>
      </c>
      <c r="C29" s="39" t="s">
        <v>12</v>
      </c>
      <c r="D29" s="22">
        <v>2300</v>
      </c>
      <c r="E29" s="22">
        <f>D29</f>
        <v>2300</v>
      </c>
      <c r="F29" s="23">
        <f>E29*7.5%+E29</f>
        <v>2472.5</v>
      </c>
      <c r="G29" s="23">
        <f t="shared" ref="G29:H32" si="2">F29+F29*5%</f>
        <v>2596.125</v>
      </c>
      <c r="H29" s="23">
        <f t="shared" si="2"/>
        <v>2725.9312500000001</v>
      </c>
      <c r="I29" s="23">
        <f t="shared" ref="I29:J32" si="3">H29+H29*2.5%</f>
        <v>2794.0795312499999</v>
      </c>
      <c r="J29" s="24">
        <f t="shared" si="3"/>
        <v>2863.9315195312502</v>
      </c>
    </row>
    <row r="30" spans="1:10" ht="15.75" x14ac:dyDescent="0.25">
      <c r="A30" s="15">
        <v>2</v>
      </c>
      <c r="B30" s="5" t="s">
        <v>18</v>
      </c>
      <c r="C30" s="40" t="s">
        <v>11</v>
      </c>
      <c r="D30" s="4">
        <v>2600</v>
      </c>
      <c r="E30" s="4">
        <f>D30</f>
        <v>2600</v>
      </c>
      <c r="F30" s="6">
        <f>E30*7.5%+E30</f>
        <v>2795</v>
      </c>
      <c r="G30" s="6">
        <f t="shared" si="2"/>
        <v>2934.75</v>
      </c>
      <c r="H30" s="6">
        <f t="shared" si="2"/>
        <v>3081.4875000000002</v>
      </c>
      <c r="I30" s="6">
        <f t="shared" si="3"/>
        <v>3158.5246875000003</v>
      </c>
      <c r="J30" s="16">
        <f t="shared" si="3"/>
        <v>3237.4878046875001</v>
      </c>
    </row>
    <row r="31" spans="1:10" ht="15.75" x14ac:dyDescent="0.25">
      <c r="A31" s="15">
        <v>3</v>
      </c>
      <c r="B31" s="5" t="s">
        <v>18</v>
      </c>
      <c r="C31" s="40" t="s">
        <v>13</v>
      </c>
      <c r="D31" s="4">
        <v>2700</v>
      </c>
      <c r="E31" s="4">
        <f>D31</f>
        <v>2700</v>
      </c>
      <c r="F31" s="6">
        <f>E31*7.5%+E31</f>
        <v>2902.5</v>
      </c>
      <c r="G31" s="6">
        <f t="shared" si="2"/>
        <v>3047.625</v>
      </c>
      <c r="H31" s="6">
        <f t="shared" si="2"/>
        <v>3200.0062499999999</v>
      </c>
      <c r="I31" s="6">
        <f t="shared" si="3"/>
        <v>3280.0064062500001</v>
      </c>
      <c r="J31" s="16">
        <f t="shared" si="3"/>
        <v>3362.0065664062499</v>
      </c>
    </row>
    <row r="32" spans="1:10" ht="16.5" thickBot="1" x14ac:dyDescent="0.3">
      <c r="A32" s="10">
        <v>4</v>
      </c>
      <c r="B32" s="11" t="s">
        <v>18</v>
      </c>
      <c r="C32" s="41" t="s">
        <v>14</v>
      </c>
      <c r="D32" s="12">
        <v>2800</v>
      </c>
      <c r="E32" s="12">
        <f>D32</f>
        <v>2800</v>
      </c>
      <c r="F32" s="13">
        <f>E32*7.5%+E32</f>
        <v>3010</v>
      </c>
      <c r="G32" s="13">
        <f t="shared" si="2"/>
        <v>3160.5</v>
      </c>
      <c r="H32" s="13">
        <f t="shared" si="2"/>
        <v>3318.5250000000001</v>
      </c>
      <c r="I32" s="13">
        <f t="shared" si="3"/>
        <v>3401.4881250000003</v>
      </c>
      <c r="J32" s="14">
        <f t="shared" si="3"/>
        <v>3486.5253281250002</v>
      </c>
    </row>
    <row r="33" spans="1:10" ht="15.75" x14ac:dyDescent="0.25">
      <c r="A33" s="26"/>
      <c r="B33" s="1"/>
      <c r="C33" s="27"/>
      <c r="D33" s="26"/>
      <c r="E33" s="26"/>
      <c r="F33" s="28"/>
      <c r="G33" s="28"/>
      <c r="H33" s="28"/>
      <c r="I33" s="28"/>
      <c r="J33" s="28"/>
    </row>
    <row r="34" spans="1:10" ht="15.75" x14ac:dyDescent="0.25">
      <c r="A34" s="26"/>
      <c r="B34" s="1"/>
      <c r="C34" s="27"/>
      <c r="D34" s="26"/>
      <c r="E34" s="26"/>
      <c r="F34" s="28"/>
      <c r="G34" s="28"/>
      <c r="H34" s="28"/>
      <c r="I34" s="28"/>
      <c r="J34" s="28"/>
    </row>
    <row r="35" spans="1:10" x14ac:dyDescent="0.25">
      <c r="A35" s="34" t="s">
        <v>21</v>
      </c>
      <c r="B35" s="65" t="s">
        <v>25</v>
      </c>
      <c r="C35" s="65"/>
    </row>
    <row r="36" spans="1:10" ht="16.5" thickBot="1" x14ac:dyDescent="0.3">
      <c r="B36" s="1"/>
    </row>
    <row r="37" spans="1:10" ht="45" x14ac:dyDescent="0.25">
      <c r="A37" s="7" t="s">
        <v>2</v>
      </c>
      <c r="B37" s="8" t="s">
        <v>0</v>
      </c>
      <c r="C37" s="8" t="s">
        <v>3</v>
      </c>
      <c r="D37" s="8" t="s">
        <v>4</v>
      </c>
      <c r="E37" s="8" t="s">
        <v>5</v>
      </c>
      <c r="F37" s="8" t="s">
        <v>6</v>
      </c>
      <c r="G37" s="8" t="s">
        <v>7</v>
      </c>
      <c r="H37" s="8" t="s">
        <v>8</v>
      </c>
      <c r="I37" s="9" t="s">
        <v>9</v>
      </c>
    </row>
    <row r="38" spans="1:10" ht="63" x14ac:dyDescent="0.25">
      <c r="A38" s="15">
        <v>1</v>
      </c>
      <c r="B38" s="43" t="s">
        <v>39</v>
      </c>
      <c r="C38" s="4">
        <v>2300</v>
      </c>
      <c r="D38" s="4">
        <f>C38</f>
        <v>2300</v>
      </c>
      <c r="E38" s="6">
        <f t="shared" ref="E38:E44" si="4">D38*7.5%+D38</f>
        <v>2472.5</v>
      </c>
      <c r="F38" s="6">
        <f>E38+E38*5%</f>
        <v>2596.125</v>
      </c>
      <c r="G38" s="6">
        <f>F38+F38*5%</f>
        <v>2725.9312500000001</v>
      </c>
      <c r="H38" s="6">
        <f>G38+G38*2.5%</f>
        <v>2794.0795312499999</v>
      </c>
      <c r="I38" s="16">
        <f>H38+H38*2.5%</f>
        <v>2863.9315195312502</v>
      </c>
    </row>
    <row r="39" spans="1:10" ht="15.75" x14ac:dyDescent="0.25">
      <c r="A39" s="15">
        <v>2</v>
      </c>
      <c r="B39" s="43" t="s">
        <v>29</v>
      </c>
      <c r="C39" s="4">
        <v>2500</v>
      </c>
      <c r="D39" s="4">
        <f>C39</f>
        <v>2500</v>
      </c>
      <c r="E39" s="6">
        <f t="shared" si="4"/>
        <v>2687.5</v>
      </c>
      <c r="F39" s="6">
        <f>E39+E39*5%</f>
        <v>2821.875</v>
      </c>
      <c r="G39" s="6">
        <f>F39+F39*5%</f>
        <v>2962.96875</v>
      </c>
      <c r="H39" s="6">
        <f>G39+G39*2.5%</f>
        <v>3037.04296875</v>
      </c>
      <c r="I39" s="16">
        <f>H39+H39*2.5%</f>
        <v>3112.9690429687498</v>
      </c>
    </row>
    <row r="40" spans="1:10" ht="31.5" x14ac:dyDescent="0.25">
      <c r="A40" s="15">
        <v>3</v>
      </c>
      <c r="B40" s="29" t="s">
        <v>28</v>
      </c>
      <c r="C40" s="4">
        <v>2600</v>
      </c>
      <c r="D40" s="4">
        <f t="shared" ref="D40:D44" si="5">C40</f>
        <v>2600</v>
      </c>
      <c r="E40" s="6">
        <f t="shared" si="4"/>
        <v>2795</v>
      </c>
      <c r="F40" s="6">
        <f t="shared" ref="F40:G44" si="6">E40+E40*5%</f>
        <v>2934.75</v>
      </c>
      <c r="G40" s="6">
        <f t="shared" si="6"/>
        <v>3081.4875000000002</v>
      </c>
      <c r="H40" s="6">
        <f t="shared" ref="H40:I44" si="7">G40+G40*2.5%</f>
        <v>3158.5246875000003</v>
      </c>
      <c r="I40" s="16">
        <f t="shared" si="7"/>
        <v>3237.4878046875001</v>
      </c>
    </row>
    <row r="41" spans="1:10" ht="31.5" x14ac:dyDescent="0.25">
      <c r="A41" s="15">
        <v>4</v>
      </c>
      <c r="B41" s="29" t="s">
        <v>38</v>
      </c>
      <c r="C41" s="4">
        <v>2700</v>
      </c>
      <c r="D41" s="4">
        <f t="shared" ref="D41" si="8">C41</f>
        <v>2700</v>
      </c>
      <c r="E41" s="6">
        <f t="shared" si="4"/>
        <v>2902.5</v>
      </c>
      <c r="F41" s="6">
        <f t="shared" ref="F41" si="9">E41+E41*5%</f>
        <v>3047.625</v>
      </c>
      <c r="G41" s="6">
        <f t="shared" ref="G41" si="10">F41+F41*5%</f>
        <v>3200.0062499999999</v>
      </c>
      <c r="H41" s="6">
        <f t="shared" ref="H41" si="11">G41+G41*2.5%</f>
        <v>3280.0064062500001</v>
      </c>
      <c r="I41" s="16">
        <f t="shared" ref="I41" si="12">H41+H41*2.5%</f>
        <v>3362.0065664062499</v>
      </c>
    </row>
    <row r="42" spans="1:10" ht="15.75" x14ac:dyDescent="0.25">
      <c r="A42" s="15">
        <v>5</v>
      </c>
      <c r="B42" s="29" t="s">
        <v>33</v>
      </c>
      <c r="C42" s="4">
        <f>(2000*25%)+2000</f>
        <v>2500</v>
      </c>
      <c r="D42" s="4">
        <f>C42</f>
        <v>2500</v>
      </c>
      <c r="E42" s="6">
        <f t="shared" si="4"/>
        <v>2687.5</v>
      </c>
      <c r="F42" s="6">
        <f t="shared" si="6"/>
        <v>2821.875</v>
      </c>
      <c r="G42" s="6">
        <f t="shared" si="6"/>
        <v>2962.96875</v>
      </c>
      <c r="H42" s="6">
        <f t="shared" si="7"/>
        <v>3037.04296875</v>
      </c>
      <c r="I42" s="16">
        <f t="shared" si="7"/>
        <v>3112.9690429687498</v>
      </c>
    </row>
    <row r="43" spans="1:10" ht="15.75" x14ac:dyDescent="0.25">
      <c r="A43" s="15">
        <v>6</v>
      </c>
      <c r="B43" s="29" t="s">
        <v>26</v>
      </c>
      <c r="C43" s="4">
        <f>(2000*25%)+2000</f>
        <v>2500</v>
      </c>
      <c r="D43" s="4">
        <f>C43</f>
        <v>2500</v>
      </c>
      <c r="E43" s="6">
        <f t="shared" si="4"/>
        <v>2687.5</v>
      </c>
      <c r="F43" s="6">
        <f t="shared" si="6"/>
        <v>2821.875</v>
      </c>
      <c r="G43" s="6">
        <f t="shared" si="6"/>
        <v>2962.96875</v>
      </c>
      <c r="H43" s="6">
        <f t="shared" si="7"/>
        <v>3037.04296875</v>
      </c>
      <c r="I43" s="16">
        <f t="shared" si="7"/>
        <v>3112.9690429687498</v>
      </c>
    </row>
    <row r="44" spans="1:10" ht="47.25" x14ac:dyDescent="0.25">
      <c r="A44" s="15">
        <v>7</v>
      </c>
      <c r="B44" s="44" t="s">
        <v>27</v>
      </c>
      <c r="C44" s="4">
        <v>2500</v>
      </c>
      <c r="D44" s="4">
        <f t="shared" si="5"/>
        <v>2500</v>
      </c>
      <c r="E44" s="6">
        <f t="shared" si="4"/>
        <v>2687.5</v>
      </c>
      <c r="F44" s="6">
        <f t="shared" si="6"/>
        <v>2821.875</v>
      </c>
      <c r="G44" s="6">
        <f t="shared" si="6"/>
        <v>2962.96875</v>
      </c>
      <c r="H44" s="6">
        <f t="shared" si="7"/>
        <v>3037.04296875</v>
      </c>
      <c r="I44" s="16">
        <f t="shared" si="7"/>
        <v>3112.9690429687498</v>
      </c>
    </row>
    <row r="45" spans="1:10" ht="15.75" x14ac:dyDescent="0.25">
      <c r="A45" s="26"/>
      <c r="B45" s="30"/>
      <c r="C45" s="4">
        <v>3744</v>
      </c>
      <c r="D45" s="4">
        <f t="shared" ref="D45" si="13">C45</f>
        <v>3744</v>
      </c>
      <c r="E45" s="6">
        <f t="shared" ref="E45" si="14">D45*7.5%+D45</f>
        <v>4024.8</v>
      </c>
      <c r="F45" s="6">
        <f t="shared" ref="F45" si="15">E45+E45*5%</f>
        <v>4226.04</v>
      </c>
      <c r="G45" s="6">
        <f t="shared" ref="G45" si="16">F45+F45*5%</f>
        <v>4437.3419999999996</v>
      </c>
      <c r="H45" s="6">
        <f t="shared" ref="H45" si="17">G45+G45*2.5%</f>
        <v>4548.2755499999994</v>
      </c>
      <c r="I45" s="16">
        <f t="shared" ref="I45" si="18">H45+H45*2.5%</f>
        <v>4661.9824387499993</v>
      </c>
    </row>
    <row r="46" spans="1:10" ht="15.75" x14ac:dyDescent="0.25">
      <c r="A46" s="26"/>
      <c r="B46" s="30"/>
      <c r="C46" s="26"/>
      <c r="D46" s="26"/>
      <c r="E46" s="28"/>
      <c r="F46" s="28"/>
      <c r="G46" s="28"/>
      <c r="H46" s="28"/>
      <c r="I46" s="28"/>
    </row>
    <row r="47" spans="1:10" x14ac:dyDescent="0.25">
      <c r="A47" s="34" t="s">
        <v>22</v>
      </c>
      <c r="B47" s="66" t="s">
        <v>34</v>
      </c>
      <c r="C47" s="66"/>
      <c r="D47" s="66"/>
      <c r="E47" s="66"/>
      <c r="F47" s="66"/>
    </row>
    <row r="48" spans="1:10" ht="15.75" x14ac:dyDescent="0.25">
      <c r="A48" s="34"/>
      <c r="B48" s="37"/>
      <c r="C48" s="37"/>
      <c r="D48" s="37"/>
      <c r="E48" s="37"/>
      <c r="F48" s="37"/>
    </row>
    <row r="49" spans="1:13" ht="15.75" x14ac:dyDescent="0.25">
      <c r="B49" s="29" t="s">
        <v>43</v>
      </c>
      <c r="C49" s="49">
        <v>6240</v>
      </c>
      <c r="E49" s="45" t="s">
        <v>30</v>
      </c>
      <c r="F49" s="45"/>
      <c r="G49" s="45"/>
      <c r="H49" s="45"/>
      <c r="I49" s="45"/>
      <c r="J49" s="45"/>
      <c r="K49" s="45"/>
    </row>
    <row r="50" spans="1:13" ht="47.25" x14ac:dyDescent="0.25">
      <c r="B50" s="29" t="s">
        <v>35</v>
      </c>
      <c r="C50" s="49">
        <v>6240</v>
      </c>
      <c r="E50" s="42" t="s">
        <v>40</v>
      </c>
      <c r="F50" s="32"/>
      <c r="G50" s="32"/>
      <c r="H50" s="32"/>
      <c r="I50" s="32"/>
      <c r="J50" s="32"/>
      <c r="K50" s="32"/>
    </row>
    <row r="51" spans="1:13" ht="31.5" customHeight="1" x14ac:dyDescent="0.25">
      <c r="B51" s="47"/>
      <c r="C51" s="26"/>
      <c r="E51" s="61" t="s">
        <v>32</v>
      </c>
      <c r="F51" s="61"/>
      <c r="G51" s="61"/>
      <c r="H51" s="61"/>
      <c r="I51" s="61"/>
      <c r="J51" s="61"/>
      <c r="K51" s="61"/>
      <c r="L51" s="46"/>
      <c r="M51" s="46"/>
    </row>
    <row r="52" spans="1:13" ht="15.75" x14ac:dyDescent="0.25">
      <c r="B52" s="48"/>
      <c r="C52" s="26"/>
      <c r="E52" s="61"/>
      <c r="F52" s="61"/>
      <c r="G52" s="61"/>
      <c r="H52" s="61"/>
      <c r="I52" s="61"/>
      <c r="J52" s="61"/>
      <c r="K52" s="61"/>
    </row>
    <row r="53" spans="1:13" ht="15.75" x14ac:dyDescent="0.25">
      <c r="B53" s="35"/>
      <c r="C53" s="36"/>
      <c r="E53" s="61"/>
      <c r="F53" s="61"/>
      <c r="G53" s="61"/>
      <c r="H53" s="61"/>
      <c r="I53" s="61"/>
      <c r="J53" s="61"/>
      <c r="K53" s="61"/>
    </row>
    <row r="54" spans="1:13" ht="15.75" x14ac:dyDescent="0.25">
      <c r="B54" s="35"/>
      <c r="C54" s="36"/>
      <c r="E54" s="61"/>
      <c r="F54" s="61"/>
      <c r="G54" s="61"/>
      <c r="H54" s="61"/>
      <c r="I54" s="61"/>
      <c r="J54" s="61"/>
      <c r="K54" s="61"/>
    </row>
    <row r="55" spans="1:13" x14ac:dyDescent="0.25">
      <c r="A55" s="31"/>
      <c r="B55" s="60"/>
      <c r="C55" s="60"/>
      <c r="D55" s="60"/>
      <c r="E55" s="60"/>
      <c r="F55" s="60"/>
      <c r="G55" s="60"/>
      <c r="H55" s="60"/>
    </row>
    <row r="56" spans="1:13" x14ac:dyDescent="0.25">
      <c r="A56" s="31"/>
      <c r="B56" s="33"/>
      <c r="C56" s="32"/>
      <c r="D56" s="32"/>
      <c r="E56" s="32"/>
      <c r="F56" s="32"/>
      <c r="G56" s="32"/>
      <c r="H56" s="32"/>
    </row>
  </sheetData>
  <mergeCells count="7">
    <mergeCell ref="B55:H55"/>
    <mergeCell ref="E51:K54"/>
    <mergeCell ref="C8:D8"/>
    <mergeCell ref="C9:D9"/>
    <mergeCell ref="C10:D10"/>
    <mergeCell ref="B35:C35"/>
    <mergeCell ref="B47:F47"/>
  </mergeCells>
  <pageMargins left="0.25" right="0.25" top="0.75" bottom="0.75" header="0.3" footer="0.3"/>
  <pageSetup paperSize="9" orientation="landscape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F0AFB-3C9A-410E-93B9-3CC069B9ACEB}">
  <dimension ref="A2:M19"/>
  <sheetViews>
    <sheetView tabSelected="1" topLeftCell="A7" zoomScale="116" workbookViewId="0">
      <selection activeCell="B13" sqref="B13:J16"/>
    </sheetView>
  </sheetViews>
  <sheetFormatPr defaultColWidth="8.85546875" defaultRowHeight="15" x14ac:dyDescent="0.25"/>
  <cols>
    <col min="1" max="1" width="4.42578125" customWidth="1"/>
    <col min="2" max="2" width="20" customWidth="1"/>
    <col min="3" max="3" width="13.42578125" customWidth="1"/>
    <col min="5" max="10" width="10" customWidth="1"/>
  </cols>
  <sheetData>
    <row r="2" spans="1:13" ht="15.75" x14ac:dyDescent="0.25">
      <c r="A2" s="2" t="s">
        <v>48</v>
      </c>
    </row>
    <row r="4" spans="1:13" ht="15.75" x14ac:dyDescent="0.25">
      <c r="B4" s="72" t="s">
        <v>45</v>
      </c>
      <c r="C4" s="72"/>
      <c r="D4" s="72"/>
      <c r="E4" s="72"/>
      <c r="F4" s="72"/>
      <c r="G4" s="72"/>
      <c r="H4" s="72"/>
      <c r="I4" s="72"/>
      <c r="J4" s="72"/>
    </row>
    <row r="5" spans="1:13" ht="7.5" customHeight="1" x14ac:dyDescent="0.25"/>
    <row r="6" spans="1:13" ht="15.75" x14ac:dyDescent="0.25">
      <c r="A6" s="56" t="s">
        <v>16</v>
      </c>
      <c r="B6" s="3" t="s">
        <v>44</v>
      </c>
      <c r="C6" s="55"/>
      <c r="D6" s="26"/>
      <c r="E6" s="26"/>
      <c r="F6" s="28"/>
      <c r="G6" s="28"/>
      <c r="H6" s="28"/>
      <c r="I6" s="28"/>
      <c r="J6" s="28"/>
    </row>
    <row r="7" spans="1:13" ht="16.5" thickBot="1" x14ac:dyDescent="0.3">
      <c r="A7" s="56"/>
      <c r="B7" s="3"/>
      <c r="C7" s="55"/>
      <c r="D7" s="26"/>
      <c r="E7" s="26"/>
      <c r="F7" s="28"/>
      <c r="G7" s="28"/>
      <c r="H7" s="28"/>
      <c r="I7" s="28"/>
      <c r="J7" s="28"/>
    </row>
    <row r="8" spans="1:13" ht="45" x14ac:dyDescent="0.25">
      <c r="A8" s="7" t="s">
        <v>2</v>
      </c>
      <c r="B8" s="67" t="s">
        <v>0</v>
      </c>
      <c r="C8" s="68"/>
      <c r="D8" s="8" t="s">
        <v>3</v>
      </c>
      <c r="E8" s="8" t="s">
        <v>4</v>
      </c>
      <c r="F8" s="8" t="s">
        <v>5</v>
      </c>
      <c r="G8" s="8" t="s">
        <v>6</v>
      </c>
      <c r="H8" s="8" t="s">
        <v>7</v>
      </c>
      <c r="I8" s="8" t="s">
        <v>8</v>
      </c>
      <c r="J8" s="9" t="s">
        <v>19</v>
      </c>
    </row>
    <row r="9" spans="1:13" s="58" customFormat="1" ht="53.1" customHeight="1" thickBot="1" x14ac:dyDescent="0.3">
      <c r="A9" s="59">
        <v>1</v>
      </c>
      <c r="B9" s="70" t="s">
        <v>33</v>
      </c>
      <c r="C9" s="71"/>
      <c r="D9" s="12">
        <v>4911</v>
      </c>
      <c r="E9" s="12">
        <f t="shared" ref="E9" si="0">D9</f>
        <v>4911</v>
      </c>
      <c r="F9" s="13">
        <f t="shared" ref="F9" si="1">E9*7.5%+E9</f>
        <v>5279.3249999999998</v>
      </c>
      <c r="G9" s="13">
        <f t="shared" ref="G9:H9" si="2">F9+F9*5%</f>
        <v>5543.2912500000002</v>
      </c>
      <c r="H9" s="13">
        <f t="shared" si="2"/>
        <v>5820.4558125000003</v>
      </c>
      <c r="I9" s="13">
        <f t="shared" ref="I9:J9" si="3">H9+H9*2.5%</f>
        <v>5965.9672078125004</v>
      </c>
      <c r="J9" s="14">
        <f t="shared" si="3"/>
        <v>6115.1163880078129</v>
      </c>
    </row>
    <row r="10" spans="1:13" ht="15.75" x14ac:dyDescent="0.25">
      <c r="A10" s="56"/>
      <c r="B10" s="69"/>
      <c r="C10" s="69"/>
    </row>
    <row r="11" spans="1:13" ht="18.75" x14ac:dyDescent="0.25">
      <c r="B11" s="54"/>
      <c r="C11" s="54"/>
    </row>
    <row r="12" spans="1:13" x14ac:dyDescent="0.25">
      <c r="B12" s="25"/>
      <c r="C12" s="25"/>
    </row>
    <row r="13" spans="1:13" ht="15" customHeight="1" x14ac:dyDescent="0.25">
      <c r="B13" s="73" t="s">
        <v>46</v>
      </c>
      <c r="C13" s="73"/>
      <c r="D13" s="73"/>
      <c r="E13" s="73"/>
      <c r="F13" s="73"/>
      <c r="G13" s="73"/>
      <c r="H13" s="73"/>
      <c r="I13" s="73"/>
      <c r="J13" s="73"/>
      <c r="K13" s="57"/>
      <c r="L13" s="57"/>
      <c r="M13" s="57"/>
    </row>
    <row r="14" spans="1:13" x14ac:dyDescent="0.25">
      <c r="B14" s="73"/>
      <c r="C14" s="73"/>
      <c r="D14" s="73"/>
      <c r="E14" s="73"/>
      <c r="F14" s="73"/>
      <c r="G14" s="73"/>
      <c r="H14" s="73"/>
      <c r="I14" s="73"/>
      <c r="J14" s="73"/>
      <c r="K14" s="57"/>
      <c r="L14" s="57"/>
      <c r="M14" s="57"/>
    </row>
    <row r="15" spans="1:13" x14ac:dyDescent="0.25">
      <c r="B15" s="73"/>
      <c r="C15" s="73"/>
      <c r="D15" s="73"/>
      <c r="E15" s="73"/>
      <c r="F15" s="73"/>
      <c r="G15" s="73"/>
      <c r="H15" s="73"/>
      <c r="I15" s="73"/>
      <c r="J15" s="73"/>
    </row>
    <row r="16" spans="1:13" hidden="1" x14ac:dyDescent="0.25">
      <c r="B16" s="73"/>
      <c r="C16" s="73"/>
      <c r="D16" s="73"/>
      <c r="E16" s="73"/>
      <c r="F16" s="73"/>
      <c r="G16" s="73"/>
      <c r="H16" s="73"/>
      <c r="I16" s="73"/>
      <c r="J16" s="73"/>
    </row>
    <row r="18" spans="2:8" x14ac:dyDescent="0.25">
      <c r="B18" s="25" t="s">
        <v>50</v>
      </c>
      <c r="C18" s="25"/>
      <c r="D18" s="25"/>
      <c r="E18" s="25"/>
      <c r="F18" s="25"/>
      <c r="G18" s="25" t="s">
        <v>47</v>
      </c>
      <c r="H18" s="25"/>
    </row>
    <row r="19" spans="2:8" x14ac:dyDescent="0.25">
      <c r="B19" s="25" t="s">
        <v>49</v>
      </c>
      <c r="C19" s="25"/>
      <c r="D19" s="25"/>
      <c r="E19" s="25"/>
      <c r="F19" s="25"/>
      <c r="G19" s="25" t="s">
        <v>51</v>
      </c>
      <c r="H19" s="25"/>
    </row>
  </sheetData>
  <mergeCells count="5">
    <mergeCell ref="B8:C8"/>
    <mergeCell ref="B10:C10"/>
    <mergeCell ref="B9:C9"/>
    <mergeCell ref="B4:J4"/>
    <mergeCell ref="B13:J16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grila salarizare mai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PrimariaBelciugatele</cp:lastModifiedBy>
  <cp:lastPrinted>2025-09-04T06:31:03Z</cp:lastPrinted>
  <dcterms:created xsi:type="dcterms:W3CDTF">2017-07-11T08:12:53Z</dcterms:created>
  <dcterms:modified xsi:type="dcterms:W3CDTF">2025-09-04T06:31:05Z</dcterms:modified>
</cp:coreProperties>
</file>