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ilizator (nu sterge)\Desktop\monica\"/>
    </mc:Choice>
  </mc:AlternateContent>
  <xr:revisionPtr revIDLastSave="0" documentId="13_ncr:1_{3C33E923-C82D-4D6B-99A4-6C46A6C33E6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octombrie 2025" sheetId="5" r:id="rId1"/>
  </sheets>
  <definedNames>
    <definedName name="_xlnm._FilterDatabase" localSheetId="0" hidden="1">'octombrie 2025'!$A$8:$I$225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4" i="5" l="1"/>
  <c r="G57" i="5" l="1"/>
  <c r="H57" i="5"/>
  <c r="I57" i="5"/>
  <c r="D80" i="5"/>
  <c r="D79" i="5"/>
  <c r="D78" i="5" l="1"/>
  <c r="D77" i="5"/>
  <c r="D76" i="5" l="1"/>
  <c r="D32" i="5" l="1"/>
  <c r="E164" i="5"/>
  <c r="F164" i="5"/>
  <c r="G164" i="5"/>
  <c r="H164" i="5"/>
  <c r="I164" i="5"/>
  <c r="D228" i="5"/>
  <c r="D227" i="5" l="1"/>
  <c r="D75" i="5" l="1"/>
  <c r="F25" i="5"/>
  <c r="G25" i="5"/>
  <c r="H25" i="5"/>
  <c r="I25" i="5"/>
  <c r="D43" i="5"/>
  <c r="E45" i="5" l="1"/>
  <c r="F45" i="5"/>
  <c r="G45" i="5"/>
  <c r="H45" i="5"/>
  <c r="I45" i="5"/>
  <c r="E94" i="5"/>
  <c r="F94" i="5"/>
  <c r="G94" i="5"/>
  <c r="H94" i="5"/>
  <c r="I94" i="5"/>
  <c r="E91" i="5"/>
  <c r="F91" i="5"/>
  <c r="G91" i="5"/>
  <c r="H91" i="5"/>
  <c r="I91" i="5"/>
  <c r="D221" i="5" l="1"/>
  <c r="D220" i="5"/>
  <c r="E128" i="5"/>
  <c r="F128" i="5"/>
  <c r="G128" i="5"/>
  <c r="H128" i="5"/>
  <c r="I128" i="5"/>
  <c r="D130" i="5"/>
  <c r="D129" i="5"/>
  <c r="D105" i="5"/>
  <c r="D93" i="5"/>
  <c r="D71" i="5"/>
  <c r="D128" i="5" l="1"/>
  <c r="D154" i="5"/>
  <c r="F112" i="5" l="1"/>
  <c r="G112" i="5"/>
  <c r="H112" i="5"/>
  <c r="I112" i="5"/>
  <c r="D120" i="5"/>
  <c r="E131" i="5"/>
  <c r="F131" i="5"/>
  <c r="G131" i="5"/>
  <c r="H131" i="5"/>
  <c r="I131" i="5"/>
  <c r="D226" i="5"/>
  <c r="E156" i="5" l="1"/>
  <c r="F156" i="5"/>
  <c r="G156" i="5"/>
  <c r="H156" i="5"/>
  <c r="I156" i="5"/>
  <c r="D161" i="5"/>
  <c r="E44" i="5" l="1"/>
  <c r="F44" i="5"/>
  <c r="G44" i="5"/>
  <c r="H44" i="5"/>
  <c r="I44" i="5"/>
  <c r="D47" i="5"/>
  <c r="D46" i="5"/>
  <c r="D45" i="5" l="1"/>
  <c r="D44" i="5" s="1"/>
  <c r="E22" i="5"/>
  <c r="F22" i="5"/>
  <c r="G22" i="5"/>
  <c r="H22" i="5"/>
  <c r="I22" i="5"/>
  <c r="F145" i="5" l="1"/>
  <c r="G145" i="5"/>
  <c r="I145" i="5"/>
  <c r="E122" i="5"/>
  <c r="F122" i="5"/>
  <c r="G122" i="5"/>
  <c r="H122" i="5"/>
  <c r="I122" i="5"/>
  <c r="E52" i="5"/>
  <c r="F52" i="5"/>
  <c r="G52" i="5"/>
  <c r="I52" i="5"/>
  <c r="E20" i="5"/>
  <c r="F20" i="5"/>
  <c r="G20" i="5"/>
  <c r="G19" i="5" s="1"/>
  <c r="H20" i="5"/>
  <c r="H19" i="5" s="1"/>
  <c r="I20" i="5"/>
  <c r="I19" i="5" s="1"/>
  <c r="F19" i="5" l="1"/>
  <c r="E55" i="5" l="1"/>
  <c r="E109" i="5"/>
  <c r="E121" i="5"/>
  <c r="D42" i="5" l="1"/>
  <c r="D74" i="5"/>
  <c r="E68" i="5" l="1"/>
  <c r="D225" i="5"/>
  <c r="D224" i="5"/>
  <c r="D223" i="5" l="1"/>
  <c r="F109" i="5"/>
  <c r="G109" i="5"/>
  <c r="H109" i="5"/>
  <c r="I109" i="5"/>
  <c r="D182" i="5" l="1"/>
  <c r="H153" i="5"/>
  <c r="D177" i="5" l="1"/>
  <c r="D180" i="5"/>
  <c r="D181" i="5"/>
  <c r="D179" i="5"/>
  <c r="D176" i="5"/>
  <c r="D175" i="5"/>
  <c r="D174" i="5"/>
  <c r="D39" i="5" l="1"/>
  <c r="D72" i="5"/>
  <c r="H147" i="5" l="1"/>
  <c r="E150" i="5"/>
  <c r="E145" i="5" l="1"/>
  <c r="E143" i="5" s="1"/>
  <c r="H145" i="5"/>
  <c r="H54" i="5"/>
  <c r="H52" i="5" s="1"/>
  <c r="D66" i="5" l="1"/>
  <c r="D26" i="5" l="1"/>
  <c r="D133" i="5"/>
  <c r="D30" i="5"/>
  <c r="D168" i="5"/>
  <c r="D111" i="5"/>
  <c r="E86" i="5"/>
  <c r="E84" i="5" s="1"/>
  <c r="D73" i="5" l="1"/>
  <c r="D62" i="5"/>
  <c r="D140" i="5" l="1"/>
  <c r="F121" i="5" l="1"/>
  <c r="F84" i="5"/>
  <c r="G84" i="5"/>
  <c r="H84" i="5"/>
  <c r="I84" i="5"/>
  <c r="F55" i="5"/>
  <c r="G55" i="5"/>
  <c r="H55" i="5"/>
  <c r="I55" i="5"/>
  <c r="E107" i="5"/>
  <c r="F107" i="5"/>
  <c r="F16" i="5" s="1"/>
  <c r="G107" i="5"/>
  <c r="G16" i="5" s="1"/>
  <c r="H107" i="5"/>
  <c r="H16" i="5" s="1"/>
  <c r="I107" i="5"/>
  <c r="I16" i="5" s="1"/>
  <c r="H18" i="5" l="1"/>
  <c r="G18" i="5"/>
  <c r="I18" i="5"/>
  <c r="E16" i="5"/>
  <c r="G121" i="5"/>
  <c r="H121" i="5"/>
  <c r="I121" i="5"/>
  <c r="D98" i="5" l="1"/>
  <c r="D191" i="5"/>
  <c r="D150" i="5"/>
  <c r="D137" i="5" l="1"/>
  <c r="D114" i="5" l="1"/>
  <c r="E113" i="5"/>
  <c r="E112" i="5" l="1"/>
  <c r="E106" i="5" s="1"/>
  <c r="E36" i="5" l="1"/>
  <c r="E25" i="5" s="1"/>
  <c r="D217" i="5" l="1"/>
  <c r="D216" i="5"/>
  <c r="D116" i="5"/>
  <c r="D215" i="5"/>
  <c r="D214" i="5"/>
  <c r="D213" i="5"/>
  <c r="D212" i="5"/>
  <c r="D218" i="5"/>
  <c r="D202" i="5"/>
  <c r="E64" i="5"/>
  <c r="E57" i="5" s="1"/>
  <c r="E50" i="5" l="1"/>
  <c r="E19" i="5"/>
  <c r="D35" i="5"/>
  <c r="D197" i="5"/>
  <c r="D178" i="5"/>
  <c r="D173" i="5"/>
  <c r="D127" i="5"/>
  <c r="D24" i="5"/>
  <c r="E18" i="5" l="1"/>
  <c r="G50" i="5"/>
  <c r="I50" i="5"/>
  <c r="H50" i="5"/>
  <c r="E88" i="5" l="1"/>
  <c r="D23" i="5"/>
  <c r="D22" i="5" s="1"/>
  <c r="D110" i="5"/>
  <c r="D109" i="5" s="1"/>
  <c r="D38" i="5"/>
  <c r="D37" i="5"/>
  <c r="D101" i="5"/>
  <c r="D171" i="5"/>
  <c r="D172" i="5"/>
  <c r="D169" i="5"/>
  <c r="D170" i="5"/>
  <c r="D135" i="5"/>
  <c r="D136" i="5"/>
  <c r="D115" i="5"/>
  <c r="D33" i="5"/>
  <c r="D56" i="5"/>
  <c r="D188" i="5"/>
  <c r="D160" i="5"/>
  <c r="H17" i="5" l="1"/>
  <c r="G17" i="5"/>
  <c r="F17" i="5"/>
  <c r="I17" i="5"/>
  <c r="E17" i="5"/>
  <c r="E14" i="5" s="1"/>
  <c r="E81" i="5"/>
  <c r="D59" i="5"/>
  <c r="D55" i="5"/>
  <c r="D100" i="5"/>
  <c r="D99" i="5"/>
  <c r="D92" i="5"/>
  <c r="D91" i="5" s="1"/>
  <c r="D187" i="5" l="1"/>
  <c r="D186" i="5" l="1"/>
  <c r="D185" i="5"/>
  <c r="D184" i="5"/>
  <c r="D167" i="5" l="1"/>
  <c r="D166" i="5"/>
  <c r="D208" i="5" l="1"/>
  <c r="D41" i="5" l="1"/>
  <c r="D210" i="5" l="1"/>
  <c r="D70" i="5"/>
  <c r="D69" i="5" l="1"/>
  <c r="D104" i="5"/>
  <c r="D103" i="5" l="1"/>
  <c r="D68" i="5"/>
  <c r="D108" i="5" l="1"/>
  <c r="G143" i="5" l="1"/>
  <c r="H143" i="5"/>
  <c r="I143" i="5"/>
  <c r="F143" i="5" l="1"/>
  <c r="D165" i="5" l="1"/>
  <c r="D222" i="5" l="1"/>
  <c r="D87" i="5"/>
  <c r="D67" i="5"/>
  <c r="D40" i="5"/>
  <c r="D97" i="5"/>
  <c r="D190" i="5"/>
  <c r="D192" i="5"/>
  <c r="D198" i="5"/>
  <c r="D152" i="5"/>
  <c r="D219" i="5"/>
  <c r="D207" i="5"/>
  <c r="D96" i="5"/>
  <c r="D65" i="5"/>
  <c r="D29" i="5"/>
  <c r="D36" i="5"/>
  <c r="D201" i="5"/>
  <c r="G81" i="5" l="1"/>
  <c r="F81" i="5"/>
  <c r="H81" i="5"/>
  <c r="I81" i="5"/>
  <c r="D139" i="5"/>
  <c r="F58" i="5" l="1"/>
  <c r="F57" i="5" s="1"/>
  <c r="D141" i="5"/>
  <c r="F18" i="5" l="1"/>
  <c r="D58" i="5"/>
  <c r="F50" i="5" l="1"/>
  <c r="D118" i="5"/>
  <c r="D63" i="5"/>
  <c r="D64" i="5"/>
  <c r="D117" i="5" l="1"/>
  <c r="D123" i="5" l="1"/>
  <c r="D95" i="5" l="1"/>
  <c r="D94" i="5" s="1"/>
  <c r="D124" i="5" l="1"/>
  <c r="D122" i="5" s="1"/>
  <c r="D204" i="5" l="1"/>
  <c r="D203" i="5"/>
  <c r="D34" i="5" l="1"/>
  <c r="D163" i="5" l="1"/>
  <c r="D162" i="5"/>
  <c r="D153" i="5" l="1"/>
  <c r="D21" i="5"/>
  <c r="D146" i="5" l="1"/>
  <c r="D155" i="5"/>
  <c r="D157" i="5" l="1"/>
  <c r="D158" i="5"/>
  <c r="D149" i="5"/>
  <c r="D159" i="5"/>
  <c r="D200" i="5"/>
  <c r="D156" i="5" l="1"/>
  <c r="D17" i="5" s="1"/>
  <c r="F106" i="5"/>
  <c r="G106" i="5"/>
  <c r="H106" i="5"/>
  <c r="I106" i="5"/>
  <c r="F88" i="5"/>
  <c r="G88" i="5"/>
  <c r="H88" i="5"/>
  <c r="I88" i="5"/>
  <c r="D206" i="5"/>
  <c r="D205" i="5"/>
  <c r="D199" i="5"/>
  <c r="D195" i="5" l="1"/>
  <c r="D85" i="5"/>
  <c r="D107" i="5" l="1"/>
  <c r="D61" i="5"/>
  <c r="D60" i="5"/>
  <c r="D57" i="5" s="1"/>
  <c r="D86" i="5" l="1"/>
  <c r="D84" i="5" s="1"/>
  <c r="D81" i="5" s="1"/>
  <c r="D196" i="5"/>
  <c r="D134" i="5" l="1"/>
  <c r="D194" i="5" l="1"/>
  <c r="D193" i="5"/>
  <c r="D189" i="5"/>
  <c r="D183" i="5"/>
  <c r="D148" i="5"/>
  <c r="D151" i="5"/>
  <c r="D147" i="5"/>
  <c r="D138" i="5"/>
  <c r="D132" i="5"/>
  <c r="D113" i="5"/>
  <c r="D53" i="5"/>
  <c r="D31" i="5"/>
  <c r="D28" i="5"/>
  <c r="D27" i="5"/>
  <c r="D20" i="5"/>
  <c r="G14" i="5"/>
  <c r="D164" i="5" l="1"/>
  <c r="D25" i="5"/>
  <c r="D19" i="5" s="1"/>
  <c r="D131" i="5"/>
  <c r="D121" i="5" s="1"/>
  <c r="D232" i="5"/>
  <c r="D52" i="5"/>
  <c r="D112" i="5"/>
  <c r="D106" i="5" s="1"/>
  <c r="D145" i="5"/>
  <c r="D88" i="5"/>
  <c r="I14" i="5"/>
  <c r="D50" i="5" l="1"/>
  <c r="D16" i="5"/>
  <c r="D143" i="5"/>
  <c r="D18" i="5"/>
  <c r="D14" i="5" l="1"/>
  <c r="F14" i="5"/>
  <c r="H14" i="5"/>
</calcChain>
</file>

<file path=xl/sharedStrings.xml><?xml version="1.0" encoding="utf-8"?>
<sst xmlns="http://schemas.openxmlformats.org/spreadsheetml/2006/main" count="245" uniqueCount="213">
  <si>
    <t>Denumirea obiectivelor de investitii</t>
  </si>
  <si>
    <t>Finantate din:</t>
  </si>
  <si>
    <t>TOTAL</t>
  </si>
  <si>
    <t xml:space="preserve">          B.   Lucrari noi</t>
  </si>
  <si>
    <t xml:space="preserve">          C.   Alte cheltuieli</t>
  </si>
  <si>
    <t>A.   Lucrari in continuare</t>
  </si>
  <si>
    <t>A.  Lucrari in continuare</t>
  </si>
  <si>
    <t>C. Alte cheltuieli de investitii</t>
  </si>
  <si>
    <t>Cap. 70.02  - LOCUINTE, SERVICII SI DEZVOLTARE PUBLICA         TOTAL  Din care:</t>
  </si>
  <si>
    <t>C.   Alte cheltuieli de investitii</t>
  </si>
  <si>
    <t>B.   Lucrari noi</t>
  </si>
  <si>
    <t xml:space="preserve">          A.   Lucrari in continuare</t>
  </si>
  <si>
    <t xml:space="preserve">Cap. 65.02 – INVATAMANT </t>
  </si>
  <si>
    <t>TOTAL din care:</t>
  </si>
  <si>
    <t xml:space="preserve">Cap. 67.02 – CULTURA, RECREERE, RELIGIE </t>
  </si>
  <si>
    <t>TOTAL, din care:</t>
  </si>
  <si>
    <t xml:space="preserve">    C.    Alte cheltuieli de investitii</t>
  </si>
  <si>
    <t xml:space="preserve">Cap. 84.02  - TRANSPORTURI </t>
  </si>
  <si>
    <t>Lucrari de reabilitare drumuri in comuna Branesti, judetul Ilfov (str. M. Eminescu, Orhideelor, P. N. Grigorescu, Rovine, T. Vladimirescu, Vlasiei)</t>
  </si>
  <si>
    <t>C. Alte cheltuieli</t>
  </si>
  <si>
    <t>Servicii de dirigentie de santier pentru ,,Realizare pista biciclete in comuna Branesti, judetul Ilfov"</t>
  </si>
  <si>
    <t>Cap. 61.02 – ORDINE PUBLICA SI SIGURANTA NATIONALA</t>
  </si>
  <si>
    <t xml:space="preserve">     A.    Lucrari in continuare</t>
  </si>
  <si>
    <t>C.    Alte cheltuieli de investitii</t>
  </si>
  <si>
    <t>B.  Lucrari noi</t>
  </si>
  <si>
    <t>A. Lucrari in continuare</t>
  </si>
  <si>
    <t xml:space="preserve"> Servicii de proiectare, asistenta tehnica pentru ,,Modernizare strazi in comuna Branesti, sat Pasarea, strada Intr. Calea Bucuresti’’</t>
  </si>
  <si>
    <t xml:space="preserve"> Servicii de proiectare, asistenta tehnica  pentru ,,Modernizare strazi in comuna Branesti, sat Pasarea, strada Deva’’</t>
  </si>
  <si>
    <t xml:space="preserve"> Servicii de proiectare, asistenta tehnica pentru ,,Modernizare strazi in comuna Branesti, sat Pasarea, strada Cluj’’</t>
  </si>
  <si>
    <t>Covoare asfaltice - "Modernizare strazi din satele Branesti si Pasarea, com. Branesti, jud. Ilfov - str. Violetelor, Aurel Vlaicu, Matei Basarab, George Cosbuc, Viilor, Oltului, I.L. Caragiale, Oituz, Stadionului si Aviatori"</t>
  </si>
  <si>
    <t>din care:</t>
  </si>
  <si>
    <t>Proiectare, asistenta tehnica si executie "Reabilitare, modernizare si schimbare functiune din cladire existenta centrala telefonica S+P+1 in cladire servicii medicale"</t>
  </si>
  <si>
    <t>Servicii de dirigentie de santier "Reabilitare, modernizare si schimbare functiune din cladire existenta centrala telefonica S+P+1 in cladire servicii medicale"</t>
  </si>
  <si>
    <t>,,Modernizare, dotare laboratoare didactice – ateliere scolare si constructie sera didactica Liceul Tehnologic ,,Cezar Nicolau”</t>
  </si>
  <si>
    <t>Servicii de dirigentie de santier -supraveghere lucrari pentru "Lucrari reabilitare drumuri in com Branesti (str M Eminescu, Orhideelor, Pict N Grigorescu, Rovine, T Vladimirescu, Vlasiei)</t>
  </si>
  <si>
    <t>Servicii de management de proiect pentru ,,Extindere retele de canalizare menajera in sat Vadu-Anei, comuna Branesti, judetul Ilfov”</t>
  </si>
  <si>
    <t xml:space="preserve"> Lucrari de proiectare, asistenta tehnica si executie pentru ,,Extindere retele de canalizare menajera in sat Vadu-Anei, comuna Branesti’’</t>
  </si>
  <si>
    <t>Nr. crt</t>
  </si>
  <si>
    <t>cap 66- SANATATE</t>
  </si>
  <si>
    <t>Total, din care:</t>
  </si>
  <si>
    <t xml:space="preserve">LISTA DE INVESTITII </t>
  </si>
  <si>
    <t>Servicii de dirigentie de santier pentru extindere/modernizare retele de iluminat</t>
  </si>
  <si>
    <t>Servicii de proiectare-faza DTAC, PT+DE pentru extindere iluminat public</t>
  </si>
  <si>
    <t>Sevicii dirigentie de santier pentru executie/extindere retele de apa si canalizare</t>
  </si>
  <si>
    <t>Lucrari de proiectare, asistenta tehnica si executie pentru  “Modernizare strazi in comuna Branesti- strada Aversa</t>
  </si>
  <si>
    <t>Servicii de proiectare-faza DTAC, PT+DE pentru infrastructura rutiera</t>
  </si>
  <si>
    <t>Cap.74.02 – PROTECTIA MEDIULUI ,                                            TOTAL   din care:</t>
  </si>
  <si>
    <t>Cap. 51.02 - AUTORITATI PUBLICE - TOTAL,                                      din care:</t>
  </si>
  <si>
    <t>Servicii dirigentie de santier ,,Extindere retele de canalizare menajera in sat Vadu-Anei, comuna Branesti’’</t>
  </si>
  <si>
    <t>Servicii de management de proiect pentru "Reabilitare, modernizare si schimbare functiune din cladire existenta centrala telefonica S+P+1 in cladire servicii medicale"</t>
  </si>
  <si>
    <t>Servicii de elaborare/avizare documentatii de urbanism (PUZ/PUD/ planuri specialitate)</t>
  </si>
  <si>
    <t>Valoarea totala               (lei cu tva)</t>
  </si>
  <si>
    <t xml:space="preserve">Bugetul local              </t>
  </si>
  <si>
    <t xml:space="preserve">Excedent buget local anii precedenti                 </t>
  </si>
  <si>
    <t xml:space="preserve">Fonduri externe   </t>
  </si>
  <si>
    <t xml:space="preserve">Asociere Consiliul Judetean Ilfov </t>
  </si>
  <si>
    <t xml:space="preserve">Buget de stat  </t>
  </si>
  <si>
    <t>Servicii de proiectare SF Extindere retea canalizare, sat Pasarea, comuna Branesti</t>
  </si>
  <si>
    <t>0,00</t>
  </si>
  <si>
    <t>Servicii de proiectare, faza PT+DTAC, pentru „Construire cladire Statie ambulanta, comuna Branesti, judetul Ilfov”</t>
  </si>
  <si>
    <t>Servicii de dirigentie de santier pentru Reabilitare drumuri-strada Tismana</t>
  </si>
  <si>
    <t>Servicii intocmire SF „Construire cladire Statie ambulanta, comuna Branesti, judetul Ilfov”</t>
  </si>
  <si>
    <t>Servicii de dirigentie de santier -supraveghere lucrari pentru "Lucrari modernizare alei pietonale com Branesti"</t>
  </si>
  <si>
    <t xml:space="preserve"> Lucrari de extindere retele de apa si canalizare in comuna Branesti-etapa I si etapa II</t>
  </si>
  <si>
    <t>Servicii de proiectare - elaborare PT+DE, DTAC - reabilitare str. Unirii</t>
  </si>
  <si>
    <t>Servicii de proiectare si asistenta tehnica pentru "Modernizare drumuri in com. Branesti - str. Brazi"</t>
  </si>
  <si>
    <t>Servicii de proiectare si asistenta tehnica pentru "Modernizare drumuri in com. Branesti - str. Industriilor"</t>
  </si>
  <si>
    <t>Servicii de proiectare PT+DE  Extindere retea canalizare, sat Pasarea, comuna Branesti</t>
  </si>
  <si>
    <t>Lucrari de executie pentru "Modernizare drumuri in comuna Branesti, sat Islaz si sat Pasarea, str. Libertatii</t>
  </si>
  <si>
    <t>Lucrari de executie modernizare str. Soarelui</t>
  </si>
  <si>
    <t>Lucrari de executie reabilitare str. Unirii</t>
  </si>
  <si>
    <t>Servicii de proiectare faza PT+DE, DTAC pentru "Modernizare strazi sat Branesti - zona Viile Vechi (str. IL Caragiale, Oltului si Viilor), com. Branesti, jud. Ilfov</t>
  </si>
  <si>
    <t xml:space="preserve">Servicii de proiectare- faza SF/DALI si actualizare SF/DALI </t>
  </si>
  <si>
    <t xml:space="preserve">                          P R I M A R                                                                                  SECRETAR GENERAL AL COMUNEI                                                   SEF SERVICIU FINANCIAR-CONTABIL</t>
  </si>
  <si>
    <t xml:space="preserve">                    NICULAE CISMARU                                                                                         MARIANA  VASILE                                                                        CAMELIA-FLORINA POPESCU</t>
  </si>
  <si>
    <t>Modernizare si reabilitare drumuri in comuna Branesti, str. 24 Ianuarie, sat Islaz</t>
  </si>
  <si>
    <t>Modernizare drumuri in comuna Branesti, sat Branesti, jud. Ilfov - Intrarea Negru Voda</t>
  </si>
  <si>
    <t>Modernizare drumuri in comuna Branesti, str. Sperantei</t>
  </si>
  <si>
    <t>B. Lucrari noi</t>
  </si>
  <si>
    <t>Servicii proiectare si asistenta tehnica - faza PT- DTAC pentru "Construire gradinita cu program prelungit in incinta gradinitei existenta - Rita Gargarita"</t>
  </si>
  <si>
    <t>Servicii de proiectare si asistenta tehnica - faza PT + DE si DTAC pentru "Modernizare si reabilitare cladire Primarie (C1, C2, C3) cu schimbare de destinatie in cladiri administrative si reabilitare anexa (C10)"</t>
  </si>
  <si>
    <t>Servicii de proiectare si asistenta tehnica faza PT+DE si DTAC- pentru "Amenajare exterioara curte Liceul Teoretic "Traian Lalescu" si terenuri de sport, din comuna Branesti, str. Slt. Petre Ionel nr. 2, judetul Ilfov</t>
  </si>
  <si>
    <t>Servicii proiectare si asistenta tehnica - faza PT+DE si DTAC pentru "Modernizare si extindere gradinita "Rita Gargarita", din sat Islaz, comuna Branesti, judetul Ilfov"</t>
  </si>
  <si>
    <t>Servicii de intocmire SF "Extindere retele canalizare si alimentare cu apa, Comuna Branesti, judetul Ilfov"</t>
  </si>
  <si>
    <t>Servicii de proiectare faza PT+DE, DTAC si asistenta tehnica pentru"Amenajare spatii recreere, parc si sistematizare verticala - Valea lui Draganescu, comuna Branesti, judetul Ilfov"</t>
  </si>
  <si>
    <t>Servicii de dirigentie de santier pentru "Extindere retea de iluminat public, comuna Branesti, judetul Ilfov"</t>
  </si>
  <si>
    <t>Lucrari de realizare retea pluviala in sat Islaz, comuna Branesti, judetul Ilfov</t>
  </si>
  <si>
    <t>Servicii de dirigentie de santier pentu obiectivul "Amenajare canalizare pluviala pe str: Neajlov, Posada, Islaz, Sudului si Bistrita, sat Islaz, comuna Branesti, jud. Ilfov</t>
  </si>
  <si>
    <t>Servicii de proiectare - elaborare faza PT+DE, DTAC - Modernizare parte carosabila str. Soarelui</t>
  </si>
  <si>
    <t xml:space="preserve">Servicii de proiectare si asistenta tehnica faza PT si DTAC Modernizare si reabilitare  drumuri in com Branesti sat Islaz str.Florilor
</t>
  </si>
  <si>
    <t xml:space="preserve">Servicii de proiectare si asistenta tehnica faza PT si DTAC Modernizare si reabilitare drumuri in com Branesti sat Islaz str. Independentei </t>
  </si>
  <si>
    <t>Servicii de proiectare faza PT+DE si DATC, asistenta tehnica pentru "Modernizare  drumuri de legatura sat Branesti si sat Islaz"</t>
  </si>
  <si>
    <t xml:space="preserve"> Servicii de verificare MLPAT pentru „Modernizare si extindere Gradinita “Rita Gargarita” din sat Islaz, comuna Branesti, jud. Ilfov”</t>
  </si>
  <si>
    <t>Serviciii de verificare MLPAT “Amenajare exterioară curte ”Traian Lalescu” cu terenuri de sport” din comuna Brănești, judetul Ilfov, str. Slt Petre Ionel, nr. 2</t>
  </si>
  <si>
    <t>Serviciii  de verificare MLPAT „Reabilitare drumuri in comuna Branesti, jud. Ilfov – str. Unirii”</t>
  </si>
  <si>
    <t>Servicii MLPTL "Modernizare str. 24 Ianuarie, sat Islaz, com. Branesti, jud. Ilfov"</t>
  </si>
  <si>
    <t>Servicii de proiectare faza SF pentru "Modernizare  drumuri de exploatare legatura  sat Branesti si sat Islaz""</t>
  </si>
  <si>
    <t>Executie pentru continuare lucrari  ,,Realizare pista biciclete in comuna Branesti, judetul Ilfov"</t>
  </si>
  <si>
    <t>Servicii proiectare faza PT+DTAC- Reabilitare si modernizare strada Victoriei, sat Branesti</t>
  </si>
  <si>
    <t>Lucrari executie reabilitare si modernizare strada Victoriei, sat Branesti</t>
  </si>
  <si>
    <t>Servicii de elaboare/avizare documentatii culoar expropriere "Valea lui Draganescu, comuna Branesti, judet Ilfov"</t>
  </si>
  <si>
    <t xml:space="preserve">Servicii de elaboare/avizare documentatii culoar expropriere strada Industriilor, comuna Branesti </t>
  </si>
  <si>
    <t>Servicii de elaboare/avizare documentatii culoar exproprieri-lucrari domeniul public</t>
  </si>
  <si>
    <t>Diverse taxe pentru obiective de interes public (ISC/CSC/etc.)</t>
  </si>
  <si>
    <t>Servicii de verificare MLPAT pentru „Modernizare si reabilitare cladire primarie (C1,C2,C3 cu schimbare destinatie in cladiri administrative si reabilitare anexa C10)”</t>
  </si>
  <si>
    <t>Amenajare exterioara curte Liceul Teoretic Traian Lalescu cu terenuri de sport, comuna Branesti, jud. Ilfov</t>
  </si>
  <si>
    <t>Lucrari de "Extindere adapost de caini din Comuna Branesti, sat Branesti, jud. Ilfov"</t>
  </si>
  <si>
    <t>Achizitie containere cu functiune gradinita</t>
  </si>
  <si>
    <t>Servicii de proiectare - faza SPF amenajare zona de agrement sat Branesti, com. Branesti</t>
  </si>
  <si>
    <t>Achizitie stingatoare</t>
  </si>
  <si>
    <t>Lucrari de modernizare drumuri in comuna Branesti, judetul Ilfov, str. Primaverii</t>
  </si>
  <si>
    <t>Servicii de proiectare faza SF - Amenajare zona de agrement sat Branesti, com. Branesti</t>
  </si>
  <si>
    <t>Servicii de dirigentie de santier pentru obiectivul "Amenajare exterioara curte Liceul Teoretic Traian Lalescu cu terenuri de sport, comuna Branesti, jud. Ilfov"</t>
  </si>
  <si>
    <t>Servicii de dirigentie de santier pentru Modernizare drumuri-strada Libertatii</t>
  </si>
  <si>
    <t>Executie lucrari -Modernizare drumuri in comuna Branesti, judetul Ilfov - str. Florilor</t>
  </si>
  <si>
    <t>Executie lucrari- Modernizare drumuri in comuna Branesti, judetul Ilfov - str. Independentei</t>
  </si>
  <si>
    <t>Servicii dirigentie santier” Modernizare drumuri in comuna Branesti, judetul Ilfov - str. Independentei”</t>
  </si>
  <si>
    <t>Servicii dirigentie santier -Modernizare drumuri in comuna Branesti, judetul Ilfov - str. Florilor</t>
  </si>
  <si>
    <t>Servicii dirigentie santieri "Modernizare drumuri in com Branesti- strada Brazi"</t>
  </si>
  <si>
    <t>Executie lucrari "Modernizare drumuri in com Branesti- strada Brazi"</t>
  </si>
  <si>
    <t>Servicii dirigentie santieri "Modernizare drumuri in com Branesti- strada Industriilor"</t>
  </si>
  <si>
    <t>Servicii coordonator in materie de sanatate si securitate pentru investitii publlice</t>
  </si>
  <si>
    <t>Servicii de dirigentie de santier modernizare si reabilitare strada 24 Ianuarie, sat Islaz</t>
  </si>
  <si>
    <t xml:space="preserve">Servicii dirigentie santier -obiective de interes public </t>
  </si>
  <si>
    <t>Executie luvcrari „Modernizare si extindere Gradinita “Rita Gargarita” din sat Islaz, comuna Branesti, jud. Ilfov”</t>
  </si>
  <si>
    <t xml:space="preserve">Servicii dirigentie de santier pentru obiective de interes public </t>
  </si>
  <si>
    <t>Servicii management de proiect pentru obiective de interes public</t>
  </si>
  <si>
    <t>Servicii de dirigentie de santier pentru lucrari de interes public</t>
  </si>
  <si>
    <t>Servicii consultanta pentru depunere proiect "Modernizare si extindere Gradinita Islaz</t>
  </si>
  <si>
    <t>Servicii de dirigentie de santier lucrari de drumuri/amenajari exterioare</t>
  </si>
  <si>
    <t>Servicii poiectare faza SF/DALI- extindere retele ilminat</t>
  </si>
  <si>
    <t>Servicii de proiectarefaza PT+De, DTAC si asistenta tehnica  "Modernizare drumuri in comuna Branesti- strada Intr Negru Voda"</t>
  </si>
  <si>
    <t>Servicii de proiectare faza Pt+DTAC si asistenta tehnica pentru "Modernizare drumuri in comuna Branesti- strada Intr Traian"</t>
  </si>
  <si>
    <t>Servicii de proiectare faza PT+De, DTAC si asistenta tehnica  pentru "Modernizare drumuri in comuna Branesti- strada Posada"</t>
  </si>
  <si>
    <t>Servicii de proiectare faza PT+De, DTAC si asistenta tehnica pentru "Modernizare drumuri in comuna Branesti- strada Solidaritatii"</t>
  </si>
  <si>
    <t>Servicii de proiectare  -elaborare PT+De, DTAC- modernizarea strada Stejarului</t>
  </si>
  <si>
    <t>Servicii de proiectare si asistenta tehnica &lt;&lt;Modernizare drumuri in comuna Branesti, sat Branesti, sat Islaz si sat Pasarea – str. Sperantei, jud. Ilfov</t>
  </si>
  <si>
    <t>Servicii elaborare SF "Amenajare parc sat Vadu Anei, com Branesti"</t>
  </si>
  <si>
    <t xml:space="preserve">Lucrari de demolare (anexa/ constructii) domeniul public </t>
  </si>
  <si>
    <t>Achizitie accesorii pentru masini si utilaje din dotarea Primariei/politia locala</t>
  </si>
  <si>
    <t>Servicii  de proiectare faza PT+De, DTAC si asistenta tehnice pentru "Modernizare drumuri de exploatare, legatura sat Branesti si sat Islaz, comuna Branesti, judetul Ilfov"</t>
  </si>
  <si>
    <t xml:space="preserve">Lucrari de extindere retea iluminat </t>
  </si>
  <si>
    <t>Servicii actualizare SF pentru centura ocolitoare etapa II-victoriei si Garii</t>
  </si>
  <si>
    <t>Servicii de dirigentie de santier ”Modernizare strada Soarelui”</t>
  </si>
  <si>
    <t>Servicii de dirigentie de santier ”Modernizare strada Unirii”</t>
  </si>
  <si>
    <t>Servicii de asistenta tehnica ”Modernizare drumuri-strada Libertatii”</t>
  </si>
  <si>
    <t>Servicii dirigentie santier pentru executie" reabilitare si modernizare strada Victoriei, sat Branesti"</t>
  </si>
  <si>
    <t>Executie lucrari pentru "Modernizare strada Industriilor"</t>
  </si>
  <si>
    <t>Servicii de proiectare faza PT+DE, DTAC ”Modernizare drumuri-strada Primaverii”</t>
  </si>
  <si>
    <t>Servicii dirigentie de santier ”Extindere adapost caini”</t>
  </si>
  <si>
    <t>Servicii actualizare proiect faza PT+DE, DTAC ”Sistematizare verticala a terenului incinta slt Petre Ionel nr. 11-13”</t>
  </si>
  <si>
    <t>Servicii dirigentie de santier ”Lucrari de modernizare strada Primaverii”</t>
  </si>
  <si>
    <t>Servicii de verificare MLPAT pentru "Amenajare spatii de recreere /parc si sistematizare verticala-Valea lui Draganescu, comuna Branesti, judetul Ilfov"</t>
  </si>
  <si>
    <t>Servicii de elaborare/avizare documentatie culoar de expropriere str. Brazi, com. Branesti, jud. Ilfov</t>
  </si>
  <si>
    <t>Srvicii asistenta tehnica pentru ”amenjare pista biciclete in com Branesti”</t>
  </si>
  <si>
    <t>Servicii cadastrale dezmembrare/intabulare imobile culoar expropriere "Valea lui Draganescu, comuna Branesti, judet Ilfov"</t>
  </si>
  <si>
    <t>Servicii de proiectare PT+DE, DTAC pentru "Modernizare si reabilitare drumuri in comuna Branesti, str. 24 Ianuarie, sat Islaz"</t>
  </si>
  <si>
    <t>Servicii de intocmire PT "Extindere retele canalizare si alimentare cu apa, Comuna Branesti, judetul Ilfov"</t>
  </si>
  <si>
    <t>Servicii de verificare MLPTL -obiective intere public</t>
  </si>
  <si>
    <t>Servicii proiectare faza PT,DTAC+DE-modernizare strada Primaverii tronson II</t>
  </si>
  <si>
    <t>Servicii de inregistrare sistematica a imobilelor in Sistemul Integrat de Cadastru si Carte Funciara prin Programul National de Cadastru si Carte Funciara in Comuna Branesti, Judetul Ilfov – etapa II</t>
  </si>
  <si>
    <t xml:space="preserve">Servicii de inregistrare sistematica a imobilelor in Sistemul Integrat de Cadastru si Carte Funciara prin Programul National de Cadastru si Carte Funciara in Comuna Branesti, Judetul Ilfov </t>
  </si>
  <si>
    <t>Servicii de proiectare- faza PT+DE, DTAC obiective interes public</t>
  </si>
  <si>
    <t>Dotari "Reabilitare, modernizare si schimbare functiune din cladire existenta centrala telefonica S+P+1 in cladire servicii medicale"</t>
  </si>
  <si>
    <t>Servicii  de proiectare, faza SF/DALI pentru "Extindere Scoala Gimnaziala nr.1 Branesti - cu spatiu administrativ"</t>
  </si>
  <si>
    <t>Executie lucrari "Amenajare spatii recreere, parc si sistematizare verticala - Valea lui Draganescu, comuna Branesti, judetul Ilfov"</t>
  </si>
  <si>
    <t>privind obiectivele de investitii din anul 2025 cu finantare partiala sau integrala de la bugetul local</t>
  </si>
  <si>
    <t>Servicii proiectare si asistenta tehnica - faza PT- DTAC pentru "Extindere Scoala Gimnaziala nr. 1, avizare ISU  comuna Branesti, sat Branesti"</t>
  </si>
  <si>
    <t>Servicii proiectare faza SF drumuri in comuna Branesti</t>
  </si>
  <si>
    <t>Achiztie-terenuri supuse exproprierii pentru investitii publice</t>
  </si>
  <si>
    <t>TAXE  Retele electrice- obiective cofinantate din BL</t>
  </si>
  <si>
    <t>Diverse taxe/cheltuieli pentru obiective de interes public (ISC/CSC/etc.)</t>
  </si>
  <si>
    <t>Diverse taxe/ cheltuieli pentru obiective de interes public (ISC/CSC/etc.)</t>
  </si>
  <si>
    <t xml:space="preserve"> Servicii de elaborare SF/DALI,,Modernizare/reabilitare strada Ilfov, sat Branesti’’</t>
  </si>
  <si>
    <t>Servicii elaborare SF/DALI "Modernizare strada Industriilor II- com Branesti, jud. Ilfov"</t>
  </si>
  <si>
    <t>Servicii elaborare SF/DALI "Modernizare strazi sat Pasarea-strazile Scriitorilor / Prozei - com Branesti, jud. Ilfov"</t>
  </si>
  <si>
    <t>Servicii elaborare SF/DALI "Modernizare strazi, sat Branesti -strazile Bajenari si Nucului"</t>
  </si>
  <si>
    <t>Lucrari amenajare teren pentru spatiu de joaca/platforma si imprejmuire teren din str STL Petre Ionel, nr. 102</t>
  </si>
  <si>
    <t>Servicii elaborare SF /DALI"Modernizare strazi sat Vadu Anei- com Branesti, jud. Ilfov"</t>
  </si>
  <si>
    <t>Achizitie statii de incarcare auto electrice</t>
  </si>
  <si>
    <t>Servicii proiectare faza SF "Modernizare strazi cartier Viile Vechi(str IL Caragiale, str Oltului, str Viilor), com Branesti, jud Ilfov</t>
  </si>
  <si>
    <t>Servicii proiectare faza SF -pentru "Realizarea centura ocolitoare Branesti--Racord DN3/Pasaj CFR-A2-com Branesti, jud. Ilfov</t>
  </si>
  <si>
    <t>Servicii de proiectare -actualizare SF pentru realizare "Centura ocolitoare Branesti-racord A2-str Victoriei-zona CFR, com Branesti, jud. Ilfov"</t>
  </si>
  <si>
    <t>Servicii de audit pentru proiectul "Atelier scoala, laborator didactic, parc dendrologic Colegiul Silvic Th Pietraru"</t>
  </si>
  <si>
    <t>Majorare parti sociale UAT Comuna Branesti, in cadrul G.M.T.  Branesti SRL</t>
  </si>
  <si>
    <t>Cap. 54.02 - EVIDENTA POPULATIEI - TOTAL,                                      din care:</t>
  </si>
  <si>
    <t>Achizitie cititor amprenta</t>
  </si>
  <si>
    <t>Modernizare si reabilitare drumuri in comuna Branesti, str. 24 Ianuarie, sat Islaz - Amenajare sens giratoriu DN 3</t>
  </si>
  <si>
    <t>Achizitie obiecte PC/ imprimanta/PAD semnatura</t>
  </si>
  <si>
    <t>Achizitie PC/imprimanta</t>
  </si>
  <si>
    <t>Asistenta tehnica pentru supravegherea lucrarilor pentru "Pasaj rutierpeste CF, drum de legaturasi amenajare acces din/in DN3, comuna Branesti judetul Ilfov"</t>
  </si>
  <si>
    <t>Servicii de intocmire SF, PT+DTAC+DE, pentru extindere retele de iluminat public in comuna Branesti</t>
  </si>
  <si>
    <t>Servicii de intocmire documentatie tehnica protejare conducta de gaze pe strada Florilor, comuna Branesti, judetul Ilfov</t>
  </si>
  <si>
    <t>Servicii elaborare SF, PT+DE, DTAC - retele canalizare/pluviale/preepurare</t>
  </si>
  <si>
    <t>Achizitie exponate/obiecte décor fauna Romaniei si servicii de conservare/curatare a trofeelor existente din cadrul Colegiului Silvic "Theodor Pietraru"</t>
  </si>
  <si>
    <t>Executie lucrari amenajare parc sat Pasarea, comuna Branesti</t>
  </si>
  <si>
    <t>Servicii de proiectare faza PT+DE, DTAC, verificare MLPTL, documentatie si asistenta tehnica pentru amenajare parc sat Pasarea, comuna Branesti, jud Ilfov</t>
  </si>
  <si>
    <t>Lucrari de executie sistem preepurare ape pluviale zona DN3 - str.Slt. Petre Ionel</t>
  </si>
  <si>
    <t>Lucrari de executie retea colectare ape pluviale - str. Victoriei comuna Branesti, judetul Ilfov</t>
  </si>
  <si>
    <t>Servicii de proiectare faza PT+DE, DTAC ”Modernizare pentru realizare centura ocolitoare Etapa II - str. Victoriei si str. Garii, sat Branesti, comuna Branesti, judetul Ilfov - str Victoriei, str. Garii  - Tronson I + Tronson II</t>
  </si>
  <si>
    <t>Srvicii dirigentie de santier ”Modernizare pentru realizare centura ocolitoare Etapa II - str. Victoriei si str. Garii, sat Branesti, com. Branesti, judetul Ilfov - str. Victoriei”</t>
  </si>
  <si>
    <t>Servicii dirigentie de santier ”Modernizare pentru realizare centura ocolitoare etapa II - str. Victoriei si str. Garii, sat Branesti, com. Branesti, judetul Ilfov, str. Garii - Tronson I”</t>
  </si>
  <si>
    <t>Servicii elaborare SF/DALI/DTAC + PT extindere retele de alimentare cu apa-sat Pasarea si sat Branesti</t>
  </si>
  <si>
    <t>Achizitie centrala Primaria Branesti</t>
  </si>
  <si>
    <t>Achizitie containere pentru Liceul Cezar Nicolau - Corp C2 si Seminarul teologic Sfanta Filofteia</t>
  </si>
  <si>
    <t>Servicii de dirigentie de santier pentru pbiectivul "Covoare asfaltice - "Modernizare strazi din satele Branesti si Pasarea, com. Branesti, jud. Ilfov - str. Violetelor, Aurel Vlaicu, Matei Basarab, George Cosbuc, Viilor, Oltului, I.L. Caragiale, Oituz, Stadionului si Aviatori"</t>
  </si>
  <si>
    <t>Achizitie perie stradala</t>
  </si>
  <si>
    <t>Achizitie pompa de injectie pentru Scoala Generala nr. 1 Branesti</t>
  </si>
  <si>
    <t>Servicii de proiectare faza PT+DTAC pentru "Modernizare si extindere Scoala primara Islaz, comuna Branesti"</t>
  </si>
  <si>
    <t>Servicii de consultanta depunere proiect "Modernizare si extindere Scoala primara Islaz"</t>
  </si>
  <si>
    <t>Servicii de verificare MLPAT pentru "Construire Cresa P+1E, imprejmuire si uitilitati"</t>
  </si>
  <si>
    <t>Servicii consultanta pentru depunere proiect "Cresa P+1E, imprejmuire si utilitati"</t>
  </si>
  <si>
    <t>Anexa nr. _____ la HCL nr.  ______ / 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</si>
</sst>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rgb="FFC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5">
    <xf numFmtId="0" fontId="0" fillId="0" borderId="0" xfId="0"/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0" xfId="0" applyNumberFormat="1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4" fontId="3" fillId="2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11" fillId="3" borderId="0" xfId="0" applyFont="1" applyFill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7" fillId="6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 wrapText="1"/>
    </xf>
    <xf numFmtId="4" fontId="5" fillId="2" borderId="0" xfId="0" applyNumberFormat="1" applyFont="1" applyFill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wrapText="1"/>
    </xf>
    <xf numFmtId="4" fontId="3" fillId="4" borderId="5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wrapText="1"/>
    </xf>
    <xf numFmtId="0" fontId="3" fillId="5" borderId="0" xfId="0" applyFont="1" applyFill="1" applyAlignment="1">
      <alignment wrapText="1"/>
    </xf>
    <xf numFmtId="0" fontId="6" fillId="0" borderId="0" xfId="0" applyFont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4" fontId="12" fillId="2" borderId="0" xfId="0" applyNumberFormat="1" applyFont="1" applyFill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0" fillId="6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4" fontId="3" fillId="4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4" fontId="1" fillId="8" borderId="1" xfId="0" applyNumberFormat="1" applyFont="1" applyFill="1" applyBorder="1" applyAlignment="1">
      <alignment horizontal="center" vertical="center" wrapText="1"/>
    </xf>
    <xf numFmtId="4" fontId="1" fillId="8" borderId="0" xfId="0" applyNumberFormat="1" applyFont="1" applyFill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/>
    </xf>
    <xf numFmtId="4" fontId="1" fillId="8" borderId="5" xfId="0" applyNumberFormat="1" applyFont="1" applyFill="1" applyBorder="1" applyAlignment="1">
      <alignment horizontal="center" vertical="center" wrapText="1"/>
    </xf>
    <xf numFmtId="4" fontId="1" fillId="8" borderId="1" xfId="0" applyNumberFormat="1" applyFont="1" applyFill="1" applyBorder="1" applyAlignment="1">
      <alignment horizontal="center" vertical="center"/>
    </xf>
    <xf numFmtId="4" fontId="1" fillId="8" borderId="5" xfId="0" applyNumberFormat="1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left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4" fontId="2" fillId="8" borderId="5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3" fillId="4" borderId="5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4" fontId="13" fillId="2" borderId="0" xfId="0" applyNumberFormat="1" applyFont="1" applyFill="1" applyAlignment="1">
      <alignment horizontal="left" vertical="center" wrapText="1"/>
    </xf>
    <xf numFmtId="4" fontId="13" fillId="2" borderId="0" xfId="0" applyNumberFormat="1" applyFont="1" applyFill="1" applyAlignment="1">
      <alignment horizontal="left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4" fontId="3" fillId="5" borderId="3" xfId="0" applyNumberFormat="1" applyFont="1" applyFill="1" applyBorder="1" applyAlignment="1">
      <alignment horizontal="center" vertical="center" wrapText="1"/>
    </xf>
    <xf numFmtId="4" fontId="3" fillId="5" borderId="6" xfId="0" applyNumberFormat="1" applyFont="1" applyFill="1" applyBorder="1" applyAlignment="1">
      <alignment horizontal="center" vertical="center" wrapText="1"/>
    </xf>
    <xf numFmtId="4" fontId="3" fillId="5" borderId="5" xfId="0" applyNumberFormat="1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4" fontId="3" fillId="4" borderId="5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" fontId="3" fillId="5" borderId="7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FFCCCC"/>
      <color rgb="FFFFFFCC"/>
      <color rgb="FFE3EFE9"/>
      <color rgb="FFE9F7DB"/>
      <color rgb="FFF1FC64"/>
      <color rgb="FFFFFF66"/>
      <color rgb="FFCC99FF"/>
      <color rgb="FF66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3"/>
  <sheetViews>
    <sheetView tabSelected="1" zoomScaleNormal="100" workbookViewId="0">
      <pane ySplit="1" topLeftCell="A2" activePane="bottomLeft" state="frozen"/>
      <selection activeCell="D1" sqref="D1"/>
      <selection pane="bottomLeft" activeCell="D55" sqref="D55"/>
    </sheetView>
  </sheetViews>
  <sheetFormatPr defaultColWidth="9.140625" defaultRowHeight="14.25" x14ac:dyDescent="0.2"/>
  <cols>
    <col min="1" max="1" width="7" style="31" customWidth="1"/>
    <col min="2" max="2" width="8" style="9" customWidth="1"/>
    <col min="3" max="3" width="49.5703125" style="46" customWidth="1"/>
    <col min="4" max="4" width="17.7109375" style="11" customWidth="1"/>
    <col min="5" max="5" width="17.140625" style="11" customWidth="1"/>
    <col min="6" max="6" width="17.28515625" style="35" customWidth="1"/>
    <col min="7" max="7" width="16.5703125" style="11" customWidth="1"/>
    <col min="8" max="8" width="16" style="35" customWidth="1"/>
    <col min="9" max="9" width="19.85546875" style="4" customWidth="1"/>
    <col min="10" max="16384" width="9.140625" style="12"/>
  </cols>
  <sheetData>
    <row r="1" spans="1:9" ht="15.75" customHeight="1" x14ac:dyDescent="0.2">
      <c r="C1" s="45"/>
      <c r="D1" s="10"/>
      <c r="E1" s="10"/>
      <c r="F1" s="39"/>
      <c r="G1" s="153"/>
      <c r="H1" s="154"/>
      <c r="I1" s="153"/>
    </row>
    <row r="2" spans="1:9" ht="8.25" customHeight="1" x14ac:dyDescent="0.2">
      <c r="C2" s="45"/>
      <c r="D2" s="10"/>
      <c r="E2" s="10"/>
      <c r="F2" s="168"/>
      <c r="G2" s="169"/>
      <c r="H2" s="168"/>
      <c r="I2" s="169"/>
    </row>
    <row r="3" spans="1:9" ht="36" customHeight="1" x14ac:dyDescent="0.2">
      <c r="B3" s="170" t="s">
        <v>212</v>
      </c>
      <c r="C3" s="170"/>
      <c r="D3" s="170"/>
      <c r="E3" s="170"/>
      <c r="F3" s="171"/>
      <c r="G3" s="170"/>
      <c r="H3" s="171"/>
      <c r="I3" s="170"/>
    </row>
    <row r="4" spans="1:9" ht="21" customHeight="1" x14ac:dyDescent="0.2">
      <c r="B4" s="78"/>
      <c r="C4" s="78"/>
      <c r="D4" s="78"/>
      <c r="E4" s="78"/>
      <c r="F4" s="79"/>
      <c r="G4" s="78"/>
      <c r="H4" s="79"/>
      <c r="I4" s="78"/>
    </row>
    <row r="5" spans="1:9" s="31" customFormat="1" ht="15.75" customHeight="1" x14ac:dyDescent="0.25">
      <c r="B5" s="155" t="s">
        <v>40</v>
      </c>
      <c r="C5" s="155"/>
      <c r="D5" s="155"/>
      <c r="E5" s="155"/>
      <c r="F5" s="155"/>
      <c r="G5" s="155"/>
      <c r="H5" s="155"/>
      <c r="I5" s="155"/>
    </row>
    <row r="6" spans="1:9" s="31" customFormat="1" ht="15" customHeight="1" x14ac:dyDescent="0.2">
      <c r="B6" s="156" t="s">
        <v>166</v>
      </c>
      <c r="C6" s="156"/>
      <c r="D6" s="156"/>
      <c r="E6" s="156"/>
      <c r="F6" s="156"/>
      <c r="G6" s="156"/>
      <c r="H6" s="156"/>
      <c r="I6" s="156"/>
    </row>
    <row r="7" spans="1:9" s="31" customFormat="1" ht="21" customHeight="1" x14ac:dyDescent="0.25">
      <c r="B7" s="49"/>
      <c r="C7" s="38"/>
      <c r="D7" s="50"/>
      <c r="E7" s="50"/>
      <c r="F7" s="50"/>
      <c r="G7" s="50"/>
      <c r="H7" s="50"/>
      <c r="I7" s="51"/>
    </row>
    <row r="8" spans="1:9" s="77" customFormat="1" ht="27.75" customHeight="1" x14ac:dyDescent="0.2">
      <c r="A8" s="97"/>
      <c r="B8" s="157" t="s">
        <v>37</v>
      </c>
      <c r="C8" s="157" t="s">
        <v>0</v>
      </c>
      <c r="D8" s="160" t="s">
        <v>51</v>
      </c>
      <c r="E8" s="177" t="s">
        <v>1</v>
      </c>
      <c r="F8" s="178"/>
      <c r="G8" s="179"/>
      <c r="H8" s="178"/>
      <c r="I8" s="180"/>
    </row>
    <row r="9" spans="1:9" s="77" customFormat="1" ht="15" customHeight="1" x14ac:dyDescent="0.2">
      <c r="A9" s="97"/>
      <c r="B9" s="158"/>
      <c r="C9" s="158"/>
      <c r="D9" s="161"/>
      <c r="E9" s="160" t="s">
        <v>52</v>
      </c>
      <c r="F9" s="160" t="s">
        <v>53</v>
      </c>
      <c r="G9" s="160" t="s">
        <v>54</v>
      </c>
      <c r="H9" s="160" t="s">
        <v>55</v>
      </c>
      <c r="I9" s="160" t="s">
        <v>56</v>
      </c>
    </row>
    <row r="10" spans="1:9" s="77" customFormat="1" ht="12.75" x14ac:dyDescent="0.2">
      <c r="A10" s="97"/>
      <c r="B10" s="158"/>
      <c r="C10" s="158"/>
      <c r="D10" s="161"/>
      <c r="E10" s="161"/>
      <c r="F10" s="161"/>
      <c r="G10" s="161"/>
      <c r="H10" s="161"/>
      <c r="I10" s="161"/>
    </row>
    <row r="11" spans="1:9" s="77" customFormat="1" ht="12.75" x14ac:dyDescent="0.2">
      <c r="A11" s="97"/>
      <c r="B11" s="158"/>
      <c r="C11" s="158"/>
      <c r="D11" s="161"/>
      <c r="E11" s="161"/>
      <c r="F11" s="161"/>
      <c r="G11" s="161"/>
      <c r="H11" s="161"/>
      <c r="I11" s="161"/>
    </row>
    <row r="12" spans="1:9" s="77" customFormat="1" ht="12.75" x14ac:dyDescent="0.2">
      <c r="A12" s="97"/>
      <c r="B12" s="159"/>
      <c r="C12" s="159"/>
      <c r="D12" s="162"/>
      <c r="E12" s="162"/>
      <c r="F12" s="162"/>
      <c r="G12" s="162"/>
      <c r="H12" s="162"/>
      <c r="I12" s="162"/>
    </row>
    <row r="13" spans="1:9" s="13" customFormat="1" ht="15" x14ac:dyDescent="0.25">
      <c r="A13" s="37"/>
      <c r="B13" s="18">
        <v>0</v>
      </c>
      <c r="C13" s="18">
        <v>1</v>
      </c>
      <c r="D13" s="21">
        <v>2</v>
      </c>
      <c r="E13" s="21">
        <v>3</v>
      </c>
      <c r="F13" s="81">
        <v>4</v>
      </c>
      <c r="G13" s="21">
        <v>5</v>
      </c>
      <c r="H13" s="81">
        <v>6</v>
      </c>
      <c r="I13" s="18">
        <v>7</v>
      </c>
    </row>
    <row r="14" spans="1:9" s="65" customFormat="1" ht="24" customHeight="1" x14ac:dyDescent="0.2">
      <c r="A14" s="31"/>
      <c r="B14" s="68"/>
      <c r="C14" s="67" t="s">
        <v>2</v>
      </c>
      <c r="D14" s="57">
        <f>SUM(D16:D18)</f>
        <v>28826900</v>
      </c>
      <c r="E14" s="57">
        <f>SUM(E16:E18)</f>
        <v>12517300</v>
      </c>
      <c r="F14" s="57">
        <f>SUM(F16:F18)</f>
        <v>0</v>
      </c>
      <c r="G14" s="57">
        <f>SUM(G16:G18)</f>
        <v>0</v>
      </c>
      <c r="H14" s="57">
        <f>SUM(H16:H18)</f>
        <v>7935400</v>
      </c>
      <c r="I14" s="57">
        <f>I16+I17+I18</f>
        <v>8374200</v>
      </c>
    </row>
    <row r="15" spans="1:9" s="40" customFormat="1" ht="14.25" customHeight="1" x14ac:dyDescent="0.25">
      <c r="A15" s="31"/>
      <c r="B15" s="146" t="s">
        <v>30</v>
      </c>
      <c r="C15" s="147"/>
      <c r="D15" s="47"/>
      <c r="E15" s="47"/>
      <c r="F15" s="47"/>
      <c r="G15" s="47"/>
      <c r="H15" s="47"/>
      <c r="I15" s="48"/>
    </row>
    <row r="16" spans="1:9" ht="18.600000000000001" customHeight="1" x14ac:dyDescent="0.2">
      <c r="B16" s="174"/>
      <c r="C16" s="56" t="s">
        <v>11</v>
      </c>
      <c r="D16" s="55">
        <f>D20+D52+D90+D107+D122+D145</f>
        <v>10945600</v>
      </c>
      <c r="E16" s="55">
        <f t="shared" ref="D16:I16" si="0">E20+E52+E90+E107+E122+E145</f>
        <v>4474700</v>
      </c>
      <c r="F16" s="55">
        <f t="shared" si="0"/>
        <v>0</v>
      </c>
      <c r="G16" s="55">
        <f t="shared" si="0"/>
        <v>0</v>
      </c>
      <c r="H16" s="55">
        <f t="shared" si="0"/>
        <v>4533500</v>
      </c>
      <c r="I16" s="55">
        <f t="shared" si="0"/>
        <v>1937400</v>
      </c>
    </row>
    <row r="17" spans="1:9" ht="20.45" customHeight="1" x14ac:dyDescent="0.2">
      <c r="B17" s="175"/>
      <c r="C17" s="56" t="s">
        <v>3</v>
      </c>
      <c r="D17" s="55">
        <f t="shared" ref="D17:I17" si="1">D22+D55+D91+D109+D156+D83+D128</f>
        <v>9241400</v>
      </c>
      <c r="E17" s="55">
        <f t="shared" si="1"/>
        <v>1553900</v>
      </c>
      <c r="F17" s="55">
        <f t="shared" si="1"/>
        <v>0</v>
      </c>
      <c r="G17" s="55">
        <f t="shared" si="1"/>
        <v>0</v>
      </c>
      <c r="H17" s="55">
        <f t="shared" si="1"/>
        <v>3302300</v>
      </c>
      <c r="I17" s="55">
        <f t="shared" si="1"/>
        <v>4385200</v>
      </c>
    </row>
    <row r="18" spans="1:9" ht="19.149999999999999" customHeight="1" x14ac:dyDescent="0.2">
      <c r="B18" s="176"/>
      <c r="C18" s="56" t="s">
        <v>4</v>
      </c>
      <c r="D18" s="55">
        <f t="shared" ref="D18:I18" si="2">D25+D57+D84+D94+D112+D131+D164+D45</f>
        <v>8639900</v>
      </c>
      <c r="E18" s="55">
        <f t="shared" si="2"/>
        <v>6488700</v>
      </c>
      <c r="F18" s="55">
        <f t="shared" si="2"/>
        <v>0</v>
      </c>
      <c r="G18" s="55">
        <f t="shared" si="2"/>
        <v>0</v>
      </c>
      <c r="H18" s="55">
        <f t="shared" si="2"/>
        <v>99600</v>
      </c>
      <c r="I18" s="55">
        <f t="shared" si="2"/>
        <v>2051600</v>
      </c>
    </row>
    <row r="19" spans="1:9" s="65" customFormat="1" ht="27" customHeight="1" x14ac:dyDescent="0.2">
      <c r="A19" s="31"/>
      <c r="B19" s="172" t="s">
        <v>47</v>
      </c>
      <c r="C19" s="172"/>
      <c r="D19" s="58">
        <f t="shared" ref="D19:I19" si="3">D20+D22+D25</f>
        <v>6375700</v>
      </c>
      <c r="E19" s="58">
        <f t="shared" si="3"/>
        <v>4388100</v>
      </c>
      <c r="F19" s="58">
        <f t="shared" si="3"/>
        <v>0</v>
      </c>
      <c r="G19" s="58">
        <f t="shared" si="3"/>
        <v>0</v>
      </c>
      <c r="H19" s="58">
        <f t="shared" si="3"/>
        <v>0</v>
      </c>
      <c r="I19" s="58">
        <f t="shared" si="3"/>
        <v>1987600</v>
      </c>
    </row>
    <row r="20" spans="1:9" s="65" customFormat="1" ht="21.6" customHeight="1" x14ac:dyDescent="0.2">
      <c r="A20" s="31"/>
      <c r="B20" s="152" t="s">
        <v>25</v>
      </c>
      <c r="C20" s="152"/>
      <c r="D20" s="58">
        <f t="shared" ref="D20:I20" si="4">SUM(D21:D21)</f>
        <v>1392000</v>
      </c>
      <c r="E20" s="58">
        <f t="shared" si="4"/>
        <v>1392000</v>
      </c>
      <c r="F20" s="58">
        <f t="shared" si="4"/>
        <v>0</v>
      </c>
      <c r="G20" s="58">
        <f t="shared" si="4"/>
        <v>0</v>
      </c>
      <c r="H20" s="58">
        <f t="shared" si="4"/>
        <v>0</v>
      </c>
      <c r="I20" s="58">
        <f t="shared" si="4"/>
        <v>0</v>
      </c>
    </row>
    <row r="21" spans="1:9" s="88" customFormat="1" ht="48.75" customHeight="1" x14ac:dyDescent="0.25">
      <c r="B21" s="85">
        <v>1</v>
      </c>
      <c r="C21" s="86" t="s">
        <v>31</v>
      </c>
      <c r="D21" s="87">
        <f>E21+F21+G21+H21+I21</f>
        <v>1392000</v>
      </c>
      <c r="E21" s="87">
        <v>1392000</v>
      </c>
      <c r="F21" s="87">
        <v>0</v>
      </c>
      <c r="G21" s="87">
        <v>0</v>
      </c>
      <c r="H21" s="87">
        <v>0</v>
      </c>
      <c r="I21" s="87">
        <v>0</v>
      </c>
    </row>
    <row r="22" spans="1:9" s="59" customFormat="1" ht="22.9" customHeight="1" x14ac:dyDescent="0.25">
      <c r="A22" s="15"/>
      <c r="B22" s="152" t="s">
        <v>24</v>
      </c>
      <c r="C22" s="152"/>
      <c r="D22" s="58">
        <f t="shared" ref="D22:I22" si="5">SUM(D23:D24)</f>
        <v>300000</v>
      </c>
      <c r="E22" s="58">
        <f t="shared" si="5"/>
        <v>300000</v>
      </c>
      <c r="F22" s="58">
        <f t="shared" si="5"/>
        <v>0</v>
      </c>
      <c r="G22" s="58">
        <f t="shared" si="5"/>
        <v>0</v>
      </c>
      <c r="H22" s="58">
        <f t="shared" si="5"/>
        <v>0</v>
      </c>
      <c r="I22" s="58">
        <f t="shared" si="5"/>
        <v>0</v>
      </c>
    </row>
    <row r="23" spans="1:9" s="15" customFormat="1" ht="39" customHeight="1" x14ac:dyDescent="0.25">
      <c r="B23" s="89">
        <v>2</v>
      </c>
      <c r="C23" s="90" t="s">
        <v>138</v>
      </c>
      <c r="D23" s="7">
        <f>SUM(E23:I23)</f>
        <v>0</v>
      </c>
      <c r="E23" s="53">
        <v>0</v>
      </c>
      <c r="F23" s="7">
        <v>0</v>
      </c>
      <c r="G23" s="7">
        <v>0</v>
      </c>
      <c r="H23" s="7">
        <v>0</v>
      </c>
      <c r="I23" s="7">
        <v>0</v>
      </c>
    </row>
    <row r="24" spans="1:9" s="15" customFormat="1" ht="36" customHeight="1" x14ac:dyDescent="0.25">
      <c r="B24" s="89">
        <v>3</v>
      </c>
      <c r="C24" s="90" t="s">
        <v>177</v>
      </c>
      <c r="D24" s="53">
        <f>E24</f>
        <v>300000</v>
      </c>
      <c r="E24" s="53">
        <v>300000</v>
      </c>
      <c r="F24" s="53">
        <v>0</v>
      </c>
      <c r="G24" s="53">
        <v>0</v>
      </c>
      <c r="H24" s="53">
        <v>0</v>
      </c>
      <c r="I24" s="53">
        <v>0</v>
      </c>
    </row>
    <row r="25" spans="1:9" s="59" customFormat="1" ht="24.75" customHeight="1" x14ac:dyDescent="0.25">
      <c r="A25" s="15"/>
      <c r="B25" s="165" t="s">
        <v>9</v>
      </c>
      <c r="C25" s="165"/>
      <c r="D25" s="66">
        <f t="shared" ref="D25:I25" si="6">SUM(D26:D43)</f>
        <v>4683700</v>
      </c>
      <c r="E25" s="126">
        <f t="shared" si="6"/>
        <v>2696100</v>
      </c>
      <c r="F25" s="126">
        <f t="shared" si="6"/>
        <v>0</v>
      </c>
      <c r="G25" s="126">
        <f t="shared" si="6"/>
        <v>0</v>
      </c>
      <c r="H25" s="126">
        <f t="shared" si="6"/>
        <v>0</v>
      </c>
      <c r="I25" s="126">
        <f t="shared" si="6"/>
        <v>1987600</v>
      </c>
    </row>
    <row r="26" spans="1:9" s="15" customFormat="1" ht="36.75" customHeight="1" x14ac:dyDescent="0.25">
      <c r="B26" s="89">
        <v>4</v>
      </c>
      <c r="C26" s="90" t="s">
        <v>163</v>
      </c>
      <c r="D26" s="53">
        <f>SUM(E26:I26)</f>
        <v>414200</v>
      </c>
      <c r="E26" s="53">
        <v>414200</v>
      </c>
      <c r="F26" s="53">
        <v>0</v>
      </c>
      <c r="G26" s="53">
        <v>0</v>
      </c>
      <c r="H26" s="53">
        <v>0</v>
      </c>
      <c r="I26" s="53">
        <v>0</v>
      </c>
    </row>
    <row r="27" spans="1:9" s="88" customFormat="1" ht="48.75" customHeight="1" x14ac:dyDescent="0.25">
      <c r="B27" s="85">
        <v>5</v>
      </c>
      <c r="C27" s="86" t="s">
        <v>32</v>
      </c>
      <c r="D27" s="87">
        <f>SUM(E27:I27)</f>
        <v>41700</v>
      </c>
      <c r="E27" s="87">
        <v>41700</v>
      </c>
      <c r="F27" s="87">
        <v>0</v>
      </c>
      <c r="G27" s="87">
        <v>0</v>
      </c>
      <c r="H27" s="87">
        <v>0</v>
      </c>
      <c r="I27" s="87">
        <v>0</v>
      </c>
    </row>
    <row r="28" spans="1:9" s="88" customFormat="1" ht="48.75" customHeight="1" x14ac:dyDescent="0.25">
      <c r="B28" s="85">
        <v>6</v>
      </c>
      <c r="C28" s="86" t="s">
        <v>49</v>
      </c>
      <c r="D28" s="87">
        <f>SUM(E28:I28)</f>
        <v>33500</v>
      </c>
      <c r="E28" s="87">
        <v>33500</v>
      </c>
      <c r="F28" s="87">
        <v>0</v>
      </c>
      <c r="G28" s="87">
        <v>0</v>
      </c>
      <c r="H28" s="87">
        <v>0</v>
      </c>
      <c r="I28" s="87">
        <v>0</v>
      </c>
    </row>
    <row r="29" spans="1:9" s="88" customFormat="1" ht="50.25" customHeight="1" x14ac:dyDescent="0.25">
      <c r="B29" s="85">
        <v>7</v>
      </c>
      <c r="C29" s="86" t="s">
        <v>104</v>
      </c>
      <c r="D29" s="87">
        <f>E29</f>
        <v>53600</v>
      </c>
      <c r="E29" s="87">
        <v>53600</v>
      </c>
      <c r="F29" s="87">
        <v>0</v>
      </c>
      <c r="G29" s="87">
        <v>0</v>
      </c>
      <c r="H29" s="87">
        <v>0</v>
      </c>
      <c r="I29" s="87">
        <v>0</v>
      </c>
    </row>
    <row r="30" spans="1:9" s="15" customFormat="1" ht="29.25" customHeight="1" x14ac:dyDescent="0.25">
      <c r="B30" s="85">
        <v>8</v>
      </c>
      <c r="C30" s="5" t="s">
        <v>127</v>
      </c>
      <c r="D30" s="8">
        <f>E30</f>
        <v>10000</v>
      </c>
      <c r="E30" s="8">
        <v>10000</v>
      </c>
      <c r="F30" s="7">
        <v>0</v>
      </c>
      <c r="G30" s="7">
        <v>0</v>
      </c>
      <c r="H30" s="7">
        <v>0</v>
      </c>
      <c r="I30" s="34">
        <v>0</v>
      </c>
    </row>
    <row r="31" spans="1:9" s="27" customFormat="1" ht="24.75" customHeight="1" x14ac:dyDescent="0.25">
      <c r="B31" s="85">
        <v>9</v>
      </c>
      <c r="C31" s="5" t="s">
        <v>72</v>
      </c>
      <c r="D31" s="8">
        <f>SUM(E31:I31)</f>
        <v>10000</v>
      </c>
      <c r="E31" s="8">
        <v>10000</v>
      </c>
      <c r="F31" s="8">
        <v>0</v>
      </c>
      <c r="G31" s="8">
        <v>0</v>
      </c>
      <c r="H31" s="8">
        <v>0</v>
      </c>
      <c r="I31" s="34">
        <v>0</v>
      </c>
    </row>
    <row r="32" spans="1:9" s="15" customFormat="1" ht="36.75" customHeight="1" x14ac:dyDescent="0.25">
      <c r="B32" s="85">
        <v>10</v>
      </c>
      <c r="C32" s="6" t="s">
        <v>162</v>
      </c>
      <c r="D32" s="7">
        <f>SUM(E32:I32)</f>
        <v>13700</v>
      </c>
      <c r="E32" s="7">
        <v>13700</v>
      </c>
      <c r="F32" s="7">
        <v>0</v>
      </c>
      <c r="G32" s="7">
        <v>0</v>
      </c>
      <c r="H32" s="7">
        <v>0</v>
      </c>
      <c r="I32" s="33">
        <v>0</v>
      </c>
    </row>
    <row r="33" spans="1:9" s="15" customFormat="1" ht="34.5" customHeight="1" x14ac:dyDescent="0.25">
      <c r="B33" s="85">
        <v>11</v>
      </c>
      <c r="C33" s="6" t="s">
        <v>50</v>
      </c>
      <c r="D33" s="7">
        <f>SUM(E33:I33)</f>
        <v>121400</v>
      </c>
      <c r="E33" s="7">
        <v>121400</v>
      </c>
      <c r="F33" s="7">
        <v>0</v>
      </c>
      <c r="G33" s="7">
        <v>0</v>
      </c>
      <c r="H33" s="7">
        <v>0</v>
      </c>
      <c r="I33" s="7">
        <v>0</v>
      </c>
    </row>
    <row r="34" spans="1:9" s="14" customFormat="1" ht="51" customHeight="1" x14ac:dyDescent="0.25">
      <c r="A34" s="15"/>
      <c r="B34" s="85">
        <v>12</v>
      </c>
      <c r="C34" s="3" t="s">
        <v>161</v>
      </c>
      <c r="D34" s="2">
        <f>E34+F34+G34+H34+I34</f>
        <v>516400</v>
      </c>
      <c r="E34" s="2">
        <v>0</v>
      </c>
      <c r="F34" s="7">
        <v>0</v>
      </c>
      <c r="G34" s="2">
        <v>0</v>
      </c>
      <c r="H34" s="7">
        <v>0</v>
      </c>
      <c r="I34" s="2">
        <v>516400</v>
      </c>
    </row>
    <row r="35" spans="1:9" s="52" customFormat="1" ht="58.5" customHeight="1" x14ac:dyDescent="0.25">
      <c r="A35" s="29"/>
      <c r="B35" s="85">
        <v>13</v>
      </c>
      <c r="C35" s="91" t="s">
        <v>160</v>
      </c>
      <c r="D35" s="2">
        <f>E35+F35+G35+H35+I35</f>
        <v>1471200</v>
      </c>
      <c r="E35" s="70">
        <v>0</v>
      </c>
      <c r="F35" s="42">
        <v>0</v>
      </c>
      <c r="G35" s="42">
        <v>0</v>
      </c>
      <c r="H35" s="42">
        <v>0</v>
      </c>
      <c r="I35" s="42">
        <v>1471200</v>
      </c>
    </row>
    <row r="36" spans="1:9" s="14" customFormat="1" ht="53.25" customHeight="1" x14ac:dyDescent="0.25">
      <c r="A36" s="15"/>
      <c r="B36" s="85">
        <v>14</v>
      </c>
      <c r="C36" s="91" t="s">
        <v>80</v>
      </c>
      <c r="D36" s="70">
        <f t="shared" ref="D36:D40" si="7">E36</f>
        <v>294600</v>
      </c>
      <c r="E36" s="70">
        <f>251700+42900</f>
        <v>294600</v>
      </c>
      <c r="F36" s="70">
        <v>0</v>
      </c>
      <c r="G36" s="70">
        <v>0</v>
      </c>
      <c r="H36" s="70">
        <v>0</v>
      </c>
      <c r="I36" s="70">
        <v>0</v>
      </c>
    </row>
    <row r="37" spans="1:9" s="14" customFormat="1" ht="25.5" customHeight="1" x14ac:dyDescent="0.25">
      <c r="A37" s="15"/>
      <c r="B37" s="85">
        <v>16</v>
      </c>
      <c r="C37" s="3" t="s">
        <v>188</v>
      </c>
      <c r="D37" s="70">
        <f t="shared" si="7"/>
        <v>13100</v>
      </c>
      <c r="E37" s="33">
        <v>13100</v>
      </c>
      <c r="F37" s="70">
        <v>0</v>
      </c>
      <c r="G37" s="70">
        <v>0</v>
      </c>
      <c r="H37" s="70">
        <v>0</v>
      </c>
      <c r="I37" s="70">
        <v>0</v>
      </c>
    </row>
    <row r="38" spans="1:9" s="14" customFormat="1" ht="39" customHeight="1" x14ac:dyDescent="0.25">
      <c r="A38" s="15"/>
      <c r="B38" s="85">
        <v>17</v>
      </c>
      <c r="C38" s="3" t="s">
        <v>139</v>
      </c>
      <c r="D38" s="70">
        <f t="shared" si="7"/>
        <v>20000</v>
      </c>
      <c r="E38" s="70">
        <v>20000</v>
      </c>
      <c r="F38" s="70">
        <v>0</v>
      </c>
      <c r="G38" s="70">
        <v>0</v>
      </c>
      <c r="H38" s="70">
        <v>0</v>
      </c>
      <c r="I38" s="70">
        <v>0</v>
      </c>
    </row>
    <row r="39" spans="1:9" s="16" customFormat="1" ht="27" customHeight="1" x14ac:dyDescent="0.25">
      <c r="A39" s="23"/>
      <c r="B39" s="85">
        <v>18</v>
      </c>
      <c r="C39" s="111" t="s">
        <v>169</v>
      </c>
      <c r="D39" s="112">
        <f t="shared" si="7"/>
        <v>1627000</v>
      </c>
      <c r="E39" s="112">
        <v>1627000</v>
      </c>
      <c r="F39" s="112">
        <v>0</v>
      </c>
      <c r="G39" s="112">
        <v>0</v>
      </c>
      <c r="H39" s="112">
        <v>0</v>
      </c>
      <c r="I39" s="112">
        <v>0</v>
      </c>
    </row>
    <row r="40" spans="1:9" s="29" customFormat="1" ht="39" customHeight="1" x14ac:dyDescent="0.25">
      <c r="B40" s="85">
        <v>19</v>
      </c>
      <c r="C40" s="3" t="s">
        <v>103</v>
      </c>
      <c r="D40" s="70">
        <f t="shared" si="7"/>
        <v>10000</v>
      </c>
      <c r="E40" s="70">
        <v>10000</v>
      </c>
      <c r="F40" s="34">
        <v>0</v>
      </c>
      <c r="G40" s="42">
        <v>0</v>
      </c>
      <c r="H40" s="34">
        <v>0</v>
      </c>
      <c r="I40" s="42">
        <v>0</v>
      </c>
    </row>
    <row r="41" spans="1:9" s="15" customFormat="1" ht="22.5" customHeight="1" x14ac:dyDescent="0.25">
      <c r="B41" s="85">
        <v>20</v>
      </c>
      <c r="C41" s="3" t="s">
        <v>109</v>
      </c>
      <c r="D41" s="70">
        <f>E41+F41+G41+H41+I41</f>
        <v>10000</v>
      </c>
      <c r="E41" s="70">
        <v>10000</v>
      </c>
      <c r="F41" s="33">
        <v>0</v>
      </c>
      <c r="G41" s="70">
        <v>0</v>
      </c>
      <c r="H41" s="33">
        <v>0</v>
      </c>
      <c r="I41" s="70">
        <v>0</v>
      </c>
    </row>
    <row r="42" spans="1:9" s="15" customFormat="1" ht="25.5" customHeight="1" x14ac:dyDescent="0.25">
      <c r="B42" s="85">
        <v>21</v>
      </c>
      <c r="C42" s="3" t="s">
        <v>184</v>
      </c>
      <c r="D42" s="70">
        <f>E42+F42+G42+H42+I42</f>
        <v>4000</v>
      </c>
      <c r="E42" s="70">
        <v>4000</v>
      </c>
      <c r="F42" s="33">
        <v>0</v>
      </c>
      <c r="G42" s="70">
        <v>0</v>
      </c>
      <c r="H42" s="33">
        <v>0</v>
      </c>
      <c r="I42" s="70">
        <v>0</v>
      </c>
    </row>
    <row r="43" spans="1:9" s="15" customFormat="1" ht="25.5" customHeight="1" x14ac:dyDescent="0.25">
      <c r="B43" s="85">
        <v>22</v>
      </c>
      <c r="C43" s="3" t="s">
        <v>203</v>
      </c>
      <c r="D43" s="125">
        <f>E43+F43+G43+H43+I43</f>
        <v>19300</v>
      </c>
      <c r="E43" s="125">
        <v>19300</v>
      </c>
      <c r="F43" s="33">
        <v>0</v>
      </c>
      <c r="G43" s="125">
        <v>0</v>
      </c>
      <c r="H43" s="33">
        <v>0</v>
      </c>
      <c r="I43" s="125">
        <v>0</v>
      </c>
    </row>
    <row r="44" spans="1:9" s="15" customFormat="1" ht="25.5" customHeight="1" x14ac:dyDescent="0.25">
      <c r="B44" s="137" t="s">
        <v>185</v>
      </c>
      <c r="C44" s="138"/>
      <c r="D44" s="58">
        <f>D45</f>
        <v>10100</v>
      </c>
      <c r="E44" s="58">
        <f t="shared" ref="E44:I44" si="8">E45</f>
        <v>10100</v>
      </c>
      <c r="F44" s="58">
        <f t="shared" si="8"/>
        <v>0</v>
      </c>
      <c r="G44" s="58">
        <f t="shared" si="8"/>
        <v>0</v>
      </c>
      <c r="H44" s="58">
        <f t="shared" si="8"/>
        <v>0</v>
      </c>
      <c r="I44" s="58">
        <f t="shared" si="8"/>
        <v>0</v>
      </c>
    </row>
    <row r="45" spans="1:9" s="15" customFormat="1" ht="25.5" customHeight="1" x14ac:dyDescent="0.25">
      <c r="B45" s="135" t="s">
        <v>19</v>
      </c>
      <c r="C45" s="136"/>
      <c r="D45" s="108">
        <f>D46+D47</f>
        <v>10100</v>
      </c>
      <c r="E45" s="124">
        <f t="shared" ref="E45:I45" si="9">E46+E47</f>
        <v>10100</v>
      </c>
      <c r="F45" s="124">
        <f t="shared" si="9"/>
        <v>0</v>
      </c>
      <c r="G45" s="124">
        <f t="shared" si="9"/>
        <v>0</v>
      </c>
      <c r="H45" s="124">
        <f t="shared" si="9"/>
        <v>0</v>
      </c>
      <c r="I45" s="124">
        <f t="shared" si="9"/>
        <v>0</v>
      </c>
    </row>
    <row r="46" spans="1:9" s="15" customFormat="1" ht="25.5" customHeight="1" x14ac:dyDescent="0.25">
      <c r="B46" s="85">
        <v>23</v>
      </c>
      <c r="C46" s="3" t="s">
        <v>189</v>
      </c>
      <c r="D46" s="70">
        <f>E46+F46+G46+H46+I46</f>
        <v>4100</v>
      </c>
      <c r="E46" s="70">
        <v>4100</v>
      </c>
      <c r="F46" s="33">
        <v>0</v>
      </c>
      <c r="G46" s="70">
        <v>0</v>
      </c>
      <c r="H46" s="33">
        <v>0</v>
      </c>
      <c r="I46" s="70">
        <v>0</v>
      </c>
    </row>
    <row r="47" spans="1:9" s="15" customFormat="1" ht="25.5" customHeight="1" x14ac:dyDescent="0.25">
      <c r="B47" s="85">
        <v>24</v>
      </c>
      <c r="C47" s="3" t="s">
        <v>186</v>
      </c>
      <c r="D47" s="70">
        <f t="shared" ref="D47" si="10">E47+F47+G47+H47+I47</f>
        <v>6000</v>
      </c>
      <c r="E47" s="70">
        <v>6000</v>
      </c>
      <c r="F47" s="33">
        <v>0</v>
      </c>
      <c r="G47" s="70">
        <v>0</v>
      </c>
      <c r="H47" s="33">
        <v>0</v>
      </c>
      <c r="I47" s="70">
        <v>0</v>
      </c>
    </row>
    <row r="48" spans="1:9" s="61" customFormat="1" ht="17.25" customHeight="1" x14ac:dyDescent="0.25">
      <c r="A48" s="29"/>
      <c r="B48" s="135" t="s">
        <v>21</v>
      </c>
      <c r="C48" s="136"/>
      <c r="D48" s="166">
        <v>0</v>
      </c>
      <c r="E48" s="166">
        <v>0</v>
      </c>
      <c r="F48" s="163">
        <v>0</v>
      </c>
      <c r="G48" s="163">
        <v>0</v>
      </c>
      <c r="H48" s="163">
        <v>0</v>
      </c>
      <c r="I48" s="163">
        <v>0</v>
      </c>
    </row>
    <row r="49" spans="1:9" s="61" customFormat="1" ht="16.5" customHeight="1" x14ac:dyDescent="0.25">
      <c r="A49" s="29"/>
      <c r="B49" s="137" t="s">
        <v>13</v>
      </c>
      <c r="C49" s="138"/>
      <c r="D49" s="167"/>
      <c r="E49" s="167"/>
      <c r="F49" s="164"/>
      <c r="G49" s="164"/>
      <c r="H49" s="164"/>
      <c r="I49" s="164"/>
    </row>
    <row r="50" spans="1:9" s="59" customFormat="1" ht="17.45" customHeight="1" x14ac:dyDescent="0.25">
      <c r="A50" s="15"/>
      <c r="B50" s="137" t="s">
        <v>12</v>
      </c>
      <c r="C50" s="138"/>
      <c r="D50" s="173">
        <f t="shared" ref="D50:I50" si="11">D52+D55+D57</f>
        <v>2766600</v>
      </c>
      <c r="E50" s="173">
        <f t="shared" si="11"/>
        <v>1719600</v>
      </c>
      <c r="F50" s="173">
        <f t="shared" si="11"/>
        <v>0</v>
      </c>
      <c r="G50" s="173">
        <f t="shared" si="11"/>
        <v>0</v>
      </c>
      <c r="H50" s="173">
        <f t="shared" si="11"/>
        <v>1047000</v>
      </c>
      <c r="I50" s="173">
        <f t="shared" si="11"/>
        <v>0</v>
      </c>
    </row>
    <row r="51" spans="1:9" s="59" customFormat="1" ht="20.25" customHeight="1" x14ac:dyDescent="0.25">
      <c r="A51" s="15"/>
      <c r="B51" s="137" t="s">
        <v>13</v>
      </c>
      <c r="C51" s="138"/>
      <c r="D51" s="173"/>
      <c r="E51" s="173"/>
      <c r="F51" s="173"/>
      <c r="G51" s="173"/>
      <c r="H51" s="173"/>
      <c r="I51" s="173"/>
    </row>
    <row r="52" spans="1:9" s="59" customFormat="1" ht="18.75" customHeight="1" x14ac:dyDescent="0.25">
      <c r="A52" s="15"/>
      <c r="B52" s="181" t="s">
        <v>6</v>
      </c>
      <c r="C52" s="182"/>
      <c r="D52" s="58">
        <f>SUM(D53:D54)</f>
        <v>1414300</v>
      </c>
      <c r="E52" s="58">
        <f t="shared" ref="E52:I52" si="12">SUM(E53:E54)</f>
        <v>466900</v>
      </c>
      <c r="F52" s="58">
        <f t="shared" si="12"/>
        <v>0</v>
      </c>
      <c r="G52" s="58">
        <f t="shared" si="12"/>
        <v>0</v>
      </c>
      <c r="H52" s="58">
        <f t="shared" si="12"/>
        <v>947400</v>
      </c>
      <c r="I52" s="58">
        <f t="shared" si="12"/>
        <v>0</v>
      </c>
    </row>
    <row r="53" spans="1:9" s="54" customFormat="1" ht="56.25" customHeight="1" x14ac:dyDescent="0.25">
      <c r="A53" s="23"/>
      <c r="B53" s="18">
        <v>25</v>
      </c>
      <c r="C53" s="6" t="s">
        <v>33</v>
      </c>
      <c r="D53" s="7">
        <f>SUM(E53:I53)</f>
        <v>282800</v>
      </c>
      <c r="E53" s="7">
        <v>282800</v>
      </c>
      <c r="F53" s="7">
        <v>0</v>
      </c>
      <c r="G53" s="7">
        <v>0</v>
      </c>
      <c r="H53" s="7">
        <v>0</v>
      </c>
      <c r="I53" s="2">
        <v>0</v>
      </c>
    </row>
    <row r="54" spans="1:9" s="15" customFormat="1" ht="52.5" customHeight="1" x14ac:dyDescent="0.25">
      <c r="B54" s="20">
        <v>26</v>
      </c>
      <c r="C54" s="6" t="s">
        <v>105</v>
      </c>
      <c r="D54" s="7">
        <f>E54+F54+G54+H54+I54</f>
        <v>1131500</v>
      </c>
      <c r="E54" s="7">
        <v>184100</v>
      </c>
      <c r="F54" s="7">
        <v>0</v>
      </c>
      <c r="G54" s="7">
        <v>0</v>
      </c>
      <c r="H54" s="7">
        <f>1031400+100100-184100</f>
        <v>947400</v>
      </c>
      <c r="I54" s="7">
        <v>0</v>
      </c>
    </row>
    <row r="55" spans="1:9" s="64" customFormat="1" ht="33.75" customHeight="1" x14ac:dyDescent="0.25">
      <c r="A55" s="23"/>
      <c r="B55" s="135" t="s">
        <v>10</v>
      </c>
      <c r="C55" s="136"/>
      <c r="D55" s="58">
        <f t="shared" ref="D55:I55" si="13">SUM(D56:D56)</f>
        <v>1000</v>
      </c>
      <c r="E55" s="58">
        <f t="shared" si="13"/>
        <v>1000</v>
      </c>
      <c r="F55" s="58">
        <f t="shared" si="13"/>
        <v>0</v>
      </c>
      <c r="G55" s="58">
        <f t="shared" si="13"/>
        <v>0</v>
      </c>
      <c r="H55" s="58">
        <f t="shared" si="13"/>
        <v>0</v>
      </c>
      <c r="I55" s="58">
        <f t="shared" si="13"/>
        <v>0</v>
      </c>
    </row>
    <row r="56" spans="1:9" s="23" customFormat="1" ht="33.75" customHeight="1" x14ac:dyDescent="0.25">
      <c r="B56" s="22">
        <v>27</v>
      </c>
      <c r="C56" s="6" t="s">
        <v>124</v>
      </c>
      <c r="D56" s="7">
        <f t="shared" ref="D56" si="14">SUM(E56:I56)</f>
        <v>1000</v>
      </c>
      <c r="E56" s="7">
        <v>1000</v>
      </c>
      <c r="F56" s="7">
        <v>0</v>
      </c>
      <c r="G56" s="7">
        <v>0</v>
      </c>
      <c r="H56" s="7">
        <v>0</v>
      </c>
      <c r="I56" s="7">
        <v>0</v>
      </c>
    </row>
    <row r="57" spans="1:9" s="59" customFormat="1" ht="23.25" customHeight="1" x14ac:dyDescent="0.25">
      <c r="A57" s="15"/>
      <c r="B57" s="135" t="s">
        <v>19</v>
      </c>
      <c r="C57" s="136"/>
      <c r="D57" s="58">
        <f>SUM(D58:D80)</f>
        <v>1351300</v>
      </c>
      <c r="E57" s="128">
        <f t="shared" ref="E57:I57" si="15">SUM(E58:E80)</f>
        <v>1251700</v>
      </c>
      <c r="F57" s="128">
        <f t="shared" si="15"/>
        <v>0</v>
      </c>
      <c r="G57" s="128">
        <f t="shared" si="15"/>
        <v>0</v>
      </c>
      <c r="H57" s="128">
        <f t="shared" si="15"/>
        <v>99600</v>
      </c>
      <c r="I57" s="128">
        <f t="shared" si="15"/>
        <v>0</v>
      </c>
    </row>
    <row r="58" spans="1:9" s="15" customFormat="1" ht="30.75" customHeight="1" x14ac:dyDescent="0.25">
      <c r="B58" s="20">
        <v>28</v>
      </c>
      <c r="C58" s="28" t="s">
        <v>123</v>
      </c>
      <c r="D58" s="7">
        <f>SUM(E58:H58)</f>
        <v>5000</v>
      </c>
      <c r="E58" s="7">
        <v>5000</v>
      </c>
      <c r="F58" s="7">
        <f>SUM(F59:F81)</f>
        <v>0</v>
      </c>
      <c r="G58" s="7">
        <v>0</v>
      </c>
      <c r="H58" s="7">
        <v>0</v>
      </c>
      <c r="I58" s="7">
        <v>0</v>
      </c>
    </row>
    <row r="59" spans="1:9" s="15" customFormat="1" ht="24" customHeight="1" x14ac:dyDescent="0.25">
      <c r="B59" s="20">
        <v>29</v>
      </c>
      <c r="C59" s="28" t="s">
        <v>121</v>
      </c>
      <c r="D59" s="7">
        <f>SUM(E59:I59)</f>
        <v>10000</v>
      </c>
      <c r="E59" s="7">
        <v>10000</v>
      </c>
      <c r="F59" s="7">
        <v>0</v>
      </c>
      <c r="G59" s="7">
        <v>0</v>
      </c>
      <c r="H59" s="7">
        <v>0</v>
      </c>
      <c r="I59" s="7">
        <v>0</v>
      </c>
    </row>
    <row r="60" spans="1:9" s="29" customFormat="1" ht="31.5" customHeight="1" x14ac:dyDescent="0.25">
      <c r="B60" s="20">
        <v>30</v>
      </c>
      <c r="C60" s="28" t="s">
        <v>164</v>
      </c>
      <c r="D60" s="7">
        <f>SUM(E60:I60)</f>
        <v>75000</v>
      </c>
      <c r="E60" s="7">
        <v>75000</v>
      </c>
      <c r="F60" s="8" t="s">
        <v>58</v>
      </c>
      <c r="G60" s="8" t="s">
        <v>58</v>
      </c>
      <c r="H60" s="7" t="s">
        <v>58</v>
      </c>
      <c r="I60" s="7" t="s">
        <v>58</v>
      </c>
    </row>
    <row r="61" spans="1:9" s="15" customFormat="1" ht="56.25" customHeight="1" x14ac:dyDescent="0.25">
      <c r="B61" s="20">
        <v>31</v>
      </c>
      <c r="C61" s="28" t="s">
        <v>81</v>
      </c>
      <c r="D61" s="7">
        <f>SUM(E61:I61)</f>
        <v>69000</v>
      </c>
      <c r="E61" s="7">
        <v>6900</v>
      </c>
      <c r="F61" s="7">
        <v>0</v>
      </c>
      <c r="G61" s="7">
        <v>0</v>
      </c>
      <c r="H61" s="7">
        <v>62100</v>
      </c>
      <c r="I61" s="7">
        <v>0</v>
      </c>
    </row>
    <row r="62" spans="1:9" s="15" customFormat="1" ht="39" customHeight="1" x14ac:dyDescent="0.25">
      <c r="B62" s="20">
        <v>32</v>
      </c>
      <c r="C62" s="28" t="s">
        <v>167</v>
      </c>
      <c r="D62" s="33">
        <f>E62</f>
        <v>10000</v>
      </c>
      <c r="E62" s="33">
        <v>10000</v>
      </c>
      <c r="F62" s="33">
        <v>0</v>
      </c>
      <c r="G62" s="33">
        <v>0</v>
      </c>
      <c r="H62" s="33">
        <v>0</v>
      </c>
      <c r="I62" s="33">
        <v>0</v>
      </c>
    </row>
    <row r="63" spans="1:9" s="15" customFormat="1" ht="39" customHeight="1" x14ac:dyDescent="0.25">
      <c r="B63" s="20">
        <v>33</v>
      </c>
      <c r="C63" s="28" t="s">
        <v>79</v>
      </c>
      <c r="D63" s="33">
        <f>E63+F63+G63+H63+I63</f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</row>
    <row r="64" spans="1:9" s="15" customFormat="1" ht="43.5" customHeight="1" x14ac:dyDescent="0.25">
      <c r="B64" s="20">
        <v>34</v>
      </c>
      <c r="C64" s="28" t="s">
        <v>82</v>
      </c>
      <c r="D64" s="33">
        <f>E64+F64+G64+H64+I64</f>
        <v>140000</v>
      </c>
      <c r="E64" s="33">
        <f>100700+39300</f>
        <v>140000</v>
      </c>
      <c r="F64" s="33">
        <v>0</v>
      </c>
      <c r="G64" s="33">
        <v>0</v>
      </c>
      <c r="H64" s="33">
        <v>0</v>
      </c>
      <c r="I64" s="33">
        <v>0</v>
      </c>
    </row>
    <row r="65" spans="1:9" s="15" customFormat="1" ht="39" customHeight="1" x14ac:dyDescent="0.25">
      <c r="B65" s="20">
        <v>35</v>
      </c>
      <c r="C65" s="28" t="s">
        <v>92</v>
      </c>
      <c r="D65" s="34">
        <f t="shared" ref="D65" si="16">E65</f>
        <v>2400</v>
      </c>
      <c r="E65" s="7">
        <v>2400</v>
      </c>
      <c r="F65" s="33">
        <v>0</v>
      </c>
      <c r="G65" s="33">
        <v>0</v>
      </c>
      <c r="H65" s="33">
        <v>0</v>
      </c>
      <c r="I65" s="33">
        <v>0</v>
      </c>
    </row>
    <row r="66" spans="1:9" s="15" customFormat="1" ht="39" customHeight="1" x14ac:dyDescent="0.25">
      <c r="B66" s="20">
        <v>36</v>
      </c>
      <c r="C66" s="28" t="s">
        <v>93</v>
      </c>
      <c r="D66" s="33">
        <f>SUM(E66:I66)</f>
        <v>23800</v>
      </c>
      <c r="E66" s="7">
        <v>2400</v>
      </c>
      <c r="F66" s="33">
        <v>0</v>
      </c>
      <c r="G66" s="33">
        <v>0</v>
      </c>
      <c r="H66" s="33">
        <v>21400</v>
      </c>
      <c r="I66" s="33">
        <v>0</v>
      </c>
    </row>
    <row r="67" spans="1:9" s="14" customFormat="1" ht="39" customHeight="1" x14ac:dyDescent="0.25">
      <c r="A67" s="15"/>
      <c r="B67" s="20">
        <v>37</v>
      </c>
      <c r="C67" s="28" t="s">
        <v>171</v>
      </c>
      <c r="D67" s="70">
        <f>E67</f>
        <v>10000</v>
      </c>
      <c r="E67" s="70">
        <v>10000</v>
      </c>
      <c r="F67" s="33">
        <v>0</v>
      </c>
      <c r="G67" s="70">
        <v>0</v>
      </c>
      <c r="H67" s="33">
        <v>0</v>
      </c>
      <c r="I67" s="70">
        <v>0</v>
      </c>
    </row>
    <row r="68" spans="1:9" s="15" customFormat="1" ht="23.25" customHeight="1" x14ac:dyDescent="0.25">
      <c r="B68" s="20">
        <v>38</v>
      </c>
      <c r="C68" s="28" t="s">
        <v>107</v>
      </c>
      <c r="D68" s="33">
        <f t="shared" ref="D68:D71" si="17">E68+F68+G68+H68+I68</f>
        <v>485600</v>
      </c>
      <c r="E68" s="33">
        <f>193400+292200</f>
        <v>485600</v>
      </c>
      <c r="F68" s="33">
        <v>0</v>
      </c>
      <c r="G68" s="33">
        <v>0</v>
      </c>
      <c r="H68" s="33">
        <v>0</v>
      </c>
      <c r="I68" s="33">
        <v>0</v>
      </c>
    </row>
    <row r="69" spans="1:9" s="15" customFormat="1" ht="39" customHeight="1" x14ac:dyDescent="0.25">
      <c r="B69" s="20">
        <v>39</v>
      </c>
      <c r="C69" s="28" t="s">
        <v>112</v>
      </c>
      <c r="D69" s="33">
        <f t="shared" si="17"/>
        <v>17900</v>
      </c>
      <c r="E69" s="33">
        <v>1800</v>
      </c>
      <c r="F69" s="33">
        <v>0</v>
      </c>
      <c r="G69" s="33">
        <v>0</v>
      </c>
      <c r="H69" s="33">
        <v>16100</v>
      </c>
      <c r="I69" s="33">
        <v>0</v>
      </c>
    </row>
    <row r="70" spans="1:9" s="92" customFormat="1" ht="33.75" customHeight="1" x14ac:dyDescent="0.25">
      <c r="B70" s="20">
        <v>40</v>
      </c>
      <c r="C70" s="114" t="s">
        <v>128</v>
      </c>
      <c r="D70" s="115">
        <f t="shared" si="17"/>
        <v>58400</v>
      </c>
      <c r="E70" s="115">
        <v>58400</v>
      </c>
      <c r="F70" s="115">
        <v>0</v>
      </c>
      <c r="G70" s="115">
        <v>0</v>
      </c>
      <c r="H70" s="115">
        <v>0</v>
      </c>
      <c r="I70" s="115">
        <v>0</v>
      </c>
    </row>
    <row r="71" spans="1:9" s="27" customFormat="1" ht="39" customHeight="1" x14ac:dyDescent="0.25">
      <c r="B71" s="20">
        <v>41</v>
      </c>
      <c r="C71" s="24" t="s">
        <v>194</v>
      </c>
      <c r="D71" s="34">
        <f t="shared" si="17"/>
        <v>145200</v>
      </c>
      <c r="E71" s="34">
        <v>145200</v>
      </c>
      <c r="F71" s="34">
        <v>0</v>
      </c>
      <c r="G71" s="34">
        <v>0</v>
      </c>
      <c r="H71" s="34">
        <v>0</v>
      </c>
      <c r="I71" s="34">
        <v>0</v>
      </c>
    </row>
    <row r="72" spans="1:9" s="29" customFormat="1" ht="22.5" customHeight="1" x14ac:dyDescent="0.25">
      <c r="B72" s="20">
        <v>42</v>
      </c>
      <c r="C72" s="24" t="s">
        <v>179</v>
      </c>
      <c r="D72" s="33">
        <f>E72</f>
        <v>23800</v>
      </c>
      <c r="E72" s="34">
        <v>23800</v>
      </c>
      <c r="F72" s="34">
        <v>0</v>
      </c>
      <c r="G72" s="34">
        <v>0</v>
      </c>
      <c r="H72" s="34">
        <v>0</v>
      </c>
      <c r="I72" s="34">
        <v>0</v>
      </c>
    </row>
    <row r="73" spans="1:9" s="27" customFormat="1" ht="34.5" customHeight="1" x14ac:dyDescent="0.25">
      <c r="B73" s="20">
        <v>43</v>
      </c>
      <c r="C73" s="24" t="s">
        <v>158</v>
      </c>
      <c r="D73" s="34">
        <f>E73</f>
        <v>10000</v>
      </c>
      <c r="E73" s="34">
        <v>10000</v>
      </c>
      <c r="F73" s="34">
        <v>0</v>
      </c>
      <c r="G73" s="34">
        <v>0</v>
      </c>
      <c r="H73" s="34">
        <v>0</v>
      </c>
      <c r="I73" s="34">
        <v>0</v>
      </c>
    </row>
    <row r="74" spans="1:9" s="27" customFormat="1" ht="34.5" customHeight="1" x14ac:dyDescent="0.25">
      <c r="B74" s="20">
        <v>44</v>
      </c>
      <c r="C74" s="24" t="s">
        <v>183</v>
      </c>
      <c r="D74" s="34">
        <f t="shared" ref="D74:D80" si="18">E74+F74+G74+H74+I74</f>
        <v>3000</v>
      </c>
      <c r="E74" s="34">
        <v>3000</v>
      </c>
      <c r="F74" s="34">
        <v>0</v>
      </c>
      <c r="G74" s="34">
        <v>0</v>
      </c>
      <c r="H74" s="34">
        <v>0</v>
      </c>
      <c r="I74" s="34">
        <v>0</v>
      </c>
    </row>
    <row r="75" spans="1:9" s="27" customFormat="1" ht="34.5" customHeight="1" x14ac:dyDescent="0.25">
      <c r="B75" s="20">
        <v>45</v>
      </c>
      <c r="C75" s="5" t="s">
        <v>204</v>
      </c>
      <c r="D75" s="34">
        <f t="shared" si="18"/>
        <v>47000</v>
      </c>
      <c r="E75" s="34">
        <v>47000</v>
      </c>
      <c r="F75" s="34">
        <v>0</v>
      </c>
      <c r="G75" s="34">
        <v>0</v>
      </c>
      <c r="H75" s="34">
        <v>0</v>
      </c>
      <c r="I75" s="34">
        <v>0</v>
      </c>
    </row>
    <row r="76" spans="1:9" s="27" customFormat="1" ht="34.5" customHeight="1" x14ac:dyDescent="0.25">
      <c r="B76" s="20">
        <v>46</v>
      </c>
      <c r="C76" s="5" t="s">
        <v>207</v>
      </c>
      <c r="D76" s="34">
        <f t="shared" si="18"/>
        <v>7000</v>
      </c>
      <c r="E76" s="34">
        <v>7000</v>
      </c>
      <c r="F76" s="34">
        <v>0</v>
      </c>
      <c r="G76" s="34">
        <v>0</v>
      </c>
      <c r="H76" s="34">
        <v>0</v>
      </c>
      <c r="I76" s="34">
        <v>0</v>
      </c>
    </row>
    <row r="77" spans="1:9" s="27" customFormat="1" ht="34.5" customHeight="1" x14ac:dyDescent="0.25">
      <c r="B77" s="20">
        <v>47</v>
      </c>
      <c r="C77" s="5" t="s">
        <v>208</v>
      </c>
      <c r="D77" s="34">
        <f t="shared" si="18"/>
        <v>120500</v>
      </c>
      <c r="E77" s="34">
        <v>120500</v>
      </c>
      <c r="F77" s="34">
        <v>0</v>
      </c>
      <c r="G77" s="34">
        <v>0</v>
      </c>
      <c r="H77" s="34">
        <v>0</v>
      </c>
      <c r="I77" s="34">
        <v>0</v>
      </c>
    </row>
    <row r="78" spans="1:9" s="27" customFormat="1" ht="34.5" customHeight="1" x14ac:dyDescent="0.25">
      <c r="B78" s="20">
        <v>48</v>
      </c>
      <c r="C78" s="5" t="s">
        <v>209</v>
      </c>
      <c r="D78" s="34">
        <f t="shared" si="18"/>
        <v>27400</v>
      </c>
      <c r="E78" s="34">
        <v>27400</v>
      </c>
      <c r="F78" s="34">
        <v>0</v>
      </c>
      <c r="G78" s="34">
        <v>0</v>
      </c>
      <c r="H78" s="34">
        <v>0</v>
      </c>
      <c r="I78" s="34">
        <v>0</v>
      </c>
    </row>
    <row r="79" spans="1:9" s="27" customFormat="1" ht="34.5" customHeight="1" x14ac:dyDescent="0.25">
      <c r="B79" s="20">
        <v>49</v>
      </c>
      <c r="C79" s="5" t="s">
        <v>210</v>
      </c>
      <c r="D79" s="34">
        <f t="shared" si="18"/>
        <v>31100</v>
      </c>
      <c r="E79" s="34">
        <v>31100</v>
      </c>
      <c r="F79" s="34">
        <v>0</v>
      </c>
      <c r="G79" s="34">
        <v>0</v>
      </c>
      <c r="H79" s="34">
        <v>0</v>
      </c>
      <c r="I79" s="34">
        <v>0</v>
      </c>
    </row>
    <row r="80" spans="1:9" s="27" customFormat="1" ht="34.5" customHeight="1" x14ac:dyDescent="0.25">
      <c r="B80" s="20">
        <v>50</v>
      </c>
      <c r="C80" s="5" t="s">
        <v>211</v>
      </c>
      <c r="D80" s="34">
        <f t="shared" si="18"/>
        <v>29200</v>
      </c>
      <c r="E80" s="34">
        <v>29200</v>
      </c>
      <c r="F80" s="34">
        <v>0</v>
      </c>
      <c r="G80" s="34">
        <v>0</v>
      </c>
      <c r="H80" s="34">
        <v>0</v>
      </c>
      <c r="I80" s="34">
        <v>0</v>
      </c>
    </row>
    <row r="81" spans="1:9" s="61" customFormat="1" ht="27.6" customHeight="1" x14ac:dyDescent="0.25">
      <c r="A81" s="29"/>
      <c r="B81" s="183" t="s">
        <v>38</v>
      </c>
      <c r="C81" s="184"/>
      <c r="D81" s="129">
        <f t="shared" ref="D81:I81" si="19">D84+D83</f>
        <v>96200</v>
      </c>
      <c r="E81" s="129">
        <f t="shared" si="19"/>
        <v>96200</v>
      </c>
      <c r="F81" s="129">
        <f t="shared" si="19"/>
        <v>0</v>
      </c>
      <c r="G81" s="129">
        <f t="shared" si="19"/>
        <v>0</v>
      </c>
      <c r="H81" s="129">
        <f t="shared" si="19"/>
        <v>0</v>
      </c>
      <c r="I81" s="129">
        <f t="shared" si="19"/>
        <v>0</v>
      </c>
    </row>
    <row r="82" spans="1:9" s="61" customFormat="1" ht="17.25" customHeight="1" x14ac:dyDescent="0.25">
      <c r="A82" s="29"/>
      <c r="B82" s="183" t="s">
        <v>39</v>
      </c>
      <c r="C82" s="184"/>
      <c r="D82" s="130"/>
      <c r="E82" s="130"/>
      <c r="F82" s="130"/>
      <c r="G82" s="130"/>
      <c r="H82" s="130"/>
      <c r="I82" s="130"/>
    </row>
    <row r="83" spans="1:9" s="61" customFormat="1" ht="27.6" customHeight="1" x14ac:dyDescent="0.25">
      <c r="A83" s="29"/>
      <c r="B83" s="83"/>
      <c r="C83" s="62" t="s">
        <v>78</v>
      </c>
      <c r="D83" s="71">
        <v>0</v>
      </c>
      <c r="E83" s="122">
        <v>0</v>
      </c>
      <c r="F83" s="122">
        <v>0</v>
      </c>
      <c r="G83" s="122">
        <v>0</v>
      </c>
      <c r="H83" s="122">
        <v>0</v>
      </c>
      <c r="I83" s="122">
        <v>0</v>
      </c>
    </row>
    <row r="84" spans="1:9" s="61" customFormat="1" ht="27.6" customHeight="1" x14ac:dyDescent="0.25">
      <c r="A84" s="29"/>
      <c r="B84" s="60"/>
      <c r="C84" s="62" t="s">
        <v>7</v>
      </c>
      <c r="D84" s="63">
        <f t="shared" ref="D84:I84" si="20">SUM(D85:D87)</f>
        <v>96200</v>
      </c>
      <c r="E84" s="63">
        <f t="shared" si="20"/>
        <v>96200</v>
      </c>
      <c r="F84" s="63">
        <f t="shared" si="20"/>
        <v>0</v>
      </c>
      <c r="G84" s="63">
        <f t="shared" si="20"/>
        <v>0</v>
      </c>
      <c r="H84" s="63">
        <f t="shared" si="20"/>
        <v>0</v>
      </c>
      <c r="I84" s="63">
        <f t="shared" si="20"/>
        <v>0</v>
      </c>
    </row>
    <row r="85" spans="1:9" s="27" customFormat="1" ht="31.5" customHeight="1" x14ac:dyDescent="0.25">
      <c r="B85" s="19">
        <v>51</v>
      </c>
      <c r="C85" s="24" t="s">
        <v>61</v>
      </c>
      <c r="D85" s="8">
        <f>E85</f>
        <v>23500</v>
      </c>
      <c r="E85" s="8">
        <v>23500</v>
      </c>
      <c r="F85" s="8">
        <v>0</v>
      </c>
      <c r="G85" s="8" t="s">
        <v>58</v>
      </c>
      <c r="H85" s="8">
        <v>0</v>
      </c>
      <c r="I85" s="8" t="s">
        <v>58</v>
      </c>
    </row>
    <row r="86" spans="1:9" s="27" customFormat="1" ht="36" customHeight="1" x14ac:dyDescent="0.25">
      <c r="B86" s="19">
        <v>52</v>
      </c>
      <c r="C86" s="24" t="s">
        <v>59</v>
      </c>
      <c r="D86" s="8">
        <f>E86</f>
        <v>67700</v>
      </c>
      <c r="E86" s="8">
        <f>50500+17200</f>
        <v>67700</v>
      </c>
      <c r="F86" s="8">
        <v>0</v>
      </c>
      <c r="G86" s="8">
        <v>0</v>
      </c>
      <c r="H86" s="8">
        <v>0</v>
      </c>
      <c r="I86" s="8">
        <v>0</v>
      </c>
    </row>
    <row r="87" spans="1:9" s="41" customFormat="1" ht="36" customHeight="1" x14ac:dyDescent="0.25">
      <c r="A87" s="29"/>
      <c r="B87" s="20">
        <v>53</v>
      </c>
      <c r="C87" s="28" t="s">
        <v>172</v>
      </c>
      <c r="D87" s="7">
        <f>E87</f>
        <v>5000</v>
      </c>
      <c r="E87" s="7">
        <v>5000</v>
      </c>
      <c r="F87" s="8">
        <v>0</v>
      </c>
      <c r="G87" s="8">
        <v>0</v>
      </c>
      <c r="H87" s="8">
        <v>0</v>
      </c>
      <c r="I87" s="8">
        <v>0</v>
      </c>
    </row>
    <row r="88" spans="1:9" s="61" customFormat="1" ht="27.6" customHeight="1" x14ac:dyDescent="0.25">
      <c r="A88" s="29"/>
      <c r="B88" s="137" t="s">
        <v>14</v>
      </c>
      <c r="C88" s="138"/>
      <c r="D88" s="145">
        <f t="shared" ref="D88:I88" si="21">D90+D91+D94</f>
        <v>472200</v>
      </c>
      <c r="E88" s="145">
        <f>E90+E91+E94</f>
        <v>472200</v>
      </c>
      <c r="F88" s="145">
        <f t="shared" si="21"/>
        <v>0</v>
      </c>
      <c r="G88" s="145">
        <f t="shared" si="21"/>
        <v>0</v>
      </c>
      <c r="H88" s="145">
        <f t="shared" si="21"/>
        <v>0</v>
      </c>
      <c r="I88" s="145">
        <f t="shared" si="21"/>
        <v>0</v>
      </c>
    </row>
    <row r="89" spans="1:9" s="59" customFormat="1" ht="22.5" customHeight="1" x14ac:dyDescent="0.25">
      <c r="A89" s="15"/>
      <c r="B89" s="137" t="s">
        <v>15</v>
      </c>
      <c r="C89" s="138"/>
      <c r="D89" s="145"/>
      <c r="E89" s="145"/>
      <c r="F89" s="145"/>
      <c r="G89" s="145"/>
      <c r="H89" s="145"/>
      <c r="I89" s="145"/>
    </row>
    <row r="90" spans="1:9" s="59" customFormat="1" ht="21" customHeight="1" x14ac:dyDescent="0.25">
      <c r="A90" s="15"/>
      <c r="B90" s="135" t="s">
        <v>6</v>
      </c>
      <c r="C90" s="136"/>
      <c r="D90" s="58">
        <v>0</v>
      </c>
      <c r="E90" s="58">
        <v>0</v>
      </c>
      <c r="F90" s="58">
        <v>0</v>
      </c>
      <c r="G90" s="58">
        <v>0</v>
      </c>
      <c r="H90" s="58">
        <v>0</v>
      </c>
      <c r="I90" s="58">
        <v>0</v>
      </c>
    </row>
    <row r="91" spans="1:9" s="59" customFormat="1" ht="23.25" customHeight="1" x14ac:dyDescent="0.25">
      <c r="A91" s="15"/>
      <c r="B91" s="135" t="s">
        <v>10</v>
      </c>
      <c r="C91" s="136"/>
      <c r="D91" s="58">
        <f>D92+D93</f>
        <v>11000</v>
      </c>
      <c r="E91" s="123">
        <f t="shared" ref="E91:I91" si="22">E92+E93</f>
        <v>11000</v>
      </c>
      <c r="F91" s="123">
        <f t="shared" si="22"/>
        <v>0</v>
      </c>
      <c r="G91" s="123">
        <f t="shared" si="22"/>
        <v>0</v>
      </c>
      <c r="H91" s="123">
        <f t="shared" si="22"/>
        <v>0</v>
      </c>
      <c r="I91" s="123">
        <f t="shared" si="22"/>
        <v>0</v>
      </c>
    </row>
    <row r="92" spans="1:9" s="29" customFormat="1" ht="45.75" customHeight="1" x14ac:dyDescent="0.25">
      <c r="B92" s="20">
        <v>54</v>
      </c>
      <c r="C92" s="24" t="s">
        <v>165</v>
      </c>
      <c r="D92" s="7">
        <f>SUM(E92:I92)</f>
        <v>1000</v>
      </c>
      <c r="E92" s="7">
        <v>1000</v>
      </c>
      <c r="F92" s="8">
        <v>0</v>
      </c>
      <c r="G92" s="8">
        <v>0</v>
      </c>
      <c r="H92" s="8">
        <v>0</v>
      </c>
      <c r="I92" s="8">
        <v>0</v>
      </c>
    </row>
    <row r="93" spans="1:9" s="29" customFormat="1" ht="45.75" customHeight="1" x14ac:dyDescent="0.25">
      <c r="B93" s="20">
        <v>55</v>
      </c>
      <c r="C93" s="5" t="s">
        <v>195</v>
      </c>
      <c r="D93" s="7">
        <f>E93</f>
        <v>10000</v>
      </c>
      <c r="E93" s="7">
        <v>10000</v>
      </c>
      <c r="F93" s="8">
        <v>0</v>
      </c>
      <c r="G93" s="8">
        <v>0</v>
      </c>
      <c r="H93" s="8">
        <v>0</v>
      </c>
      <c r="I93" s="8">
        <v>0</v>
      </c>
    </row>
    <row r="94" spans="1:9" s="59" customFormat="1" ht="27.75" customHeight="1" x14ac:dyDescent="0.25">
      <c r="A94" s="15"/>
      <c r="B94" s="135" t="s">
        <v>7</v>
      </c>
      <c r="C94" s="136"/>
      <c r="D94" s="58">
        <f>SUM(D95:D105)</f>
        <v>461200</v>
      </c>
      <c r="E94" s="123">
        <f t="shared" ref="E94:I94" si="23">SUM(E95:E105)</f>
        <v>461200</v>
      </c>
      <c r="F94" s="123">
        <f t="shared" si="23"/>
        <v>0</v>
      </c>
      <c r="G94" s="123">
        <f t="shared" si="23"/>
        <v>0</v>
      </c>
      <c r="H94" s="123">
        <f t="shared" si="23"/>
        <v>0</v>
      </c>
      <c r="I94" s="123">
        <f t="shared" si="23"/>
        <v>0</v>
      </c>
    </row>
    <row r="95" spans="1:9" s="15" customFormat="1" ht="54.75" customHeight="1" x14ac:dyDescent="0.25">
      <c r="B95" s="20">
        <v>56</v>
      </c>
      <c r="C95" s="6" t="s">
        <v>84</v>
      </c>
      <c r="D95" s="7">
        <f>E95+F95+G95+H95+I95</f>
        <v>309400</v>
      </c>
      <c r="E95" s="7">
        <v>309400</v>
      </c>
      <c r="F95" s="7">
        <v>0</v>
      </c>
      <c r="G95" s="7">
        <v>0</v>
      </c>
      <c r="H95" s="7">
        <v>0</v>
      </c>
      <c r="I95" s="7">
        <v>0</v>
      </c>
    </row>
    <row r="96" spans="1:9" s="15" customFormat="1" ht="54.75" customHeight="1" x14ac:dyDescent="0.25">
      <c r="B96" s="20">
        <v>57</v>
      </c>
      <c r="C96" s="5" t="s">
        <v>152</v>
      </c>
      <c r="D96" s="7">
        <f>E96</f>
        <v>14300</v>
      </c>
      <c r="E96" s="7">
        <v>14300</v>
      </c>
      <c r="F96" s="7">
        <v>0</v>
      </c>
      <c r="G96" s="7">
        <v>0</v>
      </c>
      <c r="H96" s="7">
        <v>0</v>
      </c>
      <c r="I96" s="7">
        <v>0</v>
      </c>
    </row>
    <row r="97" spans="1:9" s="15" customFormat="1" ht="41.25" customHeight="1" x14ac:dyDescent="0.25">
      <c r="B97" s="20">
        <v>58</v>
      </c>
      <c r="C97" s="6" t="s">
        <v>100</v>
      </c>
      <c r="D97" s="7">
        <f>SUM(E97:H97)</f>
        <v>10800</v>
      </c>
      <c r="E97" s="7">
        <v>10800</v>
      </c>
      <c r="F97" s="8">
        <v>0</v>
      </c>
      <c r="G97" s="8">
        <v>0</v>
      </c>
      <c r="H97" s="8">
        <v>0</v>
      </c>
      <c r="I97" s="7">
        <v>0</v>
      </c>
    </row>
    <row r="98" spans="1:9" s="15" customFormat="1" ht="41.25" customHeight="1" x14ac:dyDescent="0.25">
      <c r="B98" s="20">
        <v>59</v>
      </c>
      <c r="C98" s="6" t="s">
        <v>155</v>
      </c>
      <c r="D98" s="7">
        <f>E98</f>
        <v>10000</v>
      </c>
      <c r="E98" s="7">
        <v>10000</v>
      </c>
      <c r="F98" s="8">
        <v>0</v>
      </c>
      <c r="G98" s="8">
        <v>0</v>
      </c>
      <c r="H98" s="8">
        <v>0</v>
      </c>
      <c r="I98" s="7">
        <v>0</v>
      </c>
    </row>
    <row r="99" spans="1:9" s="15" customFormat="1" ht="25.5" customHeight="1" x14ac:dyDescent="0.25">
      <c r="B99" s="20">
        <v>60</v>
      </c>
      <c r="C99" s="5" t="s">
        <v>125</v>
      </c>
      <c r="D99" s="7">
        <f>SUM(E99:I99)</f>
        <v>10000</v>
      </c>
      <c r="E99" s="7">
        <v>10000</v>
      </c>
      <c r="F99" s="7">
        <v>0</v>
      </c>
      <c r="G99" s="7">
        <v>0</v>
      </c>
      <c r="H99" s="7">
        <v>0</v>
      </c>
      <c r="I99" s="7">
        <v>0</v>
      </c>
    </row>
    <row r="100" spans="1:9" s="15" customFormat="1" ht="35.25" customHeight="1" x14ac:dyDescent="0.25">
      <c r="B100" s="20">
        <v>61</v>
      </c>
      <c r="C100" s="5" t="s">
        <v>126</v>
      </c>
      <c r="D100" s="7">
        <f t="shared" ref="D100:D101" si="24">SUM(E100:I100)</f>
        <v>10000</v>
      </c>
      <c r="E100" s="7">
        <v>10000</v>
      </c>
      <c r="F100" s="7">
        <v>0</v>
      </c>
      <c r="G100" s="7">
        <v>0</v>
      </c>
      <c r="H100" s="7">
        <v>0</v>
      </c>
      <c r="I100" s="7">
        <v>0</v>
      </c>
    </row>
    <row r="101" spans="1:9" s="15" customFormat="1" ht="35.25" customHeight="1" x14ac:dyDescent="0.25">
      <c r="B101" s="20">
        <v>62</v>
      </c>
      <c r="C101" s="5" t="s">
        <v>137</v>
      </c>
      <c r="D101" s="7">
        <f t="shared" si="24"/>
        <v>10000</v>
      </c>
      <c r="E101" s="7">
        <v>10000</v>
      </c>
      <c r="F101" s="7">
        <v>0</v>
      </c>
      <c r="G101" s="7">
        <v>0</v>
      </c>
      <c r="H101" s="7">
        <v>0</v>
      </c>
      <c r="I101" s="7">
        <v>0</v>
      </c>
    </row>
    <row r="102" spans="1:9" s="15" customFormat="1" ht="28.5" customHeight="1" x14ac:dyDescent="0.25">
      <c r="B102" s="20">
        <v>63</v>
      </c>
      <c r="C102" s="6" t="s">
        <v>171</v>
      </c>
      <c r="D102" s="8">
        <v>10000</v>
      </c>
      <c r="E102" s="8">
        <v>10000</v>
      </c>
      <c r="F102" s="8">
        <v>0</v>
      </c>
      <c r="G102" s="8">
        <v>0</v>
      </c>
      <c r="H102" s="8">
        <v>0</v>
      </c>
      <c r="I102" s="7">
        <v>0</v>
      </c>
    </row>
    <row r="103" spans="1:9" s="15" customFormat="1" ht="28.5" customHeight="1" x14ac:dyDescent="0.25">
      <c r="B103" s="20">
        <v>64</v>
      </c>
      <c r="C103" s="6" t="s">
        <v>108</v>
      </c>
      <c r="D103" s="8">
        <f>E103+F103+G103+H103+I103</f>
        <v>48500</v>
      </c>
      <c r="E103" s="8">
        <v>48500</v>
      </c>
      <c r="F103" s="8">
        <v>0</v>
      </c>
      <c r="G103" s="8">
        <v>0</v>
      </c>
      <c r="H103" s="8">
        <v>0</v>
      </c>
      <c r="I103" s="7">
        <v>0</v>
      </c>
    </row>
    <row r="104" spans="1:9" s="15" customFormat="1" ht="28.5" customHeight="1" x14ac:dyDescent="0.25">
      <c r="B104" s="20">
        <v>65</v>
      </c>
      <c r="C104" s="6" t="s">
        <v>111</v>
      </c>
      <c r="D104" s="8">
        <f>E104+F104+G104+H104+I104</f>
        <v>10000</v>
      </c>
      <c r="E104" s="8">
        <v>10000</v>
      </c>
      <c r="F104" s="8">
        <v>0</v>
      </c>
      <c r="G104" s="8">
        <v>0</v>
      </c>
      <c r="H104" s="8">
        <v>0</v>
      </c>
      <c r="I104" s="7">
        <v>0</v>
      </c>
    </row>
    <row r="105" spans="1:9" s="15" customFormat="1" ht="37.5" customHeight="1" x14ac:dyDescent="0.25">
      <c r="B105" s="20">
        <v>66</v>
      </c>
      <c r="C105" s="6" t="s">
        <v>196</v>
      </c>
      <c r="D105" s="8">
        <f>E105</f>
        <v>18200</v>
      </c>
      <c r="E105" s="8">
        <v>18200</v>
      </c>
      <c r="F105" s="8">
        <v>0</v>
      </c>
      <c r="G105" s="8">
        <v>0</v>
      </c>
      <c r="H105" s="8">
        <v>0</v>
      </c>
      <c r="I105" s="7">
        <v>0</v>
      </c>
    </row>
    <row r="106" spans="1:9" s="59" customFormat="1" ht="32.25" customHeight="1" x14ac:dyDescent="0.25">
      <c r="A106" s="15"/>
      <c r="B106" s="137" t="s">
        <v>8</v>
      </c>
      <c r="C106" s="138"/>
      <c r="D106" s="58">
        <f t="shared" ref="D106:I106" si="25">D107+D109+D112</f>
        <v>1624500</v>
      </c>
      <c r="E106" s="58">
        <f t="shared" si="25"/>
        <v>623200</v>
      </c>
      <c r="F106" s="58">
        <f t="shared" si="25"/>
        <v>0</v>
      </c>
      <c r="G106" s="58">
        <f t="shared" si="25"/>
        <v>0</v>
      </c>
      <c r="H106" s="58">
        <f t="shared" si="25"/>
        <v>1001300</v>
      </c>
      <c r="I106" s="58">
        <f t="shared" si="25"/>
        <v>0</v>
      </c>
    </row>
    <row r="107" spans="1:9" s="59" customFormat="1" ht="30.75" customHeight="1" x14ac:dyDescent="0.25">
      <c r="A107" s="15"/>
      <c r="B107" s="135" t="s">
        <v>22</v>
      </c>
      <c r="C107" s="136"/>
      <c r="D107" s="58">
        <f t="shared" ref="D107:I107" si="26">SUM(D108:D108)</f>
        <v>1031800</v>
      </c>
      <c r="E107" s="58">
        <f t="shared" si="26"/>
        <v>30500</v>
      </c>
      <c r="F107" s="58">
        <f t="shared" si="26"/>
        <v>0</v>
      </c>
      <c r="G107" s="58">
        <f t="shared" si="26"/>
        <v>0</v>
      </c>
      <c r="H107" s="58">
        <f t="shared" si="26"/>
        <v>1001300</v>
      </c>
      <c r="I107" s="58">
        <f t="shared" si="26"/>
        <v>0</v>
      </c>
    </row>
    <row r="108" spans="1:9" s="15" customFormat="1" ht="27" customHeight="1" x14ac:dyDescent="0.25">
      <c r="B108" s="20">
        <v>67</v>
      </c>
      <c r="C108" s="28" t="s">
        <v>106</v>
      </c>
      <c r="D108" s="7">
        <f>E108+F108+G108+H108+I108</f>
        <v>1031800</v>
      </c>
      <c r="E108" s="7">
        <v>30500</v>
      </c>
      <c r="F108" s="7">
        <v>0</v>
      </c>
      <c r="G108" s="7">
        <v>0</v>
      </c>
      <c r="H108" s="7">
        <v>1001300</v>
      </c>
      <c r="I108" s="7">
        <v>0</v>
      </c>
    </row>
    <row r="109" spans="1:9" s="59" customFormat="1" ht="27" customHeight="1" x14ac:dyDescent="0.25">
      <c r="A109" s="15"/>
      <c r="B109" s="135" t="s">
        <v>78</v>
      </c>
      <c r="C109" s="136"/>
      <c r="D109" s="58">
        <f t="shared" ref="D109:I109" si="27">SUM(D110:D111)</f>
        <v>460400</v>
      </c>
      <c r="E109" s="58">
        <f t="shared" si="27"/>
        <v>460400</v>
      </c>
      <c r="F109" s="58">
        <f t="shared" si="27"/>
        <v>0</v>
      </c>
      <c r="G109" s="58">
        <f t="shared" si="27"/>
        <v>0</v>
      </c>
      <c r="H109" s="58">
        <f t="shared" si="27"/>
        <v>0</v>
      </c>
      <c r="I109" s="58">
        <f t="shared" si="27"/>
        <v>0</v>
      </c>
    </row>
    <row r="110" spans="1:9" s="15" customFormat="1" ht="23.25" customHeight="1" x14ac:dyDescent="0.25">
      <c r="B110" s="20">
        <v>68</v>
      </c>
      <c r="C110" s="28" t="s">
        <v>141</v>
      </c>
      <c r="D110" s="7">
        <f>E110+F110+G110+H110+I110</f>
        <v>410000</v>
      </c>
      <c r="E110" s="7">
        <v>410000</v>
      </c>
      <c r="F110" s="7">
        <v>0</v>
      </c>
      <c r="G110" s="7">
        <v>0</v>
      </c>
      <c r="H110" s="7">
        <v>0</v>
      </c>
      <c r="I110" s="7">
        <v>0</v>
      </c>
    </row>
    <row r="111" spans="1:9" s="27" customFormat="1" ht="27" customHeight="1" x14ac:dyDescent="0.25">
      <c r="B111" s="22">
        <v>69</v>
      </c>
      <c r="C111" s="6" t="s">
        <v>170</v>
      </c>
      <c r="D111" s="7">
        <f>E111</f>
        <v>50400</v>
      </c>
      <c r="E111" s="7">
        <v>50400</v>
      </c>
      <c r="F111" s="7">
        <v>0</v>
      </c>
      <c r="G111" s="7">
        <v>0</v>
      </c>
      <c r="H111" s="7">
        <v>0</v>
      </c>
      <c r="I111" s="7">
        <v>0</v>
      </c>
    </row>
    <row r="112" spans="1:9" s="59" customFormat="1" ht="33.6" customHeight="1" x14ac:dyDescent="0.25">
      <c r="A112" s="15"/>
      <c r="B112" s="135" t="s">
        <v>16</v>
      </c>
      <c r="C112" s="136"/>
      <c r="D112" s="58">
        <f>SUM(D113:D120)</f>
        <v>132300</v>
      </c>
      <c r="E112" s="110">
        <f t="shared" ref="E112:I112" si="28">SUM(E113:E120)</f>
        <v>132300</v>
      </c>
      <c r="F112" s="110">
        <f t="shared" si="28"/>
        <v>0</v>
      </c>
      <c r="G112" s="110">
        <f t="shared" si="28"/>
        <v>0</v>
      </c>
      <c r="H112" s="110">
        <f t="shared" si="28"/>
        <v>0</v>
      </c>
      <c r="I112" s="110">
        <f t="shared" si="28"/>
        <v>0</v>
      </c>
    </row>
    <row r="113" spans="1:9" s="92" customFormat="1" ht="42" customHeight="1" x14ac:dyDescent="0.25">
      <c r="B113" s="19">
        <v>70</v>
      </c>
      <c r="C113" s="5" t="s">
        <v>42</v>
      </c>
      <c r="D113" s="8">
        <f>E113</f>
        <v>4300</v>
      </c>
      <c r="E113" s="8">
        <f>1300+3000</f>
        <v>4300</v>
      </c>
      <c r="F113" s="8">
        <v>0</v>
      </c>
      <c r="G113" s="8">
        <v>0</v>
      </c>
      <c r="H113" s="8">
        <v>0</v>
      </c>
      <c r="I113" s="8">
        <v>0</v>
      </c>
    </row>
    <row r="114" spans="1:9" s="92" customFormat="1" ht="31.5" customHeight="1" x14ac:dyDescent="0.25">
      <c r="B114" s="116">
        <v>71</v>
      </c>
      <c r="C114" s="117" t="s">
        <v>191</v>
      </c>
      <c r="D114" s="115">
        <f>E114</f>
        <v>42400</v>
      </c>
      <c r="E114" s="115">
        <v>42400</v>
      </c>
      <c r="F114" s="115">
        <v>0</v>
      </c>
      <c r="G114" s="115">
        <v>0</v>
      </c>
      <c r="H114" s="115">
        <v>0</v>
      </c>
      <c r="I114" s="115">
        <v>0</v>
      </c>
    </row>
    <row r="115" spans="1:9" s="17" customFormat="1" ht="21.75" customHeight="1" x14ac:dyDescent="0.25">
      <c r="B115" s="19">
        <v>72</v>
      </c>
      <c r="C115" s="5" t="s">
        <v>130</v>
      </c>
      <c r="D115" s="7">
        <f>E115</f>
        <v>10000</v>
      </c>
      <c r="E115" s="7">
        <v>10000</v>
      </c>
      <c r="F115" s="7">
        <v>0</v>
      </c>
      <c r="G115" s="7">
        <v>0</v>
      </c>
      <c r="H115" s="7">
        <v>0</v>
      </c>
      <c r="I115" s="7">
        <v>0</v>
      </c>
    </row>
    <row r="116" spans="1:9" s="17" customFormat="1" ht="26.25" customHeight="1" x14ac:dyDescent="0.25">
      <c r="B116" s="116">
        <v>73</v>
      </c>
      <c r="C116" s="6" t="s">
        <v>149</v>
      </c>
      <c r="D116" s="7">
        <f>E116</f>
        <v>10800</v>
      </c>
      <c r="E116" s="7">
        <v>10800</v>
      </c>
      <c r="F116" s="7">
        <v>0</v>
      </c>
      <c r="G116" s="7">
        <v>0</v>
      </c>
      <c r="H116" s="7">
        <v>0</v>
      </c>
      <c r="I116" s="7">
        <v>0</v>
      </c>
    </row>
    <row r="117" spans="1:9" s="17" customFormat="1" ht="35.450000000000003" customHeight="1" x14ac:dyDescent="0.25">
      <c r="B117" s="19">
        <v>74</v>
      </c>
      <c r="C117" s="6" t="s">
        <v>41</v>
      </c>
      <c r="D117" s="7">
        <f>E117+F117+G117+H117+I117</f>
        <v>5000</v>
      </c>
      <c r="E117" s="7">
        <v>5000</v>
      </c>
      <c r="F117" s="7">
        <v>0</v>
      </c>
      <c r="G117" s="7">
        <v>0</v>
      </c>
      <c r="H117" s="7">
        <v>0</v>
      </c>
      <c r="I117" s="7">
        <v>0</v>
      </c>
    </row>
    <row r="118" spans="1:9" s="92" customFormat="1" ht="38.25" customHeight="1" x14ac:dyDescent="0.25">
      <c r="B118" s="116">
        <v>75</v>
      </c>
      <c r="C118" s="5" t="s">
        <v>85</v>
      </c>
      <c r="D118" s="8">
        <f>E118+F118+G118+H118+I118</f>
        <v>4800</v>
      </c>
      <c r="E118" s="8">
        <v>4800</v>
      </c>
      <c r="F118" s="8">
        <v>0</v>
      </c>
      <c r="G118" s="8">
        <v>0</v>
      </c>
      <c r="H118" s="8">
        <v>0</v>
      </c>
      <c r="I118" s="8">
        <v>0</v>
      </c>
    </row>
    <row r="119" spans="1:9" s="17" customFormat="1" ht="33.75" customHeight="1" x14ac:dyDescent="0.25">
      <c r="B119" s="19">
        <v>76</v>
      </c>
      <c r="C119" s="28" t="s">
        <v>103</v>
      </c>
      <c r="D119" s="7">
        <v>5000</v>
      </c>
      <c r="E119" s="7">
        <v>5000</v>
      </c>
      <c r="F119" s="7">
        <v>0</v>
      </c>
      <c r="G119" s="7">
        <v>0</v>
      </c>
      <c r="H119" s="7">
        <v>0</v>
      </c>
      <c r="I119" s="7">
        <v>0</v>
      </c>
    </row>
    <row r="120" spans="1:9" s="17" customFormat="1" ht="42" customHeight="1" x14ac:dyDescent="0.25">
      <c r="B120" s="116">
        <v>77</v>
      </c>
      <c r="C120" s="111" t="s">
        <v>192</v>
      </c>
      <c r="D120" s="118">
        <f>E120+F120+G120+H120+I120</f>
        <v>50000</v>
      </c>
      <c r="E120" s="118">
        <v>50000</v>
      </c>
      <c r="F120" s="118">
        <v>0</v>
      </c>
      <c r="G120" s="118">
        <v>0</v>
      </c>
      <c r="H120" s="118">
        <v>0</v>
      </c>
      <c r="I120" s="118">
        <v>0</v>
      </c>
    </row>
    <row r="121" spans="1:9" s="59" customFormat="1" ht="26.45" customHeight="1" x14ac:dyDescent="0.25">
      <c r="A121" s="15"/>
      <c r="B121" s="137" t="s">
        <v>46</v>
      </c>
      <c r="C121" s="138"/>
      <c r="D121" s="58">
        <f>D122+D131+D128</f>
        <v>2444800</v>
      </c>
      <c r="E121" s="58">
        <f>E122+E131+E128</f>
        <v>1481800</v>
      </c>
      <c r="F121" s="58">
        <f t="shared" ref="F121:I121" si="29">F122+F131+F128</f>
        <v>0</v>
      </c>
      <c r="G121" s="58">
        <f t="shared" si="29"/>
        <v>0</v>
      </c>
      <c r="H121" s="58">
        <f t="shared" si="29"/>
        <v>0</v>
      </c>
      <c r="I121" s="58">
        <f t="shared" si="29"/>
        <v>963000</v>
      </c>
    </row>
    <row r="122" spans="1:9" s="59" customFormat="1" ht="32.25" customHeight="1" x14ac:dyDescent="0.25">
      <c r="A122" s="15"/>
      <c r="B122" s="135" t="s">
        <v>5</v>
      </c>
      <c r="C122" s="136"/>
      <c r="D122" s="58">
        <f>SUM(D123:D127)</f>
        <v>1933800</v>
      </c>
      <c r="E122" s="58">
        <f t="shared" ref="E122:I122" si="30">SUM(E123:E127)</f>
        <v>970800</v>
      </c>
      <c r="F122" s="58">
        <f t="shared" si="30"/>
        <v>0</v>
      </c>
      <c r="G122" s="58">
        <f t="shared" si="30"/>
        <v>0</v>
      </c>
      <c r="H122" s="58">
        <f t="shared" si="30"/>
        <v>0</v>
      </c>
      <c r="I122" s="58">
        <f t="shared" si="30"/>
        <v>963000</v>
      </c>
    </row>
    <row r="123" spans="1:9" s="27" customFormat="1" ht="49.5" customHeight="1" x14ac:dyDescent="0.25">
      <c r="B123" s="19">
        <v>78</v>
      </c>
      <c r="C123" s="5" t="s">
        <v>63</v>
      </c>
      <c r="D123" s="8">
        <f>E123+F123+G123+H123+I123</f>
        <v>42700</v>
      </c>
      <c r="E123" s="8">
        <v>42700</v>
      </c>
      <c r="F123" s="8">
        <v>0</v>
      </c>
      <c r="G123" s="8">
        <v>0</v>
      </c>
      <c r="H123" s="8">
        <v>0</v>
      </c>
      <c r="I123" s="8">
        <v>0</v>
      </c>
    </row>
    <row r="124" spans="1:9" s="44" customFormat="1" ht="25.5" customHeight="1" x14ac:dyDescent="0.25">
      <c r="A124" s="15"/>
      <c r="B124" s="131">
        <v>79</v>
      </c>
      <c r="C124" s="132" t="s">
        <v>36</v>
      </c>
      <c r="D124" s="139">
        <f>E124+F124+G124+H124+I124</f>
        <v>1880700</v>
      </c>
      <c r="E124" s="142">
        <v>917700</v>
      </c>
      <c r="F124" s="139">
        <v>0</v>
      </c>
      <c r="G124" s="139">
        <v>0</v>
      </c>
      <c r="H124" s="139">
        <v>0</v>
      </c>
      <c r="I124" s="142">
        <v>963000</v>
      </c>
    </row>
    <row r="125" spans="1:9" s="44" customFormat="1" ht="12" customHeight="1" x14ac:dyDescent="0.25">
      <c r="A125" s="15"/>
      <c r="B125" s="131"/>
      <c r="C125" s="133"/>
      <c r="D125" s="140"/>
      <c r="E125" s="143"/>
      <c r="F125" s="140"/>
      <c r="G125" s="140"/>
      <c r="H125" s="140"/>
      <c r="I125" s="143"/>
    </row>
    <row r="126" spans="1:9" s="15" customFormat="1" ht="1.5" customHeight="1" x14ac:dyDescent="0.25">
      <c r="B126" s="131"/>
      <c r="C126" s="134"/>
      <c r="D126" s="141"/>
      <c r="E126" s="144"/>
      <c r="F126" s="141"/>
      <c r="G126" s="141"/>
      <c r="H126" s="141"/>
      <c r="I126" s="144"/>
    </row>
    <row r="127" spans="1:9" s="27" customFormat="1" ht="38.25" customHeight="1" x14ac:dyDescent="0.25">
      <c r="B127" s="19">
        <v>80</v>
      </c>
      <c r="C127" s="5" t="s">
        <v>86</v>
      </c>
      <c r="D127" s="8">
        <f>E127</f>
        <v>10400</v>
      </c>
      <c r="E127" s="8">
        <v>10400</v>
      </c>
      <c r="F127" s="8">
        <v>0</v>
      </c>
      <c r="G127" s="8">
        <v>0</v>
      </c>
      <c r="H127" s="8">
        <v>0</v>
      </c>
      <c r="I127" s="8">
        <v>0</v>
      </c>
    </row>
    <row r="128" spans="1:9" s="61" customFormat="1" ht="35.25" customHeight="1" x14ac:dyDescent="0.25">
      <c r="A128" s="15"/>
      <c r="B128" s="135" t="s">
        <v>78</v>
      </c>
      <c r="C128" s="136"/>
      <c r="D128" s="84">
        <f>D129+D130</f>
        <v>10000</v>
      </c>
      <c r="E128" s="84">
        <f t="shared" ref="E128:I128" si="31">E129+E130</f>
        <v>10000</v>
      </c>
      <c r="F128" s="84">
        <f t="shared" si="31"/>
        <v>0</v>
      </c>
      <c r="G128" s="84">
        <f t="shared" si="31"/>
        <v>0</v>
      </c>
      <c r="H128" s="84">
        <f t="shared" si="31"/>
        <v>0</v>
      </c>
      <c r="I128" s="84">
        <f t="shared" si="31"/>
        <v>0</v>
      </c>
    </row>
    <row r="129" spans="1:9" s="61" customFormat="1" ht="35.25" customHeight="1" x14ac:dyDescent="0.25">
      <c r="A129" s="15"/>
      <c r="B129" s="113">
        <v>81</v>
      </c>
      <c r="C129" s="119" t="s">
        <v>197</v>
      </c>
      <c r="D129" s="118">
        <f>E129</f>
        <v>5000</v>
      </c>
      <c r="E129" s="118">
        <v>5000</v>
      </c>
      <c r="F129" s="118">
        <v>0</v>
      </c>
      <c r="G129" s="118">
        <v>0</v>
      </c>
      <c r="H129" s="118">
        <v>0</v>
      </c>
      <c r="I129" s="118">
        <v>0</v>
      </c>
    </row>
    <row r="130" spans="1:9" s="61" customFormat="1" ht="35.25" customHeight="1" x14ac:dyDescent="0.25">
      <c r="A130" s="15"/>
      <c r="B130" s="113">
        <v>82</v>
      </c>
      <c r="C130" s="119" t="s">
        <v>198</v>
      </c>
      <c r="D130" s="118">
        <f>E130</f>
        <v>5000</v>
      </c>
      <c r="E130" s="118">
        <v>5000</v>
      </c>
      <c r="F130" s="118">
        <v>0</v>
      </c>
      <c r="G130" s="118">
        <v>0</v>
      </c>
      <c r="H130" s="118">
        <v>0</v>
      </c>
      <c r="I130" s="118">
        <v>0</v>
      </c>
    </row>
    <row r="131" spans="1:9" s="59" customFormat="1" ht="25.15" customHeight="1" x14ac:dyDescent="0.25">
      <c r="A131" s="15"/>
      <c r="B131" s="135" t="s">
        <v>9</v>
      </c>
      <c r="C131" s="136"/>
      <c r="D131" s="58">
        <f t="shared" ref="D131:I131" si="32">SUM(D132:D142)</f>
        <v>501000</v>
      </c>
      <c r="E131" s="110">
        <f t="shared" si="32"/>
        <v>501000</v>
      </c>
      <c r="F131" s="110">
        <f t="shared" si="32"/>
        <v>0</v>
      </c>
      <c r="G131" s="110">
        <f t="shared" si="32"/>
        <v>0</v>
      </c>
      <c r="H131" s="110">
        <f t="shared" si="32"/>
        <v>0</v>
      </c>
      <c r="I131" s="110">
        <f t="shared" si="32"/>
        <v>0</v>
      </c>
    </row>
    <row r="132" spans="1:9" s="15" customFormat="1" ht="43.5" customHeight="1" x14ac:dyDescent="0.25">
      <c r="B132" s="20">
        <v>83</v>
      </c>
      <c r="C132" s="6" t="s">
        <v>48</v>
      </c>
      <c r="D132" s="7">
        <f>SUM(E132:I132)</f>
        <v>38600</v>
      </c>
      <c r="E132" s="7">
        <v>38600</v>
      </c>
      <c r="F132" s="7">
        <v>0</v>
      </c>
      <c r="G132" s="7">
        <v>0</v>
      </c>
      <c r="H132" s="7">
        <v>0</v>
      </c>
      <c r="I132" s="7">
        <v>0</v>
      </c>
    </row>
    <row r="133" spans="1:9" s="15" customFormat="1" ht="43.5" customHeight="1" x14ac:dyDescent="0.25">
      <c r="B133" s="19">
        <v>84</v>
      </c>
      <c r="C133" s="6" t="s">
        <v>35</v>
      </c>
      <c r="D133" s="7">
        <f>E133</f>
        <v>47600</v>
      </c>
      <c r="E133" s="7">
        <v>47600</v>
      </c>
      <c r="F133" s="7">
        <v>0</v>
      </c>
      <c r="G133" s="7">
        <v>0</v>
      </c>
      <c r="H133" s="7">
        <v>0</v>
      </c>
      <c r="I133" s="7">
        <v>0</v>
      </c>
    </row>
    <row r="134" spans="1:9" s="15" customFormat="1" ht="43.5" customHeight="1" x14ac:dyDescent="0.25">
      <c r="B134" s="20">
        <v>85</v>
      </c>
      <c r="C134" s="6" t="s">
        <v>57</v>
      </c>
      <c r="D134" s="7">
        <f>E134</f>
        <v>35700</v>
      </c>
      <c r="E134" s="7">
        <v>35700</v>
      </c>
      <c r="F134" s="7" t="s">
        <v>58</v>
      </c>
      <c r="G134" s="7" t="s">
        <v>58</v>
      </c>
      <c r="H134" s="7" t="s">
        <v>58</v>
      </c>
      <c r="I134" s="7" t="s">
        <v>58</v>
      </c>
    </row>
    <row r="135" spans="1:9" s="15" customFormat="1" ht="43.5" customHeight="1" x14ac:dyDescent="0.25">
      <c r="B135" s="19">
        <v>86</v>
      </c>
      <c r="C135" s="6" t="s">
        <v>202</v>
      </c>
      <c r="D135" s="7">
        <f t="shared" ref="D135:D136" si="33">E135</f>
        <v>67400</v>
      </c>
      <c r="E135" s="7">
        <v>67400</v>
      </c>
      <c r="F135" s="7" t="s">
        <v>58</v>
      </c>
      <c r="G135" s="7" t="s">
        <v>58</v>
      </c>
      <c r="H135" s="7" t="s">
        <v>58</v>
      </c>
      <c r="I135" s="7" t="s">
        <v>58</v>
      </c>
    </row>
    <row r="136" spans="1:9" s="15" customFormat="1" ht="43.5" customHeight="1" x14ac:dyDescent="0.25">
      <c r="B136" s="20">
        <v>87</v>
      </c>
      <c r="C136" s="6" t="s">
        <v>193</v>
      </c>
      <c r="D136" s="7">
        <f t="shared" si="33"/>
        <v>47900</v>
      </c>
      <c r="E136" s="7">
        <v>47900</v>
      </c>
      <c r="F136" s="7" t="s">
        <v>58</v>
      </c>
      <c r="G136" s="7" t="s">
        <v>58</v>
      </c>
      <c r="H136" s="7" t="s">
        <v>58</v>
      </c>
      <c r="I136" s="7" t="s">
        <v>58</v>
      </c>
    </row>
    <row r="137" spans="1:9" s="15" customFormat="1" ht="43.5" customHeight="1" x14ac:dyDescent="0.25">
      <c r="B137" s="19">
        <v>88</v>
      </c>
      <c r="C137" s="6" t="s">
        <v>67</v>
      </c>
      <c r="D137" s="7">
        <f>E137</f>
        <v>74900</v>
      </c>
      <c r="E137" s="7">
        <v>74900</v>
      </c>
      <c r="F137" s="7">
        <v>0</v>
      </c>
      <c r="G137" s="7">
        <v>0</v>
      </c>
      <c r="H137" s="7">
        <v>0</v>
      </c>
      <c r="I137" s="7">
        <v>0</v>
      </c>
    </row>
    <row r="138" spans="1:9" s="15" customFormat="1" ht="41.25" customHeight="1" x14ac:dyDescent="0.25">
      <c r="B138" s="20">
        <v>89</v>
      </c>
      <c r="C138" s="6" t="s">
        <v>43</v>
      </c>
      <c r="D138" s="7">
        <f>E138</f>
        <v>10000</v>
      </c>
      <c r="E138" s="7">
        <v>10000</v>
      </c>
      <c r="F138" s="7">
        <v>0</v>
      </c>
      <c r="G138" s="7">
        <v>0</v>
      </c>
      <c r="H138" s="7">
        <v>0</v>
      </c>
      <c r="I138" s="7">
        <v>0</v>
      </c>
    </row>
    <row r="139" spans="1:9" s="15" customFormat="1" ht="33" customHeight="1" x14ac:dyDescent="0.25">
      <c r="B139" s="19">
        <v>90</v>
      </c>
      <c r="C139" s="6" t="s">
        <v>83</v>
      </c>
      <c r="D139" s="7">
        <f>E139</f>
        <v>42900</v>
      </c>
      <c r="E139" s="7">
        <v>42900</v>
      </c>
      <c r="F139" s="7">
        <v>0</v>
      </c>
      <c r="G139" s="7">
        <v>0</v>
      </c>
      <c r="H139" s="7">
        <v>0</v>
      </c>
      <c r="I139" s="8">
        <v>0</v>
      </c>
    </row>
    <row r="140" spans="1:9" s="15" customFormat="1" ht="33" customHeight="1" x14ac:dyDescent="0.25">
      <c r="B140" s="20">
        <v>91</v>
      </c>
      <c r="C140" s="6" t="s">
        <v>157</v>
      </c>
      <c r="D140" s="7">
        <f>E140</f>
        <v>125400</v>
      </c>
      <c r="E140" s="7">
        <v>125400</v>
      </c>
      <c r="F140" s="7">
        <v>0</v>
      </c>
      <c r="G140" s="7">
        <v>0</v>
      </c>
      <c r="H140" s="7">
        <v>0</v>
      </c>
      <c r="I140" s="8">
        <v>0</v>
      </c>
    </row>
    <row r="141" spans="1:9" s="15" customFormat="1" ht="51" customHeight="1" x14ac:dyDescent="0.25">
      <c r="B141" s="19">
        <v>92</v>
      </c>
      <c r="C141" s="6" t="s">
        <v>87</v>
      </c>
      <c r="D141" s="7">
        <f>E141+F141+G141+H141+I141</f>
        <v>5600</v>
      </c>
      <c r="E141" s="7">
        <v>5600</v>
      </c>
      <c r="F141" s="7">
        <v>0</v>
      </c>
      <c r="G141" s="7">
        <v>0</v>
      </c>
      <c r="H141" s="7">
        <v>0</v>
      </c>
      <c r="I141" s="8">
        <v>0</v>
      </c>
    </row>
    <row r="142" spans="1:9" s="15" customFormat="1" ht="34.5" customHeight="1" x14ac:dyDescent="0.25">
      <c r="B142" s="20">
        <v>93</v>
      </c>
      <c r="C142" s="6" t="s">
        <v>103</v>
      </c>
      <c r="D142" s="7">
        <v>5000</v>
      </c>
      <c r="E142" s="7">
        <v>5000</v>
      </c>
      <c r="F142" s="7">
        <v>0</v>
      </c>
      <c r="G142" s="7">
        <v>0</v>
      </c>
      <c r="H142" s="7">
        <v>0</v>
      </c>
      <c r="I142" s="34">
        <v>0</v>
      </c>
    </row>
    <row r="143" spans="1:9" s="59" customFormat="1" ht="25.5" customHeight="1" x14ac:dyDescent="0.25">
      <c r="A143" s="15"/>
      <c r="B143" s="137" t="s">
        <v>17</v>
      </c>
      <c r="C143" s="138"/>
      <c r="D143" s="145">
        <f t="shared" ref="D143:I143" si="34">D145+D156+D164</f>
        <v>15036800</v>
      </c>
      <c r="E143" s="145">
        <f t="shared" si="34"/>
        <v>3726100</v>
      </c>
      <c r="F143" s="145">
        <f t="shared" si="34"/>
        <v>0</v>
      </c>
      <c r="G143" s="145">
        <f t="shared" si="34"/>
        <v>0</v>
      </c>
      <c r="H143" s="145">
        <f t="shared" si="34"/>
        <v>5887100</v>
      </c>
      <c r="I143" s="145">
        <f t="shared" si="34"/>
        <v>5423600</v>
      </c>
    </row>
    <row r="144" spans="1:9" s="59" customFormat="1" ht="25.5" customHeight="1" x14ac:dyDescent="0.25">
      <c r="A144" s="15"/>
      <c r="B144" s="135" t="s">
        <v>15</v>
      </c>
      <c r="C144" s="136"/>
      <c r="D144" s="145"/>
      <c r="E144" s="145"/>
      <c r="F144" s="145"/>
      <c r="G144" s="145"/>
      <c r="H144" s="145"/>
      <c r="I144" s="145"/>
    </row>
    <row r="145" spans="1:9" s="59" customFormat="1" ht="25.5" customHeight="1" x14ac:dyDescent="0.25">
      <c r="A145" s="15"/>
      <c r="B145" s="135" t="s">
        <v>5</v>
      </c>
      <c r="C145" s="136"/>
      <c r="D145" s="58">
        <f>SUM(D146:D155)</f>
        <v>5173700</v>
      </c>
      <c r="E145" s="58">
        <f t="shared" ref="E145:I145" si="35">SUM(E146:E155)</f>
        <v>1614500</v>
      </c>
      <c r="F145" s="58">
        <f t="shared" si="35"/>
        <v>0</v>
      </c>
      <c r="G145" s="58">
        <f t="shared" si="35"/>
        <v>0</v>
      </c>
      <c r="H145" s="58">
        <f t="shared" si="35"/>
        <v>2584800</v>
      </c>
      <c r="I145" s="58">
        <f t="shared" si="35"/>
        <v>974400</v>
      </c>
    </row>
    <row r="146" spans="1:9" s="15" customFormat="1" ht="60.75" customHeight="1" x14ac:dyDescent="0.25">
      <c r="B146" s="99">
        <v>94</v>
      </c>
      <c r="C146" s="100" t="s">
        <v>29</v>
      </c>
      <c r="D146" s="101">
        <f>E146+F146+G146+H146+I146</f>
        <v>171300</v>
      </c>
      <c r="E146" s="101">
        <v>103900</v>
      </c>
      <c r="F146" s="101">
        <v>0</v>
      </c>
      <c r="G146" s="101">
        <v>0</v>
      </c>
      <c r="H146" s="101">
        <v>67400</v>
      </c>
      <c r="I146" s="101">
        <v>0</v>
      </c>
    </row>
    <row r="147" spans="1:9" s="15" customFormat="1" ht="51" customHeight="1" x14ac:dyDescent="0.25">
      <c r="B147" s="99">
        <v>95</v>
      </c>
      <c r="C147" s="100" t="s">
        <v>18</v>
      </c>
      <c r="D147" s="101">
        <f>SUM(E147:H147)</f>
        <v>170600</v>
      </c>
      <c r="E147" s="102">
        <v>63700</v>
      </c>
      <c r="F147" s="101">
        <v>0</v>
      </c>
      <c r="G147" s="101">
        <v>0</v>
      </c>
      <c r="H147" s="101">
        <f>93700+13200</f>
        <v>106900</v>
      </c>
      <c r="I147" s="101">
        <v>0</v>
      </c>
    </row>
    <row r="148" spans="1:9" s="15" customFormat="1" ht="42" customHeight="1" x14ac:dyDescent="0.25">
      <c r="B148" s="99">
        <v>96</v>
      </c>
      <c r="C148" s="100" t="s">
        <v>44</v>
      </c>
      <c r="D148" s="101">
        <f>SUM(E148:H148)</f>
        <v>52700</v>
      </c>
      <c r="E148" s="105">
        <v>52700</v>
      </c>
      <c r="F148" s="101">
        <v>0</v>
      </c>
      <c r="G148" s="101">
        <v>0</v>
      </c>
      <c r="H148" s="101">
        <v>0</v>
      </c>
      <c r="I148" s="101">
        <v>0</v>
      </c>
    </row>
    <row r="149" spans="1:9" s="15" customFormat="1" ht="31.5" customHeight="1" x14ac:dyDescent="0.25">
      <c r="B149" s="99">
        <v>97</v>
      </c>
      <c r="C149" s="100" t="s">
        <v>147</v>
      </c>
      <c r="D149" s="105">
        <f>E149+F149+G149+H149+I149</f>
        <v>974400</v>
      </c>
      <c r="E149" s="104">
        <v>0</v>
      </c>
      <c r="F149" s="104">
        <v>0</v>
      </c>
      <c r="G149" s="104">
        <v>0</v>
      </c>
      <c r="H149" s="104">
        <v>0</v>
      </c>
      <c r="I149" s="104">
        <v>974400</v>
      </c>
    </row>
    <row r="150" spans="1:9" s="15" customFormat="1" ht="42.75" customHeight="1" x14ac:dyDescent="0.25">
      <c r="B150" s="99">
        <v>98</v>
      </c>
      <c r="C150" s="100" t="s">
        <v>110</v>
      </c>
      <c r="D150" s="106">
        <f>E150+F150+G150+H150+I150</f>
        <v>246900</v>
      </c>
      <c r="E150" s="104">
        <f>186900+60000</f>
        <v>246900</v>
      </c>
      <c r="F150" s="104">
        <v>0</v>
      </c>
      <c r="G150" s="104">
        <v>0</v>
      </c>
      <c r="H150" s="104">
        <v>0</v>
      </c>
      <c r="I150" s="104">
        <v>0</v>
      </c>
    </row>
    <row r="151" spans="1:9" s="15" customFormat="1" ht="39.75" customHeight="1" x14ac:dyDescent="0.25">
      <c r="B151" s="99">
        <v>99</v>
      </c>
      <c r="C151" s="100" t="s">
        <v>97</v>
      </c>
      <c r="D151" s="101">
        <f>SUM(E151:H151)</f>
        <v>87600</v>
      </c>
      <c r="E151" s="105">
        <v>87600</v>
      </c>
      <c r="F151" s="105">
        <v>0</v>
      </c>
      <c r="G151" s="105">
        <v>0</v>
      </c>
      <c r="H151" s="105">
        <v>0</v>
      </c>
      <c r="I151" s="101">
        <v>0</v>
      </c>
    </row>
    <row r="152" spans="1:9" s="15" customFormat="1" ht="34.5" customHeight="1" x14ac:dyDescent="0.25">
      <c r="B152" s="99">
        <v>100</v>
      </c>
      <c r="C152" s="111" t="s">
        <v>99</v>
      </c>
      <c r="D152" s="120">
        <f>E152</f>
        <v>295100</v>
      </c>
      <c r="E152" s="121">
        <v>295100</v>
      </c>
      <c r="F152" s="121">
        <v>0</v>
      </c>
      <c r="G152" s="121">
        <v>0</v>
      </c>
      <c r="H152" s="121">
        <v>0</v>
      </c>
      <c r="I152" s="121">
        <v>0</v>
      </c>
    </row>
    <row r="153" spans="1:9" s="96" customFormat="1" ht="25.5" customHeight="1" x14ac:dyDescent="0.25">
      <c r="B153" s="99">
        <v>101</v>
      </c>
      <c r="C153" s="100" t="s">
        <v>70</v>
      </c>
      <c r="D153" s="106">
        <f>E153+F153+G153+H153+I153</f>
        <v>2396900</v>
      </c>
      <c r="E153" s="104">
        <v>0</v>
      </c>
      <c r="F153" s="104">
        <v>0</v>
      </c>
      <c r="G153" s="104">
        <v>0</v>
      </c>
      <c r="H153" s="121">
        <f>2854800-457900</f>
        <v>2396900</v>
      </c>
      <c r="I153" s="104">
        <v>0</v>
      </c>
    </row>
    <row r="154" spans="1:9" s="96" customFormat="1" ht="50.25" customHeight="1" x14ac:dyDescent="0.25">
      <c r="B154" s="99">
        <v>102</v>
      </c>
      <c r="C154" s="100" t="s">
        <v>69</v>
      </c>
      <c r="D154" s="106">
        <f>E154+F154+G154+H154+I154</f>
        <v>764600</v>
      </c>
      <c r="E154" s="104">
        <v>764600</v>
      </c>
      <c r="F154" s="104">
        <v>0</v>
      </c>
      <c r="G154" s="104">
        <v>0</v>
      </c>
      <c r="H154" s="104">
        <v>0</v>
      </c>
      <c r="I154" s="104">
        <v>0</v>
      </c>
    </row>
    <row r="155" spans="1:9" s="15" customFormat="1" ht="36" customHeight="1" x14ac:dyDescent="0.25">
      <c r="B155" s="99">
        <v>103</v>
      </c>
      <c r="C155" s="100" t="s">
        <v>68</v>
      </c>
      <c r="D155" s="106">
        <f>E155+F155+G155+H155+I155</f>
        <v>13600</v>
      </c>
      <c r="E155" s="104">
        <v>0</v>
      </c>
      <c r="F155" s="104">
        <v>0</v>
      </c>
      <c r="G155" s="104">
        <v>0</v>
      </c>
      <c r="H155" s="104">
        <v>13600</v>
      </c>
      <c r="I155" s="104">
        <v>0</v>
      </c>
    </row>
    <row r="156" spans="1:9" s="69" customFormat="1" ht="33.75" customHeight="1" x14ac:dyDescent="0.25">
      <c r="A156" s="27"/>
      <c r="B156" s="152" t="s">
        <v>10</v>
      </c>
      <c r="C156" s="152"/>
      <c r="D156" s="98">
        <f t="shared" ref="D156:I156" si="36">SUM(D157:D163)</f>
        <v>8459000</v>
      </c>
      <c r="E156" s="98">
        <f t="shared" si="36"/>
        <v>771500</v>
      </c>
      <c r="F156" s="98">
        <f t="shared" si="36"/>
        <v>0</v>
      </c>
      <c r="G156" s="98">
        <f t="shared" si="36"/>
        <v>0</v>
      </c>
      <c r="H156" s="98">
        <f t="shared" si="36"/>
        <v>3302300</v>
      </c>
      <c r="I156" s="98">
        <f t="shared" si="36"/>
        <v>4385200</v>
      </c>
    </row>
    <row r="157" spans="1:9" s="15" customFormat="1" ht="31.5" customHeight="1" x14ac:dyDescent="0.25">
      <c r="B157" s="20">
        <v>104</v>
      </c>
      <c r="C157" s="6" t="s">
        <v>115</v>
      </c>
      <c r="D157" s="26">
        <f t="shared" ref="D157:D159" si="37">E157+F157+G157+H157+I157</f>
        <v>1143200</v>
      </c>
      <c r="E157" s="7">
        <v>0</v>
      </c>
      <c r="F157" s="7">
        <v>0</v>
      </c>
      <c r="G157" s="7">
        <v>0</v>
      </c>
      <c r="H157" s="7">
        <v>0</v>
      </c>
      <c r="I157" s="7">
        <v>1143200</v>
      </c>
    </row>
    <row r="158" spans="1:9" s="15" customFormat="1" ht="30" customHeight="1" x14ac:dyDescent="0.25">
      <c r="B158" s="89">
        <v>105</v>
      </c>
      <c r="C158" s="6" t="s">
        <v>114</v>
      </c>
      <c r="D158" s="26">
        <f t="shared" si="37"/>
        <v>1856900</v>
      </c>
      <c r="E158" s="7">
        <v>421500</v>
      </c>
      <c r="F158" s="7">
        <v>0</v>
      </c>
      <c r="G158" s="7">
        <v>0</v>
      </c>
      <c r="H158" s="7">
        <v>0</v>
      </c>
      <c r="I158" s="7">
        <v>1435400</v>
      </c>
    </row>
    <row r="159" spans="1:9" s="15" customFormat="1" ht="35.25" customHeight="1" x14ac:dyDescent="0.25">
      <c r="B159" s="20">
        <v>106</v>
      </c>
      <c r="C159" s="100" t="s">
        <v>119</v>
      </c>
      <c r="D159" s="103">
        <f t="shared" si="37"/>
        <v>2156600</v>
      </c>
      <c r="E159" s="101">
        <v>350000</v>
      </c>
      <c r="F159" s="101">
        <v>0</v>
      </c>
      <c r="G159" s="101">
        <v>0</v>
      </c>
      <c r="H159" s="101">
        <v>0</v>
      </c>
      <c r="I159" s="101">
        <v>1806600</v>
      </c>
    </row>
    <row r="160" spans="1:9" s="15" customFormat="1" ht="33" customHeight="1" x14ac:dyDescent="0.25">
      <c r="B160" s="89">
        <v>107</v>
      </c>
      <c r="C160" s="100" t="s">
        <v>75</v>
      </c>
      <c r="D160" s="103">
        <f>SUM(E160:I160)</f>
        <v>2069100</v>
      </c>
      <c r="E160" s="101">
        <v>0</v>
      </c>
      <c r="F160" s="101">
        <v>0</v>
      </c>
      <c r="G160" s="101">
        <v>0</v>
      </c>
      <c r="H160" s="101">
        <v>2069100</v>
      </c>
      <c r="I160" s="101">
        <v>0</v>
      </c>
    </row>
    <row r="161" spans="1:9" s="15" customFormat="1" ht="33" customHeight="1" x14ac:dyDescent="0.25">
      <c r="B161" s="20">
        <v>108</v>
      </c>
      <c r="C161" s="100" t="s">
        <v>187</v>
      </c>
      <c r="D161" s="109">
        <f>E161+F161+G161+H161+I161</f>
        <v>100000</v>
      </c>
      <c r="E161" s="104">
        <v>0</v>
      </c>
      <c r="F161" s="104">
        <v>0</v>
      </c>
      <c r="G161" s="104">
        <v>0</v>
      </c>
      <c r="H161" s="104">
        <v>100000</v>
      </c>
      <c r="I161" s="104"/>
    </row>
    <row r="162" spans="1:9" s="23" customFormat="1" ht="33" customHeight="1" x14ac:dyDescent="0.25">
      <c r="B162" s="89">
        <v>109</v>
      </c>
      <c r="C162" s="100" t="s">
        <v>77</v>
      </c>
      <c r="D162" s="106">
        <f>E162+F162+G162+H162+I162</f>
        <v>777300</v>
      </c>
      <c r="E162" s="104">
        <v>0</v>
      </c>
      <c r="F162" s="104">
        <v>0</v>
      </c>
      <c r="G162" s="104">
        <v>0</v>
      </c>
      <c r="H162" s="104">
        <v>777300</v>
      </c>
      <c r="I162" s="104">
        <v>0</v>
      </c>
    </row>
    <row r="163" spans="1:9" s="23" customFormat="1" ht="33" customHeight="1" x14ac:dyDescent="0.25">
      <c r="B163" s="20">
        <v>110</v>
      </c>
      <c r="C163" s="107" t="s">
        <v>76</v>
      </c>
      <c r="D163" s="106">
        <f>E163+F163+G163+H163+I163</f>
        <v>355900</v>
      </c>
      <c r="E163" s="104">
        <v>0</v>
      </c>
      <c r="F163" s="104">
        <v>0</v>
      </c>
      <c r="G163" s="104">
        <v>0</v>
      </c>
      <c r="H163" s="104">
        <v>355900</v>
      </c>
      <c r="I163" s="104">
        <v>0</v>
      </c>
    </row>
    <row r="164" spans="1:9" s="59" customFormat="1" ht="28.5" customHeight="1" x14ac:dyDescent="0.25">
      <c r="A164" s="15"/>
      <c r="B164" s="150" t="s">
        <v>23</v>
      </c>
      <c r="C164" s="151"/>
      <c r="D164" s="71">
        <f t="shared" ref="D164:I164" si="38">SUM(D165:D228)</f>
        <v>1404100</v>
      </c>
      <c r="E164" s="127">
        <f t="shared" si="38"/>
        <v>1340100</v>
      </c>
      <c r="F164" s="127">
        <f t="shared" si="38"/>
        <v>0</v>
      </c>
      <c r="G164" s="127">
        <f t="shared" si="38"/>
        <v>0</v>
      </c>
      <c r="H164" s="127">
        <f t="shared" si="38"/>
        <v>0</v>
      </c>
      <c r="I164" s="127">
        <f t="shared" si="38"/>
        <v>64000</v>
      </c>
    </row>
    <row r="165" spans="1:9" s="15" customFormat="1" ht="57" customHeight="1" x14ac:dyDescent="0.25">
      <c r="B165" s="89">
        <v>111</v>
      </c>
      <c r="C165" s="90" t="s">
        <v>199</v>
      </c>
      <c r="D165" s="53">
        <f>E165</f>
        <v>53600</v>
      </c>
      <c r="E165" s="53">
        <v>53600</v>
      </c>
      <c r="F165" s="53">
        <v>0</v>
      </c>
      <c r="G165" s="53">
        <v>0</v>
      </c>
      <c r="H165" s="53">
        <v>0</v>
      </c>
      <c r="I165" s="53">
        <v>0</v>
      </c>
    </row>
    <row r="166" spans="1:9" s="27" customFormat="1" ht="43.5" customHeight="1" x14ac:dyDescent="0.25">
      <c r="B166" s="20">
        <v>112</v>
      </c>
      <c r="C166" s="6" t="s">
        <v>200</v>
      </c>
      <c r="D166" s="30">
        <f>SUM(E166:I166)</f>
        <v>12100</v>
      </c>
      <c r="E166" s="30">
        <v>12100</v>
      </c>
      <c r="F166" s="93">
        <v>0</v>
      </c>
      <c r="G166" s="93">
        <v>0</v>
      </c>
      <c r="H166" s="93">
        <v>0</v>
      </c>
      <c r="I166" s="93">
        <v>0</v>
      </c>
    </row>
    <row r="167" spans="1:9" s="27" customFormat="1" ht="54.75" customHeight="1" x14ac:dyDescent="0.25">
      <c r="B167" s="89">
        <v>113</v>
      </c>
      <c r="C167" s="6" t="s">
        <v>201</v>
      </c>
      <c r="D167" s="30">
        <f>SUM(E167:I167)</f>
        <v>12100</v>
      </c>
      <c r="E167" s="93">
        <v>12100</v>
      </c>
      <c r="F167" s="93">
        <v>0</v>
      </c>
      <c r="G167" s="93">
        <v>0</v>
      </c>
      <c r="H167" s="93">
        <v>0</v>
      </c>
      <c r="I167" s="93">
        <v>0</v>
      </c>
    </row>
    <row r="168" spans="1:9" s="27" customFormat="1" ht="44.25" customHeight="1" x14ac:dyDescent="0.25">
      <c r="B168" s="20">
        <v>114</v>
      </c>
      <c r="C168" s="6" t="s">
        <v>159</v>
      </c>
      <c r="D168" s="30">
        <f>E168</f>
        <v>20000</v>
      </c>
      <c r="E168" s="30">
        <v>20000</v>
      </c>
      <c r="F168" s="30">
        <v>0</v>
      </c>
      <c r="G168" s="30">
        <v>0</v>
      </c>
      <c r="H168" s="30">
        <v>0</v>
      </c>
      <c r="I168" s="30">
        <v>0</v>
      </c>
    </row>
    <row r="169" spans="1:9" s="15" customFormat="1" ht="43.5" customHeight="1" x14ac:dyDescent="0.25">
      <c r="B169" s="89">
        <v>115</v>
      </c>
      <c r="C169" s="6" t="s">
        <v>131</v>
      </c>
      <c r="D169" s="26">
        <f t="shared" ref="D169:D172" si="39">E169+F169+G169+H169+I169</f>
        <v>20900</v>
      </c>
      <c r="E169" s="7">
        <v>20900</v>
      </c>
      <c r="F169" s="7">
        <v>0</v>
      </c>
      <c r="G169" s="7">
        <v>0</v>
      </c>
      <c r="H169" s="7">
        <v>0</v>
      </c>
      <c r="I169" s="7">
        <v>0</v>
      </c>
    </row>
    <row r="170" spans="1:9" s="15" customFormat="1" ht="40.5" customHeight="1" x14ac:dyDescent="0.25">
      <c r="B170" s="20">
        <v>116</v>
      </c>
      <c r="C170" s="6" t="s">
        <v>132</v>
      </c>
      <c r="D170" s="26">
        <f t="shared" si="39"/>
        <v>19300</v>
      </c>
      <c r="E170" s="53">
        <v>19300</v>
      </c>
      <c r="F170" s="53">
        <v>0</v>
      </c>
      <c r="G170" s="53">
        <v>0</v>
      </c>
      <c r="H170" s="53">
        <v>0</v>
      </c>
      <c r="I170" s="53">
        <v>0</v>
      </c>
    </row>
    <row r="171" spans="1:9" s="15" customFormat="1" ht="40.5" customHeight="1" x14ac:dyDescent="0.25">
      <c r="B171" s="89">
        <v>117</v>
      </c>
      <c r="C171" s="6" t="s">
        <v>133</v>
      </c>
      <c r="D171" s="26">
        <f t="shared" si="39"/>
        <v>19300</v>
      </c>
      <c r="E171" s="53">
        <v>19300</v>
      </c>
      <c r="F171" s="53">
        <v>0</v>
      </c>
      <c r="G171" s="53">
        <v>0</v>
      </c>
      <c r="H171" s="53">
        <v>0</v>
      </c>
      <c r="I171" s="53">
        <v>0</v>
      </c>
    </row>
    <row r="172" spans="1:9" s="15" customFormat="1" ht="40.5" customHeight="1" x14ac:dyDescent="0.25">
      <c r="B172" s="20">
        <v>118</v>
      </c>
      <c r="C172" s="6" t="s">
        <v>134</v>
      </c>
      <c r="D172" s="26">
        <f t="shared" si="39"/>
        <v>19300</v>
      </c>
      <c r="E172" s="53">
        <v>19300</v>
      </c>
      <c r="F172" s="53">
        <v>0</v>
      </c>
      <c r="G172" s="53">
        <v>0</v>
      </c>
      <c r="H172" s="53">
        <v>0</v>
      </c>
      <c r="I172" s="53">
        <v>0</v>
      </c>
    </row>
    <row r="173" spans="1:9" s="15" customFormat="1" ht="40.5" customHeight="1" x14ac:dyDescent="0.25">
      <c r="B173" s="89">
        <v>119</v>
      </c>
      <c r="C173" s="6" t="s">
        <v>135</v>
      </c>
      <c r="D173" s="26">
        <f>E173</f>
        <v>19300</v>
      </c>
      <c r="E173" s="53">
        <v>19300</v>
      </c>
      <c r="F173" s="53">
        <v>0</v>
      </c>
      <c r="G173" s="53">
        <v>0</v>
      </c>
      <c r="H173" s="53">
        <v>0</v>
      </c>
      <c r="I173" s="53">
        <v>0</v>
      </c>
    </row>
    <row r="174" spans="1:9" s="15" customFormat="1" ht="40.5" customHeight="1" x14ac:dyDescent="0.25">
      <c r="B174" s="20">
        <v>120</v>
      </c>
      <c r="C174" s="6" t="s">
        <v>26</v>
      </c>
      <c r="D174" s="7">
        <f t="shared" ref="D174:D177" si="40">SUM(E174:I174)</f>
        <v>5000</v>
      </c>
      <c r="E174" s="53">
        <v>5000</v>
      </c>
      <c r="F174" s="53">
        <v>0</v>
      </c>
      <c r="G174" s="53">
        <v>0</v>
      </c>
      <c r="H174" s="53">
        <v>0</v>
      </c>
      <c r="I174" s="53">
        <v>0</v>
      </c>
    </row>
    <row r="175" spans="1:9" s="15" customFormat="1" ht="40.5" customHeight="1" x14ac:dyDescent="0.25">
      <c r="B175" s="89">
        <v>121</v>
      </c>
      <c r="C175" s="6" t="s">
        <v>27</v>
      </c>
      <c r="D175" s="7">
        <f t="shared" si="40"/>
        <v>7000</v>
      </c>
      <c r="E175" s="53">
        <v>7000</v>
      </c>
      <c r="F175" s="53">
        <v>0</v>
      </c>
      <c r="G175" s="53">
        <v>0</v>
      </c>
      <c r="H175" s="53">
        <v>0</v>
      </c>
      <c r="I175" s="53">
        <v>0</v>
      </c>
    </row>
    <row r="176" spans="1:9" s="15" customFormat="1" ht="40.5" customHeight="1" x14ac:dyDescent="0.25">
      <c r="B176" s="20">
        <v>122</v>
      </c>
      <c r="C176" s="6" t="s">
        <v>28</v>
      </c>
      <c r="D176" s="7">
        <f t="shared" si="40"/>
        <v>6000</v>
      </c>
      <c r="E176" s="53">
        <v>6000</v>
      </c>
      <c r="F176" s="53">
        <v>0</v>
      </c>
      <c r="G176" s="53">
        <v>0</v>
      </c>
      <c r="H176" s="53">
        <v>0</v>
      </c>
      <c r="I176" s="53">
        <v>0</v>
      </c>
    </row>
    <row r="177" spans="1:9" s="15" customFormat="1" ht="40.5" customHeight="1" x14ac:dyDescent="0.25">
      <c r="B177" s="89">
        <v>123</v>
      </c>
      <c r="C177" s="6" t="s">
        <v>173</v>
      </c>
      <c r="D177" s="7">
        <f t="shared" si="40"/>
        <v>9000</v>
      </c>
      <c r="E177" s="53">
        <v>9000</v>
      </c>
      <c r="F177" s="53">
        <v>0</v>
      </c>
      <c r="G177" s="53">
        <v>0</v>
      </c>
      <c r="H177" s="53">
        <v>0</v>
      </c>
      <c r="I177" s="53">
        <v>0</v>
      </c>
    </row>
    <row r="178" spans="1:9" s="15" customFormat="1" ht="40.5" customHeight="1" x14ac:dyDescent="0.25">
      <c r="B178" s="20">
        <v>124</v>
      </c>
      <c r="C178" s="6" t="s">
        <v>136</v>
      </c>
      <c r="D178" s="30">
        <f>E178</f>
        <v>30900</v>
      </c>
      <c r="E178" s="53">
        <v>30900</v>
      </c>
      <c r="F178" s="53">
        <v>0</v>
      </c>
      <c r="G178" s="53">
        <v>0</v>
      </c>
      <c r="H178" s="53">
        <v>0</v>
      </c>
      <c r="I178" s="53">
        <v>0</v>
      </c>
    </row>
    <row r="179" spans="1:9" s="23" customFormat="1" ht="40.5" customHeight="1" x14ac:dyDescent="0.25">
      <c r="B179" s="89">
        <v>125</v>
      </c>
      <c r="C179" s="6" t="s">
        <v>174</v>
      </c>
      <c r="D179" s="30">
        <f>E179</f>
        <v>9000</v>
      </c>
      <c r="E179" s="53">
        <v>9000</v>
      </c>
      <c r="F179" s="53">
        <v>0</v>
      </c>
      <c r="G179" s="53">
        <v>0</v>
      </c>
      <c r="H179" s="53">
        <v>0</v>
      </c>
      <c r="I179" s="53">
        <v>0</v>
      </c>
    </row>
    <row r="180" spans="1:9" s="23" customFormat="1" ht="40.5" customHeight="1" x14ac:dyDescent="0.25">
      <c r="B180" s="20">
        <v>126</v>
      </c>
      <c r="C180" s="6" t="s">
        <v>175</v>
      </c>
      <c r="D180" s="30">
        <f t="shared" ref="D180" si="41">E180</f>
        <v>15000</v>
      </c>
      <c r="E180" s="53">
        <v>15000</v>
      </c>
      <c r="F180" s="53">
        <v>0</v>
      </c>
      <c r="G180" s="53">
        <v>0</v>
      </c>
      <c r="H180" s="53">
        <v>0</v>
      </c>
      <c r="I180" s="53">
        <v>0</v>
      </c>
    </row>
    <row r="181" spans="1:9" s="23" customFormat="1" ht="40.5" customHeight="1" x14ac:dyDescent="0.25">
      <c r="B181" s="89">
        <v>127</v>
      </c>
      <c r="C181" s="6" t="s">
        <v>178</v>
      </c>
      <c r="D181" s="30">
        <f>E181</f>
        <v>20000</v>
      </c>
      <c r="E181" s="53">
        <v>20000</v>
      </c>
      <c r="F181" s="53">
        <v>0</v>
      </c>
      <c r="G181" s="53">
        <v>0</v>
      </c>
      <c r="H181" s="53">
        <v>0</v>
      </c>
      <c r="I181" s="53">
        <v>0</v>
      </c>
    </row>
    <row r="182" spans="1:9" s="23" customFormat="1" ht="40.5" customHeight="1" x14ac:dyDescent="0.25">
      <c r="B182" s="20">
        <v>128</v>
      </c>
      <c r="C182" s="6" t="s">
        <v>176</v>
      </c>
      <c r="D182" s="30">
        <f>E182</f>
        <v>20000</v>
      </c>
      <c r="E182" s="53">
        <v>20000</v>
      </c>
      <c r="F182" s="53">
        <v>0</v>
      </c>
      <c r="G182" s="53">
        <v>0</v>
      </c>
      <c r="H182" s="53">
        <v>0</v>
      </c>
      <c r="I182" s="53">
        <v>0</v>
      </c>
    </row>
    <row r="183" spans="1:9" s="15" customFormat="1" ht="36.75" customHeight="1" x14ac:dyDescent="0.25">
      <c r="B183" s="89">
        <v>129</v>
      </c>
      <c r="C183" s="6" t="s">
        <v>45</v>
      </c>
      <c r="D183" s="7">
        <f>SUM(E183:I183)</f>
        <v>20000</v>
      </c>
      <c r="E183" s="8">
        <v>20000</v>
      </c>
      <c r="F183" s="7">
        <v>0</v>
      </c>
      <c r="G183" s="7">
        <v>0</v>
      </c>
      <c r="H183" s="7">
        <v>0</v>
      </c>
      <c r="I183" s="7">
        <v>0</v>
      </c>
    </row>
    <row r="184" spans="1:9" s="15" customFormat="1" ht="31.5" customHeight="1" x14ac:dyDescent="0.25">
      <c r="B184" s="20">
        <v>130</v>
      </c>
      <c r="C184" s="6" t="s">
        <v>116</v>
      </c>
      <c r="D184" s="26">
        <f>E184+F184+G184+H184+I184</f>
        <v>5000</v>
      </c>
      <c r="E184" s="7">
        <v>0</v>
      </c>
      <c r="F184" s="7">
        <v>0</v>
      </c>
      <c r="G184" s="7">
        <v>0</v>
      </c>
      <c r="H184" s="7">
        <v>0</v>
      </c>
      <c r="I184" s="7">
        <v>5000</v>
      </c>
    </row>
    <row r="185" spans="1:9" s="15" customFormat="1" ht="30" customHeight="1" x14ac:dyDescent="0.25">
      <c r="B185" s="89">
        <v>131</v>
      </c>
      <c r="C185" s="6" t="s">
        <v>117</v>
      </c>
      <c r="D185" s="26">
        <f>E185+F185+G185+H185+I185</f>
        <v>5000</v>
      </c>
      <c r="E185" s="53">
        <v>0</v>
      </c>
      <c r="F185" s="53">
        <v>0</v>
      </c>
      <c r="G185" s="53">
        <v>0</v>
      </c>
      <c r="H185" s="53">
        <v>0</v>
      </c>
      <c r="I185" s="53">
        <v>5000</v>
      </c>
    </row>
    <row r="186" spans="1:9" s="15" customFormat="1" ht="35.25" customHeight="1" x14ac:dyDescent="0.25">
      <c r="B186" s="20">
        <v>132</v>
      </c>
      <c r="C186" s="6" t="s">
        <v>118</v>
      </c>
      <c r="D186" s="26">
        <f>E186+F186+G186+H186+I186</f>
        <v>7200</v>
      </c>
      <c r="E186" s="53">
        <v>0</v>
      </c>
      <c r="F186" s="53">
        <v>0</v>
      </c>
      <c r="G186" s="53">
        <v>0</v>
      </c>
      <c r="H186" s="53">
        <v>0</v>
      </c>
      <c r="I186" s="53">
        <v>7200</v>
      </c>
    </row>
    <row r="187" spans="1:9" s="15" customFormat="1" ht="35.25" customHeight="1" x14ac:dyDescent="0.25">
      <c r="B187" s="89">
        <v>133</v>
      </c>
      <c r="C187" s="6" t="s">
        <v>120</v>
      </c>
      <c r="D187" s="26">
        <f>E187+F187+G187+H187+I187</f>
        <v>6000</v>
      </c>
      <c r="E187" s="53">
        <v>0</v>
      </c>
      <c r="F187" s="53">
        <v>0</v>
      </c>
      <c r="G187" s="53">
        <v>0</v>
      </c>
      <c r="H187" s="53">
        <v>0</v>
      </c>
      <c r="I187" s="53">
        <v>6000</v>
      </c>
    </row>
    <row r="188" spans="1:9" s="15" customFormat="1" ht="35.25" customHeight="1" x14ac:dyDescent="0.25">
      <c r="B188" s="20">
        <v>134</v>
      </c>
      <c r="C188" s="6" t="s">
        <v>122</v>
      </c>
      <c r="D188" s="26">
        <f>E188+F188+G188+H188+I188</f>
        <v>11900</v>
      </c>
      <c r="E188" s="53">
        <v>11900</v>
      </c>
      <c r="F188" s="53">
        <v>0</v>
      </c>
      <c r="G188" s="53">
        <v>0</v>
      </c>
      <c r="H188" s="53">
        <v>0</v>
      </c>
      <c r="I188" s="53">
        <v>0</v>
      </c>
    </row>
    <row r="189" spans="1:9" s="15" customFormat="1" ht="35.25" customHeight="1" x14ac:dyDescent="0.25">
      <c r="B189" s="89">
        <v>135</v>
      </c>
      <c r="C189" s="6" t="s">
        <v>129</v>
      </c>
      <c r="D189" s="7">
        <f>SUM(E189:I189)</f>
        <v>30000</v>
      </c>
      <c r="E189" s="7">
        <v>30000</v>
      </c>
      <c r="F189" s="8">
        <v>0</v>
      </c>
      <c r="G189" s="8">
        <v>0</v>
      </c>
      <c r="H189" s="8">
        <v>0</v>
      </c>
      <c r="I189" s="7">
        <v>0</v>
      </c>
    </row>
    <row r="190" spans="1:9" s="15" customFormat="1" ht="36" customHeight="1" x14ac:dyDescent="0.25">
      <c r="B190" s="20">
        <v>136</v>
      </c>
      <c r="C190" s="6" t="s">
        <v>101</v>
      </c>
      <c r="D190" s="7">
        <f>SUM(E190:H190)</f>
        <v>117700</v>
      </c>
      <c r="E190" s="7">
        <v>117700</v>
      </c>
      <c r="F190" s="8">
        <v>0</v>
      </c>
      <c r="G190" s="8">
        <v>0</v>
      </c>
      <c r="H190" s="8">
        <v>0</v>
      </c>
      <c r="I190" s="7">
        <v>0</v>
      </c>
    </row>
    <row r="191" spans="1:9" s="15" customFormat="1" ht="36" customHeight="1" x14ac:dyDescent="0.25">
      <c r="B191" s="89">
        <v>137</v>
      </c>
      <c r="C191" s="6" t="s">
        <v>153</v>
      </c>
      <c r="D191" s="7">
        <f>SUM(E191:H191)</f>
        <v>105400</v>
      </c>
      <c r="E191" s="7">
        <v>105400</v>
      </c>
      <c r="F191" s="8">
        <v>0</v>
      </c>
      <c r="G191" s="8">
        <v>0</v>
      </c>
      <c r="H191" s="8">
        <v>0</v>
      </c>
      <c r="I191" s="7">
        <v>0</v>
      </c>
    </row>
    <row r="192" spans="1:9" s="25" customFormat="1" ht="33" customHeight="1" x14ac:dyDescent="0.25">
      <c r="A192" s="15"/>
      <c r="B192" s="20">
        <v>138</v>
      </c>
      <c r="C192" s="6" t="s">
        <v>102</v>
      </c>
      <c r="D192" s="7">
        <f>SUM(E192:H192)</f>
        <v>1000</v>
      </c>
      <c r="E192" s="7">
        <v>1000</v>
      </c>
      <c r="F192" s="8">
        <v>0</v>
      </c>
      <c r="G192" s="8">
        <v>0</v>
      </c>
      <c r="H192" s="8">
        <v>0</v>
      </c>
      <c r="I192" s="7">
        <v>0</v>
      </c>
    </row>
    <row r="193" spans="2:9" s="15" customFormat="1" ht="36" customHeight="1" x14ac:dyDescent="0.25">
      <c r="B193" s="89">
        <v>139</v>
      </c>
      <c r="C193" s="6" t="s">
        <v>20</v>
      </c>
      <c r="D193" s="7">
        <f>SUM(E193:I193)</f>
        <v>12800</v>
      </c>
      <c r="E193" s="7">
        <v>12800</v>
      </c>
      <c r="F193" s="7">
        <v>0</v>
      </c>
      <c r="G193" s="7">
        <v>0</v>
      </c>
      <c r="H193" s="7">
        <v>0</v>
      </c>
      <c r="I193" s="7">
        <v>0</v>
      </c>
    </row>
    <row r="194" spans="2:9" s="15" customFormat="1" ht="59.25" customHeight="1" x14ac:dyDescent="0.25">
      <c r="B194" s="20">
        <v>140</v>
      </c>
      <c r="C194" s="5" t="s">
        <v>34</v>
      </c>
      <c r="D194" s="7">
        <f>SUM(E194:I194)</f>
        <v>66700</v>
      </c>
      <c r="E194" s="8">
        <v>66700</v>
      </c>
      <c r="F194" s="8">
        <v>0</v>
      </c>
      <c r="G194" s="8">
        <v>0</v>
      </c>
      <c r="H194" s="8">
        <v>0</v>
      </c>
      <c r="I194" s="34">
        <v>0</v>
      </c>
    </row>
    <row r="195" spans="2:9" s="15" customFormat="1" ht="37.5" customHeight="1" x14ac:dyDescent="0.25">
      <c r="B195" s="89">
        <v>141</v>
      </c>
      <c r="C195" s="6" t="s">
        <v>62</v>
      </c>
      <c r="D195" s="7">
        <f>E195</f>
        <v>6700</v>
      </c>
      <c r="E195" s="8">
        <v>6700</v>
      </c>
      <c r="F195" s="8">
        <v>0</v>
      </c>
      <c r="G195" s="8">
        <v>0</v>
      </c>
      <c r="H195" s="8">
        <v>0</v>
      </c>
      <c r="I195" s="34">
        <v>0</v>
      </c>
    </row>
    <row r="196" spans="2:9" s="15" customFormat="1" ht="36.75" customHeight="1" x14ac:dyDescent="0.25">
      <c r="B196" s="20">
        <v>142</v>
      </c>
      <c r="C196" s="6" t="s">
        <v>60</v>
      </c>
      <c r="D196" s="7">
        <f>SUM(E196:I196)</f>
        <v>6000</v>
      </c>
      <c r="E196" s="8">
        <v>6000</v>
      </c>
      <c r="F196" s="8">
        <v>0</v>
      </c>
      <c r="G196" s="8">
        <v>0</v>
      </c>
      <c r="H196" s="8">
        <v>0</v>
      </c>
      <c r="I196" s="34">
        <v>0</v>
      </c>
    </row>
    <row r="197" spans="2:9" s="15" customFormat="1" ht="36.75" customHeight="1" x14ac:dyDescent="0.25">
      <c r="B197" s="89">
        <v>143</v>
      </c>
      <c r="C197" s="6" t="s">
        <v>113</v>
      </c>
      <c r="D197" s="7">
        <f>E197</f>
        <v>6000</v>
      </c>
      <c r="E197" s="8">
        <v>6000</v>
      </c>
      <c r="F197" s="8">
        <v>0</v>
      </c>
      <c r="G197" s="8">
        <v>0</v>
      </c>
      <c r="H197" s="8">
        <v>0</v>
      </c>
      <c r="I197" s="34">
        <v>0</v>
      </c>
    </row>
    <row r="198" spans="2:9" s="15" customFormat="1" ht="36.75" customHeight="1" x14ac:dyDescent="0.25">
      <c r="B198" s="20">
        <v>144</v>
      </c>
      <c r="C198" s="6" t="s">
        <v>146</v>
      </c>
      <c r="D198" s="7">
        <f>E198</f>
        <v>17900</v>
      </c>
      <c r="E198" s="8">
        <v>17900</v>
      </c>
      <c r="F198" s="8">
        <v>0</v>
      </c>
      <c r="G198" s="8">
        <v>0</v>
      </c>
      <c r="H198" s="8">
        <v>0</v>
      </c>
      <c r="I198" s="34">
        <v>0</v>
      </c>
    </row>
    <row r="199" spans="2:9" s="94" customFormat="1" ht="42.75" customHeight="1" x14ac:dyDescent="0.25">
      <c r="B199" s="89">
        <v>145</v>
      </c>
      <c r="C199" s="5" t="s">
        <v>88</v>
      </c>
      <c r="D199" s="8">
        <f>E199+F199+G199+H199+I199</f>
        <v>2000</v>
      </c>
      <c r="E199" s="7">
        <v>2000</v>
      </c>
      <c r="F199" s="8">
        <v>0</v>
      </c>
      <c r="G199" s="8">
        <v>0</v>
      </c>
      <c r="H199" s="8">
        <v>0</v>
      </c>
      <c r="I199" s="8">
        <v>0</v>
      </c>
    </row>
    <row r="200" spans="2:9" s="31" customFormat="1" ht="36.75" customHeight="1" x14ac:dyDescent="0.2">
      <c r="B200" s="20">
        <v>146</v>
      </c>
      <c r="C200" s="6" t="s">
        <v>64</v>
      </c>
      <c r="D200" s="8">
        <f>E200+F200+G200+H200+I200</f>
        <v>20000</v>
      </c>
      <c r="E200" s="8">
        <v>20000</v>
      </c>
      <c r="F200" s="8">
        <v>0</v>
      </c>
      <c r="G200" s="8">
        <v>0</v>
      </c>
      <c r="H200" s="8">
        <v>0</v>
      </c>
      <c r="I200" s="8">
        <v>0</v>
      </c>
    </row>
    <row r="201" spans="2:9" s="31" customFormat="1" ht="34.5" customHeight="1" x14ac:dyDescent="0.2">
      <c r="B201" s="89">
        <v>147</v>
      </c>
      <c r="C201" s="43" t="s">
        <v>168</v>
      </c>
      <c r="D201" s="7">
        <f>E201</f>
        <v>10000</v>
      </c>
      <c r="E201" s="7">
        <v>10000</v>
      </c>
      <c r="F201" s="8">
        <v>0</v>
      </c>
      <c r="G201" s="8">
        <v>0</v>
      </c>
      <c r="H201" s="8">
        <v>0</v>
      </c>
      <c r="I201" s="8">
        <v>0</v>
      </c>
    </row>
    <row r="202" spans="2:9" s="31" customFormat="1" ht="34.5" customHeight="1" x14ac:dyDescent="0.2">
      <c r="B202" s="20">
        <v>148</v>
      </c>
      <c r="C202" s="43" t="s">
        <v>154</v>
      </c>
      <c r="D202" s="7">
        <f>E202</f>
        <v>3000</v>
      </c>
      <c r="E202" s="7">
        <v>3000</v>
      </c>
      <c r="F202" s="8">
        <v>0</v>
      </c>
      <c r="G202" s="8">
        <v>0</v>
      </c>
      <c r="H202" s="8">
        <v>0</v>
      </c>
      <c r="I202" s="8">
        <v>0</v>
      </c>
    </row>
    <row r="203" spans="2:9" ht="37.5" customHeight="1" x14ac:dyDescent="0.2">
      <c r="B203" s="89">
        <v>149</v>
      </c>
      <c r="C203" s="95" t="s">
        <v>89</v>
      </c>
      <c r="D203" s="2">
        <f t="shared" ref="D203:D207" si="42">E203+F203+G203+H203+I203</f>
        <v>5000</v>
      </c>
      <c r="E203" s="2">
        <v>0</v>
      </c>
      <c r="F203" s="1">
        <v>0</v>
      </c>
      <c r="G203" s="1">
        <v>0</v>
      </c>
      <c r="H203" s="1">
        <v>0</v>
      </c>
      <c r="I203" s="1">
        <v>5000</v>
      </c>
    </row>
    <row r="204" spans="2:9" ht="42.75" customHeight="1" x14ac:dyDescent="0.2">
      <c r="B204" s="20">
        <v>150</v>
      </c>
      <c r="C204" s="3" t="s">
        <v>90</v>
      </c>
      <c r="D204" s="2">
        <f t="shared" si="42"/>
        <v>5000</v>
      </c>
      <c r="E204" s="2">
        <v>0</v>
      </c>
      <c r="F204" s="2">
        <v>0</v>
      </c>
      <c r="G204" s="2">
        <v>0</v>
      </c>
      <c r="H204" s="1">
        <v>0</v>
      </c>
      <c r="I204" s="2">
        <v>5000</v>
      </c>
    </row>
    <row r="205" spans="2:9" s="31" customFormat="1" ht="35.25" customHeight="1" x14ac:dyDescent="0.2">
      <c r="B205" s="89">
        <v>151</v>
      </c>
      <c r="C205" s="6" t="s">
        <v>65</v>
      </c>
      <c r="D205" s="7">
        <f t="shared" si="42"/>
        <v>16500</v>
      </c>
      <c r="E205" s="7">
        <v>0</v>
      </c>
      <c r="F205" s="7">
        <v>0</v>
      </c>
      <c r="G205" s="7">
        <v>0</v>
      </c>
      <c r="H205" s="7">
        <v>0</v>
      </c>
      <c r="I205" s="7">
        <v>16500</v>
      </c>
    </row>
    <row r="206" spans="2:9" s="31" customFormat="1" ht="42.75" customHeight="1" x14ac:dyDescent="0.2">
      <c r="B206" s="20">
        <v>152</v>
      </c>
      <c r="C206" s="6" t="s">
        <v>66</v>
      </c>
      <c r="D206" s="7">
        <f t="shared" si="42"/>
        <v>30800</v>
      </c>
      <c r="E206" s="7">
        <v>16500</v>
      </c>
      <c r="F206" s="7">
        <v>0</v>
      </c>
      <c r="G206" s="7">
        <v>0</v>
      </c>
      <c r="H206" s="7">
        <v>0</v>
      </c>
      <c r="I206" s="7">
        <v>14300</v>
      </c>
    </row>
    <row r="207" spans="2:9" s="31" customFormat="1" ht="47.25" customHeight="1" x14ac:dyDescent="0.2">
      <c r="B207" s="89">
        <v>153</v>
      </c>
      <c r="C207" s="6" t="s">
        <v>71</v>
      </c>
      <c r="D207" s="7">
        <f t="shared" si="42"/>
        <v>50000</v>
      </c>
      <c r="E207" s="7">
        <v>50000</v>
      </c>
      <c r="F207" s="7">
        <v>0</v>
      </c>
      <c r="G207" s="7">
        <v>0</v>
      </c>
      <c r="H207" s="7">
        <v>0</v>
      </c>
      <c r="I207" s="7">
        <v>0</v>
      </c>
    </row>
    <row r="208" spans="2:9" s="31" customFormat="1" ht="46.5" customHeight="1" x14ac:dyDescent="0.2">
      <c r="B208" s="20">
        <v>154</v>
      </c>
      <c r="C208" s="6" t="s">
        <v>156</v>
      </c>
      <c r="D208" s="7">
        <f>E208</f>
        <v>41700</v>
      </c>
      <c r="E208" s="7">
        <v>41700</v>
      </c>
      <c r="F208" s="7">
        <v>0</v>
      </c>
      <c r="G208" s="7">
        <v>0</v>
      </c>
      <c r="H208" s="7">
        <v>0</v>
      </c>
      <c r="I208" s="7">
        <v>0</v>
      </c>
    </row>
    <row r="209" spans="2:9" s="31" customFormat="1" ht="35.25" customHeight="1" x14ac:dyDescent="0.2">
      <c r="B209" s="89">
        <v>155</v>
      </c>
      <c r="C209" s="72" t="s">
        <v>96</v>
      </c>
      <c r="D209" s="70">
        <v>35700</v>
      </c>
      <c r="E209" s="70">
        <v>35700</v>
      </c>
      <c r="F209" s="7">
        <v>0</v>
      </c>
      <c r="G209" s="2">
        <v>0</v>
      </c>
      <c r="H209" s="7">
        <v>0</v>
      </c>
      <c r="I209" s="2">
        <v>0</v>
      </c>
    </row>
    <row r="210" spans="2:9" s="31" customFormat="1" ht="40.5" customHeight="1" x14ac:dyDescent="0.2">
      <c r="B210" s="20">
        <v>156</v>
      </c>
      <c r="C210" s="72" t="s">
        <v>94</v>
      </c>
      <c r="D210" s="33">
        <f>E210+F210+G210+H210+I210</f>
        <v>1800</v>
      </c>
      <c r="E210" s="33">
        <v>1800</v>
      </c>
      <c r="F210" s="7">
        <v>0</v>
      </c>
      <c r="G210" s="7">
        <v>0</v>
      </c>
      <c r="H210" s="7">
        <v>0</v>
      </c>
      <c r="I210" s="7">
        <v>0</v>
      </c>
    </row>
    <row r="211" spans="2:9" s="31" customFormat="1" ht="32.25" customHeight="1" x14ac:dyDescent="0.2">
      <c r="B211" s="89">
        <v>157</v>
      </c>
      <c r="C211" s="72" t="s">
        <v>95</v>
      </c>
      <c r="D211" s="33">
        <v>5400</v>
      </c>
      <c r="E211" s="33">
        <v>5400</v>
      </c>
      <c r="F211" s="7">
        <v>0</v>
      </c>
      <c r="G211" s="7">
        <v>0</v>
      </c>
      <c r="H211" s="7">
        <v>0</v>
      </c>
      <c r="I211" s="7">
        <v>0</v>
      </c>
    </row>
    <row r="212" spans="2:9" s="31" customFormat="1" ht="32.25" customHeight="1" x14ac:dyDescent="0.2">
      <c r="B212" s="20">
        <v>158</v>
      </c>
      <c r="C212" s="72" t="s">
        <v>143</v>
      </c>
      <c r="D212" s="33">
        <f t="shared" ref="D212:D217" si="43">SUM(E212:I212)</f>
        <v>23800</v>
      </c>
      <c r="E212" s="33">
        <v>23800</v>
      </c>
      <c r="F212" s="7">
        <v>0</v>
      </c>
      <c r="G212" s="7">
        <v>0</v>
      </c>
      <c r="H212" s="7">
        <v>0</v>
      </c>
      <c r="I212" s="7">
        <v>0</v>
      </c>
    </row>
    <row r="213" spans="2:9" s="31" customFormat="1" ht="32.25" customHeight="1" x14ac:dyDescent="0.2">
      <c r="B213" s="89">
        <v>159</v>
      </c>
      <c r="C213" s="72" t="s">
        <v>144</v>
      </c>
      <c r="D213" s="33">
        <f t="shared" si="43"/>
        <v>23800</v>
      </c>
      <c r="E213" s="33">
        <v>23800</v>
      </c>
      <c r="F213" s="7">
        <v>0</v>
      </c>
      <c r="G213" s="7">
        <v>0</v>
      </c>
      <c r="H213" s="7">
        <v>0</v>
      </c>
      <c r="I213" s="7">
        <v>0</v>
      </c>
    </row>
    <row r="214" spans="2:9" s="31" customFormat="1" ht="32.25" customHeight="1" x14ac:dyDescent="0.2">
      <c r="B214" s="20">
        <v>160</v>
      </c>
      <c r="C214" s="72" t="s">
        <v>145</v>
      </c>
      <c r="D214" s="33">
        <f t="shared" si="43"/>
        <v>5400</v>
      </c>
      <c r="E214" s="33">
        <v>5400</v>
      </c>
      <c r="F214" s="7">
        <v>0</v>
      </c>
      <c r="G214" s="7">
        <v>0</v>
      </c>
      <c r="H214" s="7">
        <v>0</v>
      </c>
      <c r="I214" s="7">
        <v>0</v>
      </c>
    </row>
    <row r="215" spans="2:9" s="31" customFormat="1" ht="32.25" customHeight="1" x14ac:dyDescent="0.2">
      <c r="B215" s="89">
        <v>161</v>
      </c>
      <c r="C215" s="72" t="s">
        <v>148</v>
      </c>
      <c r="D215" s="33">
        <f t="shared" si="43"/>
        <v>24400</v>
      </c>
      <c r="E215" s="33">
        <v>24400</v>
      </c>
      <c r="F215" s="7">
        <v>0</v>
      </c>
      <c r="G215" s="7">
        <v>0</v>
      </c>
      <c r="H215" s="7">
        <v>0</v>
      </c>
      <c r="I215" s="7">
        <v>0</v>
      </c>
    </row>
    <row r="216" spans="2:9" s="31" customFormat="1" ht="48.75" customHeight="1" x14ac:dyDescent="0.2">
      <c r="B216" s="20">
        <v>162</v>
      </c>
      <c r="C216" s="72" t="s">
        <v>150</v>
      </c>
      <c r="D216" s="33">
        <f t="shared" si="43"/>
        <v>5000</v>
      </c>
      <c r="E216" s="33">
        <v>5000</v>
      </c>
      <c r="F216" s="7">
        <v>0</v>
      </c>
      <c r="G216" s="7">
        <v>0</v>
      </c>
      <c r="H216" s="7">
        <v>0</v>
      </c>
      <c r="I216" s="7">
        <v>0</v>
      </c>
    </row>
    <row r="217" spans="2:9" s="31" customFormat="1" ht="32.25" customHeight="1" x14ac:dyDescent="0.2">
      <c r="B217" s="89">
        <v>163</v>
      </c>
      <c r="C217" s="72" t="s">
        <v>151</v>
      </c>
      <c r="D217" s="33">
        <f t="shared" si="43"/>
        <v>5000</v>
      </c>
      <c r="E217" s="33">
        <v>5000</v>
      </c>
      <c r="F217" s="7">
        <v>0</v>
      </c>
      <c r="G217" s="7">
        <v>0</v>
      </c>
      <c r="H217" s="7">
        <v>0</v>
      </c>
      <c r="I217" s="7">
        <v>0</v>
      </c>
    </row>
    <row r="218" spans="2:9" s="31" customFormat="1" ht="32.25" customHeight="1" x14ac:dyDescent="0.2">
      <c r="B218" s="20">
        <v>164</v>
      </c>
      <c r="C218" s="72" t="s">
        <v>142</v>
      </c>
      <c r="D218" s="33">
        <f t="shared" ref="D218:D225" si="44">E218</f>
        <v>11900</v>
      </c>
      <c r="E218" s="33">
        <v>11900</v>
      </c>
      <c r="F218" s="7">
        <v>0</v>
      </c>
      <c r="G218" s="7">
        <v>0</v>
      </c>
      <c r="H218" s="7">
        <v>0</v>
      </c>
      <c r="I218" s="7">
        <v>0</v>
      </c>
    </row>
    <row r="219" spans="2:9" s="31" customFormat="1" ht="39" customHeight="1" x14ac:dyDescent="0.2">
      <c r="B219" s="89">
        <v>165</v>
      </c>
      <c r="C219" s="72" t="s">
        <v>98</v>
      </c>
      <c r="D219" s="33">
        <f t="shared" si="44"/>
        <v>20000</v>
      </c>
      <c r="E219" s="33">
        <v>20000</v>
      </c>
      <c r="F219" s="7">
        <v>0</v>
      </c>
      <c r="G219" s="7">
        <v>0</v>
      </c>
      <c r="H219" s="7">
        <v>0</v>
      </c>
      <c r="I219" s="7">
        <v>0</v>
      </c>
    </row>
    <row r="220" spans="2:9" s="31" customFormat="1" ht="42.75" customHeight="1" x14ac:dyDescent="0.2">
      <c r="B220" s="20">
        <v>166</v>
      </c>
      <c r="C220" s="72" t="s">
        <v>91</v>
      </c>
      <c r="D220" s="33">
        <f t="shared" si="44"/>
        <v>42400</v>
      </c>
      <c r="E220" s="33">
        <v>42400</v>
      </c>
      <c r="F220" s="33">
        <v>0</v>
      </c>
      <c r="G220" s="33">
        <v>0</v>
      </c>
      <c r="H220" s="33">
        <v>0</v>
      </c>
      <c r="I220" s="33">
        <v>0</v>
      </c>
    </row>
    <row r="221" spans="2:9" s="31" customFormat="1" ht="54" customHeight="1" x14ac:dyDescent="0.2">
      <c r="B221" s="89">
        <v>167</v>
      </c>
      <c r="C221" s="72" t="s">
        <v>140</v>
      </c>
      <c r="D221" s="33">
        <f t="shared" si="44"/>
        <v>40000</v>
      </c>
      <c r="E221" s="33">
        <v>40000</v>
      </c>
      <c r="F221" s="33">
        <v>0</v>
      </c>
      <c r="G221" s="33">
        <v>0</v>
      </c>
      <c r="H221" s="33">
        <v>0</v>
      </c>
      <c r="I221" s="33">
        <v>0</v>
      </c>
    </row>
    <row r="222" spans="2:9" s="31" customFormat="1" ht="33" customHeight="1" x14ac:dyDescent="0.2">
      <c r="B222" s="20">
        <v>168</v>
      </c>
      <c r="C222" s="117" t="s">
        <v>172</v>
      </c>
      <c r="D222" s="118">
        <f t="shared" si="44"/>
        <v>80000</v>
      </c>
      <c r="E222" s="118">
        <v>80000</v>
      </c>
      <c r="F222" s="118">
        <v>0</v>
      </c>
      <c r="G222" s="118">
        <v>0</v>
      </c>
      <c r="H222" s="115">
        <v>0</v>
      </c>
      <c r="I222" s="118">
        <v>0</v>
      </c>
    </row>
    <row r="223" spans="2:9" s="31" customFormat="1" ht="45" customHeight="1" x14ac:dyDescent="0.2">
      <c r="B223" s="89">
        <v>169</v>
      </c>
      <c r="C223" s="43" t="s">
        <v>180</v>
      </c>
      <c r="D223" s="7">
        <f t="shared" si="44"/>
        <v>18000</v>
      </c>
      <c r="E223" s="7">
        <v>18000</v>
      </c>
      <c r="F223" s="8">
        <v>0</v>
      </c>
      <c r="G223" s="8">
        <v>0</v>
      </c>
      <c r="H223" s="8">
        <v>0</v>
      </c>
      <c r="I223" s="8">
        <v>0</v>
      </c>
    </row>
    <row r="224" spans="2:9" s="31" customFormat="1" ht="42" customHeight="1" x14ac:dyDescent="0.2">
      <c r="B224" s="20">
        <v>170</v>
      </c>
      <c r="C224" s="43" t="s">
        <v>181</v>
      </c>
      <c r="D224" s="7">
        <f t="shared" si="44"/>
        <v>17300</v>
      </c>
      <c r="E224" s="7">
        <v>17300</v>
      </c>
      <c r="F224" s="8">
        <v>0</v>
      </c>
      <c r="G224" s="8">
        <v>0</v>
      </c>
      <c r="H224" s="8">
        <v>0</v>
      </c>
      <c r="I224" s="8">
        <v>0</v>
      </c>
    </row>
    <row r="225" spans="2:9" s="31" customFormat="1" ht="38.25" customHeight="1" x14ac:dyDescent="0.2">
      <c r="B225" s="89">
        <v>171</v>
      </c>
      <c r="C225" s="5" t="s">
        <v>182</v>
      </c>
      <c r="D225" s="2">
        <f t="shared" si="44"/>
        <v>67900</v>
      </c>
      <c r="E225" s="2">
        <v>67900</v>
      </c>
      <c r="F225" s="7">
        <v>0</v>
      </c>
      <c r="G225" s="2">
        <v>0</v>
      </c>
      <c r="H225" s="8">
        <v>0</v>
      </c>
      <c r="I225" s="2">
        <v>0</v>
      </c>
    </row>
    <row r="226" spans="2:9" s="31" customFormat="1" ht="38.25" customHeight="1" x14ac:dyDescent="0.2">
      <c r="B226" s="20">
        <v>172</v>
      </c>
      <c r="C226" s="117" t="s">
        <v>190</v>
      </c>
      <c r="D226" s="118">
        <f>E226+F226+G226+H226+I226</f>
        <v>5000</v>
      </c>
      <c r="E226" s="118">
        <v>5000</v>
      </c>
      <c r="F226" s="118">
        <v>0</v>
      </c>
      <c r="G226" s="118">
        <v>0</v>
      </c>
      <c r="H226" s="115">
        <v>0</v>
      </c>
      <c r="I226" s="118">
        <v>0</v>
      </c>
    </row>
    <row r="227" spans="2:9" s="31" customFormat="1" ht="69" customHeight="1" x14ac:dyDescent="0.2">
      <c r="B227" s="89">
        <v>173</v>
      </c>
      <c r="C227" s="117" t="s">
        <v>205</v>
      </c>
      <c r="D227" s="118">
        <f>E227+F227+G227+H227+I227</f>
        <v>7900</v>
      </c>
      <c r="E227" s="118">
        <v>7900</v>
      </c>
      <c r="F227" s="118">
        <v>0</v>
      </c>
      <c r="G227" s="118">
        <v>0</v>
      </c>
      <c r="H227" s="115">
        <v>0</v>
      </c>
      <c r="I227" s="118">
        <v>0</v>
      </c>
    </row>
    <row r="228" spans="2:9" s="31" customFormat="1" ht="21.75" customHeight="1" x14ac:dyDescent="0.2">
      <c r="B228" s="20">
        <v>174</v>
      </c>
      <c r="C228" s="117" t="s">
        <v>206</v>
      </c>
      <c r="D228" s="118">
        <f>E228+F228+G228+H228+I228</f>
        <v>36300</v>
      </c>
      <c r="E228" s="118">
        <v>36300</v>
      </c>
      <c r="F228" s="118">
        <v>0</v>
      </c>
      <c r="G228" s="118">
        <v>0</v>
      </c>
      <c r="H228" s="115">
        <v>0</v>
      </c>
      <c r="I228" s="118">
        <v>0</v>
      </c>
    </row>
    <row r="229" spans="2:9" s="31" customFormat="1" ht="10.5" customHeight="1" x14ac:dyDescent="0.2">
      <c r="B229" s="32"/>
      <c r="C229" s="82"/>
      <c r="D229" s="11"/>
      <c r="E229" s="11"/>
      <c r="F229" s="35"/>
      <c r="G229" s="11"/>
      <c r="H229" s="36"/>
      <c r="I229" s="11"/>
    </row>
    <row r="230" spans="2:9" s="31" customFormat="1" ht="23.25" customHeight="1" x14ac:dyDescent="0.2">
      <c r="B230" s="149" t="s">
        <v>73</v>
      </c>
      <c r="C230" s="149"/>
      <c r="D230" s="149"/>
      <c r="E230" s="149"/>
      <c r="F230" s="149"/>
      <c r="G230" s="149"/>
      <c r="H230" s="149"/>
      <c r="I230" s="149"/>
    </row>
    <row r="231" spans="2:9" s="31" customFormat="1" ht="22.5" customHeight="1" x14ac:dyDescent="0.2">
      <c r="B231" s="148" t="s">
        <v>74</v>
      </c>
      <c r="C231" s="148"/>
      <c r="D231" s="148"/>
      <c r="E231" s="148"/>
      <c r="F231" s="148"/>
      <c r="G231" s="148"/>
      <c r="H231" s="148"/>
      <c r="I231" s="148"/>
    </row>
    <row r="232" spans="2:9" s="31" customFormat="1" ht="0.75" hidden="1" customHeight="1" x14ac:dyDescent="0.2">
      <c r="B232" s="73"/>
      <c r="C232" s="74"/>
      <c r="D232" s="75">
        <f>SUM(D164:D206)</f>
        <v>2239500</v>
      </c>
      <c r="E232" s="75"/>
      <c r="F232" s="80"/>
      <c r="G232" s="75"/>
      <c r="H232" s="80"/>
      <c r="I232" s="76"/>
    </row>
    <row r="233" spans="2:9" s="31" customFormat="1" ht="13.15" customHeight="1" x14ac:dyDescent="0.2">
      <c r="B233" s="73"/>
      <c r="C233" s="74"/>
      <c r="D233" s="75"/>
      <c r="E233" s="75"/>
      <c r="F233" s="80"/>
      <c r="G233" s="75"/>
      <c r="H233" s="80"/>
      <c r="I233" s="76"/>
    </row>
  </sheetData>
  <autoFilter ref="A8:I225" xr:uid="{00000000-0009-0000-0000-000000000000}">
    <filterColumn colId="4" showButton="0"/>
    <filterColumn colId="5" showButton="0"/>
    <filterColumn colId="6" showButton="0"/>
    <filterColumn colId="7" showButton="0"/>
  </autoFilter>
  <mergeCells count="89">
    <mergeCell ref="B44:C44"/>
    <mergeCell ref="B45:C45"/>
    <mergeCell ref="B16:B18"/>
    <mergeCell ref="E8:I8"/>
    <mergeCell ref="E9:E12"/>
    <mergeCell ref="B90:C90"/>
    <mergeCell ref="B106:C106"/>
    <mergeCell ref="B107:C107"/>
    <mergeCell ref="B88:C88"/>
    <mergeCell ref="H50:H51"/>
    <mergeCell ref="D50:D51"/>
    <mergeCell ref="E50:E51"/>
    <mergeCell ref="F50:F51"/>
    <mergeCell ref="B55:C55"/>
    <mergeCell ref="D81:D82"/>
    <mergeCell ref="E81:E82"/>
    <mergeCell ref="G50:G51"/>
    <mergeCell ref="F81:F82"/>
    <mergeCell ref="G81:G82"/>
    <mergeCell ref="B51:C51"/>
    <mergeCell ref="B52:C52"/>
    <mergeCell ref="B81:C81"/>
    <mergeCell ref="B82:C82"/>
    <mergeCell ref="B57:C57"/>
    <mergeCell ref="I48:I49"/>
    <mergeCell ref="I81:I82"/>
    <mergeCell ref="I50:I51"/>
    <mergeCell ref="I88:I89"/>
    <mergeCell ref="B50:C50"/>
    <mergeCell ref="G1:I1"/>
    <mergeCell ref="B5:I5"/>
    <mergeCell ref="B6:I6"/>
    <mergeCell ref="B8:B12"/>
    <mergeCell ref="C8:C12"/>
    <mergeCell ref="D8:D12"/>
    <mergeCell ref="F9:F12"/>
    <mergeCell ref="F48:F49"/>
    <mergeCell ref="G48:G49"/>
    <mergeCell ref="H48:H49"/>
    <mergeCell ref="B48:C48"/>
    <mergeCell ref="B49:C49"/>
    <mergeCell ref="B25:C25"/>
    <mergeCell ref="D48:D49"/>
    <mergeCell ref="E48:E49"/>
    <mergeCell ref="F2:I2"/>
    <mergeCell ref="B3:I3"/>
    <mergeCell ref="B19:C19"/>
    <mergeCell ref="B20:C20"/>
    <mergeCell ref="B22:C22"/>
    <mergeCell ref="G9:G12"/>
    <mergeCell ref="H9:H12"/>
    <mergeCell ref="I9:I12"/>
    <mergeCell ref="B15:C15"/>
    <mergeCell ref="B131:C131"/>
    <mergeCell ref="E124:E126"/>
    <mergeCell ref="F124:F126"/>
    <mergeCell ref="G124:G126"/>
    <mergeCell ref="H124:H126"/>
    <mergeCell ref="B231:I231"/>
    <mergeCell ref="B230:I230"/>
    <mergeCell ref="I143:I144"/>
    <mergeCell ref="D143:D144"/>
    <mergeCell ref="E143:E144"/>
    <mergeCell ref="F143:F144"/>
    <mergeCell ref="G143:G144"/>
    <mergeCell ref="H143:H144"/>
    <mergeCell ref="B164:C164"/>
    <mergeCell ref="B144:C144"/>
    <mergeCell ref="B145:C145"/>
    <mergeCell ref="B156:C156"/>
    <mergeCell ref="B143:C143"/>
    <mergeCell ref="B112:C112"/>
    <mergeCell ref="B121:C121"/>
    <mergeCell ref="B94:C94"/>
    <mergeCell ref="H81:H82"/>
    <mergeCell ref="B124:B126"/>
    <mergeCell ref="C124:C126"/>
    <mergeCell ref="B128:C128"/>
    <mergeCell ref="B122:C122"/>
    <mergeCell ref="B89:C89"/>
    <mergeCell ref="B91:C91"/>
    <mergeCell ref="B109:C109"/>
    <mergeCell ref="D124:D126"/>
    <mergeCell ref="I124:I126"/>
    <mergeCell ref="D88:D89"/>
    <mergeCell ref="E88:E89"/>
    <mergeCell ref="F88:F89"/>
    <mergeCell ref="G88:G89"/>
    <mergeCell ref="H88:H89"/>
  </mergeCells>
  <phoneticPr fontId="14" type="noConversion"/>
  <printOptions horizontalCentered="1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octombrie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2025-10-21T06:00:46Z</cp:lastPrinted>
  <dcterms:created xsi:type="dcterms:W3CDTF">2019-04-15T06:54:25Z</dcterms:created>
  <dcterms:modified xsi:type="dcterms:W3CDTF">2025-10-21T06:16:51Z</dcterms:modified>
</cp:coreProperties>
</file>