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e\Sedinte Consiliu Local\2026\26_02.2026\"/>
    </mc:Choice>
  </mc:AlternateContent>
  <xr:revisionPtr revIDLastSave="0" documentId="8_{95322669-0FB8-443B-93A8-FCBA46428928}" xr6:coauthVersionLast="47" xr6:coauthVersionMax="47" xr10:uidLastSave="{00000000-0000-0000-0000-000000000000}"/>
  <bookViews>
    <workbookView xWindow="-120" yWindow="-120" windowWidth="29040" windowHeight="15720" xr2:uid="{5D1660B0-3985-4D70-B5B5-1A7399620850}"/>
  </bookViews>
  <sheets>
    <sheet name="Anexa cheltuiel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17" i="1" l="1"/>
  <c r="U7" i="1"/>
  <c r="U8" i="1"/>
  <c r="U9" i="1"/>
  <c r="U10" i="1"/>
  <c r="U11" i="1"/>
  <c r="U12" i="1"/>
  <c r="U13" i="1"/>
  <c r="U14" i="1"/>
  <c r="U15" i="1"/>
  <c r="U16" i="1"/>
  <c r="U6" i="1"/>
  <c r="M17" i="1"/>
  <c r="I17" i="1"/>
  <c r="N8" i="1" l="1"/>
  <c r="O8" i="1" s="1"/>
  <c r="N9" i="1"/>
  <c r="O9" i="1" s="1"/>
  <c r="N13" i="1"/>
  <c r="O13" i="1" s="1"/>
  <c r="N15" i="1"/>
  <c r="O15" i="1" s="1"/>
  <c r="N14" i="1"/>
  <c r="O14" i="1" s="1"/>
  <c r="N11" i="1"/>
  <c r="O11" i="1" s="1"/>
  <c r="N16" i="1"/>
  <c r="O16" i="1" s="1"/>
  <c r="N6" i="1"/>
  <c r="O6" i="1" s="1"/>
  <c r="N10" i="1"/>
  <c r="O10" i="1" s="1"/>
  <c r="N7" i="1"/>
  <c r="O7" i="1" s="1"/>
  <c r="N12" i="1"/>
  <c r="O12" i="1" s="1"/>
  <c r="P14" i="1" l="1"/>
  <c r="P15" i="1"/>
  <c r="P11" i="1"/>
  <c r="P12" i="1"/>
  <c r="P13" i="1"/>
  <c r="P6" i="1"/>
  <c r="P7" i="1"/>
  <c r="P9" i="1"/>
  <c r="P16" i="1"/>
  <c r="P10" i="1"/>
  <c r="P8" i="1"/>
</calcChain>
</file>

<file path=xl/sharedStrings.xml><?xml version="1.0" encoding="utf-8"?>
<sst xmlns="http://schemas.openxmlformats.org/spreadsheetml/2006/main" count="71" uniqueCount="66">
  <si>
    <t>Nr.crt</t>
  </si>
  <si>
    <t xml:space="preserve">Suprafața- ha </t>
  </si>
  <si>
    <t>Localitatea</t>
  </si>
  <si>
    <t>Trupul de pășune- Denumire toponimică</t>
  </si>
  <si>
    <t>Producția de masă verde /ha aferent trupului de pășune</t>
  </si>
  <si>
    <t>FINIȘEL</t>
  </si>
  <si>
    <t>ALUNIS</t>
  </si>
  <si>
    <t>7500 kg/ha/ an</t>
  </si>
  <si>
    <t>KISERDO</t>
  </si>
  <si>
    <t>7800 kg/ha/ an</t>
  </si>
  <si>
    <t>STOLNA</t>
  </si>
  <si>
    <t xml:space="preserve">      FATA LUNCII</t>
  </si>
  <si>
    <t xml:space="preserve">8000 kg/ha/ an </t>
  </si>
  <si>
    <t>LITENI</t>
  </si>
  <si>
    <t>CABALAS</t>
  </si>
  <si>
    <t xml:space="preserve">9000 kg/ha/ an </t>
  </si>
  <si>
    <t>LITA</t>
  </si>
  <si>
    <t>SESURI</t>
  </si>
  <si>
    <t>TICERA</t>
  </si>
  <si>
    <t>8.200  kg/an/ha</t>
  </si>
  <si>
    <t>VĂLIȘOARA</t>
  </si>
  <si>
    <t>ȘES (DUMBRAVA)</t>
  </si>
  <si>
    <t xml:space="preserve">10.000 kg/an/ha </t>
  </si>
  <si>
    <t>VLAHA</t>
  </si>
  <si>
    <t>PAD  (RETSZEL)</t>
  </si>
  <si>
    <t>8.200 kg/an/ha</t>
  </si>
  <si>
    <t>PAD (TOHELY)</t>
  </si>
  <si>
    <t>SĂVADISLA</t>
  </si>
  <si>
    <t>ILOMAS</t>
  </si>
  <si>
    <t>9.200 kg/an/ha</t>
  </si>
  <si>
    <t>HALASTO (BIRORET)</t>
  </si>
  <si>
    <t>10.000 kg/an/ha</t>
  </si>
  <si>
    <t>SĂVĂDISLA/VLAHA</t>
  </si>
  <si>
    <t xml:space="preserve">10.000 kg/ha/ </t>
  </si>
  <si>
    <t>Defrișarea vegetației arbustive</t>
  </si>
  <si>
    <t>Defrișarea vegetației forest- 20 ani</t>
  </si>
  <si>
    <t>Combaterea plantelor dăunătoare și toxice</t>
  </si>
  <si>
    <t>Adunat pietre și resturi lemn</t>
  </si>
  <si>
    <t>Distrugerea și nivelarea mușuroaielor</t>
  </si>
  <si>
    <t>Combaterea eroziunii solului</t>
  </si>
  <si>
    <t>Supraînsă-mânțare</t>
  </si>
  <si>
    <t>Suprafața TOTALA - ha</t>
  </si>
  <si>
    <t>TOTAL</t>
  </si>
  <si>
    <t>per HA</t>
  </si>
  <si>
    <t>1kg=120RON</t>
  </si>
  <si>
    <t>32kg sămânță /Ha</t>
  </si>
  <si>
    <t>1kg=25RON</t>
  </si>
  <si>
    <t>Costuri fertilizare și întreținere</t>
  </si>
  <si>
    <t>Total</t>
  </si>
  <si>
    <t>per Ha</t>
  </si>
  <si>
    <t>per Ha/an</t>
  </si>
  <si>
    <t>*calculat la 10 ani</t>
  </si>
  <si>
    <t>PREȚURI /Ha</t>
  </si>
  <si>
    <t>Producție* Pret</t>
  </si>
  <si>
    <t>Preț final</t>
  </si>
  <si>
    <t>Preț iarbă/kg</t>
  </si>
  <si>
    <t>Producția de masă verde /ha aferent trupului de pășune kg/ha/an</t>
  </si>
  <si>
    <t>*preț din 2026</t>
  </si>
  <si>
    <t>6kg ierbicid /HA</t>
  </si>
  <si>
    <t>Preț final * suprafața disponibilă</t>
  </si>
  <si>
    <t xml:space="preserve">                                                                                                                                                                                                    ANEXA nr.3 la HCL nr.7 din 26.02.2026</t>
  </si>
  <si>
    <t xml:space="preserve">PREȘEDINTE DE ȘEDINȚĂ,                                 </t>
  </si>
  <si>
    <r>
      <t>Tamás</t>
    </r>
    <r>
      <rPr>
        <sz val="11"/>
        <color theme="1"/>
        <rFont val="Times New Roman"/>
        <family val="1"/>
      </rPr>
      <t> </t>
    </r>
    <r>
      <rPr>
        <b/>
        <sz val="11"/>
        <color theme="1"/>
        <rFont val="Times New Roman"/>
        <family val="1"/>
      </rPr>
      <t>CZAKO-GAZSI</t>
    </r>
  </si>
  <si>
    <t>CONTRASEMNEAZĂ PENTRU LEGALITATE:</t>
  </si>
  <si>
    <t xml:space="preserve">                            SECRETARUL GENERAL AL COMUNEI SĂVĂDISLA,</t>
  </si>
  <si>
    <r>
      <t>Ramona-Bianca</t>
    </r>
    <r>
      <rPr>
        <sz val="12"/>
        <color theme="1"/>
        <rFont val="Times New Roman"/>
        <family val="1"/>
      </rPr>
      <t> </t>
    </r>
    <r>
      <rPr>
        <b/>
        <sz val="12"/>
        <color theme="1"/>
        <rFont val="Times New Roman"/>
        <family val="1"/>
      </rPr>
      <t>SAVAȘER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</si>
</sst>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color theme="4"/>
      <name val="Times New Roman"/>
      <family val="1"/>
    </font>
    <font>
      <b/>
      <sz val="10"/>
      <color theme="9"/>
      <name val="Times New Roman"/>
      <family val="1"/>
    </font>
    <font>
      <sz val="10"/>
      <color rgb="FF7030A0"/>
      <name val="Times New Roman"/>
      <family val="1"/>
    </font>
    <font>
      <b/>
      <sz val="10"/>
      <color rgb="FF7030A0"/>
      <name val="Times New Roman"/>
      <family val="1"/>
    </font>
    <font>
      <b/>
      <sz val="12"/>
      <color theme="4"/>
      <name val="Times New Roman"/>
      <family val="1"/>
    </font>
    <font>
      <b/>
      <sz val="11"/>
      <color theme="9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2"/>
      <color rgb="FF7030A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2" fillId="0" borderId="5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0" xfId="0" applyFont="1" applyBorder="1" applyAlignment="1">
      <alignment horizontal="left"/>
    </xf>
    <xf numFmtId="0" fontId="11" fillId="0" borderId="0" xfId="0" applyFont="1" applyBorder="1"/>
    <xf numFmtId="0" fontId="13" fillId="0" borderId="0" xfId="0" applyFont="1" applyBorder="1" applyAlignment="1">
      <alignment vertical="center"/>
    </xf>
    <xf numFmtId="0" fontId="12" fillId="0" borderId="0" xfId="0" applyFont="1" applyBorder="1"/>
    <xf numFmtId="0" fontId="14" fillId="0" borderId="0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152CB-683D-4427-96F7-EB90F65C9A57}">
  <dimension ref="A1:V31"/>
  <sheetViews>
    <sheetView tabSelected="1" zoomScale="80" zoomScaleNormal="80" workbookViewId="0">
      <selection sqref="A1:V31"/>
    </sheetView>
  </sheetViews>
  <sheetFormatPr defaultRowHeight="15" x14ac:dyDescent="0.25"/>
  <cols>
    <col min="1" max="1" width="6.140625" bestFit="1" customWidth="1"/>
    <col min="2" max="2" width="12.85546875" customWidth="1"/>
    <col min="3" max="3" width="22.28515625" customWidth="1"/>
    <col min="4" max="4" width="22.7109375" customWidth="1"/>
    <col min="5" max="5" width="16.85546875" customWidth="1"/>
    <col min="6" max="6" width="10.42578125" customWidth="1"/>
    <col min="7" max="7" width="16.5703125" customWidth="1"/>
    <col min="8" max="8" width="14.85546875" customWidth="1"/>
    <col min="9" max="9" width="16" customWidth="1"/>
    <col min="10" max="10" width="11.140625" customWidth="1"/>
    <col min="11" max="11" width="13.28515625" customWidth="1"/>
    <col min="12" max="12" width="11.7109375" customWidth="1"/>
    <col min="13" max="13" width="12.85546875" customWidth="1"/>
    <col min="16" max="16" width="17" customWidth="1"/>
    <col min="17" max="17" width="15.5703125" customWidth="1"/>
    <col min="18" max="18" width="14.42578125" customWidth="1"/>
    <col min="19" max="20" width="12.42578125" customWidth="1"/>
    <col min="21" max="21" width="12.28515625" bestFit="1" customWidth="1"/>
  </cols>
  <sheetData>
    <row r="1" spans="1:22" x14ac:dyDescent="0.25">
      <c r="A1" s="31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3"/>
    </row>
    <row r="2" spans="1:22" x14ac:dyDescent="0.25">
      <c r="A2" s="34"/>
      <c r="B2" s="35" t="s">
        <v>60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6"/>
    </row>
    <row r="3" spans="1:22" ht="15.75" thickBot="1" x14ac:dyDescent="0.3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6"/>
    </row>
    <row r="4" spans="1:22" ht="82.15" customHeight="1" x14ac:dyDescent="0.25">
      <c r="A4" s="19" t="s">
        <v>0</v>
      </c>
      <c r="B4" s="27" t="s">
        <v>1</v>
      </c>
      <c r="C4" s="27" t="s">
        <v>2</v>
      </c>
      <c r="D4" s="27" t="s">
        <v>3</v>
      </c>
      <c r="E4" s="27" t="s">
        <v>4</v>
      </c>
      <c r="F4" s="29" t="s">
        <v>41</v>
      </c>
      <c r="G4" s="25" t="s">
        <v>34</v>
      </c>
      <c r="H4" s="25" t="s">
        <v>35</v>
      </c>
      <c r="I4" s="25" t="s">
        <v>36</v>
      </c>
      <c r="J4" s="25" t="s">
        <v>37</v>
      </c>
      <c r="K4" s="25" t="s">
        <v>38</v>
      </c>
      <c r="L4" s="25" t="s">
        <v>39</v>
      </c>
      <c r="M4" s="25" t="s">
        <v>40</v>
      </c>
      <c r="N4" s="21" t="s">
        <v>47</v>
      </c>
      <c r="O4" s="21"/>
      <c r="P4" s="21"/>
      <c r="Q4" s="21" t="s">
        <v>56</v>
      </c>
      <c r="R4" s="21" t="s">
        <v>55</v>
      </c>
      <c r="S4" s="21" t="s">
        <v>53</v>
      </c>
      <c r="T4" s="19" t="s">
        <v>54</v>
      </c>
      <c r="U4" s="23" t="s">
        <v>59</v>
      </c>
      <c r="V4" s="36"/>
    </row>
    <row r="5" spans="1:22" ht="34.9" customHeight="1" x14ac:dyDescent="0.25">
      <c r="A5" s="20"/>
      <c r="B5" s="28"/>
      <c r="C5" s="28"/>
      <c r="D5" s="28"/>
      <c r="E5" s="28"/>
      <c r="F5" s="30"/>
      <c r="G5" s="26"/>
      <c r="H5" s="26"/>
      <c r="I5" s="26"/>
      <c r="J5" s="26"/>
      <c r="K5" s="26"/>
      <c r="L5" s="26"/>
      <c r="M5" s="26"/>
      <c r="N5" s="10" t="s">
        <v>48</v>
      </c>
      <c r="O5" s="10" t="s">
        <v>49</v>
      </c>
      <c r="P5" s="10" t="s">
        <v>50</v>
      </c>
      <c r="Q5" s="22"/>
      <c r="R5" s="22"/>
      <c r="S5" s="22"/>
      <c r="T5" s="20"/>
      <c r="U5" s="24"/>
      <c r="V5" s="36"/>
    </row>
    <row r="6" spans="1:22" ht="30" customHeight="1" x14ac:dyDescent="0.25">
      <c r="A6" s="9">
        <v>1</v>
      </c>
      <c r="B6" s="3">
        <v>106.67</v>
      </c>
      <c r="C6" s="3" t="s">
        <v>5</v>
      </c>
      <c r="D6" s="3" t="s">
        <v>6</v>
      </c>
      <c r="E6" s="3" t="s">
        <v>7</v>
      </c>
      <c r="F6" s="4">
        <v>145.38</v>
      </c>
      <c r="G6" s="4">
        <v>2.8</v>
      </c>
      <c r="H6" s="4">
        <v>5.58</v>
      </c>
      <c r="I6" s="4">
        <v>6.98</v>
      </c>
      <c r="J6" s="4">
        <v>0</v>
      </c>
      <c r="K6" s="4">
        <v>1.4</v>
      </c>
      <c r="L6" s="4">
        <v>0</v>
      </c>
      <c r="M6" s="4">
        <v>49.33</v>
      </c>
      <c r="N6" s="5">
        <f>((G6*G17)+(H6*H17)+(I6*I17)+(M6*M17))</f>
        <v>77999.600000000006</v>
      </c>
      <c r="O6" s="6">
        <f t="shared" ref="O6:O16" si="0">N6/F6</f>
        <v>536.52221763653881</v>
      </c>
      <c r="P6" s="6">
        <f>O6/10</f>
        <v>53.652221763653884</v>
      </c>
      <c r="Q6" s="7">
        <v>7500</v>
      </c>
      <c r="R6" s="5">
        <v>0.06</v>
      </c>
      <c r="S6" s="5">
        <v>450</v>
      </c>
      <c r="T6" s="8">
        <v>396</v>
      </c>
      <c r="U6" s="16">
        <f>T6*B6</f>
        <v>42241.32</v>
      </c>
      <c r="V6" s="36"/>
    </row>
    <row r="7" spans="1:22" ht="30" customHeight="1" x14ac:dyDescent="0.25">
      <c r="A7" s="9">
        <v>2</v>
      </c>
      <c r="B7" s="3">
        <v>9</v>
      </c>
      <c r="C7" s="3" t="s">
        <v>32</v>
      </c>
      <c r="D7" s="3" t="s">
        <v>8</v>
      </c>
      <c r="E7" s="3" t="s">
        <v>9</v>
      </c>
      <c r="F7" s="4">
        <v>174.58</v>
      </c>
      <c r="G7" s="4">
        <v>13.81</v>
      </c>
      <c r="H7" s="4">
        <v>0</v>
      </c>
      <c r="I7" s="4">
        <v>14.6</v>
      </c>
      <c r="J7" s="4">
        <v>0</v>
      </c>
      <c r="K7" s="4">
        <v>3.7</v>
      </c>
      <c r="L7" s="4">
        <v>0</v>
      </c>
      <c r="M7" s="4">
        <v>32.14</v>
      </c>
      <c r="N7" s="5">
        <f>((G7*G17)+(H7*H17)+(I7*I17)+(M7*M17))</f>
        <v>77654</v>
      </c>
      <c r="O7" s="6">
        <f t="shared" si="0"/>
        <v>444.80467407492262</v>
      </c>
      <c r="P7" s="6">
        <f t="shared" ref="P7:P16" si="1">O7/10</f>
        <v>44.480467407492263</v>
      </c>
      <c r="Q7" s="7">
        <v>7800</v>
      </c>
      <c r="R7" s="5">
        <v>0.06</v>
      </c>
      <c r="S7" s="5">
        <v>468</v>
      </c>
      <c r="T7" s="8">
        <v>424</v>
      </c>
      <c r="U7" s="16">
        <f t="shared" ref="U7:U16" si="2">T7*B7</f>
        <v>3816</v>
      </c>
      <c r="V7" s="36"/>
    </row>
    <row r="8" spans="1:22" ht="30" customHeight="1" x14ac:dyDescent="0.25">
      <c r="A8" s="9">
        <v>3</v>
      </c>
      <c r="B8" s="3">
        <v>8</v>
      </c>
      <c r="C8" s="3" t="s">
        <v>10</v>
      </c>
      <c r="D8" s="3" t="s">
        <v>11</v>
      </c>
      <c r="E8" s="3" t="s">
        <v>12</v>
      </c>
      <c r="F8" s="4">
        <v>47.79</v>
      </c>
      <c r="G8" s="4">
        <v>9.56</v>
      </c>
      <c r="H8" s="4">
        <v>4.78</v>
      </c>
      <c r="I8" s="4">
        <v>3.34</v>
      </c>
      <c r="J8" s="4">
        <v>0</v>
      </c>
      <c r="K8" s="4">
        <v>0</v>
      </c>
      <c r="L8" s="4">
        <v>0</v>
      </c>
      <c r="M8" s="4">
        <v>17.7</v>
      </c>
      <c r="N8" s="5">
        <f>(G8*G17)+(H8*H17)+(I8*I17)+(M8*M17)</f>
        <v>66754.8</v>
      </c>
      <c r="O8" s="6">
        <f t="shared" si="0"/>
        <v>1396.8361581920906</v>
      </c>
      <c r="P8" s="6">
        <f t="shared" si="1"/>
        <v>139.68361581920905</v>
      </c>
      <c r="Q8" s="7">
        <v>8000</v>
      </c>
      <c r="R8" s="5">
        <v>0.06</v>
      </c>
      <c r="S8" s="5">
        <v>480</v>
      </c>
      <c r="T8" s="8">
        <v>340</v>
      </c>
      <c r="U8" s="16">
        <f t="shared" si="2"/>
        <v>2720</v>
      </c>
      <c r="V8" s="36"/>
    </row>
    <row r="9" spans="1:22" ht="30" customHeight="1" x14ac:dyDescent="0.25">
      <c r="A9" s="9">
        <v>4</v>
      </c>
      <c r="B9" s="3">
        <v>192.8</v>
      </c>
      <c r="C9" s="3" t="s">
        <v>13</v>
      </c>
      <c r="D9" s="3" t="s">
        <v>14</v>
      </c>
      <c r="E9" s="3" t="s">
        <v>15</v>
      </c>
      <c r="F9" s="4">
        <v>217.01</v>
      </c>
      <c r="G9" s="4">
        <v>17.55</v>
      </c>
      <c r="H9" s="4">
        <v>14.3</v>
      </c>
      <c r="I9" s="4">
        <v>14.81</v>
      </c>
      <c r="J9" s="4">
        <v>0</v>
      </c>
      <c r="K9" s="4">
        <v>5.81</v>
      </c>
      <c r="L9" s="4">
        <v>10.49</v>
      </c>
      <c r="M9" s="4">
        <v>58.69</v>
      </c>
      <c r="N9" s="5">
        <f>(G9*G17)+(H9*H17)+(I9*I17)+(M9*M17)</f>
        <v>174615.2</v>
      </c>
      <c r="O9" s="6">
        <f t="shared" si="0"/>
        <v>804.64126077139315</v>
      </c>
      <c r="P9" s="6">
        <f t="shared" si="1"/>
        <v>80.464126077139312</v>
      </c>
      <c r="Q9" s="7">
        <v>9000</v>
      </c>
      <c r="R9" s="5">
        <v>0.06</v>
      </c>
      <c r="S9" s="5">
        <v>540</v>
      </c>
      <c r="T9" s="8">
        <v>460</v>
      </c>
      <c r="U9" s="16">
        <f t="shared" si="2"/>
        <v>88688</v>
      </c>
      <c r="V9" s="36"/>
    </row>
    <row r="10" spans="1:22" ht="30" customHeight="1" x14ac:dyDescent="0.25">
      <c r="A10" s="9">
        <v>5</v>
      </c>
      <c r="B10" s="3">
        <v>122.08</v>
      </c>
      <c r="C10" s="3" t="s">
        <v>16</v>
      </c>
      <c r="D10" s="3" t="s">
        <v>17</v>
      </c>
      <c r="E10" s="3" t="s">
        <v>33</v>
      </c>
      <c r="F10" s="4">
        <v>425.7</v>
      </c>
      <c r="G10" s="4">
        <v>80.61</v>
      </c>
      <c r="H10" s="4">
        <v>2.16</v>
      </c>
      <c r="I10" s="4">
        <v>11.98</v>
      </c>
      <c r="J10" s="4">
        <v>0</v>
      </c>
      <c r="K10" s="4">
        <v>2.16</v>
      </c>
      <c r="L10" s="4">
        <v>0</v>
      </c>
      <c r="M10" s="4">
        <v>96.92</v>
      </c>
      <c r="N10" s="5">
        <f>(G10*G17)+(H10*H17)+(I10*I17)+(M10*M17)</f>
        <v>337711.6</v>
      </c>
      <c r="O10" s="6">
        <f t="shared" si="0"/>
        <v>793.30890298332156</v>
      </c>
      <c r="P10" s="6">
        <f t="shared" si="1"/>
        <v>79.33089029833215</v>
      </c>
      <c r="Q10" s="7">
        <v>10000</v>
      </c>
      <c r="R10" s="5">
        <v>0.06</v>
      </c>
      <c r="S10" s="5">
        <v>600</v>
      </c>
      <c r="T10" s="8">
        <v>521</v>
      </c>
      <c r="U10" s="16">
        <f t="shared" si="2"/>
        <v>63603.68</v>
      </c>
      <c r="V10" s="36"/>
    </row>
    <row r="11" spans="1:22" ht="30" customHeight="1" x14ac:dyDescent="0.25">
      <c r="A11" s="9">
        <v>6</v>
      </c>
      <c r="B11" s="3">
        <v>73</v>
      </c>
      <c r="C11" s="3" t="s">
        <v>10</v>
      </c>
      <c r="D11" s="3" t="s">
        <v>18</v>
      </c>
      <c r="E11" s="3" t="s">
        <v>19</v>
      </c>
      <c r="F11" s="4">
        <v>80.12</v>
      </c>
      <c r="G11" s="4">
        <v>8.01</v>
      </c>
      <c r="H11" s="4">
        <v>40</v>
      </c>
      <c r="I11" s="4">
        <v>11.9</v>
      </c>
      <c r="J11" s="4">
        <v>0</v>
      </c>
      <c r="K11" s="4">
        <v>0</v>
      </c>
      <c r="L11" s="4">
        <v>0</v>
      </c>
      <c r="M11" s="4">
        <v>59.48</v>
      </c>
      <c r="N11" s="5">
        <f>(G11*G17)+(H11*H17)+(I11*I17)+(M11*M17)</f>
        <v>260182</v>
      </c>
      <c r="O11" s="6">
        <f t="shared" si="0"/>
        <v>3247.4038941587619</v>
      </c>
      <c r="P11" s="6">
        <f t="shared" si="1"/>
        <v>324.74038941587617</v>
      </c>
      <c r="Q11" s="7">
        <v>8200</v>
      </c>
      <c r="R11" s="5">
        <v>0.06</v>
      </c>
      <c r="S11" s="5">
        <v>492</v>
      </c>
      <c r="T11" s="8">
        <v>167</v>
      </c>
      <c r="U11" s="16">
        <f t="shared" si="2"/>
        <v>12191</v>
      </c>
      <c r="V11" s="36"/>
    </row>
    <row r="12" spans="1:22" ht="30" customHeight="1" x14ac:dyDescent="0.25">
      <c r="A12" s="9">
        <v>7</v>
      </c>
      <c r="B12" s="3">
        <v>18</v>
      </c>
      <c r="C12" s="3" t="s">
        <v>20</v>
      </c>
      <c r="D12" s="3" t="s">
        <v>21</v>
      </c>
      <c r="E12" s="3" t="s">
        <v>22</v>
      </c>
      <c r="F12" s="4">
        <v>425.7</v>
      </c>
      <c r="G12" s="4">
        <v>80.61</v>
      </c>
      <c r="H12" s="4">
        <v>2.16</v>
      </c>
      <c r="I12" s="4">
        <v>11.98</v>
      </c>
      <c r="J12" s="4">
        <v>0</v>
      </c>
      <c r="K12" s="4">
        <v>2.16</v>
      </c>
      <c r="L12" s="4">
        <v>0</v>
      </c>
      <c r="M12" s="4">
        <v>96.92</v>
      </c>
      <c r="N12" s="5">
        <f>(G12*G17)+(H12*H17)+(I12*I17)+(M12*M17)</f>
        <v>337711.6</v>
      </c>
      <c r="O12" s="6">
        <f t="shared" si="0"/>
        <v>793.30890298332156</v>
      </c>
      <c r="P12" s="6">
        <f t="shared" si="1"/>
        <v>79.33089029833215</v>
      </c>
      <c r="Q12" s="7">
        <v>10000</v>
      </c>
      <c r="R12" s="5">
        <v>0.06</v>
      </c>
      <c r="S12" s="5">
        <v>600</v>
      </c>
      <c r="T12" s="8">
        <v>521</v>
      </c>
      <c r="U12" s="16">
        <f t="shared" si="2"/>
        <v>9378</v>
      </c>
      <c r="V12" s="36"/>
    </row>
    <row r="13" spans="1:22" ht="30" customHeight="1" x14ac:dyDescent="0.25">
      <c r="A13" s="9">
        <v>8</v>
      </c>
      <c r="B13" s="3">
        <v>88.55</v>
      </c>
      <c r="C13" s="3" t="s">
        <v>23</v>
      </c>
      <c r="D13" s="3" t="s">
        <v>24</v>
      </c>
      <c r="E13" s="3" t="s">
        <v>25</v>
      </c>
      <c r="F13" s="4">
        <v>148.58000000000001</v>
      </c>
      <c r="G13" s="4">
        <v>20.65</v>
      </c>
      <c r="H13" s="4">
        <v>17.600000000000001</v>
      </c>
      <c r="I13" s="4">
        <v>7.95</v>
      </c>
      <c r="J13" s="4">
        <v>0</v>
      </c>
      <c r="K13" s="4">
        <v>11.09</v>
      </c>
      <c r="L13" s="4">
        <v>0</v>
      </c>
      <c r="M13" s="4">
        <v>62.21</v>
      </c>
      <c r="N13" s="5">
        <f>(G13*G17)+(H13*H17)+(I13*I17)+(M13*M17)</f>
        <v>196642</v>
      </c>
      <c r="O13" s="6">
        <f t="shared" si="0"/>
        <v>1323.4755687171894</v>
      </c>
      <c r="P13" s="6">
        <f t="shared" si="1"/>
        <v>132.34755687171895</v>
      </c>
      <c r="Q13" s="7">
        <v>8200</v>
      </c>
      <c r="R13" s="5">
        <v>0.06</v>
      </c>
      <c r="S13" s="5">
        <v>492</v>
      </c>
      <c r="T13" s="8">
        <v>360</v>
      </c>
      <c r="U13" s="16">
        <f t="shared" si="2"/>
        <v>31878</v>
      </c>
      <c r="V13" s="36"/>
    </row>
    <row r="14" spans="1:22" ht="30" customHeight="1" x14ac:dyDescent="0.25">
      <c r="A14" s="9">
        <v>9</v>
      </c>
      <c r="B14" s="3">
        <v>26.26</v>
      </c>
      <c r="C14" s="3" t="s">
        <v>23</v>
      </c>
      <c r="D14" s="3" t="s">
        <v>26</v>
      </c>
      <c r="E14" s="3" t="s">
        <v>25</v>
      </c>
      <c r="F14" s="4">
        <v>148.58000000000001</v>
      </c>
      <c r="G14" s="4">
        <v>20.65</v>
      </c>
      <c r="H14" s="4">
        <v>17.600000000000001</v>
      </c>
      <c r="I14" s="4">
        <v>7.95</v>
      </c>
      <c r="J14" s="4">
        <v>0</v>
      </c>
      <c r="K14" s="4">
        <v>11.09</v>
      </c>
      <c r="L14" s="4">
        <v>0</v>
      </c>
      <c r="M14" s="4">
        <v>62.21</v>
      </c>
      <c r="N14" s="5">
        <f>(G14*G17)+(H14*H17)+(I14*I17)+(M14*M17)</f>
        <v>196642</v>
      </c>
      <c r="O14" s="6">
        <f t="shared" si="0"/>
        <v>1323.4755687171894</v>
      </c>
      <c r="P14" s="6">
        <f t="shared" si="1"/>
        <v>132.34755687171895</v>
      </c>
      <c r="Q14" s="7">
        <v>8200</v>
      </c>
      <c r="R14" s="5">
        <v>0.06</v>
      </c>
      <c r="S14" s="5">
        <v>492</v>
      </c>
      <c r="T14" s="8">
        <v>360</v>
      </c>
      <c r="U14" s="16">
        <f t="shared" si="2"/>
        <v>9453.6</v>
      </c>
      <c r="V14" s="36"/>
    </row>
    <row r="15" spans="1:22" ht="30" customHeight="1" x14ac:dyDescent="0.25">
      <c r="A15" s="9">
        <v>10</v>
      </c>
      <c r="B15" s="3">
        <v>40</v>
      </c>
      <c r="C15" s="3" t="s">
        <v>27</v>
      </c>
      <c r="D15" s="3" t="s">
        <v>28</v>
      </c>
      <c r="E15" s="3" t="s">
        <v>29</v>
      </c>
      <c r="F15" s="4">
        <v>303.11</v>
      </c>
      <c r="G15" s="4">
        <v>55.86</v>
      </c>
      <c r="H15" s="4">
        <v>17.22</v>
      </c>
      <c r="I15" s="4">
        <v>20.25</v>
      </c>
      <c r="J15" s="4">
        <v>0</v>
      </c>
      <c r="K15" s="4">
        <v>4.95</v>
      </c>
      <c r="L15" s="4">
        <v>0</v>
      </c>
      <c r="M15" s="4">
        <v>94.83</v>
      </c>
      <c r="N15" s="5">
        <f>(G15*G17)+(H15*H17)+(I15*I17)+(M15*M17)</f>
        <v>335514</v>
      </c>
      <c r="O15" s="6">
        <f t="shared" si="0"/>
        <v>1106.9050839629176</v>
      </c>
      <c r="P15" s="6">
        <f t="shared" si="1"/>
        <v>110.69050839629176</v>
      </c>
      <c r="Q15" s="7">
        <v>9200</v>
      </c>
      <c r="R15" s="5">
        <v>0.06</v>
      </c>
      <c r="S15" s="5">
        <v>552</v>
      </c>
      <c r="T15" s="8">
        <v>441</v>
      </c>
      <c r="U15" s="16">
        <f t="shared" si="2"/>
        <v>17640</v>
      </c>
      <c r="V15" s="36"/>
    </row>
    <row r="16" spans="1:22" ht="30" customHeight="1" thickBot="1" x14ac:dyDescent="0.3">
      <c r="A16" s="37">
        <v>11</v>
      </c>
      <c r="B16" s="11">
        <v>3.96</v>
      </c>
      <c r="C16" s="11" t="s">
        <v>23</v>
      </c>
      <c r="D16" s="11" t="s">
        <v>30</v>
      </c>
      <c r="E16" s="11" t="s">
        <v>31</v>
      </c>
      <c r="F16" s="12">
        <v>124.25</v>
      </c>
      <c r="G16" s="12">
        <v>24.85</v>
      </c>
      <c r="H16" s="12">
        <v>13.73</v>
      </c>
      <c r="I16" s="12">
        <v>3.92</v>
      </c>
      <c r="J16" s="12">
        <v>0</v>
      </c>
      <c r="K16" s="12">
        <v>0</v>
      </c>
      <c r="L16" s="12">
        <v>4.96</v>
      </c>
      <c r="M16" s="12">
        <v>52.41</v>
      </c>
      <c r="N16" s="13">
        <f>(G16*G17)+(H16*H17)+(I16*I17)+(M16*M17)</f>
        <v>181085.4</v>
      </c>
      <c r="O16" s="14">
        <f t="shared" si="0"/>
        <v>1457.4277665995976</v>
      </c>
      <c r="P16" s="14">
        <f t="shared" si="1"/>
        <v>145.74277665995976</v>
      </c>
      <c r="Q16" s="15">
        <v>10000</v>
      </c>
      <c r="R16" s="13">
        <v>0.06</v>
      </c>
      <c r="S16" s="13">
        <v>600</v>
      </c>
      <c r="T16" s="18">
        <v>454</v>
      </c>
      <c r="U16" s="17">
        <f t="shared" si="2"/>
        <v>1797.84</v>
      </c>
      <c r="V16" s="36"/>
    </row>
    <row r="17" spans="1:22" s="2" customFormat="1" ht="16.899999999999999" customHeight="1" x14ac:dyDescent="0.25">
      <c r="A17" s="38"/>
      <c r="B17" s="39"/>
      <c r="C17" s="39"/>
      <c r="D17" s="39"/>
      <c r="E17" s="40" t="s">
        <v>52</v>
      </c>
      <c r="F17" s="40"/>
      <c r="G17" s="40">
        <v>3000</v>
      </c>
      <c r="H17" s="40">
        <v>4500</v>
      </c>
      <c r="I17" s="40">
        <f>120*6</f>
        <v>720</v>
      </c>
      <c r="J17" s="40"/>
      <c r="K17" s="40"/>
      <c r="L17" s="40"/>
      <c r="M17" s="40">
        <f>32*25</f>
        <v>800</v>
      </c>
      <c r="N17" s="40"/>
      <c r="O17" s="40"/>
      <c r="P17" s="40" t="s">
        <v>51</v>
      </c>
      <c r="Q17" s="39"/>
      <c r="R17" s="40" t="s">
        <v>57</v>
      </c>
      <c r="S17" s="39"/>
      <c r="T17" s="39"/>
      <c r="U17" s="41">
        <f>SUM(U6:U16)</f>
        <v>283407.44</v>
      </c>
      <c r="V17" s="42" t="s">
        <v>42</v>
      </c>
    </row>
    <row r="18" spans="1:22" s="1" customFormat="1" x14ac:dyDescent="0.25">
      <c r="A18" s="43"/>
      <c r="B18" s="44"/>
      <c r="C18" s="44"/>
      <c r="D18" s="44"/>
      <c r="E18" s="45"/>
      <c r="F18" s="45"/>
      <c r="G18" s="45" t="s">
        <v>43</v>
      </c>
      <c r="H18" s="45" t="s">
        <v>43</v>
      </c>
      <c r="I18" s="45"/>
      <c r="J18" s="45"/>
      <c r="K18" s="45"/>
      <c r="L18" s="45"/>
      <c r="M18" s="45"/>
      <c r="N18" s="45"/>
      <c r="O18" s="45"/>
      <c r="P18" s="45"/>
      <c r="Q18" s="44"/>
      <c r="R18" s="44"/>
      <c r="S18" s="44"/>
      <c r="T18" s="44"/>
      <c r="U18" s="44"/>
      <c r="V18" s="46"/>
    </row>
    <row r="19" spans="1:22" x14ac:dyDescent="0.25">
      <c r="A19" s="43"/>
      <c r="B19" s="44"/>
      <c r="C19" s="44"/>
      <c r="D19" s="44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4"/>
      <c r="R19" s="44"/>
      <c r="S19" s="44"/>
      <c r="T19" s="44"/>
      <c r="U19" s="35"/>
      <c r="V19" s="36"/>
    </row>
    <row r="20" spans="1:22" x14ac:dyDescent="0.25">
      <c r="A20" s="43"/>
      <c r="B20" s="44"/>
      <c r="C20" s="44"/>
      <c r="D20" s="44"/>
      <c r="E20" s="45"/>
      <c r="F20" s="45"/>
      <c r="G20" s="45"/>
      <c r="H20" s="45"/>
      <c r="I20" s="47" t="s">
        <v>58</v>
      </c>
      <c r="J20" s="45"/>
      <c r="K20" s="45"/>
      <c r="L20" s="45"/>
      <c r="M20" s="47" t="s">
        <v>45</v>
      </c>
      <c r="N20" s="45"/>
      <c r="O20" s="45"/>
      <c r="P20" s="45"/>
      <c r="Q20" s="44"/>
      <c r="R20" s="44"/>
      <c r="S20" s="44"/>
      <c r="T20" s="44"/>
      <c r="U20" s="35"/>
      <c r="V20" s="36"/>
    </row>
    <row r="21" spans="1:22" x14ac:dyDescent="0.25">
      <c r="A21" s="43"/>
      <c r="B21" s="44"/>
      <c r="C21" s="44"/>
      <c r="D21" s="44"/>
      <c r="E21" s="45"/>
      <c r="F21" s="45"/>
      <c r="G21" s="45"/>
      <c r="H21" s="45"/>
      <c r="I21" s="47" t="s">
        <v>44</v>
      </c>
      <c r="J21" s="45"/>
      <c r="K21" s="45"/>
      <c r="L21" s="45"/>
      <c r="M21" s="47" t="s">
        <v>46</v>
      </c>
      <c r="N21" s="45"/>
      <c r="O21" s="45"/>
      <c r="P21" s="45"/>
      <c r="Q21" s="44"/>
      <c r="R21" s="44"/>
      <c r="S21" s="44"/>
      <c r="T21" s="44"/>
      <c r="U21" s="35"/>
      <c r="V21" s="36"/>
    </row>
    <row r="22" spans="1:22" x14ac:dyDescent="0.25">
      <c r="A22" s="34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6"/>
    </row>
    <row r="23" spans="1:22" x14ac:dyDescent="0.25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6"/>
    </row>
    <row r="24" spans="1:22" x14ac:dyDescent="0.25">
      <c r="A24" s="34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6"/>
    </row>
    <row r="25" spans="1:22" ht="15.75" x14ac:dyDescent="0.25">
      <c r="A25" s="34"/>
      <c r="B25" s="35"/>
      <c r="C25" s="48" t="s">
        <v>61</v>
      </c>
      <c r="D25" s="35"/>
      <c r="E25" s="35"/>
      <c r="F25" s="35"/>
      <c r="G25" s="35"/>
      <c r="H25" s="35"/>
      <c r="I25" s="49" t="s">
        <v>63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6"/>
    </row>
    <row r="26" spans="1:22" ht="15.75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49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6"/>
    </row>
    <row r="27" spans="1:22" ht="15.75" x14ac:dyDescent="0.25">
      <c r="A27" s="34"/>
      <c r="B27" s="35"/>
      <c r="C27" s="50" t="s">
        <v>62</v>
      </c>
      <c r="D27" s="35"/>
      <c r="E27" s="35"/>
      <c r="F27" s="35"/>
      <c r="G27" s="35"/>
      <c r="H27" s="49" t="s">
        <v>64</v>
      </c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6"/>
    </row>
    <row r="28" spans="1:22" ht="15.75" x14ac:dyDescent="0.25">
      <c r="A28" s="34"/>
      <c r="B28" s="35"/>
      <c r="C28" s="35"/>
      <c r="D28" s="35"/>
      <c r="E28" s="35"/>
      <c r="F28" s="35"/>
      <c r="G28" s="35"/>
      <c r="H28" s="35"/>
      <c r="I28" s="51" t="s">
        <v>65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6"/>
    </row>
    <row r="29" spans="1:22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6"/>
    </row>
    <row r="30" spans="1:22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6"/>
    </row>
    <row r="31" spans="1:22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4"/>
    </row>
  </sheetData>
  <mergeCells count="19">
    <mergeCell ref="J4:J5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T4:T5"/>
    <mergeCell ref="R4:R5"/>
    <mergeCell ref="Q4:Q5"/>
    <mergeCell ref="U4:U5"/>
    <mergeCell ref="K4:K5"/>
    <mergeCell ref="L4:L5"/>
    <mergeCell ref="M4:M5"/>
    <mergeCell ref="N4:P4"/>
    <mergeCell ref="S4:S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cheltuieli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Viceprimar Savadisla</dc:creator>
  <cp:lastModifiedBy>Secretar Săvădisla</cp:lastModifiedBy>
  <cp:lastPrinted>2026-02-23T18:49:55Z</cp:lastPrinted>
  <dcterms:created xsi:type="dcterms:W3CDTF">2026-02-23T13:15:00Z</dcterms:created>
  <dcterms:modified xsi:type="dcterms:W3CDTF">2026-02-23T19:02:24Z</dcterms:modified>
</cp:coreProperties>
</file>