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8_{52FAF86E-2AF8-4D37-BC7E-11ED79165CC6}" xr6:coauthVersionLast="47" xr6:coauthVersionMax="47" xr10:uidLastSave="{00000000-0000-0000-0000-000000000000}"/>
  <bookViews>
    <workbookView xWindow="-120" yWindow="-120" windowWidth="29040" windowHeight="15840" xr2:uid="{09B5C6B4-63B9-45E7-8346-3C18AB8C5621}"/>
  </bookViews>
  <sheets>
    <sheet name="Sheet1" sheetId="1" r:id="rId1"/>
  </sheets>
  <definedNames>
    <definedName name="_xlnm._FilterDatabase" localSheetId="0" hidden="1">Sheet1!$A$8:$K$419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 l="1"/>
  <c r="D19" i="1"/>
  <c r="D22" i="1"/>
  <c r="C25" i="1"/>
  <c r="C27" i="1"/>
  <c r="C29" i="1"/>
  <c r="C31" i="1"/>
  <c r="C33" i="1"/>
  <c r="C35" i="1"/>
  <c r="D48" i="1"/>
  <c r="C48" i="1" s="1"/>
  <c r="D49" i="1"/>
  <c r="C49" i="1" s="1"/>
  <c r="D52" i="1"/>
  <c r="C52" i="1" s="1"/>
  <c r="C55" i="1"/>
  <c r="C57" i="1"/>
  <c r="C59" i="1"/>
  <c r="C61" i="1"/>
  <c r="C63" i="1"/>
  <c r="C65" i="1"/>
  <c r="C67" i="1"/>
  <c r="C69" i="1"/>
  <c r="D70" i="1"/>
  <c r="C70" i="1" s="1"/>
  <c r="H70" i="1"/>
  <c r="D71" i="1"/>
  <c r="C71" i="1" s="1"/>
  <c r="H71" i="1"/>
  <c r="D74" i="1"/>
  <c r="C74" i="1" s="1"/>
  <c r="C77" i="1"/>
  <c r="C79" i="1"/>
  <c r="C81" i="1"/>
  <c r="C83" i="1"/>
  <c r="C85" i="1"/>
  <c r="C87" i="1"/>
  <c r="C89" i="1"/>
  <c r="C91" i="1"/>
  <c r="C93" i="1"/>
  <c r="C95" i="1"/>
  <c r="C97" i="1"/>
  <c r="C99" i="1"/>
  <c r="C101" i="1"/>
  <c r="C103" i="1"/>
  <c r="C105" i="1"/>
  <c r="C107" i="1"/>
  <c r="C109" i="1"/>
  <c r="C111" i="1"/>
  <c r="C113" i="1"/>
  <c r="C115" i="1"/>
  <c r="C117" i="1"/>
  <c r="C119" i="1"/>
  <c r="I119" i="1"/>
  <c r="E119" i="1" s="1"/>
  <c r="C121" i="1"/>
  <c r="I121" i="1"/>
  <c r="E121" i="1" s="1"/>
  <c r="C123" i="1"/>
  <c r="I123" i="1"/>
  <c r="E123" i="1" s="1"/>
  <c r="C125" i="1"/>
  <c r="C127" i="1"/>
  <c r="C129" i="1"/>
  <c r="C131" i="1"/>
  <c r="C133" i="1"/>
  <c r="C135" i="1"/>
  <c r="C137" i="1"/>
  <c r="C139" i="1"/>
  <c r="C141" i="1"/>
  <c r="C143" i="1"/>
  <c r="C145" i="1"/>
  <c r="C147" i="1"/>
  <c r="C149" i="1"/>
  <c r="C151" i="1"/>
  <c r="C153" i="1"/>
  <c r="C155" i="1"/>
  <c r="C157" i="1"/>
  <c r="D164" i="1"/>
  <c r="C164" i="1" s="1"/>
  <c r="H164" i="1"/>
  <c r="I164" i="1" s="1"/>
  <c r="E164" i="1" s="1"/>
  <c r="D165" i="1"/>
  <c r="H165" i="1"/>
  <c r="D167" i="1"/>
  <c r="D15" i="1" s="1"/>
  <c r="D168" i="1"/>
  <c r="C171" i="1"/>
  <c r="C165" i="1" s="1"/>
  <c r="C173" i="1"/>
  <c r="C168" i="1" s="1"/>
  <c r="C175" i="1"/>
  <c r="C177" i="1"/>
  <c r="C179" i="1"/>
  <c r="C181" i="1"/>
  <c r="C183" i="1"/>
  <c r="C185" i="1"/>
  <c r="C167" i="1" s="1"/>
  <c r="C187" i="1"/>
  <c r="C189" i="1"/>
  <c r="C191" i="1"/>
  <c r="I191" i="1" s="1"/>
  <c r="E191" i="1" s="1"/>
  <c r="C193" i="1"/>
  <c r="I193" i="1"/>
  <c r="E193" i="1" s="1"/>
  <c r="C195" i="1"/>
  <c r="I195" i="1" s="1"/>
  <c r="E195" i="1" s="1"/>
  <c r="C197" i="1"/>
  <c r="I197" i="1"/>
  <c r="E197" i="1" s="1"/>
  <c r="C199" i="1"/>
  <c r="C201" i="1"/>
  <c r="C203" i="1"/>
  <c r="D204" i="1"/>
  <c r="C204" i="1" s="1"/>
  <c r="D205" i="1"/>
  <c r="C208" i="1"/>
  <c r="D208" i="1"/>
  <c r="C211" i="1"/>
  <c r="C205" i="1" s="1"/>
  <c r="C213" i="1"/>
  <c r="D214" i="1"/>
  <c r="C214" i="1" s="1"/>
  <c r="I214" i="1" s="1"/>
  <c r="E214" i="1" s="1"/>
  <c r="F214" i="1"/>
  <c r="F12" i="1" s="1"/>
  <c r="H214" i="1"/>
  <c r="D215" i="1"/>
  <c r="H215" i="1"/>
  <c r="C217" i="1"/>
  <c r="D217" i="1"/>
  <c r="D218" i="1"/>
  <c r="C221" i="1"/>
  <c r="C215" i="1" s="1"/>
  <c r="C223" i="1"/>
  <c r="C225" i="1"/>
  <c r="C227" i="1"/>
  <c r="C229" i="1"/>
  <c r="C231" i="1"/>
  <c r="C233" i="1"/>
  <c r="C235" i="1"/>
  <c r="C237" i="1"/>
  <c r="C239" i="1"/>
  <c r="C218" i="1" s="1"/>
  <c r="C241" i="1"/>
  <c r="C243" i="1"/>
  <c r="C245" i="1"/>
  <c r="C247" i="1"/>
  <c r="C249" i="1"/>
  <c r="C251" i="1"/>
  <c r="C253" i="1"/>
  <c r="C255" i="1"/>
  <c r="C257" i="1"/>
  <c r="C259" i="1"/>
  <c r="C261" i="1"/>
  <c r="C263" i="1"/>
  <c r="C265" i="1"/>
  <c r="C267" i="1"/>
  <c r="C269" i="1"/>
  <c r="C271" i="1"/>
  <c r="C273" i="1"/>
  <c r="C275" i="1"/>
  <c r="C277" i="1"/>
  <c r="C279" i="1"/>
  <c r="C281" i="1"/>
  <c r="C283" i="1"/>
  <c r="C285" i="1"/>
  <c r="C287" i="1"/>
  <c r="C289" i="1"/>
  <c r="C291" i="1"/>
  <c r="C293" i="1"/>
  <c r="C295" i="1"/>
  <c r="C297" i="1"/>
  <c r="C299" i="1"/>
  <c r="C301" i="1"/>
  <c r="C303" i="1"/>
  <c r="C305" i="1"/>
  <c r="C307" i="1"/>
  <c r="C309" i="1"/>
  <c r="I309" i="1" s="1"/>
  <c r="E309" i="1" s="1"/>
  <c r="C311" i="1"/>
  <c r="I311" i="1" s="1"/>
  <c r="E311" i="1" s="1"/>
  <c r="C313" i="1"/>
  <c r="I313" i="1" s="1"/>
  <c r="E313" i="1" s="1"/>
  <c r="C315" i="1"/>
  <c r="I315" i="1" s="1"/>
  <c r="E315" i="1" s="1"/>
  <c r="D316" i="1"/>
  <c r="C316" i="1" s="1"/>
  <c r="D317" i="1"/>
  <c r="C319" i="1"/>
  <c r="D319" i="1"/>
  <c r="D320" i="1"/>
  <c r="C323" i="1"/>
  <c r="C317" i="1" s="1"/>
  <c r="C325" i="1"/>
  <c r="C327" i="1"/>
  <c r="C320" i="1" s="1"/>
  <c r="C329" i="1"/>
  <c r="C331" i="1"/>
  <c r="C333" i="1"/>
  <c r="C335" i="1"/>
  <c r="C337" i="1"/>
  <c r="C339" i="1"/>
  <c r="D358" i="1"/>
  <c r="C358" i="1" s="1"/>
  <c r="H358" i="1"/>
  <c r="I358" i="1" s="1"/>
  <c r="E358" i="1" s="1"/>
  <c r="D359" i="1"/>
  <c r="H359" i="1"/>
  <c r="D361" i="1"/>
  <c r="D362" i="1"/>
  <c r="C365" i="1"/>
  <c r="C361" i="1" s="1"/>
  <c r="C367" i="1"/>
  <c r="C369" i="1"/>
  <c r="C371" i="1"/>
  <c r="C359" i="1" s="1"/>
  <c r="C373" i="1"/>
  <c r="C362" i="1" s="1"/>
  <c r="C375" i="1"/>
  <c r="C377" i="1"/>
  <c r="C379" i="1"/>
  <c r="C381" i="1"/>
  <c r="C383" i="1"/>
  <c r="C385" i="1"/>
  <c r="C387" i="1"/>
  <c r="C389" i="1"/>
  <c r="C391" i="1"/>
  <c r="C393" i="1"/>
  <c r="C395" i="1"/>
  <c r="C397" i="1"/>
  <c r="C399" i="1"/>
  <c r="C401" i="1"/>
  <c r="C403" i="1"/>
  <c r="C405" i="1"/>
  <c r="C407" i="1"/>
  <c r="I407" i="1"/>
  <c r="E407" i="1" s="1"/>
  <c r="C409" i="1"/>
  <c r="C411" i="1"/>
  <c r="I411" i="1"/>
  <c r="E411" i="1" s="1"/>
  <c r="C413" i="1"/>
  <c r="D12" i="1" l="1"/>
  <c r="C12" i="1" s="1"/>
  <c r="C18" i="1"/>
  <c r="C19" i="1"/>
  <c r="C13" i="1" s="1"/>
  <c r="D13" i="1"/>
  <c r="D16" i="1"/>
  <c r="C22" i="1"/>
  <c r="C16" i="1" s="1"/>
  <c r="I70" i="1"/>
  <c r="E70" i="1" s="1"/>
  <c r="H12" i="1"/>
  <c r="I71" i="1"/>
  <c r="E71" i="1" s="1"/>
  <c r="H13" i="1"/>
  <c r="C15" i="1"/>
  <c r="I215" i="1"/>
  <c r="E215" i="1" s="1"/>
  <c r="I359" i="1"/>
  <c r="E359" i="1" s="1"/>
  <c r="I165" i="1"/>
  <c r="E165" i="1" s="1"/>
  <c r="I12" i="1" l="1"/>
  <c r="E12" i="1" s="1"/>
  <c r="I13" i="1"/>
  <c r="E13" i="1" s="1"/>
</calcChain>
</file>

<file path=xl/sharedStrings.xml><?xml version="1.0" encoding="utf-8"?>
<sst xmlns="http://schemas.openxmlformats.org/spreadsheetml/2006/main" count="459" uniqueCount="211">
  <si>
    <t>Denumire capitol - obiectiv - etichetare</t>
  </si>
  <si>
    <t>Nr. crt. / Capitol bugetare</t>
  </si>
  <si>
    <t>1.</t>
  </si>
  <si>
    <t>TOTAL Cheltuieli investitii</t>
  </si>
  <si>
    <t>51.XX</t>
  </si>
  <si>
    <t xml:space="preserve"> - verde</t>
  </si>
  <si>
    <t xml:space="preserve"> - maro</t>
  </si>
  <si>
    <t xml:space="preserve"> - mixt</t>
  </si>
  <si>
    <t xml:space="preserve"> - neutru</t>
  </si>
  <si>
    <t xml:space="preserve"> - neetichetat</t>
  </si>
  <si>
    <t>I.</t>
  </si>
  <si>
    <t>2.</t>
  </si>
  <si>
    <t>Valoare an curent</t>
  </si>
  <si>
    <t>surse de finanțare</t>
  </si>
  <si>
    <t>Credite externe</t>
  </si>
  <si>
    <t>Credite interne</t>
  </si>
  <si>
    <t>Buget FEN</t>
  </si>
  <si>
    <t>(02A)</t>
  </si>
  <si>
    <t>(06B)</t>
  </si>
  <si>
    <t>(07C)</t>
  </si>
  <si>
    <t>%</t>
  </si>
  <si>
    <t xml:space="preserve">Buget local </t>
  </si>
  <si>
    <t>54.XX</t>
  </si>
  <si>
    <t>Total Autoritati publice si actiuni externe:</t>
  </si>
  <si>
    <t>Total Alte servicii publice generale:</t>
  </si>
  <si>
    <t>Total Aparare:</t>
  </si>
  <si>
    <t>60.XX</t>
  </si>
  <si>
    <t xml:space="preserve"> - mii lei -</t>
  </si>
  <si>
    <t>Formular:</t>
  </si>
  <si>
    <t>(08D)</t>
  </si>
  <si>
    <t>61.XX</t>
  </si>
  <si>
    <t>Total Ordine publica si siguranta nationala :</t>
  </si>
  <si>
    <t>65.XX</t>
  </si>
  <si>
    <t>Total Invatamant  :</t>
  </si>
  <si>
    <t>66.XX</t>
  </si>
  <si>
    <t>Total Sanatate  :</t>
  </si>
  <si>
    <t>67.XX</t>
  </si>
  <si>
    <t>Total Cultura, recreere si religie   :</t>
  </si>
  <si>
    <t>68.XX</t>
  </si>
  <si>
    <t>Total Asigurari si asistenta sociala   :</t>
  </si>
  <si>
    <t>70.XX</t>
  </si>
  <si>
    <t>74.XX</t>
  </si>
  <si>
    <t xml:space="preserve">Total  Locuinte, servicii si dezvoltare publica  : </t>
  </si>
  <si>
    <t>Total Protectia mediului  :</t>
  </si>
  <si>
    <t>80.XX</t>
  </si>
  <si>
    <t>Total Actiuni generale economice, comerciale si de munca   :</t>
  </si>
  <si>
    <t>81.XX</t>
  </si>
  <si>
    <t>Total Combustibili si energie  :</t>
  </si>
  <si>
    <t>83.XX</t>
  </si>
  <si>
    <t>Total Agricultura, silvicultura, piscicultura si vanatoare   :</t>
  </si>
  <si>
    <t>84.XX</t>
  </si>
  <si>
    <t>Total Transporturi   :</t>
  </si>
  <si>
    <t>87.XX</t>
  </si>
  <si>
    <t>Total Alte actiuni economice  :</t>
  </si>
  <si>
    <t xml:space="preserve"> Raportul privind rezultatele etichetării cheltuielilor bugetare, detaliat  pe capitole și surse de finanțare</t>
  </si>
  <si>
    <t>Aparat foto</t>
  </si>
  <si>
    <t>Server date contabile</t>
  </si>
  <si>
    <t>Cititor card bancar - 3 buc</t>
  </si>
  <si>
    <t>Server AVANSIS</t>
  </si>
  <si>
    <t>Masini de numarat bani - 5 buc</t>
  </si>
  <si>
    <t>Lucrări în vederea obținerii autorizației la incendiu pentru unități de învățământ</t>
  </si>
  <si>
    <t>Lucrări tehnice de construcție în vederea obținerii autorizației de incendiu la Școala gimnazială Gura Văii</t>
  </si>
  <si>
    <t>Lucrări tehnice de modificare construcție în vederea obținerii autorizației de incendiu pentru Liceul de arte I. Șt. Paulian</t>
  </si>
  <si>
    <t>Lucrări în vederea obținerii autorizației de incendiu la Școala gimnazială nr. 3 D. I. Totir</t>
  </si>
  <si>
    <t>Realizare sistem detecție incendiu și iluminat de siguranță Liceul Decebal (internat, săli de clasă, sală sport)</t>
  </si>
  <si>
    <t>Modificare documentație pentru obiectivele rămase neautorizate după schimbarea legislației (internat Liceul Ghe. Țițeica, Liceul de arte I. Șt. Paulian și Școala gimnazială nr. 3 D. I. Totir)</t>
  </si>
  <si>
    <t>Filtre FR1 și FR2 și STFPA 100 pentru instalația de filtroventilație a punctului de comandă</t>
  </si>
  <si>
    <t>Achizitie 8 toalete uscate pentru adaposturile D01, D01, D02, D04</t>
  </si>
  <si>
    <t>Centrale și instalații la școli (Șc. 1, 4, 7, 11)</t>
  </si>
  <si>
    <t>Lucrări de îmbrăcare a podelelor și pereților - Școala Gimn. nr. 15</t>
  </si>
  <si>
    <t>Reparații interioare - Reabilitarea Grădiniței nr. 20 Dr. Tr. Severin</t>
  </si>
  <si>
    <t>Construire / reabilitare locuri de joacă în incinta unităților de învățământ din municipiul Drobeta Turnu Severin (inclusiv PT)</t>
  </si>
  <si>
    <t>Lucrări conexe de reparații - Școala Gimnazială nr. 15</t>
  </si>
  <si>
    <t>Lucrări conexe de reparații - Școala Gimnazială nr. 14</t>
  </si>
  <si>
    <t>DALI Reabilitare Grădinița PP nr. 2</t>
  </si>
  <si>
    <t>Expertiza tehnică, audit energetic Grădinița PP nr. 2</t>
  </si>
  <si>
    <t>Expertiza tehnică</t>
  </si>
  <si>
    <t>Actualizare documentații tehnico - economice școli gimnaziale</t>
  </si>
  <si>
    <t>Audit energetic</t>
  </si>
  <si>
    <t>Taxe, avize, acorduri DALI/SF unități de învățământ preuniversitare</t>
  </si>
  <si>
    <t>Servicii de dirigenție Lucrări de șarpantă și de învelitori și lucrări conexe - Școala Gimnazială nr. 14</t>
  </si>
  <si>
    <t>Taxe, avize, acorduri Lucrări de șarpantă și de învelitori și lucrări conexe - Școala Gimnazială nr. 14</t>
  </si>
  <si>
    <t>Servicii de dirigenție Lucrări reparații conexe - Școala Gimn. nr. 14</t>
  </si>
  <si>
    <t>Taxe, avize, acorduri Lucrări reparații conexe - Școala Gimn. nr. 14</t>
  </si>
  <si>
    <t xml:space="preserve">Servicii specialist comisie de recepție </t>
  </si>
  <si>
    <t>Racordare energie electrică - "Reabilitare construcție administrativă și social culturală"</t>
  </si>
  <si>
    <t>Lucrări de înlocuire gresie platformă și scări exterioare Sala Polivalentă</t>
  </si>
  <si>
    <t>Lucrări de reparații, tencuieli, vopsit, finisaj, împrejmuire gard beton și grilaje metalice (628 mp) la Stadionul Municipal</t>
  </si>
  <si>
    <t>Montarea (înlocuirea) a două pompe circulare încălzire termică, refacere izometrii de țeavă pentru Sala Polivalentă</t>
  </si>
  <si>
    <t>Alimentare cu energie electrică - "Reabilitare construcție administrativă și social culturală"</t>
  </si>
  <si>
    <t>Servicii de consultanță în organizarea procedurilor de achiziții publice, elaborare documentație de atribuire, pentru achiziție obiectivul "Reabilitare și modernizare Parcul Rozelor, Parcul Dragalina și Parcul Gării în municipiul Drobeta Turnu Severin"</t>
  </si>
  <si>
    <t>Motocoasă - 2 buc.</t>
  </si>
  <si>
    <t>Suflantă</t>
  </si>
  <si>
    <t>Mașină de tuns gazon</t>
  </si>
  <si>
    <t>Reabilitarea, modernizarea și extinderea sistemului de iluminat public</t>
  </si>
  <si>
    <t>Extindere rețea iluminat public în mun. Drobeta Turnu Severin</t>
  </si>
  <si>
    <t>Extinderea rețelei de gaze naturale în mun. Drobeta Turnu Severin</t>
  </si>
  <si>
    <t>Extindere gaz + școli</t>
  </si>
  <si>
    <t>Cheltuieli neeligibile Construirea unei capacități de producție a energiei electrice din surse regenerabile pentru autoconsumul UAT Dr. Tr. Severin parc fotovoltaic</t>
  </si>
  <si>
    <t>Reabilitare termică blocuri de locuințe etapa II</t>
  </si>
  <si>
    <t>Reabilitare termică blocuri de locuințe etapa I</t>
  </si>
  <si>
    <t>Lucrări de extindere instalație rețea en electrică Str. Belvedere</t>
  </si>
  <si>
    <t>Extinderea rețelei de gaze naturale Calea Tg. Jiului + str. C-tin Gherghina (inclusiv PT)</t>
  </si>
  <si>
    <t>Lucrări de realizare utilități - Parc industrial</t>
  </si>
  <si>
    <t>Alimentare cu energie electrică obiectivul Locuințe pentru tineri care provin din grupuri/comunități vulnerabile - Etapa II</t>
  </si>
  <si>
    <t>Întocmire documentație reactualizare PUG</t>
  </si>
  <si>
    <t>SF concesionare iluminat public</t>
  </si>
  <si>
    <t>Elaborare documentație pentru iluminat public (Caiet de sarcini + regulament)</t>
  </si>
  <si>
    <t>Întocmire documentație reactualizare PUZ în zona de dezvoltare delimitată de Aleea Biruinței - strada Belvedere - str. Renașterii, teren proprietate UAT Dr. Tr. Severin</t>
  </si>
  <si>
    <t>Întocmire documentație PUZ pentru realizare parc industrial - zona Schela Cladovei, NC 72670, suprafața 123.407 mp</t>
  </si>
  <si>
    <t>SF pentru realizare Parc industrial</t>
  </si>
  <si>
    <t>Întocmire documentație PUZ pentru suprafața 19.584 mp în vederea construirii drum Prelungire strada Traian</t>
  </si>
  <si>
    <t>Cadastru și carte funciară în zone din municipiul Drobeta Turnu Severin</t>
  </si>
  <si>
    <t>Inventariere tehnică a patrimoniului municipiului Drobeta Turnu Severin</t>
  </si>
  <si>
    <t>Ridicări topografice în municipiul Dr. Tr. Severin</t>
  </si>
  <si>
    <t>Studiu topografic pentru extindere gaz Anghel Saligny</t>
  </si>
  <si>
    <t>Actualizare documentație amplasament pentru obiectivele de investiții "Construire locuințe pentru tineri care provin din grupuri/comunități vulnerabile" - etapa I și etapa II în vederea înființării de unități locative</t>
  </si>
  <si>
    <t>SF proiect Construirea unei capacități de stocare - baterii stocare parc fotovoltaic</t>
  </si>
  <si>
    <t>Servicii de actualizare ATR - baterii stocare parc fotovoltaic</t>
  </si>
  <si>
    <t>SF imobil teren 500 mp, NC 61492, str. Răscoalei, Schela Cladovei</t>
  </si>
  <si>
    <t>DALI Reabilitare bloc social (preluat de la OCPI Mehedinți)</t>
  </si>
  <si>
    <t>Documentație tehnico - economică clădire unitatea militară</t>
  </si>
  <si>
    <t>Documentație tehnico - economică Cicero 12</t>
  </si>
  <si>
    <t>SF Extindere sistem de alimentare cu apă și canalizare în municipiul Drobeta Turnu Severin, județul Mehedinți</t>
  </si>
  <si>
    <t>Servicii de arpentaj cadastral pentru întocmirea de planuri parcelare și trasarea parcelelor de teren rezultate în vederea aplicării legilor fondului funciar și a Legii nr. 10 / 2001 în mun. Dr. Tr. Severin</t>
  </si>
  <si>
    <t>Elaborarea Hărților strategice de zgomot pentru municipiul Drobeta Turnu Severin și a planului de acțiune aferent</t>
  </si>
  <si>
    <t>Achiziționare teren 2104 mp, CF 57576, str. Sânzienelor</t>
  </si>
  <si>
    <t>Achiziționare teren 2303 mp cu destinația suport pentru magistrala de termoficare Drobeta Turnu Severin</t>
  </si>
  <si>
    <t>Achiziționare teren 123.400 mp A.D.S.</t>
  </si>
  <si>
    <t>Servicii responsabil SSM proiect "Construire locuințe pentru tineri care provin din grupuri/comunități vulnerabile - etapa I"</t>
  </si>
  <si>
    <t>Servicii de informare și publicitate "Construire locuințe pentru tineri care provin din grupuri/comunități vulnerabile - etapa I"</t>
  </si>
  <si>
    <t>Servicii de informare și publicitate "Construire locuințe pentru tineri care provin din grupuri/comunități vulnerabile - etapa II"</t>
  </si>
  <si>
    <t>Cheltuieli neeligibile - parc fotovoltaic</t>
  </si>
  <si>
    <t>Alte cheltuieli - parc fotovoltaic</t>
  </si>
  <si>
    <t>Servicii consultanță implementare proiect - parc fotovoltaic</t>
  </si>
  <si>
    <t>Taxe, avize (ISC, mediu, studii, cadastru, autorizari - baterii stocare parc fotovoltaic)</t>
  </si>
  <si>
    <t>Drujbă</t>
  </si>
  <si>
    <t>Construire adăpost pentru câinii fără stăpân</t>
  </si>
  <si>
    <t>Lucrări de protecție a malurilor (Zid de sprijin CAV)</t>
  </si>
  <si>
    <t>PT Zid de sprijin CAV</t>
  </si>
  <si>
    <t>Servicii de dirigenție "Lucrări de protecție a malurilor (Zid de sprijin CAV)"</t>
  </si>
  <si>
    <t>Taxe, avize, acorduri "Lucrări de protecție a malurilor (Zid de sprijin CAV)"</t>
  </si>
  <si>
    <t>Containere deșeuri textile - 10 buc</t>
  </si>
  <si>
    <t>Reabilitare, modernizare străzi în municipiul Drobeta Turnu Severin</t>
  </si>
  <si>
    <t>Construire legătură Aleea Constructorilor cu Str. Padeș din mun. Drobeta Turnu Severin (inclusiv PT )</t>
  </si>
  <si>
    <t>Drum Cildro + clădire</t>
  </si>
  <si>
    <t>Construire pod peste pârâu Crihala, zona Walter</t>
  </si>
  <si>
    <t>PT "Reabilitare/extindere pod peste pârâul Crihala pe str. Walter Mărăcineanu"</t>
  </si>
  <si>
    <t>Studiu de trafic privind analiza impactului implementării proiectelor de mobilitate urbană, finanțate prin POR-SV Oltenia 2014 - 2020</t>
  </si>
  <si>
    <t>Studiu de trafic pentru măsurarea indicatorilor aferenți proiectelor de mobilitate urbană, finanțate prin POR-SV Oltenia 2014 - 2020</t>
  </si>
  <si>
    <t>SF Construire Strada Balastierei</t>
  </si>
  <si>
    <t>PT Prelungire Strada Traian</t>
  </si>
  <si>
    <t>PT Stradă depozit ecologic</t>
  </si>
  <si>
    <t>Servicii de dirigenție de șantier "Construire legătură Aleea Constructorilor cu Str. Padeș din mun. Dr. Tr. Severin (inclusiv PT)"</t>
  </si>
  <si>
    <t>Taxe, avize, acorduri  "Reabilitare/extindere pod peste pârâul Crihala pe str. Walter Mărăcineanu"</t>
  </si>
  <si>
    <t>Servicii de supervizare pentru obiectivul "Reabilitare, modernizare străzi în municipiul Drobeta Turnu Severin" (manager + topo + SSM)</t>
  </si>
  <si>
    <t>Servicii de analiză la suprafață</t>
  </si>
  <si>
    <t>Servicii de informare și publicitate Modernizare stații de transport public</t>
  </si>
  <si>
    <t>Servicii de informare și publicitate Sisteme ITS</t>
  </si>
  <si>
    <t>Servicii de informare și publicitate Pista Velo Calea Timișoarei</t>
  </si>
  <si>
    <t xml:space="preserve">Servicii specialist comisie de receptie </t>
  </si>
  <si>
    <t>Echipament airless pentru trasat marcaje rutiere</t>
  </si>
  <si>
    <t>Echipamente IT - Modernizare stații de transport public</t>
  </si>
  <si>
    <t xml:space="preserve">Digitalizare in folosul cetatenilor la nivelul Municipiului Drobeta Turnu Severin </t>
  </si>
  <si>
    <t>Reabilitarea Gradinitei Nr.20 Drobeta Turnu Severin</t>
  </si>
  <si>
    <t>Reabilitare si modernizare Gradinita cu Program Prelungit nr.21</t>
  </si>
  <si>
    <t xml:space="preserve">Reabilitare Gradinita cu program prelungit nr.22, Municipiul Drobeta Turnu Severin </t>
  </si>
  <si>
    <t xml:space="preserve">Construire Gradinita Schela </t>
  </si>
  <si>
    <t>Reabilitarea, modernizarea si extindere Scoala Gimnaziala nr.14 " cod SMIS 300163</t>
  </si>
  <si>
    <t>Reabilitarea, modernizarea si extindere Scoala Gimnaziala nr.15 " cod SMIS 300188</t>
  </si>
  <si>
    <t xml:space="preserve">Reabilitare si extindere Colegiul National Pedagogic Stefan Odobleja </t>
  </si>
  <si>
    <t>Doua voci si un scop</t>
  </si>
  <si>
    <t xml:space="preserve">Reabilitare si modernizare Parcul Rozelor </t>
  </si>
  <si>
    <t xml:space="preserve">Reabilitare si modernizare  Parc Dragalina in Municipiul Drobeta Turnu Severin  </t>
  </si>
  <si>
    <t xml:space="preserve">Reabilitare si modernizare  Parcul Garii  in Municipiul Drobeta Turnu Severin  </t>
  </si>
  <si>
    <t xml:space="preserve">Reabilitare Parc  Alunis </t>
  </si>
  <si>
    <t xml:space="preserve">Drobeta Cult Acces -facilitarea accesului la serviciile si produsele culturale ale Palatului Cultural Teodor Costescu prin digitalizarea Agentiei Teatrale , Cetatii Medievale a Severinului si Castelului de Apa din Drobeta Turnu Severin </t>
  </si>
  <si>
    <t xml:space="preserve">Reabilitare Parcul Garzilor Patriotice </t>
  </si>
  <si>
    <t xml:space="preserve">Regenerare urbana zona Schela-Dezvoltare integrata a cartierului Veterani </t>
  </si>
  <si>
    <t xml:space="preserve">Digitalizarea proceselor de asistenta sociala la nivelul Municipiului Dr.Tr.Severin </t>
  </si>
  <si>
    <t xml:space="preserve">Reabilitare constructie administrativa si social culturala </t>
  </si>
  <si>
    <t>Crearea unui nou coridor de mobilitate urbană și creșterea performanțelor transportului public prin investiții integrate în Municipiul Drobeta Turnu Severin - Componenta de achiziție autobuze electrice si reabilitare statii de călători SMIS 327730</t>
  </si>
  <si>
    <t>Crearea unui nou coridor de mobilitate urbană și creșterea performanțelor transportului public prin investiții integrate în Municipiul Drobeta Turnu Severin - Componenta de realizare infrastructura pentru prioritizare transport public in comun,modernizare iluminat public si trafic pietonal SMIS 330553</t>
  </si>
  <si>
    <t xml:space="preserve">Construire cresa mica str.Serpentina Rosiori nr 1-3 Municipiul Drobeta Tr Severin </t>
  </si>
  <si>
    <t xml:space="preserve">Construire cresa medie zona parcul Tineretului Municipiul Drobeta Tr Severin </t>
  </si>
  <si>
    <t>Renovare energetica moderata la Gradinita cu Program Prelungit nr.7</t>
  </si>
  <si>
    <t xml:space="preserve">Dotare cu mobilier, materiale didactice si echipamente digitale a unit de inv preuniversitar si a unitatilor conexe din municipiul Drobeta Turnu Severin </t>
  </si>
  <si>
    <t>Construire de locuinte pentru tineri care provin din grupuri/comunitati vulnerabile etapa I</t>
  </si>
  <si>
    <t>Construire de locuinte pentru tineri care provin din grupuri/comunitati vulnerabile etapa II</t>
  </si>
  <si>
    <t xml:space="preserve">Infiintarea unui centru de colectare prin aport voluntar in Municipiul Drobeta Turnu Severin </t>
  </si>
  <si>
    <t>Implementare sisteme de colectare selectiva a deseurilor in Municipiul Drobeta Turnu Severin I</t>
  </si>
  <si>
    <t xml:space="preserve">Sisteme ITS-sisteme de transport inteligente /managementul traficului in Municipiul Drobeta Turnu Severin </t>
  </si>
  <si>
    <t xml:space="preserve">Modernizare statii de transport public </t>
  </si>
  <si>
    <t>Elaborare documentație pentru obținerea avizelor de gospodărire a apelor și protocoalelor privind utilizarea terenurilor din domeniul public al apelor pentru "Construire Pod peste pârâul Crihala" și "Reabilitare/extindere pod peste pârâul Crihala pe str. Walter Mărăcineanu"</t>
  </si>
  <si>
    <t>Unitatea/subdiviziunea administrativ - teritorială:_DROBETA TURNU SEVERIN___________</t>
  </si>
  <si>
    <t>verde</t>
  </si>
  <si>
    <t>Proiecte 2021-2027 - Liceul de Arte I.St. Paulian</t>
  </si>
  <si>
    <t>Proiecte finantate din FSE aferente cadrului financiar 2021-2027 - PRO PRACTIC SMIS 304264 Scoala Postliceala Sanitara</t>
  </si>
  <si>
    <t>Proiecte finantate din FSE Colegiul National Stefan Odobleja</t>
  </si>
  <si>
    <t>Proiecte finantate din FSE aferente cadrului financiar 2021-2027 - EDU ACCES SMIS 322616 Colegiul National Ghe. Titeica</t>
  </si>
  <si>
    <t>Proiecte finantate din FSE aferente cadrului financiar 2021-2027 - EXPLORATOR SMIS 317876 Liceul Tehnologic Decebal</t>
  </si>
  <si>
    <t>Proiecte finantate din FSE aferente cadrului financiar 2021-2027 - PRO PRACTIC SMIS 304264 Liceul Transporturi Auto</t>
  </si>
  <si>
    <t>Proiecte finantate din FSE aferente cadrului financiar 2021-2027 - ECO SMART SMIS 308943 Liceul Tehnologic  Lorin Salagean</t>
  </si>
  <si>
    <t>Proiecte finantate din FSE aferente cadrului financiar 2021-2027 - ECO SMART SMIS 308943 Colegiul National Theodor Costescu</t>
  </si>
  <si>
    <t>Proiecte finantate din FSE aferente cadrului financiar 2021-2027 - PRO PRACTIC SMIS 317875 Liceul Tehnologic Domnul Tudor</t>
  </si>
  <si>
    <t>Reabilitare, modernizarea si echiparea infrastructurii educationale la Scoala Gimnaziala Petre Sergescu etapa II</t>
  </si>
  <si>
    <t>Renovare energetica moderata la Gradinita cu Program Prelungit nr. 7</t>
  </si>
  <si>
    <t>Renovare energetica moderata la Colegiul Economic Theodor Costescu</t>
  </si>
  <si>
    <r>
      <t>JUDEŢUL :</t>
    </r>
    <r>
      <rPr>
        <b/>
        <u/>
        <sz val="12"/>
        <color indexed="8"/>
        <rFont val="Arial"/>
        <family val="2"/>
        <charset val="238"/>
      </rPr>
      <t xml:space="preserve">    MEHEDINTI         </t>
    </r>
  </si>
  <si>
    <t xml:space="preserve">Construirea unei capacitati de productie e energiei electrice din surse regenerabile pentru autoconsum UAT Mun Dr Tr Severin </t>
  </si>
  <si>
    <t>Reabilitare termica a Scolii Postliceale Sanitare Dr. Tr. Severin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</si>
</sst>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name val="Arial"/>
      <charset val="238"/>
    </font>
    <font>
      <sz val="10"/>
      <name val="Arial"/>
      <family val="2"/>
    </font>
    <font>
      <b/>
      <u/>
      <sz val="12"/>
      <color indexed="8"/>
      <name val="Arial"/>
      <family val="2"/>
      <charset val="238"/>
    </font>
    <font>
      <sz val="10"/>
      <color theme="1"/>
      <name val="Times New Roman"/>
      <family val="1"/>
    </font>
    <font>
      <sz val="10"/>
      <color theme="1"/>
      <name val="Times New Roman"/>
      <family val="1"/>
      <charset val="238"/>
    </font>
    <font>
      <b/>
      <sz val="10"/>
      <color theme="1"/>
      <name val="Times New Roman"/>
      <family val="1"/>
    </font>
    <font>
      <b/>
      <sz val="14"/>
      <color theme="1"/>
      <name val="Calibri"/>
      <family val="2"/>
      <scheme val="minor"/>
    </font>
    <font>
      <b/>
      <sz val="12"/>
      <color theme="1"/>
      <name val="Arial"/>
      <family val="2"/>
      <charset val="238"/>
    </font>
    <font>
      <sz val="11"/>
      <color theme="1"/>
      <name val="Arial"/>
      <family val="2"/>
      <charset val="238"/>
    </font>
    <font>
      <sz val="10"/>
      <color theme="1"/>
      <name val="Arial"/>
      <family val="2"/>
      <charset val="238"/>
    </font>
    <font>
      <sz val="10"/>
      <color theme="1"/>
      <name val="Arial"/>
      <family val="2"/>
    </font>
    <font>
      <b/>
      <sz val="9"/>
      <color theme="1"/>
      <name val="Times New Roman"/>
      <family val="1"/>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xf numFmtId="0" fontId="1" fillId="0" borderId="0"/>
    <xf numFmtId="0" fontId="2" fillId="0" borderId="0"/>
    <xf numFmtId="0" fontId="1" fillId="0" borderId="0"/>
    <xf numFmtId="0" fontId="1" fillId="0" borderId="0"/>
  </cellStyleXfs>
  <cellXfs count="62">
    <xf numFmtId="0" fontId="0" fillId="0" borderId="0" xfId="0"/>
    <xf numFmtId="0" fontId="0" fillId="0" borderId="0" xfId="0" applyAlignment="1">
      <alignment horizontal="center"/>
    </xf>
    <xf numFmtId="0" fontId="4" fillId="0" borderId="0" xfId="0" applyFont="1"/>
    <xf numFmtId="0" fontId="4" fillId="2" borderId="0" xfId="0" applyFont="1" applyFill="1"/>
    <xf numFmtId="0" fontId="4" fillId="0" borderId="0" xfId="0" applyFont="1" applyAlignment="1">
      <alignment horizontal="center"/>
    </xf>
    <xf numFmtId="4" fontId="4" fillId="2" borderId="1" xfId="0" applyNumberFormat="1" applyFont="1" applyFill="1" applyBorder="1"/>
    <xf numFmtId="0" fontId="4" fillId="2" borderId="1" xfId="0" applyFont="1" applyFill="1" applyBorder="1"/>
    <xf numFmtId="4" fontId="4" fillId="2" borderId="1" xfId="0" applyNumberFormat="1" applyFont="1" applyFill="1" applyBorder="1" applyAlignment="1">
      <alignment horizontal="center"/>
    </xf>
    <xf numFmtId="4" fontId="4" fillId="2" borderId="1" xfId="0" applyNumberFormat="1" applyFont="1" applyFill="1" applyBorder="1" applyAlignment="1">
      <alignment horizontal="left" wrapText="1"/>
    </xf>
    <xf numFmtId="0" fontId="4" fillId="2" borderId="1" xfId="0" applyFont="1" applyFill="1" applyBorder="1" applyAlignment="1">
      <alignment horizontal="left"/>
    </xf>
    <xf numFmtId="4" fontId="5" fillId="2" borderId="2" xfId="0" applyNumberFormat="1" applyFont="1" applyFill="1" applyBorder="1"/>
    <xf numFmtId="4" fontId="4" fillId="2" borderId="1" xfId="0" applyNumberFormat="1" applyFont="1" applyFill="1" applyBorder="1" applyAlignment="1">
      <alignment wrapText="1"/>
    </xf>
    <xf numFmtId="4" fontId="4" fillId="2" borderId="1" xfId="0" applyNumberFormat="1" applyFont="1" applyFill="1" applyBorder="1" applyAlignment="1">
      <alignment horizontal="right"/>
    </xf>
    <xf numFmtId="0" fontId="4" fillId="2" borderId="1" xfId="0" applyFont="1" applyFill="1" applyBorder="1" applyAlignment="1">
      <alignment horizontal="left" vertical="top"/>
    </xf>
    <xf numFmtId="4" fontId="6" fillId="2" borderId="1" xfId="0" applyNumberFormat="1" applyFont="1" applyFill="1" applyBorder="1"/>
    <xf numFmtId="4" fontId="6" fillId="2" borderId="1" xfId="0" applyNumberFormat="1" applyFont="1" applyFill="1" applyBorder="1" applyAlignment="1">
      <alignment horizontal="left" vertical="center" wrapText="1"/>
    </xf>
    <xf numFmtId="4" fontId="6" fillId="2" borderId="1" xfId="0" applyNumberFormat="1" applyFont="1" applyFill="1" applyBorder="1" applyAlignment="1">
      <alignment horizontal="center"/>
    </xf>
    <xf numFmtId="4" fontId="6" fillId="2" borderId="1" xfId="0" applyNumberFormat="1" applyFont="1" applyFill="1" applyBorder="1" applyAlignment="1">
      <alignment vertical="center" wrapText="1"/>
    </xf>
    <xf numFmtId="4" fontId="6" fillId="2" borderId="1" xfId="0" applyNumberFormat="1" applyFont="1" applyFill="1" applyBorder="1" applyAlignment="1">
      <alignment horizontal="right"/>
    </xf>
    <xf numFmtId="4" fontId="4" fillId="2" borderId="0" xfId="0" applyNumberFormat="1" applyFont="1" applyFill="1"/>
    <xf numFmtId="4" fontId="4" fillId="2" borderId="0" xfId="0" applyNumberFormat="1" applyFont="1" applyFill="1" applyAlignment="1">
      <alignment horizontal="center"/>
    </xf>
    <xf numFmtId="0" fontId="7" fillId="2" borderId="0" xfId="0" applyFont="1" applyFill="1" applyAlignment="1">
      <alignment horizontal="center"/>
    </xf>
    <xf numFmtId="0" fontId="4" fillId="2" borderId="3" xfId="0" applyFont="1" applyFill="1" applyBorder="1" applyAlignment="1">
      <alignment horizontal="center" vertical="center" wrapText="1"/>
    </xf>
    <xf numFmtId="4" fontId="4" fillId="2" borderId="4" xfId="0" applyNumberFormat="1" applyFont="1" applyFill="1" applyBorder="1" applyAlignment="1">
      <alignment horizontal="center" vertical="center" wrapText="1"/>
    </xf>
    <xf numFmtId="0" fontId="4" fillId="2" borderId="0" xfId="0" applyFont="1" applyFill="1" applyAlignment="1">
      <alignment horizontal="center" vertical="center"/>
    </xf>
    <xf numFmtId="0" fontId="4" fillId="2" borderId="5" xfId="0" applyFont="1" applyFill="1" applyBorder="1"/>
    <xf numFmtId="4" fontId="4" fillId="2" borderId="6" xfId="0" applyNumberFormat="1" applyFont="1" applyFill="1" applyBorder="1"/>
    <xf numFmtId="4" fontId="4" fillId="2" borderId="7" xfId="0" applyNumberFormat="1" applyFont="1" applyFill="1" applyBorder="1" applyAlignment="1">
      <alignment horizontal="center" wrapText="1"/>
    </xf>
    <xf numFmtId="4" fontId="4" fillId="2" borderId="8" xfId="0" applyNumberFormat="1" applyFont="1" applyFill="1" applyBorder="1" applyAlignment="1">
      <alignment horizontal="center"/>
    </xf>
    <xf numFmtId="4" fontId="4" fillId="2" borderId="8" xfId="0" applyNumberFormat="1" applyFont="1" applyFill="1" applyBorder="1" applyAlignment="1">
      <alignment horizontal="center" wrapText="1"/>
    </xf>
    <xf numFmtId="4" fontId="4" fillId="2" borderId="9" xfId="0" applyNumberFormat="1" applyFont="1" applyFill="1" applyBorder="1" applyAlignment="1">
      <alignment horizontal="center"/>
    </xf>
    <xf numFmtId="0" fontId="4" fillId="2" borderId="10" xfId="0" applyFont="1" applyFill="1" applyBorder="1"/>
    <xf numFmtId="4" fontId="4" fillId="2" borderId="11" xfId="0" applyNumberFormat="1" applyFont="1" applyFill="1" applyBorder="1"/>
    <xf numFmtId="4" fontId="4" fillId="2" borderId="12" xfId="0" applyNumberFormat="1" applyFont="1" applyFill="1" applyBorder="1" applyAlignment="1">
      <alignment horizontal="center" vertical="center"/>
    </xf>
    <xf numFmtId="4" fontId="4" fillId="2" borderId="13" xfId="0" applyNumberFormat="1" applyFont="1" applyFill="1" applyBorder="1" applyAlignment="1">
      <alignment horizontal="center"/>
    </xf>
    <xf numFmtId="4" fontId="4" fillId="2" borderId="14" xfId="0" applyNumberFormat="1" applyFont="1" applyFill="1" applyBorder="1" applyAlignment="1">
      <alignment horizontal="center"/>
    </xf>
    <xf numFmtId="4" fontId="4" fillId="2" borderId="15" xfId="0" applyNumberFormat="1" applyFont="1" applyFill="1" applyBorder="1" applyAlignment="1">
      <alignment horizontal="center"/>
    </xf>
    <xf numFmtId="0" fontId="4" fillId="2" borderId="0" xfId="0" applyFont="1" applyFill="1" applyAlignment="1">
      <alignment horizontal="center"/>
    </xf>
    <xf numFmtId="0" fontId="8" fillId="2" borderId="0" xfId="1" applyFont="1" applyFill="1"/>
    <xf numFmtId="0" fontId="8" fillId="2" borderId="0" xfId="3" applyFont="1" applyFill="1"/>
    <xf numFmtId="0" fontId="0" fillId="2" borderId="0" xfId="0" applyFont="1" applyFill="1" applyAlignment="1">
      <alignment horizontal="center"/>
    </xf>
    <xf numFmtId="0" fontId="0" fillId="2" borderId="0" xfId="0" applyFont="1" applyFill="1"/>
    <xf numFmtId="0" fontId="9" fillId="2" borderId="0" xfId="4" applyFont="1" applyFill="1" applyAlignment="1">
      <alignment vertical="top"/>
    </xf>
    <xf numFmtId="0" fontId="10" fillId="2" borderId="0" xfId="4" applyFont="1" applyFill="1" applyAlignment="1">
      <alignment vertical="top"/>
    </xf>
    <xf numFmtId="4" fontId="6" fillId="2" borderId="1" xfId="0" applyNumberFormat="1" applyFont="1" applyFill="1" applyBorder="1" applyAlignment="1">
      <alignment horizontal="center" vertical="center"/>
    </xf>
    <xf numFmtId="4" fontId="6" fillId="2" borderId="1"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xf>
    <xf numFmtId="4" fontId="6" fillId="2" borderId="1" xfId="0" applyNumberFormat="1" applyFont="1" applyFill="1" applyBorder="1" applyAlignment="1">
      <alignment horizontal="right" vertical="center"/>
    </xf>
    <xf numFmtId="4" fontId="6" fillId="2" borderId="1" xfId="0" applyNumberFormat="1" applyFont="1" applyFill="1" applyBorder="1" applyAlignment="1">
      <alignment horizontal="left" wrapText="1"/>
    </xf>
    <xf numFmtId="4" fontId="6" fillId="2" borderId="1" xfId="0" applyNumberFormat="1" applyFont="1" applyFill="1" applyBorder="1" applyAlignment="1">
      <alignment horizontal="right" vertical="center" wrapText="1"/>
    </xf>
    <xf numFmtId="4" fontId="6" fillId="2" borderId="1" xfId="0" applyNumberFormat="1" applyFont="1" applyFill="1" applyBorder="1" applyAlignment="1">
      <alignment wrapText="1"/>
    </xf>
    <xf numFmtId="4" fontId="4" fillId="2" borderId="1" xfId="0" applyNumberFormat="1" applyFont="1" applyFill="1" applyBorder="1" applyAlignment="1">
      <alignment vertical="center"/>
    </xf>
    <xf numFmtId="4" fontId="12" fillId="2" borderId="1" xfId="0" applyNumberFormat="1" applyFont="1" applyFill="1" applyBorder="1" applyAlignment="1">
      <alignment horizontal="left" vertical="center" wrapText="1"/>
    </xf>
    <xf numFmtId="4" fontId="5" fillId="2" borderId="22" xfId="0" applyNumberFormat="1" applyFont="1" applyFill="1" applyBorder="1" applyAlignment="1">
      <alignment horizontal="center"/>
    </xf>
    <xf numFmtId="4" fontId="4" fillId="2" borderId="16" xfId="0" applyNumberFormat="1" applyFont="1" applyFill="1" applyBorder="1" applyAlignment="1">
      <alignment horizontal="center" vertical="center" wrapText="1"/>
    </xf>
    <xf numFmtId="4" fontId="4" fillId="2" borderId="17" xfId="0" applyNumberFormat="1" applyFont="1" applyFill="1" applyBorder="1" applyAlignment="1">
      <alignment horizontal="center" vertical="center" wrapText="1"/>
    </xf>
    <xf numFmtId="4" fontId="4" fillId="2" borderId="18" xfId="0" applyNumberFormat="1" applyFont="1" applyFill="1" applyBorder="1" applyAlignment="1">
      <alignment horizontal="center" vertical="center"/>
    </xf>
    <xf numFmtId="4" fontId="4" fillId="2" borderId="19" xfId="0" applyNumberFormat="1" applyFont="1" applyFill="1" applyBorder="1" applyAlignment="1">
      <alignment horizontal="center" vertical="center"/>
    </xf>
    <xf numFmtId="4" fontId="4" fillId="2" borderId="20" xfId="0" applyNumberFormat="1" applyFont="1" applyFill="1" applyBorder="1" applyAlignment="1">
      <alignment horizontal="center" vertical="center"/>
    </xf>
    <xf numFmtId="0" fontId="7" fillId="2" borderId="0" xfId="0" applyFont="1" applyFill="1" applyAlignment="1">
      <alignment horizontal="center" wrapText="1"/>
    </xf>
    <xf numFmtId="0" fontId="0" fillId="2" borderId="21" xfId="0" applyFont="1" applyFill="1" applyBorder="1" applyAlignment="1">
      <alignment horizontal="center"/>
    </xf>
    <xf numFmtId="0" fontId="11" fillId="2" borderId="0" xfId="2" applyFont="1" applyFill="1" applyAlignment="1">
      <alignment horizontal="left"/>
    </xf>
  </cellXfs>
  <cellStyles count="5">
    <cellStyle name="Normal" xfId="0" builtinId="0"/>
    <cellStyle name="Normal_Anexa 2a 4" xfId="1" xr:uid="{4D84F72B-276A-4E41-9822-32BE051724C5}"/>
    <cellStyle name="Normal_fundam chelt ajut social" xfId="2" xr:uid="{60728962-0C57-4460-8F8E-464D916E9A0E}"/>
    <cellStyle name="Normal_fundam chelt ajut social 4" xfId="3" xr:uid="{622071B6-7B6E-448C-AFB6-58440A3D9DBB}"/>
    <cellStyle name="Normal_VAC 1b 4" xfId="4" xr:uid="{9ED4F47C-A2D4-4676-9168-1328DA05FD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1853</xdr:colOff>
      <xdr:row>3</xdr:row>
      <xdr:rowOff>5862</xdr:rowOff>
    </xdr:to>
    <xdr:sp macro="" textlink="">
      <xdr:nvSpPr>
        <xdr:cNvPr id="2" name="Text Box 1">
          <a:extLst>
            <a:ext uri="{FF2B5EF4-FFF2-40B4-BE49-F238E27FC236}">
              <a16:creationId xmlns:a16="http://schemas.microsoft.com/office/drawing/2014/main" id="{D1A0C9DE-6B17-F0A6-ECF7-C15C37E4B2EF}"/>
            </a:ext>
          </a:extLst>
        </xdr:cNvPr>
        <xdr:cNvSpPr txBox="1">
          <a:spLocks noChangeArrowheads="1"/>
        </xdr:cNvSpPr>
      </xdr:nvSpPr>
      <xdr:spPr bwMode="auto">
        <a:xfrm>
          <a:off x="1043354" y="410308"/>
          <a:ext cx="1303114" cy="187569"/>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000000"/>
              </a:solidFill>
              <a:latin typeface="Arial"/>
              <a:cs typeface="Arial"/>
            </a:rPr>
            <a:t>    2</a:t>
          </a:r>
          <a:r>
            <a:rPr lang="ro-RO" sz="1100" b="1" i="0" strike="noStrike">
              <a:solidFill>
                <a:srgbClr val="000000"/>
              </a:solidFill>
              <a:latin typeface="Arial"/>
              <a:cs typeface="Arial"/>
            </a:rPr>
            <a:t>3 - 01 </a:t>
          </a:r>
          <a:r>
            <a:rPr lang="en-US" sz="1100" b="1" i="0" strike="noStrike">
              <a:solidFill>
                <a:srgbClr val="000000"/>
              </a:solidFill>
              <a:latin typeface="Arial"/>
              <a:cs typeface="Arial"/>
            </a:rPr>
            <a:t>      </a:t>
          </a:r>
        </a:p>
        <a:p>
          <a:pPr algn="l" rtl="1">
            <a:defRPr sz="1000"/>
          </a:pPr>
          <a:r>
            <a:rPr lang="en-US" sz="1100" b="1" i="0" strike="noStrike">
              <a:solidFill>
                <a:srgbClr val="000000"/>
              </a:solidFill>
              <a:latin typeface="Arial"/>
              <a:cs typeface="Arial"/>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50896-80F5-41FA-AD21-5C3A0A1C7F71}">
  <dimension ref="A1:K476"/>
  <sheetViews>
    <sheetView tabSelected="1" zoomScale="115" zoomScaleNormal="115" zoomScaleSheetLayoutView="100" workbookViewId="0">
      <selection activeCell="J17" sqref="J17"/>
    </sheetView>
  </sheetViews>
  <sheetFormatPr defaultRowHeight="15" x14ac:dyDescent="0.25"/>
  <cols>
    <col min="1" max="1" width="14.140625" customWidth="1"/>
    <col min="2" max="2" width="32.42578125" customWidth="1"/>
    <col min="3" max="3" width="9.5703125" customWidth="1"/>
    <col min="4" max="4" width="10.7109375" style="1" customWidth="1"/>
    <col min="5" max="5" width="7" style="1" customWidth="1"/>
    <col min="6" max="6" width="11.28515625" style="1" customWidth="1"/>
    <col min="7" max="7" width="3" style="1" customWidth="1"/>
    <col min="8" max="8" width="13.28515625" style="1" customWidth="1"/>
    <col min="9" max="9" width="8.5703125" style="1" customWidth="1"/>
    <col min="10" max="10" width="13.42578125" style="1" customWidth="1"/>
    <col min="11" max="11" width="6.42578125" style="1" customWidth="1"/>
  </cols>
  <sheetData>
    <row r="1" spans="1:11" s="41" customFormat="1" ht="15.75" x14ac:dyDescent="0.25">
      <c r="A1" s="38" t="s">
        <v>208</v>
      </c>
      <c r="B1" s="39"/>
      <c r="C1" s="39"/>
      <c r="D1" s="39"/>
      <c r="E1" s="40"/>
      <c r="F1" s="40"/>
      <c r="G1" s="40"/>
      <c r="H1" s="40"/>
      <c r="I1" s="40"/>
      <c r="J1" s="40"/>
      <c r="K1" s="40"/>
    </row>
    <row r="2" spans="1:11" s="41" customFormat="1" x14ac:dyDescent="0.25">
      <c r="A2" s="61" t="s">
        <v>194</v>
      </c>
      <c r="B2" s="61"/>
      <c r="C2" s="61"/>
      <c r="D2" s="61"/>
      <c r="E2" s="40"/>
      <c r="F2" s="40"/>
      <c r="G2" s="40"/>
      <c r="H2" s="40"/>
      <c r="I2" s="40"/>
      <c r="J2" s="40"/>
      <c r="K2" s="40"/>
    </row>
    <row r="3" spans="1:11" s="41" customFormat="1" x14ac:dyDescent="0.25">
      <c r="A3" s="42" t="s">
        <v>28</v>
      </c>
      <c r="B3" s="43"/>
      <c r="C3" s="43"/>
      <c r="D3" s="43"/>
      <c r="E3" s="40"/>
      <c r="F3" s="40"/>
      <c r="G3" s="40"/>
      <c r="H3" s="40"/>
      <c r="I3" s="40"/>
      <c r="J3" s="40"/>
      <c r="K3" s="40"/>
    </row>
    <row r="4" spans="1:11" s="41" customFormat="1" x14ac:dyDescent="0.25">
      <c r="A4" s="42"/>
      <c r="B4" s="43"/>
      <c r="C4" s="43"/>
      <c r="D4" s="43"/>
      <c r="E4" s="40"/>
      <c r="F4" s="40"/>
      <c r="G4" s="40"/>
      <c r="H4" s="40"/>
      <c r="I4" s="40"/>
      <c r="J4" s="40"/>
      <c r="K4" s="40"/>
    </row>
    <row r="5" spans="1:11" s="41" customFormat="1" x14ac:dyDescent="0.25">
      <c r="A5" s="42"/>
      <c r="B5" s="43"/>
      <c r="C5" s="43"/>
      <c r="D5" s="43"/>
      <c r="E5" s="40"/>
      <c r="F5" s="40"/>
      <c r="G5" s="40"/>
      <c r="H5" s="40"/>
      <c r="I5" s="40"/>
      <c r="J5" s="40"/>
      <c r="K5" s="40"/>
    </row>
    <row r="6" spans="1:11" s="41" customFormat="1" ht="34.9" customHeight="1" x14ac:dyDescent="0.3">
      <c r="A6" s="59" t="s">
        <v>54</v>
      </c>
      <c r="B6" s="59"/>
      <c r="C6" s="59"/>
      <c r="D6" s="59"/>
      <c r="E6" s="59"/>
      <c r="F6" s="59"/>
      <c r="G6" s="59"/>
      <c r="H6" s="59"/>
      <c r="I6" s="59"/>
      <c r="J6" s="59"/>
      <c r="K6" s="59"/>
    </row>
    <row r="7" spans="1:11" s="41" customFormat="1" ht="18.75" x14ac:dyDescent="0.3">
      <c r="A7" s="21"/>
      <c r="B7" s="21"/>
      <c r="C7" s="21"/>
      <c r="D7" s="21"/>
      <c r="E7" s="21"/>
      <c r="F7" s="21"/>
      <c r="G7" s="21"/>
      <c r="H7" s="21"/>
      <c r="I7" s="21"/>
      <c r="J7" s="21"/>
      <c r="K7" s="21"/>
    </row>
    <row r="8" spans="1:11" s="41" customFormat="1" ht="15.75" thickBot="1" x14ac:dyDescent="0.3">
      <c r="D8" s="40"/>
      <c r="E8" s="40"/>
      <c r="F8" s="40"/>
      <c r="G8" s="40"/>
      <c r="H8" s="40"/>
      <c r="I8" s="40"/>
      <c r="J8" s="60" t="s">
        <v>27</v>
      </c>
      <c r="K8" s="60"/>
    </row>
    <row r="9" spans="1:11" s="24" customFormat="1" ht="25.5" x14ac:dyDescent="0.25">
      <c r="A9" s="22" t="s">
        <v>1</v>
      </c>
      <c r="B9" s="23" t="s">
        <v>0</v>
      </c>
      <c r="C9" s="54" t="s">
        <v>12</v>
      </c>
      <c r="D9" s="56" t="s">
        <v>13</v>
      </c>
      <c r="E9" s="57"/>
      <c r="F9" s="57"/>
      <c r="G9" s="57"/>
      <c r="H9" s="57"/>
      <c r="I9" s="57"/>
      <c r="J9" s="57"/>
      <c r="K9" s="58"/>
    </row>
    <row r="10" spans="1:11" s="3" customFormat="1" ht="25.5" x14ac:dyDescent="0.2">
      <c r="A10" s="25"/>
      <c r="B10" s="26"/>
      <c r="C10" s="55"/>
      <c r="D10" s="27" t="s">
        <v>21</v>
      </c>
      <c r="E10" s="28" t="s">
        <v>20</v>
      </c>
      <c r="F10" s="29" t="s">
        <v>14</v>
      </c>
      <c r="G10" s="28" t="s">
        <v>20</v>
      </c>
      <c r="H10" s="29" t="s">
        <v>15</v>
      </c>
      <c r="I10" s="28" t="s">
        <v>20</v>
      </c>
      <c r="J10" s="29" t="s">
        <v>16</v>
      </c>
      <c r="K10" s="30" t="s">
        <v>20</v>
      </c>
    </row>
    <row r="11" spans="1:11" s="3" customFormat="1" ht="12.75" x14ac:dyDescent="0.2">
      <c r="A11" s="31"/>
      <c r="B11" s="32"/>
      <c r="C11" s="33"/>
      <c r="D11" s="34" t="s">
        <v>17</v>
      </c>
      <c r="E11" s="35"/>
      <c r="F11" s="35" t="s">
        <v>18</v>
      </c>
      <c r="G11" s="35"/>
      <c r="H11" s="35" t="s">
        <v>19</v>
      </c>
      <c r="I11" s="35"/>
      <c r="J11" s="35" t="s">
        <v>29</v>
      </c>
      <c r="K11" s="36"/>
    </row>
    <row r="12" spans="1:11" s="3" customFormat="1" ht="12.75" x14ac:dyDescent="0.2">
      <c r="A12" s="6" t="s">
        <v>10</v>
      </c>
      <c r="B12" s="11" t="s">
        <v>3</v>
      </c>
      <c r="C12" s="5">
        <f>D12+F12+H12</f>
        <v>293607.84999999998</v>
      </c>
      <c r="D12" s="12">
        <f xml:space="preserve"> D18+D48+D70+D164+D204+D214+D316+D358</f>
        <v>274992.84999999998</v>
      </c>
      <c r="E12" s="7">
        <f>100-I12</f>
        <v>93.659910659745648</v>
      </c>
      <c r="F12" s="7">
        <f xml:space="preserve"> F18+F48+F70+F164+F204+F214+F316+F358</f>
        <v>0</v>
      </c>
      <c r="G12" s="7"/>
      <c r="H12" s="7">
        <f xml:space="preserve"> H18+H48+H70+H164+H204+H214+H316+H358</f>
        <v>18615</v>
      </c>
      <c r="I12" s="7">
        <f>H12/C12%</f>
        <v>6.340089340254357</v>
      </c>
      <c r="J12" s="7"/>
      <c r="K12" s="7"/>
    </row>
    <row r="13" spans="1:11" s="3" customFormat="1" ht="12.75" x14ac:dyDescent="0.2">
      <c r="A13" s="6"/>
      <c r="B13" s="5" t="s">
        <v>5</v>
      </c>
      <c r="C13" s="5">
        <f>C19+C49+C71+C165+C205+C215+C317+C359</f>
        <v>264028.01</v>
      </c>
      <c r="D13" s="12">
        <f>D19+D49+D71+D165+D205+D215+D317+D359</f>
        <v>245413.01</v>
      </c>
      <c r="E13" s="7">
        <f>100-I13</f>
        <v>92.949611671882849</v>
      </c>
      <c r="F13" s="7"/>
      <c r="G13" s="7"/>
      <c r="H13" s="7">
        <f>H19+H49+H71+H165+H205+H215+H317+H359</f>
        <v>18615</v>
      </c>
      <c r="I13" s="7">
        <f>H13/C13%</f>
        <v>7.0503883281171573</v>
      </c>
      <c r="J13" s="7"/>
      <c r="K13" s="7"/>
    </row>
    <row r="14" spans="1:11" s="3" customFormat="1" ht="12.75" x14ac:dyDescent="0.2">
      <c r="A14" s="6"/>
      <c r="B14" s="5" t="s">
        <v>6</v>
      </c>
      <c r="C14" s="5"/>
      <c r="D14" s="12"/>
      <c r="E14" s="7"/>
      <c r="F14" s="7"/>
      <c r="G14" s="7"/>
      <c r="H14" s="7"/>
      <c r="I14" s="7"/>
      <c r="J14" s="7"/>
      <c r="K14" s="7"/>
    </row>
    <row r="15" spans="1:11" s="3" customFormat="1" ht="12.75" x14ac:dyDescent="0.2">
      <c r="A15" s="6"/>
      <c r="B15" s="5" t="s">
        <v>7</v>
      </c>
      <c r="C15" s="5">
        <f>C21+C51+C73+C167+C207+C217+C319+C361</f>
        <v>10831.6</v>
      </c>
      <c r="D15" s="12">
        <f>D21+D51+D73+D167+D207+D217+D319+D361</f>
        <v>10831.6</v>
      </c>
      <c r="E15" s="7">
        <v>100</v>
      </c>
      <c r="F15" s="7"/>
      <c r="G15" s="7"/>
      <c r="H15" s="7"/>
      <c r="I15" s="7"/>
      <c r="J15" s="7"/>
      <c r="K15" s="7"/>
    </row>
    <row r="16" spans="1:11" s="3" customFormat="1" ht="12.75" x14ac:dyDescent="0.2">
      <c r="A16" s="6"/>
      <c r="B16" s="5" t="s">
        <v>8</v>
      </c>
      <c r="C16" s="5">
        <f>C22+C52+C74+C168+C208+C218+C320+C362</f>
        <v>18748.240000000002</v>
      </c>
      <c r="D16" s="5">
        <f>D22+D52+D74+D168+D208+D218+D320+D362</f>
        <v>18748.240000000002</v>
      </c>
      <c r="E16" s="7">
        <v>100</v>
      </c>
      <c r="F16" s="7"/>
      <c r="G16" s="7"/>
      <c r="H16" s="7"/>
      <c r="I16" s="7"/>
      <c r="J16" s="7"/>
      <c r="K16" s="7"/>
    </row>
    <row r="17" spans="1:11" s="3" customFormat="1" ht="12.75" x14ac:dyDescent="0.2">
      <c r="A17" s="6"/>
      <c r="B17" s="5" t="s">
        <v>9</v>
      </c>
      <c r="C17" s="5"/>
      <c r="D17" s="7"/>
      <c r="E17" s="7"/>
      <c r="F17" s="7"/>
      <c r="G17" s="7"/>
      <c r="H17" s="7"/>
      <c r="I17" s="7"/>
      <c r="J17" s="7"/>
      <c r="K17" s="7"/>
    </row>
    <row r="18" spans="1:11" s="3" customFormat="1" ht="18" customHeight="1" x14ac:dyDescent="0.2">
      <c r="A18" s="13" t="s">
        <v>4</v>
      </c>
      <c r="B18" s="11" t="s">
        <v>23</v>
      </c>
      <c r="C18" s="5">
        <f>D18+F18+H18+J18</f>
        <v>2811.81</v>
      </c>
      <c r="D18" s="5">
        <f xml:space="preserve"> SUM(D25:D35)</f>
        <v>2811.81</v>
      </c>
      <c r="E18" s="7">
        <v>100</v>
      </c>
      <c r="F18" s="7"/>
      <c r="G18" s="7"/>
      <c r="H18" s="5"/>
      <c r="I18" s="7"/>
      <c r="J18" s="7"/>
      <c r="K18" s="7"/>
    </row>
    <row r="19" spans="1:11" s="3" customFormat="1" ht="12.75" x14ac:dyDescent="0.2">
      <c r="A19" s="6"/>
      <c r="B19" s="5" t="s">
        <v>5</v>
      </c>
      <c r="C19" s="5">
        <f>D19+F19+H19+J19</f>
        <v>2626.46</v>
      </c>
      <c r="D19" s="12">
        <f>SUMIF(B25:B35,"verde",D25:D35)</f>
        <v>2626.46</v>
      </c>
      <c r="E19" s="7">
        <v>100</v>
      </c>
      <c r="F19" s="7"/>
      <c r="G19" s="7"/>
      <c r="H19" s="7"/>
      <c r="I19" s="7"/>
      <c r="J19" s="7"/>
      <c r="K19" s="7"/>
    </row>
    <row r="20" spans="1:11" s="3" customFormat="1" ht="12.75" x14ac:dyDescent="0.2">
      <c r="A20" s="6"/>
      <c r="B20" s="5" t="s">
        <v>6</v>
      </c>
      <c r="C20" s="5"/>
      <c r="D20" s="7"/>
      <c r="E20" s="7"/>
      <c r="F20" s="7"/>
      <c r="G20" s="7"/>
      <c r="H20" s="7"/>
      <c r="I20" s="7"/>
      <c r="J20" s="7"/>
      <c r="K20" s="7"/>
    </row>
    <row r="21" spans="1:11" s="3" customFormat="1" ht="12.75" x14ac:dyDescent="0.2">
      <c r="A21" s="6"/>
      <c r="B21" s="5" t="s">
        <v>7</v>
      </c>
      <c r="C21" s="5"/>
      <c r="D21" s="7"/>
      <c r="E21" s="7"/>
      <c r="F21" s="7"/>
      <c r="G21" s="7"/>
      <c r="H21" s="7"/>
      <c r="I21" s="7"/>
      <c r="J21" s="7"/>
      <c r="K21" s="7"/>
    </row>
    <row r="22" spans="1:11" s="3" customFormat="1" ht="12.75" x14ac:dyDescent="0.2">
      <c r="A22" s="6"/>
      <c r="B22" s="5" t="s">
        <v>8</v>
      </c>
      <c r="C22" s="5">
        <f>D22+F22+H22+J22</f>
        <v>185.35</v>
      </c>
      <c r="D22" s="5">
        <f>SUMIF(B25:B35," - neutru",D25:D35)</f>
        <v>185.35</v>
      </c>
      <c r="E22" s="7">
        <v>100</v>
      </c>
      <c r="F22" s="7"/>
      <c r="G22" s="7"/>
      <c r="H22" s="7"/>
      <c r="I22" s="7"/>
      <c r="J22" s="7"/>
      <c r="K22" s="7"/>
    </row>
    <row r="23" spans="1:11" s="3" customFormat="1" ht="12.75" x14ac:dyDescent="0.2">
      <c r="A23" s="6"/>
      <c r="B23" s="5" t="s">
        <v>9</v>
      </c>
      <c r="C23" s="5"/>
      <c r="D23" s="7"/>
      <c r="E23" s="7"/>
      <c r="F23" s="7"/>
      <c r="G23" s="7"/>
      <c r="H23" s="7"/>
      <c r="I23" s="7"/>
      <c r="J23" s="7"/>
      <c r="K23" s="7"/>
    </row>
    <row r="24" spans="1:11" s="3" customFormat="1" ht="12.75" x14ac:dyDescent="0.2">
      <c r="A24" s="6" t="s">
        <v>2</v>
      </c>
      <c r="B24" s="14" t="s">
        <v>55</v>
      </c>
      <c r="C24" s="5"/>
      <c r="D24" s="5"/>
      <c r="E24" s="7"/>
      <c r="F24" s="7"/>
      <c r="G24" s="7"/>
      <c r="H24" s="7"/>
      <c r="I24" s="7"/>
      <c r="J24" s="7"/>
      <c r="K24" s="7"/>
    </row>
    <row r="25" spans="1:11" s="3" customFormat="1" ht="12.75" x14ac:dyDescent="0.2">
      <c r="A25" s="6"/>
      <c r="B25" s="5" t="s">
        <v>8</v>
      </c>
      <c r="C25" s="5">
        <f>D25+F25+H25+J25</f>
        <v>6.05</v>
      </c>
      <c r="D25" s="5">
        <v>6.05</v>
      </c>
      <c r="E25" s="7">
        <v>100</v>
      </c>
      <c r="F25" s="7"/>
      <c r="G25" s="7"/>
      <c r="H25" s="7"/>
      <c r="I25" s="7"/>
      <c r="J25" s="7"/>
      <c r="K25" s="7"/>
    </row>
    <row r="26" spans="1:11" s="3" customFormat="1" ht="12.75" x14ac:dyDescent="0.2">
      <c r="A26" s="6" t="s">
        <v>11</v>
      </c>
      <c r="B26" s="14" t="s">
        <v>56</v>
      </c>
      <c r="C26" s="5"/>
      <c r="D26" s="5"/>
      <c r="E26" s="7"/>
      <c r="F26" s="7"/>
      <c r="G26" s="7"/>
      <c r="H26" s="7"/>
      <c r="I26" s="7"/>
      <c r="J26" s="7"/>
      <c r="K26" s="7"/>
    </row>
    <row r="27" spans="1:11" s="3" customFormat="1" ht="12.75" x14ac:dyDescent="0.2">
      <c r="A27" s="6"/>
      <c r="B27" s="5" t="s">
        <v>8</v>
      </c>
      <c r="C27" s="5">
        <f>D27+F27+H27+J27</f>
        <v>10</v>
      </c>
      <c r="D27" s="5">
        <v>10</v>
      </c>
      <c r="E27" s="7">
        <v>100</v>
      </c>
      <c r="F27" s="7"/>
      <c r="G27" s="7"/>
      <c r="H27" s="7"/>
      <c r="I27" s="7"/>
      <c r="J27" s="7"/>
      <c r="K27" s="7"/>
    </row>
    <row r="28" spans="1:11" s="3" customFormat="1" ht="12.75" x14ac:dyDescent="0.2">
      <c r="A28" s="9">
        <v>3</v>
      </c>
      <c r="B28" s="14" t="s">
        <v>57</v>
      </c>
      <c r="C28" s="5"/>
      <c r="D28" s="5"/>
      <c r="E28" s="7"/>
      <c r="F28" s="7"/>
      <c r="G28" s="7"/>
      <c r="H28" s="7"/>
      <c r="I28" s="7"/>
      <c r="J28" s="7"/>
      <c r="K28" s="7"/>
    </row>
    <row r="29" spans="1:11" s="3" customFormat="1" ht="12.75" x14ac:dyDescent="0.2">
      <c r="A29" s="6"/>
      <c r="B29" s="5" t="s">
        <v>8</v>
      </c>
      <c r="C29" s="5">
        <f>D29+F29+H29+J29</f>
        <v>12.3</v>
      </c>
      <c r="D29" s="5">
        <v>12.3</v>
      </c>
      <c r="E29" s="7">
        <v>100</v>
      </c>
      <c r="F29" s="7"/>
      <c r="G29" s="7"/>
      <c r="H29" s="7"/>
      <c r="I29" s="7"/>
      <c r="J29" s="7"/>
      <c r="K29" s="7"/>
    </row>
    <row r="30" spans="1:11" s="3" customFormat="1" ht="12.75" x14ac:dyDescent="0.2">
      <c r="A30" s="9">
        <v>4</v>
      </c>
      <c r="B30" s="14" t="s">
        <v>58</v>
      </c>
      <c r="C30" s="5"/>
      <c r="D30" s="5"/>
      <c r="E30" s="7"/>
      <c r="F30" s="7"/>
      <c r="G30" s="7"/>
      <c r="H30" s="7"/>
      <c r="I30" s="7"/>
      <c r="J30" s="7"/>
      <c r="K30" s="7"/>
    </row>
    <row r="31" spans="1:11" s="3" customFormat="1" ht="12.75" x14ac:dyDescent="0.2">
      <c r="A31" s="6"/>
      <c r="B31" s="5" t="s">
        <v>8</v>
      </c>
      <c r="C31" s="5">
        <f>D31+F31+H31+J31</f>
        <v>112</v>
      </c>
      <c r="D31" s="5">
        <v>112</v>
      </c>
      <c r="E31" s="7">
        <v>100</v>
      </c>
      <c r="F31" s="7"/>
      <c r="G31" s="7"/>
      <c r="H31" s="7"/>
      <c r="I31" s="7"/>
      <c r="J31" s="7"/>
      <c r="K31" s="7"/>
    </row>
    <row r="32" spans="1:11" s="3" customFormat="1" ht="12.75" x14ac:dyDescent="0.2">
      <c r="A32" s="9">
        <v>5</v>
      </c>
      <c r="B32" s="14" t="s">
        <v>59</v>
      </c>
      <c r="C32" s="5"/>
      <c r="D32" s="5"/>
      <c r="E32" s="7"/>
      <c r="F32" s="7"/>
      <c r="G32" s="7"/>
      <c r="H32" s="7"/>
      <c r="I32" s="7"/>
      <c r="J32" s="7"/>
      <c r="K32" s="7"/>
    </row>
    <row r="33" spans="1:11" s="3" customFormat="1" ht="12.75" x14ac:dyDescent="0.2">
      <c r="A33" s="6"/>
      <c r="B33" s="5" t="s">
        <v>8</v>
      </c>
      <c r="C33" s="5">
        <f>D33+F33+H33+J33</f>
        <v>45</v>
      </c>
      <c r="D33" s="5">
        <v>45</v>
      </c>
      <c r="E33" s="7">
        <v>100</v>
      </c>
      <c r="F33" s="7"/>
      <c r="G33" s="7"/>
      <c r="H33" s="7"/>
      <c r="I33" s="7"/>
      <c r="J33" s="7"/>
      <c r="K33" s="7"/>
    </row>
    <row r="34" spans="1:11" s="3" customFormat="1" ht="38.25" x14ac:dyDescent="0.2">
      <c r="A34" s="9">
        <v>6</v>
      </c>
      <c r="B34" s="15" t="s">
        <v>163</v>
      </c>
      <c r="C34" s="5"/>
      <c r="D34" s="5"/>
      <c r="E34" s="7"/>
      <c r="F34" s="7"/>
      <c r="G34" s="7"/>
      <c r="H34" s="7"/>
      <c r="I34" s="7"/>
      <c r="J34" s="5"/>
      <c r="K34" s="7"/>
    </row>
    <row r="35" spans="1:11" s="3" customFormat="1" ht="12.75" x14ac:dyDescent="0.2">
      <c r="A35" s="6"/>
      <c r="B35" s="5" t="s">
        <v>195</v>
      </c>
      <c r="C35" s="12">
        <f>D35+F35+H35+J35</f>
        <v>2626.46</v>
      </c>
      <c r="D35" s="12">
        <v>2626.46</v>
      </c>
      <c r="E35" s="7">
        <v>100</v>
      </c>
      <c r="F35" s="7"/>
      <c r="G35" s="7"/>
      <c r="H35" s="7"/>
      <c r="I35" s="7"/>
      <c r="J35" s="5"/>
      <c r="K35" s="7"/>
    </row>
    <row r="36" spans="1:11" s="3" customFormat="1" ht="12.75" x14ac:dyDescent="0.2">
      <c r="A36" s="6" t="s">
        <v>22</v>
      </c>
      <c r="B36" s="11" t="s">
        <v>24</v>
      </c>
      <c r="C36" s="12">
        <v>0</v>
      </c>
      <c r="D36" s="12">
        <v>0</v>
      </c>
      <c r="E36" s="7"/>
      <c r="F36" s="7"/>
      <c r="G36" s="7"/>
      <c r="H36" s="7"/>
      <c r="I36" s="7"/>
      <c r="J36" s="7"/>
      <c r="K36" s="7"/>
    </row>
    <row r="37" spans="1:11" s="3" customFormat="1" ht="12.75" x14ac:dyDescent="0.2">
      <c r="A37" s="6"/>
      <c r="B37" s="5" t="s">
        <v>5</v>
      </c>
      <c r="C37" s="12"/>
      <c r="D37" s="12"/>
      <c r="E37" s="7"/>
      <c r="F37" s="7"/>
      <c r="G37" s="7"/>
      <c r="H37" s="7"/>
      <c r="I37" s="7"/>
      <c r="J37" s="7"/>
      <c r="K37" s="7"/>
    </row>
    <row r="38" spans="1:11" s="3" customFormat="1" ht="12.75" x14ac:dyDescent="0.2">
      <c r="A38" s="6"/>
      <c r="B38" s="5" t="s">
        <v>6</v>
      </c>
      <c r="C38" s="12"/>
      <c r="D38" s="12"/>
      <c r="E38" s="7"/>
      <c r="F38" s="7"/>
      <c r="G38" s="7"/>
      <c r="H38" s="7"/>
      <c r="I38" s="7"/>
      <c r="J38" s="7"/>
      <c r="K38" s="7"/>
    </row>
    <row r="39" spans="1:11" s="3" customFormat="1" ht="12.75" x14ac:dyDescent="0.2">
      <c r="A39" s="6"/>
      <c r="B39" s="5" t="s">
        <v>7</v>
      </c>
      <c r="C39" s="12"/>
      <c r="D39" s="12"/>
      <c r="E39" s="7"/>
      <c r="F39" s="7"/>
      <c r="G39" s="7"/>
      <c r="H39" s="7"/>
      <c r="I39" s="7"/>
      <c r="J39" s="7"/>
      <c r="K39" s="7"/>
    </row>
    <row r="40" spans="1:11" s="3" customFormat="1" ht="12.75" x14ac:dyDescent="0.2">
      <c r="A40" s="6"/>
      <c r="B40" s="5" t="s">
        <v>8</v>
      </c>
      <c r="C40" s="12"/>
      <c r="D40" s="12"/>
      <c r="E40" s="7"/>
      <c r="F40" s="7"/>
      <c r="G40" s="7"/>
      <c r="H40" s="7"/>
      <c r="I40" s="7"/>
      <c r="J40" s="7"/>
      <c r="K40" s="7"/>
    </row>
    <row r="41" spans="1:11" s="3" customFormat="1" ht="12.75" x14ac:dyDescent="0.2">
      <c r="A41" s="6"/>
      <c r="B41" s="5" t="s">
        <v>9</v>
      </c>
      <c r="C41" s="12"/>
      <c r="D41" s="12"/>
      <c r="E41" s="7"/>
      <c r="F41" s="7"/>
      <c r="G41" s="7"/>
      <c r="H41" s="7"/>
      <c r="I41" s="7"/>
      <c r="J41" s="7"/>
      <c r="K41" s="7"/>
    </row>
    <row r="42" spans="1:11" s="3" customFormat="1" ht="12.75" x14ac:dyDescent="0.2">
      <c r="A42" s="6" t="s">
        <v>26</v>
      </c>
      <c r="B42" s="11" t="s">
        <v>25</v>
      </c>
      <c r="C42" s="12">
        <v>0</v>
      </c>
      <c r="D42" s="12">
        <v>0</v>
      </c>
      <c r="E42" s="7"/>
      <c r="F42" s="7"/>
      <c r="G42" s="7"/>
      <c r="H42" s="7"/>
      <c r="I42" s="7"/>
      <c r="J42" s="7"/>
      <c r="K42" s="7"/>
    </row>
    <row r="43" spans="1:11" s="3" customFormat="1" ht="12.75" x14ac:dyDescent="0.2">
      <c r="A43" s="6"/>
      <c r="B43" s="5" t="s">
        <v>5</v>
      </c>
      <c r="C43" s="12"/>
      <c r="D43" s="12"/>
      <c r="E43" s="7"/>
      <c r="F43" s="7"/>
      <c r="G43" s="7"/>
      <c r="H43" s="7"/>
      <c r="I43" s="7"/>
      <c r="J43" s="7"/>
      <c r="K43" s="7"/>
    </row>
    <row r="44" spans="1:11" s="3" customFormat="1" ht="12.75" x14ac:dyDescent="0.2">
      <c r="A44" s="6"/>
      <c r="B44" s="5" t="s">
        <v>6</v>
      </c>
      <c r="C44" s="5"/>
      <c r="D44" s="7"/>
      <c r="E44" s="7"/>
      <c r="F44" s="7"/>
      <c r="G44" s="7"/>
      <c r="H44" s="7"/>
      <c r="I44" s="7"/>
      <c r="J44" s="7"/>
      <c r="K44" s="7"/>
    </row>
    <row r="45" spans="1:11" s="3" customFormat="1" ht="12.75" x14ac:dyDescent="0.2">
      <c r="A45" s="6"/>
      <c r="B45" s="5" t="s">
        <v>7</v>
      </c>
      <c r="C45" s="5"/>
      <c r="D45" s="7"/>
      <c r="E45" s="7"/>
      <c r="F45" s="7"/>
      <c r="G45" s="7"/>
      <c r="H45" s="7"/>
      <c r="I45" s="7"/>
      <c r="J45" s="7"/>
      <c r="K45" s="7"/>
    </row>
    <row r="46" spans="1:11" s="3" customFormat="1" ht="12.75" x14ac:dyDescent="0.2">
      <c r="A46" s="6"/>
      <c r="B46" s="5" t="s">
        <v>8</v>
      </c>
      <c r="C46" s="5"/>
      <c r="D46" s="7"/>
      <c r="E46" s="7"/>
      <c r="F46" s="7"/>
      <c r="G46" s="7"/>
      <c r="H46" s="7"/>
      <c r="I46" s="7"/>
      <c r="J46" s="7"/>
      <c r="K46" s="7"/>
    </row>
    <row r="47" spans="1:11" s="3" customFormat="1" ht="12.75" x14ac:dyDescent="0.2">
      <c r="A47" s="6"/>
      <c r="B47" s="5" t="s">
        <v>9</v>
      </c>
      <c r="C47" s="5"/>
      <c r="D47" s="7"/>
      <c r="E47" s="7"/>
      <c r="F47" s="7"/>
      <c r="G47" s="7"/>
      <c r="H47" s="7"/>
      <c r="I47" s="7"/>
      <c r="J47" s="7"/>
      <c r="K47" s="7"/>
    </row>
    <row r="48" spans="1:11" s="3" customFormat="1" ht="15.75" customHeight="1" x14ac:dyDescent="0.2">
      <c r="A48" s="6" t="s">
        <v>30</v>
      </c>
      <c r="B48" s="8" t="s">
        <v>31</v>
      </c>
      <c r="C48" s="5">
        <f>D48+F48+H48+J48</f>
        <v>758.14</v>
      </c>
      <c r="D48" s="5">
        <f xml:space="preserve"> SUM(D55:D69)</f>
        <v>758.14</v>
      </c>
      <c r="E48" s="7">
        <v>100</v>
      </c>
      <c r="F48" s="7"/>
      <c r="G48" s="7"/>
      <c r="H48" s="7"/>
      <c r="I48" s="7"/>
      <c r="J48" s="7"/>
      <c r="K48" s="7"/>
    </row>
    <row r="49" spans="1:11" s="3" customFormat="1" ht="12.75" x14ac:dyDescent="0.2">
      <c r="A49" s="6"/>
      <c r="B49" s="5" t="s">
        <v>5</v>
      </c>
      <c r="C49" s="5">
        <f>D49+F49+H49+J49</f>
        <v>708.14</v>
      </c>
      <c r="D49" s="5">
        <f>SUMIF(B55:B69," - verde",D55:D69)</f>
        <v>708.14</v>
      </c>
      <c r="E49" s="7">
        <v>100</v>
      </c>
      <c r="F49" s="7"/>
      <c r="G49" s="7"/>
      <c r="H49" s="7"/>
      <c r="I49" s="7"/>
      <c r="J49" s="7"/>
      <c r="K49" s="7"/>
    </row>
    <row r="50" spans="1:11" s="3" customFormat="1" ht="12.75" x14ac:dyDescent="0.2">
      <c r="A50" s="6"/>
      <c r="B50" s="5" t="s">
        <v>6</v>
      </c>
      <c r="C50" s="5"/>
      <c r="D50" s="5"/>
      <c r="E50" s="7"/>
      <c r="F50" s="7"/>
      <c r="G50" s="7"/>
      <c r="H50" s="7"/>
      <c r="I50" s="7"/>
      <c r="J50" s="7"/>
      <c r="K50" s="7"/>
    </row>
    <row r="51" spans="1:11" s="3" customFormat="1" ht="12.75" x14ac:dyDescent="0.2">
      <c r="A51" s="6"/>
      <c r="B51" s="5" t="s">
        <v>7</v>
      </c>
      <c r="C51" s="5"/>
      <c r="D51" s="5"/>
      <c r="E51" s="7"/>
      <c r="F51" s="7"/>
      <c r="G51" s="7"/>
      <c r="H51" s="7"/>
      <c r="I51" s="7"/>
      <c r="J51" s="7"/>
      <c r="K51" s="7"/>
    </row>
    <row r="52" spans="1:11" s="3" customFormat="1" ht="12.75" x14ac:dyDescent="0.2">
      <c r="A52" s="6"/>
      <c r="B52" s="5" t="s">
        <v>8</v>
      </c>
      <c r="C52" s="5">
        <f>D52+F52+H52+J52</f>
        <v>50</v>
      </c>
      <c r="D52" s="5">
        <f>SUMIF(B55:B65," - neutru",D55:D65)</f>
        <v>50</v>
      </c>
      <c r="E52" s="7">
        <v>100</v>
      </c>
      <c r="F52" s="7"/>
      <c r="G52" s="7"/>
      <c r="H52" s="7"/>
      <c r="I52" s="7"/>
      <c r="J52" s="7"/>
      <c r="K52" s="7"/>
    </row>
    <row r="53" spans="1:11" s="3" customFormat="1" ht="12.75" x14ac:dyDescent="0.2">
      <c r="A53" s="6"/>
      <c r="B53" s="5" t="s">
        <v>9</v>
      </c>
      <c r="C53" s="5"/>
      <c r="D53" s="7"/>
      <c r="E53" s="7"/>
      <c r="F53" s="7"/>
      <c r="G53" s="7"/>
      <c r="H53" s="7"/>
      <c r="I53" s="7"/>
      <c r="J53" s="7"/>
      <c r="K53" s="7"/>
    </row>
    <row r="54" spans="1:11" s="3" customFormat="1" ht="38.25" x14ac:dyDescent="0.2">
      <c r="A54" s="6" t="s">
        <v>2</v>
      </c>
      <c r="B54" s="15" t="s">
        <v>60</v>
      </c>
      <c r="C54" s="44"/>
      <c r="D54" s="44"/>
      <c r="E54" s="46"/>
      <c r="F54" s="7"/>
      <c r="G54" s="7"/>
      <c r="H54" s="7"/>
      <c r="I54" s="7"/>
      <c r="J54" s="7"/>
      <c r="K54" s="7"/>
    </row>
    <row r="55" spans="1:11" s="3" customFormat="1" ht="12.75" x14ac:dyDescent="0.2">
      <c r="A55" s="6"/>
      <c r="B55" s="5" t="s">
        <v>5</v>
      </c>
      <c r="C55" s="5">
        <f>D55+F55+H55+J55</f>
        <v>94.14</v>
      </c>
      <c r="D55" s="47">
        <v>94.14</v>
      </c>
      <c r="E55" s="46">
        <v>100</v>
      </c>
      <c r="F55" s="7"/>
      <c r="G55" s="7"/>
      <c r="H55" s="7"/>
      <c r="I55" s="7"/>
      <c r="J55" s="7"/>
      <c r="K55" s="7"/>
    </row>
    <row r="56" spans="1:11" s="3" customFormat="1" ht="41.25" customHeight="1" x14ac:dyDescent="0.2">
      <c r="A56" s="6" t="s">
        <v>11</v>
      </c>
      <c r="B56" s="15" t="s">
        <v>61</v>
      </c>
      <c r="C56" s="44"/>
      <c r="D56" s="47"/>
      <c r="E56" s="46"/>
      <c r="F56" s="7"/>
      <c r="G56" s="7"/>
      <c r="H56" s="7"/>
      <c r="I56" s="7"/>
      <c r="J56" s="7"/>
      <c r="K56" s="7"/>
    </row>
    <row r="57" spans="1:11" s="3" customFormat="1" ht="12.75" x14ac:dyDescent="0.2">
      <c r="A57" s="6"/>
      <c r="B57" s="5" t="s">
        <v>5</v>
      </c>
      <c r="C57" s="5">
        <f>D57+F57+H57+J57</f>
        <v>40</v>
      </c>
      <c r="D57" s="47">
        <v>40</v>
      </c>
      <c r="E57" s="46">
        <v>100</v>
      </c>
      <c r="F57" s="7"/>
      <c r="G57" s="7"/>
      <c r="H57" s="7"/>
      <c r="I57" s="7"/>
      <c r="J57" s="7"/>
      <c r="K57" s="7"/>
    </row>
    <row r="58" spans="1:11" s="3" customFormat="1" ht="51" x14ac:dyDescent="0.2">
      <c r="A58" s="9">
        <v>3</v>
      </c>
      <c r="B58" s="15" t="s">
        <v>62</v>
      </c>
      <c r="C58" s="44"/>
      <c r="D58" s="47"/>
      <c r="E58" s="46"/>
      <c r="F58" s="7"/>
      <c r="G58" s="7"/>
      <c r="H58" s="7"/>
      <c r="I58" s="7"/>
      <c r="J58" s="7"/>
      <c r="K58" s="7"/>
    </row>
    <row r="59" spans="1:11" s="3" customFormat="1" ht="12.75" x14ac:dyDescent="0.2">
      <c r="A59" s="9"/>
      <c r="B59" s="5" t="s">
        <v>5</v>
      </c>
      <c r="C59" s="5">
        <f>D59+F59+H59+J59</f>
        <v>200</v>
      </c>
      <c r="D59" s="47">
        <v>200</v>
      </c>
      <c r="E59" s="46">
        <v>100</v>
      </c>
      <c r="F59" s="7"/>
      <c r="G59" s="7"/>
      <c r="H59" s="7"/>
      <c r="I59" s="7"/>
      <c r="J59" s="7"/>
      <c r="K59" s="7"/>
    </row>
    <row r="60" spans="1:11" s="3" customFormat="1" ht="38.25" x14ac:dyDescent="0.2">
      <c r="A60" s="9">
        <v>4</v>
      </c>
      <c r="B60" s="15" t="s">
        <v>63</v>
      </c>
      <c r="C60" s="44"/>
      <c r="D60" s="47"/>
      <c r="E60" s="46"/>
      <c r="F60" s="7"/>
      <c r="G60" s="7"/>
      <c r="H60" s="7"/>
      <c r="I60" s="7"/>
      <c r="J60" s="7"/>
      <c r="K60" s="7"/>
    </row>
    <row r="61" spans="1:11" s="3" customFormat="1" ht="12.75" x14ac:dyDescent="0.2">
      <c r="A61" s="9"/>
      <c r="B61" s="5" t="s">
        <v>5</v>
      </c>
      <c r="C61" s="5">
        <f>D61+F61+H61+J61</f>
        <v>50</v>
      </c>
      <c r="D61" s="47">
        <v>50</v>
      </c>
      <c r="E61" s="46">
        <v>100</v>
      </c>
      <c r="F61" s="7"/>
      <c r="G61" s="7"/>
      <c r="H61" s="7"/>
      <c r="I61" s="7"/>
      <c r="J61" s="7"/>
      <c r="K61" s="7"/>
    </row>
    <row r="62" spans="1:11" s="3" customFormat="1" ht="37.5" customHeight="1" x14ac:dyDescent="0.2">
      <c r="A62" s="9">
        <v>5</v>
      </c>
      <c r="B62" s="48" t="s">
        <v>64</v>
      </c>
      <c r="C62" s="44"/>
      <c r="D62" s="47"/>
      <c r="E62" s="46"/>
      <c r="F62" s="7"/>
      <c r="G62" s="7"/>
      <c r="H62" s="7"/>
      <c r="I62" s="7"/>
      <c r="J62" s="7"/>
      <c r="K62" s="7"/>
    </row>
    <row r="63" spans="1:11" s="3" customFormat="1" ht="12.75" x14ac:dyDescent="0.2">
      <c r="A63" s="6"/>
      <c r="B63" s="5" t="s">
        <v>5</v>
      </c>
      <c r="C63" s="5">
        <f>D63+F63+H63+J63</f>
        <v>200</v>
      </c>
      <c r="D63" s="47">
        <v>200</v>
      </c>
      <c r="E63" s="46">
        <v>100</v>
      </c>
      <c r="F63" s="7"/>
      <c r="G63" s="7"/>
      <c r="H63" s="7"/>
      <c r="I63" s="7"/>
      <c r="J63" s="7"/>
      <c r="K63" s="7"/>
    </row>
    <row r="64" spans="1:11" s="3" customFormat="1" ht="76.5" x14ac:dyDescent="0.2">
      <c r="A64" s="9">
        <v>6</v>
      </c>
      <c r="B64" s="15" t="s">
        <v>65</v>
      </c>
      <c r="C64" s="45"/>
      <c r="D64" s="49"/>
      <c r="E64" s="46"/>
      <c r="F64" s="7"/>
      <c r="G64" s="7"/>
      <c r="H64" s="7"/>
      <c r="I64" s="7"/>
      <c r="J64" s="7"/>
      <c r="K64" s="7"/>
    </row>
    <row r="65" spans="1:11" s="3" customFormat="1" ht="12.75" x14ac:dyDescent="0.2">
      <c r="A65" s="6"/>
      <c r="B65" s="5" t="s">
        <v>8</v>
      </c>
      <c r="C65" s="5">
        <f>D65+F65+H65+J65</f>
        <v>50</v>
      </c>
      <c r="D65" s="49">
        <v>50</v>
      </c>
      <c r="E65" s="46">
        <v>100</v>
      </c>
      <c r="F65" s="7"/>
      <c r="G65" s="7"/>
      <c r="H65" s="7"/>
      <c r="I65" s="7"/>
      <c r="J65" s="7"/>
      <c r="K65" s="7"/>
    </row>
    <row r="66" spans="1:11" s="3" customFormat="1" ht="38.25" x14ac:dyDescent="0.2">
      <c r="A66" s="9">
        <v>7</v>
      </c>
      <c r="B66" s="50" t="s">
        <v>66</v>
      </c>
      <c r="C66" s="45"/>
      <c r="D66" s="49"/>
      <c r="E66" s="46"/>
      <c r="F66" s="7"/>
      <c r="G66" s="7"/>
      <c r="H66" s="7"/>
      <c r="I66" s="7"/>
      <c r="J66" s="7"/>
      <c r="K66" s="7"/>
    </row>
    <row r="67" spans="1:11" s="3" customFormat="1" ht="12.75" x14ac:dyDescent="0.2">
      <c r="A67" s="6"/>
      <c r="B67" s="5" t="s">
        <v>5</v>
      </c>
      <c r="C67" s="5">
        <f>D67+F67+H67+J67</f>
        <v>100</v>
      </c>
      <c r="D67" s="49">
        <v>100</v>
      </c>
      <c r="E67" s="46">
        <v>100</v>
      </c>
      <c r="F67" s="7"/>
      <c r="G67" s="7"/>
      <c r="H67" s="7"/>
      <c r="I67" s="7"/>
      <c r="J67" s="7"/>
      <c r="K67" s="7"/>
    </row>
    <row r="68" spans="1:11" s="3" customFormat="1" ht="25.5" x14ac:dyDescent="0.2">
      <c r="A68" s="9">
        <v>8</v>
      </c>
      <c r="B68" s="48" t="s">
        <v>67</v>
      </c>
      <c r="C68" s="45"/>
      <c r="D68" s="49"/>
      <c r="E68" s="46"/>
      <c r="F68" s="7"/>
      <c r="G68" s="7"/>
      <c r="H68" s="7"/>
      <c r="I68" s="7"/>
      <c r="J68" s="7"/>
      <c r="K68" s="7"/>
    </row>
    <row r="69" spans="1:11" s="3" customFormat="1" ht="12.75" x14ac:dyDescent="0.2">
      <c r="A69" s="6"/>
      <c r="B69" s="5" t="s">
        <v>5</v>
      </c>
      <c r="C69" s="5">
        <f>D69+F69+H69+J69</f>
        <v>24</v>
      </c>
      <c r="D69" s="49">
        <v>24</v>
      </c>
      <c r="E69" s="46">
        <v>100</v>
      </c>
      <c r="F69" s="7"/>
      <c r="G69" s="7"/>
      <c r="H69" s="7"/>
      <c r="I69" s="7"/>
      <c r="J69" s="7"/>
      <c r="K69" s="7"/>
    </row>
    <row r="70" spans="1:11" s="3" customFormat="1" ht="13.5" customHeight="1" x14ac:dyDescent="0.2">
      <c r="A70" s="6" t="s">
        <v>32</v>
      </c>
      <c r="B70" s="8" t="s">
        <v>33</v>
      </c>
      <c r="C70" s="5">
        <f>D70+F70+H70+J70</f>
        <v>55283.130000000005</v>
      </c>
      <c r="D70" s="5">
        <f xml:space="preserve"> SUM(D77:D157)</f>
        <v>47797.280000000006</v>
      </c>
      <c r="E70" s="7">
        <f>100-I70</f>
        <v>86.459069882620611</v>
      </c>
      <c r="F70" s="7"/>
      <c r="G70" s="7"/>
      <c r="H70" s="5">
        <f xml:space="preserve"> SUM(H77:H157)</f>
        <v>7485.85</v>
      </c>
      <c r="I70" s="7">
        <f>H70/C70%</f>
        <v>13.540930117379387</v>
      </c>
      <c r="J70" s="5"/>
      <c r="K70" s="7"/>
    </row>
    <row r="71" spans="1:11" s="3" customFormat="1" ht="12.75" x14ac:dyDescent="0.2">
      <c r="A71" s="6"/>
      <c r="B71" s="5" t="s">
        <v>5</v>
      </c>
      <c r="C71" s="5">
        <f>D71+F71+H71+J71</f>
        <v>45633.87</v>
      </c>
      <c r="D71" s="5">
        <f>SUMIF(B77:B157," - verde",D77:D157)</f>
        <v>38148.020000000004</v>
      </c>
      <c r="E71" s="7">
        <f>100-I71</f>
        <v>83.595846681423254</v>
      </c>
      <c r="F71" s="7"/>
      <c r="G71" s="7"/>
      <c r="H71" s="5">
        <f>SUMIF(B77:B157," - verde",H77:H157)</f>
        <v>7485.85</v>
      </c>
      <c r="I71" s="7">
        <f>H71/C71%</f>
        <v>16.40415331857675</v>
      </c>
      <c r="J71" s="5"/>
      <c r="K71" s="7"/>
    </row>
    <row r="72" spans="1:11" s="3" customFormat="1" ht="12.75" x14ac:dyDescent="0.2">
      <c r="A72" s="6"/>
      <c r="B72" s="5" t="s">
        <v>6</v>
      </c>
      <c r="C72" s="5"/>
      <c r="D72" s="5"/>
      <c r="E72" s="7"/>
      <c r="F72" s="7"/>
      <c r="G72" s="7"/>
      <c r="H72" s="7"/>
      <c r="I72" s="7"/>
      <c r="J72" s="7"/>
      <c r="K72" s="7"/>
    </row>
    <row r="73" spans="1:11" s="3" customFormat="1" ht="12.75" x14ac:dyDescent="0.2">
      <c r="A73" s="6"/>
      <c r="B73" s="5" t="s">
        <v>7</v>
      </c>
      <c r="C73" s="5"/>
      <c r="D73" s="5"/>
      <c r="E73" s="7"/>
      <c r="F73" s="7"/>
      <c r="G73" s="7"/>
      <c r="H73" s="7"/>
      <c r="I73" s="7"/>
      <c r="J73" s="7"/>
      <c r="K73" s="7"/>
    </row>
    <row r="74" spans="1:11" s="3" customFormat="1" ht="12.75" x14ac:dyDescent="0.2">
      <c r="A74" s="6"/>
      <c r="B74" s="5" t="s">
        <v>8</v>
      </c>
      <c r="C74" s="5">
        <f>D74+F74+H74+J74</f>
        <v>9649.260000000002</v>
      </c>
      <c r="D74" s="5">
        <f>SUMIF(B77:B157," - neutru",D77:D157)</f>
        <v>9649.260000000002</v>
      </c>
      <c r="E74" s="7">
        <v>100</v>
      </c>
      <c r="F74" s="7"/>
      <c r="G74" s="7"/>
      <c r="H74" s="5"/>
      <c r="I74" s="7"/>
      <c r="J74" s="5"/>
      <c r="K74" s="7"/>
    </row>
    <row r="75" spans="1:11" s="3" customFormat="1" ht="12.75" x14ac:dyDescent="0.2">
      <c r="A75" s="6"/>
      <c r="B75" s="5" t="s">
        <v>9</v>
      </c>
      <c r="C75" s="5"/>
      <c r="D75" s="7"/>
      <c r="E75" s="7"/>
      <c r="F75" s="7"/>
      <c r="G75" s="7"/>
      <c r="H75" s="7"/>
      <c r="I75" s="7"/>
      <c r="J75" s="7"/>
      <c r="K75" s="7"/>
    </row>
    <row r="76" spans="1:11" s="3" customFormat="1" ht="25.5" x14ac:dyDescent="0.2">
      <c r="A76" s="6" t="s">
        <v>2</v>
      </c>
      <c r="B76" s="15" t="s">
        <v>68</v>
      </c>
      <c r="C76" s="44"/>
      <c r="D76" s="44"/>
      <c r="E76" s="7"/>
      <c r="F76" s="7"/>
      <c r="G76" s="7"/>
      <c r="H76" s="7"/>
      <c r="I76" s="7"/>
      <c r="J76" s="7"/>
      <c r="K76" s="7"/>
    </row>
    <row r="77" spans="1:11" s="3" customFormat="1" ht="12.75" x14ac:dyDescent="0.2">
      <c r="A77" s="6"/>
      <c r="B77" s="5" t="s">
        <v>5</v>
      </c>
      <c r="C77" s="5">
        <f>D77+F77+H77+J77</f>
        <v>1590</v>
      </c>
      <c r="D77" s="44">
        <v>1590</v>
      </c>
      <c r="E77" s="7">
        <v>100</v>
      </c>
      <c r="F77" s="7"/>
      <c r="G77" s="7"/>
      <c r="H77" s="7"/>
      <c r="I77" s="7"/>
      <c r="J77" s="7"/>
      <c r="K77" s="7"/>
    </row>
    <row r="78" spans="1:11" s="3" customFormat="1" ht="25.5" x14ac:dyDescent="0.2">
      <c r="A78" s="6" t="s">
        <v>11</v>
      </c>
      <c r="B78" s="15" t="s">
        <v>69</v>
      </c>
      <c r="C78" s="44"/>
      <c r="D78" s="44"/>
      <c r="E78" s="7"/>
      <c r="F78" s="7"/>
      <c r="G78" s="7"/>
      <c r="H78" s="7"/>
      <c r="I78" s="7"/>
      <c r="J78" s="7"/>
      <c r="K78" s="7"/>
    </row>
    <row r="79" spans="1:11" s="3" customFormat="1" ht="12.75" x14ac:dyDescent="0.2">
      <c r="A79" s="6"/>
      <c r="B79" s="5" t="s">
        <v>8</v>
      </c>
      <c r="C79" s="5">
        <f>D79+F79+H79+J79</f>
        <v>200</v>
      </c>
      <c r="D79" s="44">
        <v>200</v>
      </c>
      <c r="E79" s="7">
        <v>100</v>
      </c>
      <c r="F79" s="7"/>
      <c r="G79" s="7"/>
      <c r="H79" s="7"/>
      <c r="I79" s="7"/>
      <c r="J79" s="7"/>
      <c r="K79" s="7"/>
    </row>
    <row r="80" spans="1:11" s="3" customFormat="1" ht="25.5" x14ac:dyDescent="0.2">
      <c r="A80" s="9">
        <v>3</v>
      </c>
      <c r="B80" s="15" t="s">
        <v>70</v>
      </c>
      <c r="C80" s="44"/>
      <c r="D80" s="44"/>
      <c r="E80" s="7"/>
      <c r="F80" s="7"/>
      <c r="G80" s="7"/>
      <c r="H80" s="7"/>
      <c r="I80" s="7"/>
      <c r="J80" s="7"/>
      <c r="K80" s="7"/>
    </row>
    <row r="81" spans="1:11" s="3" customFormat="1" ht="12.75" x14ac:dyDescent="0.2">
      <c r="A81" s="6"/>
      <c r="B81" s="5" t="s">
        <v>8</v>
      </c>
      <c r="C81" s="5">
        <f>D81+F81+H81+J81</f>
        <v>427</v>
      </c>
      <c r="D81" s="44">
        <v>427</v>
      </c>
      <c r="E81" s="7">
        <v>100</v>
      </c>
      <c r="F81" s="7"/>
      <c r="G81" s="7"/>
      <c r="H81" s="7"/>
      <c r="I81" s="7"/>
      <c r="J81" s="7"/>
      <c r="K81" s="7"/>
    </row>
    <row r="82" spans="1:11" s="3" customFormat="1" ht="51" x14ac:dyDescent="0.2">
      <c r="A82" s="9">
        <v>4</v>
      </c>
      <c r="B82" s="15" t="s">
        <v>71</v>
      </c>
      <c r="C82" s="44"/>
      <c r="D82" s="44"/>
      <c r="E82" s="7"/>
      <c r="F82" s="7"/>
      <c r="G82" s="7"/>
      <c r="H82" s="7"/>
      <c r="I82" s="7"/>
      <c r="J82" s="7"/>
      <c r="K82" s="7"/>
    </row>
    <row r="83" spans="1:11" s="3" customFormat="1" ht="12.75" x14ac:dyDescent="0.2">
      <c r="A83" s="6"/>
      <c r="B83" s="5" t="s">
        <v>5</v>
      </c>
      <c r="C83" s="5">
        <f>D83+F83+H83+J83</f>
        <v>750</v>
      </c>
      <c r="D83" s="44">
        <v>750</v>
      </c>
      <c r="E83" s="7">
        <v>100</v>
      </c>
      <c r="F83" s="7"/>
      <c r="G83" s="7"/>
      <c r="H83" s="7"/>
      <c r="I83" s="7"/>
      <c r="J83" s="7"/>
      <c r="K83" s="7"/>
    </row>
    <row r="84" spans="1:11" s="3" customFormat="1" ht="25.5" x14ac:dyDescent="0.2">
      <c r="A84" s="9">
        <v>5</v>
      </c>
      <c r="B84" s="15" t="s">
        <v>72</v>
      </c>
      <c r="C84" s="44"/>
      <c r="D84" s="44"/>
      <c r="E84" s="7"/>
      <c r="F84" s="7"/>
      <c r="G84" s="7"/>
      <c r="H84" s="7"/>
      <c r="I84" s="7"/>
      <c r="J84" s="7"/>
      <c r="K84" s="7"/>
    </row>
    <row r="85" spans="1:11" s="3" customFormat="1" ht="12.75" x14ac:dyDescent="0.2">
      <c r="A85" s="6"/>
      <c r="B85" s="5" t="s">
        <v>8</v>
      </c>
      <c r="C85" s="5">
        <f>D85+F85+H85+J85</f>
        <v>1225</v>
      </c>
      <c r="D85" s="44">
        <v>1225</v>
      </c>
      <c r="E85" s="7">
        <v>100</v>
      </c>
      <c r="F85" s="7"/>
      <c r="G85" s="7"/>
      <c r="H85" s="7"/>
      <c r="I85" s="7"/>
      <c r="J85" s="7"/>
      <c r="K85" s="7"/>
    </row>
    <row r="86" spans="1:11" s="3" customFormat="1" ht="25.5" x14ac:dyDescent="0.2">
      <c r="A86" s="9">
        <v>6</v>
      </c>
      <c r="B86" s="15" t="s">
        <v>73</v>
      </c>
      <c r="C86" s="44"/>
      <c r="D86" s="44"/>
      <c r="E86" s="7"/>
      <c r="F86" s="7"/>
      <c r="G86" s="7"/>
      <c r="H86" s="7"/>
      <c r="I86" s="7"/>
      <c r="J86" s="7"/>
      <c r="K86" s="7"/>
    </row>
    <row r="87" spans="1:11" s="3" customFormat="1" ht="12.75" x14ac:dyDescent="0.2">
      <c r="A87" s="9"/>
      <c r="B87" s="5" t="s">
        <v>8</v>
      </c>
      <c r="C87" s="5">
        <f>D87+F87+H87+J87</f>
        <v>1596</v>
      </c>
      <c r="D87" s="44">
        <v>1596</v>
      </c>
      <c r="E87" s="7">
        <v>100</v>
      </c>
      <c r="F87" s="7"/>
      <c r="G87" s="7"/>
      <c r="H87" s="7"/>
      <c r="I87" s="7"/>
      <c r="J87" s="7"/>
      <c r="K87" s="7"/>
    </row>
    <row r="88" spans="1:11" s="3" customFormat="1" ht="12.75" x14ac:dyDescent="0.2">
      <c r="A88" s="9">
        <v>7</v>
      </c>
      <c r="B88" s="15" t="s">
        <v>74</v>
      </c>
      <c r="C88" s="44"/>
      <c r="D88" s="44"/>
      <c r="E88" s="7"/>
      <c r="F88" s="7"/>
      <c r="G88" s="7"/>
      <c r="H88" s="7"/>
      <c r="I88" s="7"/>
      <c r="J88" s="7"/>
      <c r="K88" s="7"/>
    </row>
    <row r="89" spans="1:11" s="3" customFormat="1" ht="12.75" x14ac:dyDescent="0.2">
      <c r="A89" s="6"/>
      <c r="B89" s="5" t="s">
        <v>8</v>
      </c>
      <c r="C89" s="5">
        <f>D89+F89+H89+J89</f>
        <v>125</v>
      </c>
      <c r="D89" s="44">
        <v>125</v>
      </c>
      <c r="E89" s="7">
        <v>100</v>
      </c>
      <c r="F89" s="7"/>
      <c r="G89" s="7"/>
      <c r="H89" s="7"/>
      <c r="I89" s="7"/>
      <c r="J89" s="7"/>
      <c r="K89" s="7"/>
    </row>
    <row r="90" spans="1:11" s="3" customFormat="1" ht="25.5" x14ac:dyDescent="0.2">
      <c r="A90" s="9">
        <v>8</v>
      </c>
      <c r="B90" s="15" t="s">
        <v>75</v>
      </c>
      <c r="C90" s="44"/>
      <c r="D90" s="44"/>
      <c r="E90" s="7"/>
      <c r="F90" s="7"/>
      <c r="G90" s="7"/>
      <c r="H90" s="7"/>
      <c r="I90" s="7"/>
      <c r="J90" s="7"/>
      <c r="K90" s="7"/>
    </row>
    <row r="91" spans="1:11" s="3" customFormat="1" ht="12.75" x14ac:dyDescent="0.2">
      <c r="A91" s="6"/>
      <c r="B91" s="5" t="s">
        <v>8</v>
      </c>
      <c r="C91" s="5">
        <f>D91+F91+H91+J91</f>
        <v>25.41</v>
      </c>
      <c r="D91" s="44">
        <v>25.41</v>
      </c>
      <c r="E91" s="7">
        <v>100</v>
      </c>
      <c r="F91" s="7"/>
      <c r="G91" s="7"/>
      <c r="H91" s="7"/>
      <c r="I91" s="7"/>
      <c r="J91" s="7"/>
      <c r="K91" s="7"/>
    </row>
    <row r="92" spans="1:11" s="3" customFormat="1" ht="12.75" x14ac:dyDescent="0.2">
      <c r="A92" s="9">
        <v>9</v>
      </c>
      <c r="B92" s="15" t="s">
        <v>76</v>
      </c>
      <c r="C92" s="44"/>
      <c r="D92" s="44"/>
      <c r="E92" s="7"/>
      <c r="F92" s="7"/>
      <c r="G92" s="7"/>
      <c r="H92" s="7"/>
      <c r="I92" s="7"/>
      <c r="J92" s="7"/>
      <c r="K92" s="7"/>
    </row>
    <row r="93" spans="1:11" s="3" customFormat="1" ht="12.75" x14ac:dyDescent="0.2">
      <c r="A93" s="6"/>
      <c r="B93" s="5" t="s">
        <v>8</v>
      </c>
      <c r="C93" s="5">
        <f>D93+F93+H93+J93</f>
        <v>25</v>
      </c>
      <c r="D93" s="44">
        <v>25</v>
      </c>
      <c r="E93" s="7">
        <v>100</v>
      </c>
      <c r="F93" s="7"/>
      <c r="G93" s="7"/>
      <c r="H93" s="7"/>
      <c r="I93" s="7"/>
      <c r="J93" s="7"/>
      <c r="K93" s="7"/>
    </row>
    <row r="94" spans="1:11" s="3" customFormat="1" ht="25.5" x14ac:dyDescent="0.2">
      <c r="A94" s="9">
        <v>10</v>
      </c>
      <c r="B94" s="15" t="s">
        <v>77</v>
      </c>
      <c r="C94" s="44"/>
      <c r="D94" s="44"/>
      <c r="E94" s="7"/>
      <c r="F94" s="7"/>
      <c r="G94" s="7"/>
      <c r="H94" s="7"/>
      <c r="I94" s="7"/>
      <c r="J94" s="7"/>
      <c r="K94" s="7"/>
    </row>
    <row r="95" spans="1:11" s="3" customFormat="1" ht="12.75" x14ac:dyDescent="0.2">
      <c r="A95" s="9"/>
      <c r="B95" s="5" t="s">
        <v>8</v>
      </c>
      <c r="C95" s="5">
        <f>D95+F95+H95+J95</f>
        <v>150</v>
      </c>
      <c r="D95" s="44">
        <v>150</v>
      </c>
      <c r="E95" s="7">
        <v>100</v>
      </c>
      <c r="F95" s="7"/>
      <c r="G95" s="7"/>
      <c r="H95" s="7"/>
      <c r="I95" s="7"/>
      <c r="J95" s="7"/>
      <c r="K95" s="7"/>
    </row>
    <row r="96" spans="1:11" s="3" customFormat="1" ht="12.75" x14ac:dyDescent="0.2">
      <c r="A96" s="9">
        <v>11</v>
      </c>
      <c r="B96" s="15" t="s">
        <v>78</v>
      </c>
      <c r="C96" s="44"/>
      <c r="D96" s="44"/>
      <c r="E96" s="7"/>
      <c r="F96" s="7"/>
      <c r="G96" s="7"/>
      <c r="H96" s="7"/>
      <c r="I96" s="7"/>
      <c r="J96" s="7"/>
      <c r="K96" s="7"/>
    </row>
    <row r="97" spans="1:11" s="3" customFormat="1" ht="12.75" x14ac:dyDescent="0.2">
      <c r="A97" s="6"/>
      <c r="B97" s="5" t="s">
        <v>8</v>
      </c>
      <c r="C97" s="5">
        <f>D97+F97+H97+J97</f>
        <v>150</v>
      </c>
      <c r="D97" s="44">
        <v>150</v>
      </c>
      <c r="E97" s="7">
        <v>100</v>
      </c>
      <c r="F97" s="7"/>
      <c r="G97" s="7"/>
      <c r="H97" s="7"/>
      <c r="I97" s="7"/>
      <c r="J97" s="7"/>
      <c r="K97" s="7"/>
    </row>
    <row r="98" spans="1:11" s="3" customFormat="1" ht="25.5" x14ac:dyDescent="0.2">
      <c r="A98" s="9">
        <v>12</v>
      </c>
      <c r="B98" s="15" t="s">
        <v>79</v>
      </c>
      <c r="C98" s="44"/>
      <c r="D98" s="44"/>
      <c r="E98" s="7"/>
      <c r="F98" s="7"/>
      <c r="G98" s="7"/>
      <c r="H98" s="7"/>
      <c r="I98" s="7"/>
      <c r="J98" s="7"/>
      <c r="K98" s="7"/>
    </row>
    <row r="99" spans="1:11" s="3" customFormat="1" ht="12.75" x14ac:dyDescent="0.2">
      <c r="A99" s="6"/>
      <c r="B99" s="5" t="s">
        <v>8</v>
      </c>
      <c r="C99" s="5">
        <f>D99+F99+H99+J99</f>
        <v>6</v>
      </c>
      <c r="D99" s="44">
        <v>6</v>
      </c>
      <c r="E99" s="7">
        <v>100</v>
      </c>
      <c r="F99" s="7"/>
      <c r="G99" s="7"/>
      <c r="H99" s="7"/>
      <c r="I99" s="7"/>
      <c r="J99" s="7"/>
      <c r="K99" s="7"/>
    </row>
    <row r="100" spans="1:11" s="3" customFormat="1" ht="38.25" x14ac:dyDescent="0.2">
      <c r="A100" s="9">
        <v>13</v>
      </c>
      <c r="B100" s="15" t="s">
        <v>80</v>
      </c>
      <c r="C100" s="44"/>
      <c r="D100" s="44"/>
      <c r="E100" s="7"/>
      <c r="F100" s="7"/>
      <c r="G100" s="7"/>
      <c r="H100" s="7"/>
      <c r="I100" s="7"/>
      <c r="J100" s="7"/>
      <c r="K100" s="7"/>
    </row>
    <row r="101" spans="1:11" s="3" customFormat="1" ht="12.75" x14ac:dyDescent="0.2">
      <c r="A101" s="6"/>
      <c r="B101" s="5" t="s">
        <v>8</v>
      </c>
      <c r="C101" s="5">
        <f>D101+F101+H101+J101</f>
        <v>53.56</v>
      </c>
      <c r="D101" s="44">
        <v>53.56</v>
      </c>
      <c r="E101" s="7">
        <v>100</v>
      </c>
      <c r="F101" s="7"/>
      <c r="G101" s="7"/>
      <c r="H101" s="7"/>
      <c r="I101" s="7"/>
      <c r="J101" s="7"/>
      <c r="K101" s="7"/>
    </row>
    <row r="102" spans="1:11" s="3" customFormat="1" ht="38.25" x14ac:dyDescent="0.2">
      <c r="A102" s="9">
        <v>14</v>
      </c>
      <c r="B102" s="15" t="s">
        <v>81</v>
      </c>
      <c r="C102" s="44"/>
      <c r="D102" s="44"/>
      <c r="E102" s="7"/>
      <c r="F102" s="7"/>
      <c r="G102" s="7"/>
      <c r="H102" s="7"/>
      <c r="I102" s="7"/>
      <c r="J102" s="7"/>
      <c r="K102" s="7"/>
    </row>
    <row r="103" spans="1:11" s="3" customFormat="1" ht="12.75" x14ac:dyDescent="0.2">
      <c r="A103" s="6"/>
      <c r="B103" s="5" t="s">
        <v>8</v>
      </c>
      <c r="C103" s="5">
        <f>D103+F103+H103+J103</f>
        <v>2.25</v>
      </c>
      <c r="D103" s="44">
        <v>2.25</v>
      </c>
      <c r="E103" s="7">
        <v>100</v>
      </c>
      <c r="F103" s="7"/>
      <c r="G103" s="7"/>
      <c r="H103" s="7"/>
      <c r="I103" s="7"/>
      <c r="J103" s="7"/>
      <c r="K103" s="7"/>
    </row>
    <row r="104" spans="1:11" s="3" customFormat="1" ht="25.5" customHeight="1" x14ac:dyDescent="0.2">
      <c r="A104" s="9">
        <v>15</v>
      </c>
      <c r="B104" s="15" t="s">
        <v>82</v>
      </c>
      <c r="C104" s="44"/>
      <c r="D104" s="44"/>
      <c r="E104" s="7"/>
      <c r="F104" s="7"/>
      <c r="G104" s="7"/>
      <c r="H104" s="7"/>
      <c r="I104" s="7"/>
      <c r="J104" s="7"/>
      <c r="K104" s="7"/>
    </row>
    <row r="105" spans="1:11" s="3" customFormat="1" ht="12.75" x14ac:dyDescent="0.2">
      <c r="A105" s="6"/>
      <c r="B105" s="5" t="s">
        <v>8</v>
      </c>
      <c r="C105" s="5">
        <f>D105+F105+H105+J105</f>
        <v>30</v>
      </c>
      <c r="D105" s="44">
        <v>30</v>
      </c>
      <c r="E105" s="7">
        <v>100</v>
      </c>
      <c r="F105" s="7"/>
      <c r="G105" s="7"/>
      <c r="H105" s="7"/>
      <c r="I105" s="7"/>
      <c r="J105" s="7"/>
      <c r="K105" s="7"/>
    </row>
    <row r="106" spans="1:11" s="3" customFormat="1" ht="25.5" customHeight="1" x14ac:dyDescent="0.2">
      <c r="A106" s="9">
        <v>16</v>
      </c>
      <c r="B106" s="15" t="s">
        <v>83</v>
      </c>
      <c r="C106" s="44"/>
      <c r="D106" s="44"/>
      <c r="E106" s="7"/>
      <c r="F106" s="7"/>
      <c r="G106" s="7"/>
      <c r="H106" s="7"/>
      <c r="I106" s="7"/>
      <c r="J106" s="7"/>
      <c r="K106" s="7"/>
    </row>
    <row r="107" spans="1:11" s="3" customFormat="1" ht="12.75" x14ac:dyDescent="0.2">
      <c r="A107" s="6"/>
      <c r="B107" s="5" t="s">
        <v>8</v>
      </c>
      <c r="C107" s="5">
        <f>D107+F107+H107+J107</f>
        <v>34</v>
      </c>
      <c r="D107" s="44">
        <v>34</v>
      </c>
      <c r="E107" s="7">
        <v>100</v>
      </c>
      <c r="F107" s="7"/>
      <c r="G107" s="7"/>
      <c r="H107" s="7"/>
      <c r="I107" s="7"/>
      <c r="J107" s="7"/>
      <c r="K107" s="7"/>
    </row>
    <row r="108" spans="1:11" s="3" customFormat="1" ht="12.75" x14ac:dyDescent="0.2">
      <c r="A108" s="9">
        <v>17</v>
      </c>
      <c r="B108" s="15" t="s">
        <v>84</v>
      </c>
      <c r="C108" s="44"/>
      <c r="D108" s="44"/>
      <c r="E108" s="7"/>
      <c r="F108" s="7"/>
      <c r="G108" s="7"/>
      <c r="H108" s="7"/>
      <c r="I108" s="7"/>
      <c r="J108" s="7"/>
      <c r="K108" s="7"/>
    </row>
    <row r="109" spans="1:11" s="3" customFormat="1" ht="12.75" x14ac:dyDescent="0.2">
      <c r="A109" s="6"/>
      <c r="B109" s="5" t="s">
        <v>8</v>
      </c>
      <c r="C109" s="5">
        <f>D109+F109+H109+J109</f>
        <v>12</v>
      </c>
      <c r="D109" s="44">
        <v>12</v>
      </c>
      <c r="E109" s="7">
        <v>100</v>
      </c>
      <c r="F109" s="7"/>
      <c r="G109" s="7"/>
      <c r="H109" s="7"/>
      <c r="I109" s="7"/>
      <c r="J109" s="7"/>
      <c r="K109" s="7"/>
    </row>
    <row r="110" spans="1:11" s="3" customFormat="1" ht="25.5" x14ac:dyDescent="0.2">
      <c r="A110" s="9">
        <v>18</v>
      </c>
      <c r="B110" s="17" t="s">
        <v>164</v>
      </c>
      <c r="C110" s="14"/>
      <c r="D110" s="44"/>
      <c r="E110" s="7"/>
      <c r="F110" s="7"/>
      <c r="G110" s="7"/>
      <c r="H110" s="7"/>
      <c r="I110" s="7"/>
      <c r="J110" s="14"/>
      <c r="K110" s="7"/>
    </row>
    <row r="111" spans="1:11" s="3" customFormat="1" ht="12.75" x14ac:dyDescent="0.2">
      <c r="A111" s="6"/>
      <c r="B111" s="5" t="s">
        <v>5</v>
      </c>
      <c r="C111" s="5">
        <f>D111+F111+H111+J111</f>
        <v>3884.02</v>
      </c>
      <c r="D111" s="16">
        <v>2501.37</v>
      </c>
      <c r="E111" s="16">
        <v>64.400000000000006</v>
      </c>
      <c r="F111" s="16"/>
      <c r="G111" s="16"/>
      <c r="H111" s="16">
        <v>1382.65</v>
      </c>
      <c r="I111" s="16">
        <v>35.6</v>
      </c>
      <c r="J111" s="16"/>
      <c r="K111" s="7"/>
    </row>
    <row r="112" spans="1:11" s="3" customFormat="1" ht="28.5" customHeight="1" x14ac:dyDescent="0.2">
      <c r="A112" s="9">
        <v>19</v>
      </c>
      <c r="B112" s="17" t="s">
        <v>165</v>
      </c>
      <c r="C112" s="5"/>
      <c r="D112" s="44"/>
      <c r="E112" s="7"/>
      <c r="F112" s="7"/>
      <c r="G112" s="7"/>
      <c r="H112" s="7"/>
      <c r="I112" s="7"/>
      <c r="J112" s="14"/>
      <c r="K112" s="7"/>
    </row>
    <row r="113" spans="1:11" s="3" customFormat="1" ht="12.75" x14ac:dyDescent="0.2">
      <c r="A113" s="6"/>
      <c r="B113" s="5" t="s">
        <v>5</v>
      </c>
      <c r="C113" s="5">
        <f>D113+F113+H113+J113</f>
        <v>1989.88</v>
      </c>
      <c r="D113" s="7">
        <v>1989.88</v>
      </c>
      <c r="E113" s="7">
        <v>100</v>
      </c>
      <c r="F113" s="7"/>
      <c r="G113" s="7"/>
      <c r="H113" s="7"/>
      <c r="I113" s="7"/>
      <c r="J113" s="14"/>
      <c r="K113" s="7"/>
    </row>
    <row r="114" spans="1:11" s="3" customFormat="1" ht="38.25" x14ac:dyDescent="0.2">
      <c r="A114" s="9">
        <v>20</v>
      </c>
      <c r="B114" s="17" t="s">
        <v>166</v>
      </c>
      <c r="C114" s="5"/>
      <c r="D114" s="44"/>
      <c r="E114" s="7"/>
      <c r="F114" s="7"/>
      <c r="G114" s="7"/>
      <c r="H114" s="7"/>
      <c r="I114" s="7"/>
      <c r="J114" s="14"/>
      <c r="K114" s="7"/>
    </row>
    <row r="115" spans="1:11" s="3" customFormat="1" ht="12.75" x14ac:dyDescent="0.2">
      <c r="A115" s="9"/>
      <c r="B115" s="5" t="s">
        <v>5</v>
      </c>
      <c r="C115" s="5">
        <f>D115+F115+H115+J115</f>
        <v>1986.47</v>
      </c>
      <c r="D115" s="14">
        <v>1986.47</v>
      </c>
      <c r="E115" s="7">
        <v>100</v>
      </c>
      <c r="F115" s="7"/>
      <c r="G115" s="7"/>
      <c r="H115" s="7"/>
      <c r="I115" s="7"/>
      <c r="J115" s="14"/>
      <c r="K115" s="7"/>
    </row>
    <row r="116" spans="1:11" s="3" customFormat="1" ht="12.75" x14ac:dyDescent="0.2">
      <c r="A116" s="9">
        <v>21</v>
      </c>
      <c r="B116" s="17" t="s">
        <v>167</v>
      </c>
      <c r="C116" s="14"/>
      <c r="D116" s="44"/>
      <c r="E116" s="7"/>
      <c r="F116" s="7"/>
      <c r="G116" s="7"/>
      <c r="H116" s="7"/>
      <c r="I116" s="7"/>
      <c r="J116" s="14"/>
      <c r="K116" s="7"/>
    </row>
    <row r="117" spans="1:11" s="3" customFormat="1" ht="12.75" x14ac:dyDescent="0.2">
      <c r="A117" s="9"/>
      <c r="B117" s="5" t="s">
        <v>5</v>
      </c>
      <c r="C117" s="5">
        <f>D117+F117+H117+J117</f>
        <v>3267.67</v>
      </c>
      <c r="D117" s="7">
        <v>3267.67</v>
      </c>
      <c r="E117" s="7">
        <v>100</v>
      </c>
      <c r="F117" s="7"/>
      <c r="G117" s="7"/>
      <c r="H117" s="7"/>
      <c r="I117" s="7"/>
      <c r="J117" s="14"/>
      <c r="K117" s="7"/>
    </row>
    <row r="118" spans="1:11" s="3" customFormat="1" ht="38.25" x14ac:dyDescent="0.2">
      <c r="A118" s="9">
        <v>22</v>
      </c>
      <c r="B118" s="17" t="s">
        <v>168</v>
      </c>
      <c r="C118" s="14"/>
      <c r="D118" s="44"/>
      <c r="E118" s="16"/>
      <c r="F118" s="16"/>
      <c r="G118" s="16"/>
      <c r="H118" s="16"/>
      <c r="I118" s="16"/>
      <c r="J118" s="14"/>
      <c r="K118" s="7"/>
    </row>
    <row r="119" spans="1:11" s="3" customFormat="1" ht="12.75" x14ac:dyDescent="0.2">
      <c r="A119" s="9"/>
      <c r="B119" s="5" t="s">
        <v>5</v>
      </c>
      <c r="C119" s="5">
        <f>D119+F119+H119+J119</f>
        <v>6281</v>
      </c>
      <c r="D119" s="7">
        <v>3974.69</v>
      </c>
      <c r="E119" s="7">
        <f>100-I119</f>
        <v>63.281165419519184</v>
      </c>
      <c r="F119" s="7"/>
      <c r="G119" s="7"/>
      <c r="H119" s="16">
        <v>2306.31</v>
      </c>
      <c r="I119" s="16">
        <f>H119/C119%</f>
        <v>36.718834580480816</v>
      </c>
      <c r="J119" s="14"/>
      <c r="K119" s="7"/>
    </row>
    <row r="120" spans="1:11" s="3" customFormat="1" ht="38.25" x14ac:dyDescent="0.2">
      <c r="A120" s="9">
        <v>23</v>
      </c>
      <c r="B120" s="17" t="s">
        <v>169</v>
      </c>
      <c r="C120" s="14"/>
      <c r="D120" s="44"/>
      <c r="E120" s="16"/>
      <c r="F120" s="16"/>
      <c r="G120" s="16"/>
      <c r="H120" s="16"/>
      <c r="I120" s="16"/>
      <c r="J120" s="14"/>
      <c r="K120" s="7"/>
    </row>
    <row r="121" spans="1:11" s="3" customFormat="1" ht="12.75" x14ac:dyDescent="0.2">
      <c r="A121" s="9"/>
      <c r="B121" s="5" t="s">
        <v>5</v>
      </c>
      <c r="C121" s="5">
        <f>D121+F121+H121+J121</f>
        <v>5093.33</v>
      </c>
      <c r="D121" s="7">
        <v>3421.33</v>
      </c>
      <c r="E121" s="7">
        <f>100-I121</f>
        <v>67.172753385309818</v>
      </c>
      <c r="F121" s="7"/>
      <c r="G121" s="7"/>
      <c r="H121" s="16">
        <v>1672</v>
      </c>
      <c r="I121" s="16">
        <f>H121/C121%</f>
        <v>32.827246614690189</v>
      </c>
      <c r="J121" s="14"/>
      <c r="K121" s="7"/>
    </row>
    <row r="122" spans="1:11" s="3" customFormat="1" ht="25.5" customHeight="1" x14ac:dyDescent="0.2">
      <c r="A122" s="9">
        <v>24</v>
      </c>
      <c r="B122" s="17" t="s">
        <v>170</v>
      </c>
      <c r="C122" s="14"/>
      <c r="D122" s="44"/>
      <c r="E122" s="16"/>
      <c r="F122" s="16"/>
      <c r="G122" s="16"/>
      <c r="H122" s="16"/>
      <c r="I122" s="16"/>
      <c r="J122" s="14"/>
      <c r="K122" s="7"/>
    </row>
    <row r="123" spans="1:11" s="3" customFormat="1" ht="12.75" x14ac:dyDescent="0.2">
      <c r="A123" s="9"/>
      <c r="B123" s="5" t="s">
        <v>5</v>
      </c>
      <c r="C123" s="5">
        <f>D123+F123+H123+J123</f>
        <v>7627.04</v>
      </c>
      <c r="D123" s="7">
        <v>6341.04</v>
      </c>
      <c r="E123" s="7">
        <f>100-I123</f>
        <v>83.138937254819695</v>
      </c>
      <c r="F123" s="7"/>
      <c r="G123" s="7"/>
      <c r="H123" s="16">
        <v>1286</v>
      </c>
      <c r="I123" s="16">
        <f>H123/C123%</f>
        <v>16.861062745180305</v>
      </c>
      <c r="J123" s="14"/>
      <c r="K123" s="7"/>
    </row>
    <row r="124" spans="1:11" s="3" customFormat="1" ht="36" customHeight="1" x14ac:dyDescent="0.2">
      <c r="A124" s="9">
        <v>25</v>
      </c>
      <c r="B124" s="17" t="s">
        <v>205</v>
      </c>
      <c r="C124" s="14"/>
      <c r="D124" s="44"/>
      <c r="E124" s="16"/>
      <c r="F124" s="16"/>
      <c r="G124" s="16"/>
      <c r="H124" s="16"/>
      <c r="I124" s="16"/>
      <c r="J124" s="14"/>
      <c r="K124" s="7"/>
    </row>
    <row r="125" spans="1:11" s="3" customFormat="1" ht="12.75" x14ac:dyDescent="0.2">
      <c r="A125" s="9"/>
      <c r="B125" s="5" t="s">
        <v>5</v>
      </c>
      <c r="C125" s="5">
        <f>D125+F125+H125+J125</f>
        <v>63.29</v>
      </c>
      <c r="D125" s="7"/>
      <c r="E125" s="7"/>
      <c r="F125" s="7"/>
      <c r="G125" s="7"/>
      <c r="H125" s="16">
        <v>63.29</v>
      </c>
      <c r="I125" s="16">
        <v>100</v>
      </c>
      <c r="J125" s="14"/>
      <c r="K125" s="7"/>
    </row>
    <row r="126" spans="1:11" s="3" customFormat="1" ht="25.5" customHeight="1" x14ac:dyDescent="0.2">
      <c r="A126" s="9">
        <v>26</v>
      </c>
      <c r="B126" s="17" t="s">
        <v>206</v>
      </c>
      <c r="C126" s="14"/>
      <c r="D126" s="44"/>
      <c r="E126" s="16"/>
      <c r="F126" s="16"/>
      <c r="G126" s="16"/>
      <c r="H126" s="16"/>
      <c r="I126" s="16"/>
      <c r="J126" s="14"/>
      <c r="K126" s="7"/>
    </row>
    <row r="127" spans="1:11" s="3" customFormat="1" ht="12.75" x14ac:dyDescent="0.2">
      <c r="A127" s="6"/>
      <c r="B127" s="5" t="s">
        <v>5</v>
      </c>
      <c r="C127" s="5">
        <f>D127+F127+H127+J127</f>
        <v>372.71</v>
      </c>
      <c r="D127" s="7"/>
      <c r="E127" s="7"/>
      <c r="F127" s="7"/>
      <c r="G127" s="7"/>
      <c r="H127" s="16">
        <v>372.71</v>
      </c>
      <c r="I127" s="16">
        <v>100</v>
      </c>
      <c r="J127" s="14"/>
      <c r="K127" s="7"/>
    </row>
    <row r="128" spans="1:11" s="3" customFormat="1" ht="25.5" customHeight="1" x14ac:dyDescent="0.2">
      <c r="A128" s="9">
        <v>27</v>
      </c>
      <c r="B128" s="17" t="s">
        <v>207</v>
      </c>
      <c r="C128" s="14"/>
      <c r="D128" s="44"/>
      <c r="E128" s="16"/>
      <c r="F128" s="16"/>
      <c r="G128" s="16"/>
      <c r="H128" s="16"/>
      <c r="I128" s="16"/>
      <c r="J128" s="14"/>
      <c r="K128" s="7"/>
    </row>
    <row r="129" spans="1:11" s="3" customFormat="1" ht="12.75" x14ac:dyDescent="0.2">
      <c r="A129" s="6"/>
      <c r="B129" s="5" t="s">
        <v>5</v>
      </c>
      <c r="C129" s="5">
        <f>D129+F129+H129+J129</f>
        <v>402.89</v>
      </c>
      <c r="D129" s="7"/>
      <c r="E129" s="7"/>
      <c r="F129" s="7"/>
      <c r="G129" s="7"/>
      <c r="H129" s="16">
        <v>402.89</v>
      </c>
      <c r="I129" s="16">
        <v>100</v>
      </c>
      <c r="J129" s="14"/>
      <c r="K129" s="7"/>
    </row>
    <row r="130" spans="1:11" s="3" customFormat="1" ht="12.75" x14ac:dyDescent="0.2">
      <c r="A130" s="9">
        <v>28</v>
      </c>
      <c r="B130" s="17" t="s">
        <v>171</v>
      </c>
      <c r="C130" s="14"/>
      <c r="D130" s="44"/>
      <c r="E130" s="16"/>
      <c r="F130" s="16"/>
      <c r="G130" s="16"/>
      <c r="H130" s="16"/>
      <c r="I130" s="16"/>
      <c r="J130" s="14"/>
      <c r="K130" s="7"/>
    </row>
    <row r="131" spans="1:11" s="3" customFormat="1" ht="12.75" x14ac:dyDescent="0.2">
      <c r="A131" s="6"/>
      <c r="B131" s="5" t="s">
        <v>8</v>
      </c>
      <c r="C131" s="5">
        <f>D131+F131+H131+J131</f>
        <v>1695.61</v>
      </c>
      <c r="D131" s="7">
        <v>1695.61</v>
      </c>
      <c r="E131" s="7">
        <v>100</v>
      </c>
      <c r="F131" s="7"/>
      <c r="G131" s="7"/>
      <c r="H131" s="7"/>
      <c r="I131" s="7"/>
      <c r="J131" s="14"/>
      <c r="K131" s="7"/>
    </row>
    <row r="132" spans="1:11" s="3" customFormat="1" ht="38.25" x14ac:dyDescent="0.2">
      <c r="A132" s="9">
        <v>29</v>
      </c>
      <c r="B132" s="15" t="s">
        <v>183</v>
      </c>
      <c r="C132" s="45"/>
      <c r="D132" s="44"/>
      <c r="E132" s="7"/>
      <c r="F132" s="7"/>
      <c r="G132" s="7"/>
      <c r="H132" s="7"/>
      <c r="I132" s="7"/>
      <c r="J132" s="18"/>
      <c r="K132" s="7"/>
    </row>
    <row r="133" spans="1:11" s="3" customFormat="1" ht="12.75" x14ac:dyDescent="0.2">
      <c r="A133" s="6"/>
      <c r="B133" s="5" t="s">
        <v>5</v>
      </c>
      <c r="C133" s="5">
        <f>D133+F133+H133+J133</f>
        <v>1083.8900000000001</v>
      </c>
      <c r="D133" s="7">
        <v>1083.8900000000001</v>
      </c>
      <c r="E133" s="7">
        <v>100</v>
      </c>
      <c r="F133" s="7"/>
      <c r="G133" s="7"/>
      <c r="H133" s="7"/>
      <c r="I133" s="7"/>
      <c r="J133" s="18"/>
      <c r="K133" s="7"/>
    </row>
    <row r="134" spans="1:11" s="3" customFormat="1" ht="38.25" x14ac:dyDescent="0.2">
      <c r="A134" s="9">
        <v>30</v>
      </c>
      <c r="B134" s="15" t="s">
        <v>184</v>
      </c>
      <c r="C134" s="45"/>
      <c r="D134" s="44"/>
      <c r="E134" s="7"/>
      <c r="F134" s="7"/>
      <c r="G134" s="7"/>
      <c r="H134" s="7"/>
      <c r="I134" s="7"/>
      <c r="J134" s="12"/>
      <c r="K134" s="7"/>
    </row>
    <row r="135" spans="1:11" s="3" customFormat="1" ht="12.75" x14ac:dyDescent="0.2">
      <c r="A135" s="6"/>
      <c r="B135" s="5" t="s">
        <v>5</v>
      </c>
      <c r="C135" s="5">
        <f>D135+F135+H135+J135</f>
        <v>3886.68</v>
      </c>
      <c r="D135" s="7">
        <v>3886.68</v>
      </c>
      <c r="E135" s="7">
        <v>100</v>
      </c>
      <c r="F135" s="7"/>
      <c r="G135" s="7"/>
      <c r="H135" s="7"/>
      <c r="I135" s="7"/>
      <c r="J135" s="12"/>
      <c r="K135" s="7"/>
    </row>
    <row r="136" spans="1:11" s="3" customFormat="1" ht="24" customHeight="1" x14ac:dyDescent="0.2">
      <c r="A136" s="9">
        <v>31</v>
      </c>
      <c r="B136" s="15" t="s">
        <v>185</v>
      </c>
      <c r="C136" s="45"/>
      <c r="D136" s="44"/>
      <c r="E136" s="7"/>
      <c r="F136" s="7"/>
      <c r="G136" s="7"/>
      <c r="H136" s="7"/>
      <c r="I136" s="7"/>
      <c r="J136" s="12"/>
      <c r="K136" s="7"/>
    </row>
    <row r="137" spans="1:11" s="3" customFormat="1" ht="12.75" x14ac:dyDescent="0.2">
      <c r="A137" s="6"/>
      <c r="B137" s="5" t="s">
        <v>5</v>
      </c>
      <c r="C137" s="5">
        <f>D137+F137+H137+J137</f>
        <v>548.63</v>
      </c>
      <c r="D137" s="7">
        <v>548.63</v>
      </c>
      <c r="E137" s="7">
        <v>100</v>
      </c>
      <c r="F137" s="7"/>
      <c r="G137" s="7"/>
      <c r="H137" s="7"/>
      <c r="I137" s="7"/>
      <c r="J137" s="12"/>
      <c r="K137" s="7"/>
    </row>
    <row r="138" spans="1:11" s="3" customFormat="1" ht="51" customHeight="1" x14ac:dyDescent="0.2">
      <c r="A138" s="9">
        <v>32</v>
      </c>
      <c r="B138" s="15" t="s">
        <v>186</v>
      </c>
      <c r="C138" s="45"/>
      <c r="D138" s="44"/>
      <c r="E138" s="7"/>
      <c r="F138" s="7"/>
      <c r="G138" s="7"/>
      <c r="H138" s="7"/>
      <c r="I138" s="7"/>
      <c r="J138" s="12"/>
      <c r="K138" s="7"/>
    </row>
    <row r="139" spans="1:11" s="3" customFormat="1" ht="12.75" x14ac:dyDescent="0.2">
      <c r="A139" s="6"/>
      <c r="B139" s="5" t="s">
        <v>5</v>
      </c>
      <c r="C139" s="5">
        <f>D139+F139+H139+J139</f>
        <v>6806.37</v>
      </c>
      <c r="D139" s="7">
        <v>6806.37</v>
      </c>
      <c r="E139" s="7">
        <v>100</v>
      </c>
      <c r="F139" s="7"/>
      <c r="G139" s="7"/>
      <c r="H139" s="7"/>
      <c r="I139" s="7"/>
      <c r="J139" s="12"/>
      <c r="K139" s="7"/>
    </row>
    <row r="140" spans="1:11" s="3" customFormat="1" ht="25.5" x14ac:dyDescent="0.2">
      <c r="A140" s="9">
        <v>33</v>
      </c>
      <c r="B140" s="17" t="s">
        <v>196</v>
      </c>
      <c r="C140" s="14"/>
      <c r="D140" s="44"/>
      <c r="E140" s="16"/>
      <c r="F140" s="16"/>
      <c r="G140" s="16"/>
      <c r="H140" s="16"/>
      <c r="I140" s="16"/>
      <c r="J140" s="14"/>
      <c r="K140" s="7"/>
    </row>
    <row r="141" spans="1:11" s="3" customFormat="1" ht="12.75" x14ac:dyDescent="0.2">
      <c r="A141" s="6"/>
      <c r="B141" s="5" t="s">
        <v>8</v>
      </c>
      <c r="C141" s="5">
        <f>D141+F141+H141+J141</f>
        <v>245.98</v>
      </c>
      <c r="D141" s="7">
        <v>245.98</v>
      </c>
      <c r="E141" s="7">
        <v>100</v>
      </c>
      <c r="F141" s="7"/>
      <c r="G141" s="7"/>
      <c r="H141" s="7"/>
      <c r="I141" s="7"/>
      <c r="J141" s="14"/>
      <c r="K141" s="7"/>
    </row>
    <row r="142" spans="1:11" s="3" customFormat="1" ht="51" x14ac:dyDescent="0.2">
      <c r="A142" s="9">
        <v>34</v>
      </c>
      <c r="B142" s="17" t="s">
        <v>197</v>
      </c>
      <c r="C142" s="14"/>
      <c r="D142" s="44"/>
      <c r="E142" s="16"/>
      <c r="F142" s="16"/>
      <c r="G142" s="16"/>
      <c r="H142" s="16"/>
      <c r="I142" s="16"/>
      <c r="J142" s="14"/>
      <c r="K142" s="7"/>
    </row>
    <row r="143" spans="1:11" s="3" customFormat="1" ht="12.75" x14ac:dyDescent="0.2">
      <c r="A143" s="6"/>
      <c r="B143" s="5" t="s">
        <v>8</v>
      </c>
      <c r="C143" s="5">
        <f>D143+F143+H143+J143</f>
        <v>634.27</v>
      </c>
      <c r="D143" s="7">
        <v>634.27</v>
      </c>
      <c r="E143" s="7">
        <v>100</v>
      </c>
      <c r="F143" s="7"/>
      <c r="G143" s="7"/>
      <c r="H143" s="7"/>
      <c r="I143" s="7"/>
      <c r="J143" s="14"/>
      <c r="K143" s="7"/>
    </row>
    <row r="144" spans="1:11" s="3" customFormat="1" ht="25.5" x14ac:dyDescent="0.2">
      <c r="A144" s="9">
        <v>35</v>
      </c>
      <c r="B144" s="17" t="s">
        <v>198</v>
      </c>
      <c r="C144" s="14"/>
      <c r="D144" s="44"/>
      <c r="E144" s="16"/>
      <c r="F144" s="16"/>
      <c r="G144" s="16"/>
      <c r="H144" s="16"/>
      <c r="I144" s="16"/>
      <c r="J144" s="14"/>
      <c r="K144" s="7"/>
    </row>
    <row r="145" spans="1:11" s="3" customFormat="1" ht="12.75" x14ac:dyDescent="0.2">
      <c r="A145" s="6"/>
      <c r="B145" s="5" t="s">
        <v>8</v>
      </c>
      <c r="C145" s="5">
        <f>D145+F145+H145+J145</f>
        <v>1643.25</v>
      </c>
      <c r="D145" s="7">
        <v>1643.25</v>
      </c>
      <c r="E145" s="7">
        <v>100</v>
      </c>
      <c r="F145" s="7"/>
      <c r="G145" s="7"/>
      <c r="H145" s="7"/>
      <c r="I145" s="7"/>
      <c r="J145" s="14"/>
      <c r="K145" s="7"/>
    </row>
    <row r="146" spans="1:11" s="3" customFormat="1" ht="51" x14ac:dyDescent="0.2">
      <c r="A146" s="9">
        <v>36</v>
      </c>
      <c r="B146" s="17" t="s">
        <v>199</v>
      </c>
      <c r="C146" s="14"/>
      <c r="D146" s="44"/>
      <c r="E146" s="16"/>
      <c r="F146" s="16"/>
      <c r="G146" s="16"/>
      <c r="H146" s="16"/>
      <c r="I146" s="16"/>
      <c r="J146" s="14"/>
      <c r="K146" s="7"/>
    </row>
    <row r="147" spans="1:11" s="3" customFormat="1" ht="12.75" x14ac:dyDescent="0.2">
      <c r="A147" s="6"/>
      <c r="B147" s="5" t="s">
        <v>8</v>
      </c>
      <c r="C147" s="5">
        <f>D147+F147+H147+J147</f>
        <v>653.16</v>
      </c>
      <c r="D147" s="7">
        <v>653.16</v>
      </c>
      <c r="E147" s="7">
        <v>100</v>
      </c>
      <c r="F147" s="7"/>
      <c r="G147" s="7"/>
      <c r="H147" s="7"/>
      <c r="I147" s="7"/>
      <c r="J147" s="14"/>
      <c r="K147" s="7"/>
    </row>
    <row r="148" spans="1:11" s="3" customFormat="1" ht="51" x14ac:dyDescent="0.2">
      <c r="A148" s="9">
        <v>37</v>
      </c>
      <c r="B148" s="17" t="s">
        <v>200</v>
      </c>
      <c r="C148" s="14"/>
      <c r="D148" s="44"/>
      <c r="E148" s="16"/>
      <c r="F148" s="16"/>
      <c r="G148" s="16"/>
      <c r="H148" s="16"/>
      <c r="I148" s="16"/>
      <c r="J148" s="14"/>
      <c r="K148" s="7"/>
    </row>
    <row r="149" spans="1:11" s="3" customFormat="1" ht="12.75" x14ac:dyDescent="0.2">
      <c r="A149" s="6"/>
      <c r="B149" s="5" t="s">
        <v>8</v>
      </c>
      <c r="C149" s="5">
        <f>D149+F149+H149+J149</f>
        <v>329.52</v>
      </c>
      <c r="D149" s="7">
        <v>329.52</v>
      </c>
      <c r="E149" s="7">
        <v>100</v>
      </c>
      <c r="F149" s="7"/>
      <c r="G149" s="7"/>
      <c r="H149" s="7"/>
      <c r="I149" s="7"/>
      <c r="J149" s="14"/>
      <c r="K149" s="7"/>
    </row>
    <row r="150" spans="1:11" s="3" customFormat="1" ht="51" x14ac:dyDescent="0.2">
      <c r="A150" s="9">
        <v>38</v>
      </c>
      <c r="B150" s="17" t="s">
        <v>201</v>
      </c>
      <c r="C150" s="14"/>
      <c r="D150" s="44"/>
      <c r="E150" s="16"/>
      <c r="F150" s="16"/>
      <c r="G150" s="16"/>
      <c r="H150" s="16"/>
      <c r="I150" s="16"/>
      <c r="J150" s="14"/>
      <c r="K150" s="7"/>
    </row>
    <row r="151" spans="1:11" s="3" customFormat="1" ht="12.75" x14ac:dyDescent="0.2">
      <c r="A151" s="6"/>
      <c r="B151" s="5" t="s">
        <v>8</v>
      </c>
      <c r="C151" s="5">
        <f>D151+F151+H151+J151</f>
        <v>37.119999999999997</v>
      </c>
      <c r="D151" s="7">
        <v>37.119999999999997</v>
      </c>
      <c r="E151" s="7">
        <v>100</v>
      </c>
      <c r="F151" s="7"/>
      <c r="G151" s="7"/>
      <c r="H151" s="7"/>
      <c r="I151" s="7"/>
      <c r="J151" s="14"/>
      <c r="K151" s="7"/>
    </row>
    <row r="152" spans="1:11" s="3" customFormat="1" ht="51" x14ac:dyDescent="0.2">
      <c r="A152" s="9">
        <v>39</v>
      </c>
      <c r="B152" s="17" t="s">
        <v>202</v>
      </c>
      <c r="C152" s="14"/>
      <c r="D152" s="44"/>
      <c r="E152" s="16"/>
      <c r="F152" s="16"/>
      <c r="G152" s="16"/>
      <c r="H152" s="16"/>
      <c r="I152" s="16"/>
      <c r="J152" s="14"/>
      <c r="K152" s="7"/>
    </row>
    <row r="153" spans="1:11" s="3" customFormat="1" ht="12.75" x14ac:dyDescent="0.2">
      <c r="A153" s="6"/>
      <c r="B153" s="5" t="s">
        <v>8</v>
      </c>
      <c r="C153" s="5">
        <f>D153+F153+H153+J153</f>
        <v>39.19</v>
      </c>
      <c r="D153" s="7">
        <v>39.19</v>
      </c>
      <c r="E153" s="7">
        <v>100</v>
      </c>
      <c r="F153" s="7"/>
      <c r="G153" s="7"/>
      <c r="H153" s="7"/>
      <c r="I153" s="7"/>
      <c r="J153" s="14"/>
      <c r="K153" s="7"/>
    </row>
    <row r="154" spans="1:11" s="3" customFormat="1" ht="51" x14ac:dyDescent="0.2">
      <c r="A154" s="9">
        <v>40</v>
      </c>
      <c r="B154" s="17" t="s">
        <v>203</v>
      </c>
      <c r="C154" s="14"/>
      <c r="D154" s="44"/>
      <c r="E154" s="16"/>
      <c r="F154" s="16"/>
      <c r="G154" s="16"/>
      <c r="H154" s="16"/>
      <c r="I154" s="16"/>
      <c r="J154" s="14"/>
      <c r="K154" s="7"/>
    </row>
    <row r="155" spans="1:11" s="3" customFormat="1" ht="12.75" x14ac:dyDescent="0.2">
      <c r="A155" s="6"/>
      <c r="B155" s="5" t="s">
        <v>8</v>
      </c>
      <c r="C155" s="5">
        <f>D155+F155+H155+J155</f>
        <v>32.9</v>
      </c>
      <c r="D155" s="7">
        <v>32.9</v>
      </c>
      <c r="E155" s="7">
        <v>100</v>
      </c>
      <c r="F155" s="7"/>
      <c r="G155" s="7"/>
      <c r="H155" s="7"/>
      <c r="I155" s="7"/>
      <c r="J155" s="14"/>
      <c r="K155" s="7"/>
    </row>
    <row r="156" spans="1:11" s="3" customFormat="1" ht="51" x14ac:dyDescent="0.2">
      <c r="A156" s="9">
        <v>41</v>
      </c>
      <c r="B156" s="17" t="s">
        <v>204</v>
      </c>
      <c r="C156" s="14"/>
      <c r="D156" s="44"/>
      <c r="E156" s="16"/>
      <c r="F156" s="16"/>
      <c r="G156" s="16"/>
      <c r="H156" s="16"/>
      <c r="I156" s="16"/>
      <c r="J156" s="14"/>
      <c r="K156" s="7"/>
    </row>
    <row r="157" spans="1:11" s="3" customFormat="1" ht="12.75" x14ac:dyDescent="0.2">
      <c r="A157" s="6"/>
      <c r="B157" s="5" t="s">
        <v>8</v>
      </c>
      <c r="C157" s="5">
        <f>D157+F157+H157+J157</f>
        <v>277.04000000000002</v>
      </c>
      <c r="D157" s="7">
        <v>277.04000000000002</v>
      </c>
      <c r="E157" s="7">
        <v>100</v>
      </c>
      <c r="F157" s="7"/>
      <c r="G157" s="7"/>
      <c r="H157" s="7"/>
      <c r="I157" s="7"/>
      <c r="J157" s="14"/>
      <c r="K157" s="7"/>
    </row>
    <row r="158" spans="1:11" s="3" customFormat="1" ht="18.75" customHeight="1" x14ac:dyDescent="0.2">
      <c r="A158" s="6" t="s">
        <v>34</v>
      </c>
      <c r="B158" s="8" t="s">
        <v>35</v>
      </c>
      <c r="C158" s="5"/>
      <c r="D158" s="7"/>
      <c r="E158" s="7"/>
      <c r="F158" s="7"/>
      <c r="G158" s="7"/>
      <c r="H158" s="7"/>
      <c r="I158" s="7"/>
      <c r="J158" s="7"/>
      <c r="K158" s="7"/>
    </row>
    <row r="159" spans="1:11" s="3" customFormat="1" ht="12.75" x14ac:dyDescent="0.2">
      <c r="A159" s="6"/>
      <c r="B159" s="5" t="s">
        <v>5</v>
      </c>
      <c r="C159" s="5"/>
      <c r="D159" s="7"/>
      <c r="E159" s="7"/>
      <c r="F159" s="7"/>
      <c r="G159" s="7"/>
      <c r="H159" s="7"/>
      <c r="I159" s="7"/>
      <c r="J159" s="7"/>
      <c r="K159" s="7"/>
    </row>
    <row r="160" spans="1:11" s="3" customFormat="1" ht="12.75" x14ac:dyDescent="0.2">
      <c r="A160" s="6"/>
      <c r="B160" s="5" t="s">
        <v>6</v>
      </c>
      <c r="C160" s="5"/>
      <c r="D160" s="7"/>
      <c r="E160" s="7"/>
      <c r="F160" s="7"/>
      <c r="G160" s="7"/>
      <c r="H160" s="7"/>
      <c r="I160" s="7"/>
      <c r="J160" s="7"/>
      <c r="K160" s="7"/>
    </row>
    <row r="161" spans="1:11" s="3" customFormat="1" ht="12.75" x14ac:dyDescent="0.2">
      <c r="A161" s="6"/>
      <c r="B161" s="5" t="s">
        <v>7</v>
      </c>
      <c r="C161" s="5"/>
      <c r="D161" s="7"/>
      <c r="E161" s="7"/>
      <c r="F161" s="7"/>
      <c r="G161" s="7"/>
      <c r="H161" s="7"/>
      <c r="I161" s="7"/>
      <c r="J161" s="7"/>
      <c r="K161" s="7"/>
    </row>
    <row r="162" spans="1:11" s="3" customFormat="1" ht="12.75" x14ac:dyDescent="0.2">
      <c r="A162" s="6"/>
      <c r="B162" s="5" t="s">
        <v>8</v>
      </c>
      <c r="C162" s="5"/>
      <c r="D162" s="7"/>
      <c r="E162" s="7"/>
      <c r="F162" s="7"/>
      <c r="G162" s="7"/>
      <c r="H162" s="7"/>
      <c r="I162" s="7"/>
      <c r="J162" s="7"/>
      <c r="K162" s="7"/>
    </row>
    <row r="163" spans="1:11" s="3" customFormat="1" ht="12.75" x14ac:dyDescent="0.2">
      <c r="A163" s="6"/>
      <c r="B163" s="5" t="s">
        <v>9</v>
      </c>
      <c r="C163" s="5"/>
      <c r="D163" s="7"/>
      <c r="E163" s="7"/>
      <c r="F163" s="7"/>
      <c r="G163" s="7"/>
      <c r="H163" s="7"/>
      <c r="I163" s="7"/>
      <c r="J163" s="7"/>
      <c r="K163" s="7"/>
    </row>
    <row r="164" spans="1:11" s="3" customFormat="1" ht="18" customHeight="1" x14ac:dyDescent="0.2">
      <c r="A164" s="6" t="s">
        <v>36</v>
      </c>
      <c r="B164" s="8" t="s">
        <v>37</v>
      </c>
      <c r="C164" s="5">
        <f>D164+F164+H164+J164</f>
        <v>56160.420000000006</v>
      </c>
      <c r="D164" s="5">
        <f xml:space="preserve"> SUM(D171:D203)</f>
        <v>53332.270000000004</v>
      </c>
      <c r="E164" s="7">
        <f>100-I164</f>
        <v>94.964158031581675</v>
      </c>
      <c r="F164" s="5"/>
      <c r="G164" s="7"/>
      <c r="H164" s="5">
        <f xml:space="preserve"> SUM(H171:H203)</f>
        <v>2828.15</v>
      </c>
      <c r="I164" s="7">
        <f>H164/C164%</f>
        <v>5.0358419684183264</v>
      </c>
      <c r="J164" s="5"/>
      <c r="K164" s="7"/>
    </row>
    <row r="165" spans="1:11" s="3" customFormat="1" ht="12.75" x14ac:dyDescent="0.2">
      <c r="A165" s="6"/>
      <c r="B165" s="5" t="s">
        <v>5</v>
      </c>
      <c r="C165" s="5">
        <f>SUMIF(B171:B203," - verde",C171:C203)</f>
        <v>55789.72</v>
      </c>
      <c r="D165" s="5">
        <f>SUMIF(B171:B203," - verde",D171:D203)</f>
        <v>52961.570000000007</v>
      </c>
      <c r="E165" s="7">
        <f>100-I165</f>
        <v>94.930696909753266</v>
      </c>
      <c r="F165" s="7"/>
      <c r="G165" s="7"/>
      <c r="H165" s="5">
        <f>SUMIF(B171:B203," - verde",H171:H203)</f>
        <v>2828.15</v>
      </c>
      <c r="I165" s="7">
        <f>H165/C165%</f>
        <v>5.0693030902467342</v>
      </c>
      <c r="J165" s="5"/>
      <c r="K165" s="7"/>
    </row>
    <row r="166" spans="1:11" s="3" customFormat="1" ht="12.75" x14ac:dyDescent="0.2">
      <c r="A166" s="6"/>
      <c r="B166" s="5" t="s">
        <v>6</v>
      </c>
      <c r="C166" s="5"/>
      <c r="D166" s="5"/>
      <c r="E166" s="7"/>
      <c r="F166" s="7"/>
      <c r="G166" s="7"/>
      <c r="H166" s="7"/>
      <c r="I166" s="7"/>
      <c r="J166" s="7"/>
      <c r="K166" s="7"/>
    </row>
    <row r="167" spans="1:11" s="3" customFormat="1" ht="12.75" x14ac:dyDescent="0.2">
      <c r="A167" s="6"/>
      <c r="B167" s="5" t="s">
        <v>7</v>
      </c>
      <c r="C167" s="5">
        <f>SUMIF(B171:B203," - mixt",C171:C203)</f>
        <v>16.600000000000001</v>
      </c>
      <c r="D167" s="5">
        <f>SUMIF(B171:B203," - mixt",D171:D203)</f>
        <v>16.600000000000001</v>
      </c>
      <c r="E167" s="7">
        <v>100</v>
      </c>
      <c r="F167" s="7"/>
      <c r="G167" s="7"/>
      <c r="H167" s="5"/>
      <c r="I167" s="7"/>
      <c r="J167" s="5"/>
      <c r="K167" s="7"/>
    </row>
    <row r="168" spans="1:11" s="3" customFormat="1" ht="12.75" x14ac:dyDescent="0.2">
      <c r="A168" s="6"/>
      <c r="B168" s="5" t="s">
        <v>8</v>
      </c>
      <c r="C168" s="5">
        <f>SUMIF(B171:B203," - neutru",C171:C203)</f>
        <v>354.1</v>
      </c>
      <c r="D168" s="5">
        <f>SUMIF(B171:B203," - neutru",D171:D203)</f>
        <v>354.1</v>
      </c>
      <c r="E168" s="7">
        <v>100</v>
      </c>
      <c r="F168" s="7"/>
      <c r="G168" s="7"/>
      <c r="H168" s="5"/>
      <c r="I168" s="7"/>
      <c r="J168" s="5"/>
      <c r="K168" s="7"/>
    </row>
    <row r="169" spans="1:11" s="3" customFormat="1" ht="12.75" x14ac:dyDescent="0.2">
      <c r="A169" s="6"/>
      <c r="B169" s="5" t="s">
        <v>9</v>
      </c>
      <c r="C169" s="5"/>
      <c r="D169" s="7"/>
      <c r="E169" s="7"/>
      <c r="F169" s="7"/>
      <c r="G169" s="7"/>
      <c r="H169" s="7"/>
      <c r="I169" s="7"/>
      <c r="J169" s="7"/>
      <c r="K169" s="7"/>
    </row>
    <row r="170" spans="1:11" s="3" customFormat="1" ht="38.25" x14ac:dyDescent="0.2">
      <c r="A170" s="6" t="s">
        <v>2</v>
      </c>
      <c r="B170" s="15" t="s">
        <v>85</v>
      </c>
      <c r="C170" s="45"/>
      <c r="D170" s="44"/>
      <c r="E170" s="7"/>
      <c r="F170" s="7"/>
      <c r="G170" s="7"/>
      <c r="H170" s="7"/>
      <c r="I170" s="7"/>
      <c r="J170" s="7"/>
      <c r="K170" s="7"/>
    </row>
    <row r="171" spans="1:11" s="3" customFormat="1" ht="12.75" x14ac:dyDescent="0.2">
      <c r="A171" s="6"/>
      <c r="B171" s="5" t="s">
        <v>5</v>
      </c>
      <c r="C171" s="5">
        <f>D171+F171+H171+J171</f>
        <v>500</v>
      </c>
      <c r="D171" s="44">
        <v>500</v>
      </c>
      <c r="E171" s="7">
        <v>100</v>
      </c>
      <c r="F171" s="7"/>
      <c r="G171" s="7"/>
      <c r="H171" s="7"/>
      <c r="I171" s="7"/>
      <c r="J171" s="7"/>
      <c r="K171" s="7"/>
    </row>
    <row r="172" spans="1:11" s="3" customFormat="1" ht="28.5" customHeight="1" x14ac:dyDescent="0.2">
      <c r="A172" s="6" t="s">
        <v>11</v>
      </c>
      <c r="B172" s="15" t="s">
        <v>86</v>
      </c>
      <c r="C172" s="44"/>
      <c r="D172" s="44"/>
      <c r="E172" s="7"/>
      <c r="F172" s="7"/>
      <c r="G172" s="7"/>
      <c r="H172" s="7"/>
      <c r="I172" s="7"/>
      <c r="J172" s="7"/>
      <c r="K172" s="7"/>
    </row>
    <row r="173" spans="1:11" s="3" customFormat="1" ht="12.75" x14ac:dyDescent="0.2">
      <c r="A173" s="6"/>
      <c r="B173" s="5" t="s">
        <v>8</v>
      </c>
      <c r="C173" s="5">
        <f>D173+F173+H173+J173</f>
        <v>150</v>
      </c>
      <c r="D173" s="44">
        <v>150</v>
      </c>
      <c r="E173" s="7">
        <v>100</v>
      </c>
      <c r="F173" s="7"/>
      <c r="G173" s="7"/>
      <c r="H173" s="7"/>
      <c r="I173" s="7"/>
      <c r="J173" s="7"/>
      <c r="K173" s="7"/>
    </row>
    <row r="174" spans="1:11" s="3" customFormat="1" ht="51" x14ac:dyDescent="0.2">
      <c r="A174" s="9">
        <v>3</v>
      </c>
      <c r="B174" s="15" t="s">
        <v>87</v>
      </c>
      <c r="C174" s="44"/>
      <c r="D174" s="44"/>
      <c r="E174" s="7"/>
      <c r="F174" s="7"/>
      <c r="G174" s="7"/>
      <c r="H174" s="7"/>
      <c r="I174" s="7"/>
      <c r="J174" s="7"/>
      <c r="K174" s="7"/>
    </row>
    <row r="175" spans="1:11" s="3" customFormat="1" ht="12.75" x14ac:dyDescent="0.2">
      <c r="A175" s="6"/>
      <c r="B175" s="5" t="s">
        <v>8</v>
      </c>
      <c r="C175" s="5">
        <f>D175+F175+H175+J175</f>
        <v>182</v>
      </c>
      <c r="D175" s="44">
        <v>182</v>
      </c>
      <c r="E175" s="7">
        <v>100</v>
      </c>
      <c r="F175" s="7"/>
      <c r="G175" s="7"/>
      <c r="H175" s="7"/>
      <c r="I175" s="7"/>
      <c r="J175" s="7"/>
      <c r="K175" s="7"/>
    </row>
    <row r="176" spans="1:11" s="3" customFormat="1" ht="51" x14ac:dyDescent="0.2">
      <c r="A176" s="9">
        <v>4</v>
      </c>
      <c r="B176" s="15" t="s">
        <v>88</v>
      </c>
      <c r="C176" s="44"/>
      <c r="D176" s="44"/>
      <c r="E176" s="7"/>
      <c r="F176" s="7"/>
      <c r="G176" s="7"/>
      <c r="H176" s="7"/>
      <c r="I176" s="7"/>
      <c r="J176" s="7"/>
      <c r="K176" s="7"/>
    </row>
    <row r="177" spans="1:11" s="3" customFormat="1" ht="12.75" x14ac:dyDescent="0.2">
      <c r="A177" s="6"/>
      <c r="B177" s="5" t="s">
        <v>5</v>
      </c>
      <c r="C177" s="5">
        <f>D177+F177+H177+J177</f>
        <v>16.5</v>
      </c>
      <c r="D177" s="44">
        <v>16.5</v>
      </c>
      <c r="E177" s="7">
        <v>100</v>
      </c>
      <c r="F177" s="7"/>
      <c r="G177" s="7"/>
      <c r="H177" s="7"/>
      <c r="I177" s="7"/>
      <c r="J177" s="7"/>
      <c r="K177" s="7"/>
    </row>
    <row r="178" spans="1:11" s="3" customFormat="1" ht="38.25" x14ac:dyDescent="0.2">
      <c r="A178" s="9">
        <v>5</v>
      </c>
      <c r="B178" s="15" t="s">
        <v>89</v>
      </c>
      <c r="C178" s="44"/>
      <c r="D178" s="44"/>
      <c r="E178" s="7"/>
      <c r="F178" s="7"/>
      <c r="G178" s="7"/>
      <c r="H178" s="7"/>
      <c r="I178" s="7"/>
      <c r="J178" s="7"/>
      <c r="K178" s="7"/>
    </row>
    <row r="179" spans="1:11" s="3" customFormat="1" ht="12.75" x14ac:dyDescent="0.2">
      <c r="A179" s="6"/>
      <c r="B179" s="5" t="s">
        <v>5</v>
      </c>
      <c r="C179" s="5">
        <f>D179+F179+H179+J179</f>
        <v>850</v>
      </c>
      <c r="D179" s="44">
        <v>850</v>
      </c>
      <c r="E179" s="7">
        <v>100</v>
      </c>
      <c r="F179" s="7"/>
      <c r="G179" s="7"/>
      <c r="H179" s="7"/>
      <c r="I179" s="7"/>
      <c r="J179" s="7"/>
      <c r="K179" s="7"/>
    </row>
    <row r="180" spans="1:11" s="3" customFormat="1" ht="93.75" customHeight="1" x14ac:dyDescent="0.2">
      <c r="A180" s="9">
        <v>6</v>
      </c>
      <c r="B180" s="15" t="s">
        <v>90</v>
      </c>
      <c r="C180" s="45"/>
      <c r="D180" s="45"/>
      <c r="E180" s="7"/>
      <c r="F180" s="7"/>
      <c r="G180" s="7"/>
      <c r="H180" s="7"/>
      <c r="I180" s="7"/>
      <c r="J180" s="7"/>
      <c r="K180" s="7"/>
    </row>
    <row r="181" spans="1:11" s="3" customFormat="1" ht="12.75" x14ac:dyDescent="0.2">
      <c r="A181" s="9"/>
      <c r="B181" s="5" t="s">
        <v>8</v>
      </c>
      <c r="C181" s="5">
        <f>D181+F181+H181+J181</f>
        <v>12.1</v>
      </c>
      <c r="D181" s="45">
        <v>12.1</v>
      </c>
      <c r="E181" s="7">
        <v>100</v>
      </c>
      <c r="F181" s="7"/>
      <c r="G181" s="7"/>
      <c r="H181" s="7"/>
      <c r="I181" s="7"/>
      <c r="J181" s="7"/>
      <c r="K181" s="7"/>
    </row>
    <row r="182" spans="1:11" s="3" customFormat="1" ht="18" customHeight="1" x14ac:dyDescent="0.2">
      <c r="A182" s="9">
        <v>7</v>
      </c>
      <c r="B182" s="15" t="s">
        <v>84</v>
      </c>
      <c r="C182" s="45"/>
      <c r="D182" s="45"/>
      <c r="E182" s="7"/>
      <c r="F182" s="7"/>
      <c r="G182" s="7"/>
      <c r="H182" s="7"/>
      <c r="I182" s="7"/>
      <c r="J182" s="7"/>
      <c r="K182" s="7"/>
    </row>
    <row r="183" spans="1:11" s="3" customFormat="1" ht="12.75" x14ac:dyDescent="0.2">
      <c r="A183" s="6"/>
      <c r="B183" s="5" t="s">
        <v>8</v>
      </c>
      <c r="C183" s="5">
        <f>D183+F183+H183+J183</f>
        <v>10</v>
      </c>
      <c r="D183" s="45">
        <v>10</v>
      </c>
      <c r="E183" s="7">
        <v>100</v>
      </c>
      <c r="F183" s="7"/>
      <c r="G183" s="7"/>
      <c r="H183" s="7"/>
      <c r="I183" s="7"/>
      <c r="J183" s="7"/>
      <c r="K183" s="7"/>
    </row>
    <row r="184" spans="1:11" s="3" customFormat="1" ht="12.75" x14ac:dyDescent="0.2">
      <c r="A184" s="9">
        <v>8</v>
      </c>
      <c r="B184" s="15" t="s">
        <v>91</v>
      </c>
      <c r="C184" s="45"/>
      <c r="D184" s="45"/>
      <c r="E184" s="7"/>
      <c r="F184" s="7"/>
      <c r="G184" s="7"/>
      <c r="H184" s="7"/>
      <c r="I184" s="7"/>
      <c r="J184" s="7"/>
      <c r="K184" s="7"/>
    </row>
    <row r="185" spans="1:11" s="3" customFormat="1" ht="12.75" x14ac:dyDescent="0.2">
      <c r="A185" s="6"/>
      <c r="B185" s="5" t="s">
        <v>7</v>
      </c>
      <c r="C185" s="5">
        <f>D185+F185+H185+J185</f>
        <v>7.26</v>
      </c>
      <c r="D185" s="45">
        <v>7.26</v>
      </c>
      <c r="E185" s="7">
        <v>100</v>
      </c>
      <c r="F185" s="7"/>
      <c r="G185" s="7"/>
      <c r="H185" s="7"/>
      <c r="I185" s="7"/>
      <c r="J185" s="7"/>
      <c r="K185" s="7"/>
    </row>
    <row r="186" spans="1:11" s="3" customFormat="1" ht="12.75" x14ac:dyDescent="0.2">
      <c r="A186" s="9">
        <v>9</v>
      </c>
      <c r="B186" s="15" t="s">
        <v>92</v>
      </c>
      <c r="C186" s="45"/>
      <c r="D186" s="45"/>
      <c r="E186" s="7"/>
      <c r="F186" s="7"/>
      <c r="G186" s="7"/>
      <c r="H186" s="7"/>
      <c r="I186" s="7"/>
      <c r="J186" s="7"/>
      <c r="K186" s="7"/>
    </row>
    <row r="187" spans="1:11" s="3" customFormat="1" ht="12.75" x14ac:dyDescent="0.2">
      <c r="A187" s="9"/>
      <c r="B187" s="5" t="s">
        <v>7</v>
      </c>
      <c r="C187" s="5">
        <f>D187+F187+H187+J187</f>
        <v>4.5</v>
      </c>
      <c r="D187" s="45">
        <v>4.5</v>
      </c>
      <c r="E187" s="7">
        <v>100</v>
      </c>
      <c r="F187" s="7"/>
      <c r="G187" s="7"/>
      <c r="H187" s="7"/>
      <c r="I187" s="7"/>
      <c r="J187" s="7"/>
      <c r="K187" s="7"/>
    </row>
    <row r="188" spans="1:11" s="3" customFormat="1" ht="12.75" x14ac:dyDescent="0.2">
      <c r="A188" s="9">
        <v>10</v>
      </c>
      <c r="B188" s="15" t="s">
        <v>93</v>
      </c>
      <c r="C188" s="45"/>
      <c r="D188" s="45"/>
      <c r="E188" s="7"/>
      <c r="F188" s="7"/>
      <c r="G188" s="7"/>
      <c r="H188" s="7"/>
      <c r="I188" s="7"/>
      <c r="J188" s="7"/>
      <c r="K188" s="7"/>
    </row>
    <row r="189" spans="1:11" s="3" customFormat="1" ht="12.75" x14ac:dyDescent="0.2">
      <c r="A189" s="6"/>
      <c r="B189" s="5" t="s">
        <v>7</v>
      </c>
      <c r="C189" s="5">
        <f>D189+F189+H189+J189</f>
        <v>4.84</v>
      </c>
      <c r="D189" s="45">
        <v>4.84</v>
      </c>
      <c r="E189" s="7">
        <v>100</v>
      </c>
      <c r="F189" s="7"/>
      <c r="G189" s="7"/>
      <c r="H189" s="7"/>
      <c r="I189" s="7"/>
      <c r="J189" s="7"/>
      <c r="K189" s="7"/>
    </row>
    <row r="190" spans="1:11" s="3" customFormat="1" ht="25.5" x14ac:dyDescent="0.2">
      <c r="A190" s="9">
        <v>11</v>
      </c>
      <c r="B190" s="15" t="s">
        <v>172</v>
      </c>
      <c r="C190" s="14"/>
      <c r="D190" s="45"/>
      <c r="E190" s="16"/>
      <c r="F190" s="16"/>
      <c r="G190" s="16"/>
      <c r="H190" s="16"/>
      <c r="I190" s="16"/>
      <c r="J190" s="14"/>
      <c r="K190" s="16"/>
    </row>
    <row r="191" spans="1:11" s="3" customFormat="1" ht="12.75" x14ac:dyDescent="0.2">
      <c r="A191" s="9"/>
      <c r="B191" s="5" t="s">
        <v>5</v>
      </c>
      <c r="C191" s="5">
        <f>D191+F191+H191+J191</f>
        <v>13740.51</v>
      </c>
      <c r="D191" s="7">
        <v>13411.32</v>
      </c>
      <c r="E191" s="7">
        <f>100-I191</f>
        <v>97.604237397301844</v>
      </c>
      <c r="F191" s="7"/>
      <c r="G191" s="7"/>
      <c r="H191" s="16">
        <v>329.19</v>
      </c>
      <c r="I191" s="16">
        <f>H191/C191%</f>
        <v>2.3957626026981531</v>
      </c>
      <c r="J191" s="14"/>
      <c r="K191" s="7"/>
    </row>
    <row r="192" spans="1:11" s="3" customFormat="1" ht="38.25" x14ac:dyDescent="0.2">
      <c r="A192" s="9">
        <v>12</v>
      </c>
      <c r="B192" s="15" t="s">
        <v>173</v>
      </c>
      <c r="C192" s="14"/>
      <c r="D192" s="45"/>
      <c r="E192" s="7"/>
      <c r="F192" s="7"/>
      <c r="G192" s="7"/>
      <c r="H192" s="7"/>
      <c r="I192" s="16"/>
      <c r="J192" s="14"/>
      <c r="K192" s="7"/>
    </row>
    <row r="193" spans="1:11" s="3" customFormat="1" ht="12.75" x14ac:dyDescent="0.2">
      <c r="A193" s="9"/>
      <c r="B193" s="5" t="s">
        <v>5</v>
      </c>
      <c r="C193" s="5">
        <f>D193+F193+H193+J193</f>
        <v>7639.02</v>
      </c>
      <c r="D193" s="7">
        <v>7367.06</v>
      </c>
      <c r="E193" s="7">
        <f>100-I193</f>
        <v>96.439857468628176</v>
      </c>
      <c r="F193" s="7"/>
      <c r="G193" s="7"/>
      <c r="H193" s="7">
        <v>271.95999999999998</v>
      </c>
      <c r="I193" s="16">
        <f>H193/C193%</f>
        <v>3.5601425313718247</v>
      </c>
      <c r="J193" s="14"/>
      <c r="K193" s="7"/>
    </row>
    <row r="194" spans="1:11" s="3" customFormat="1" ht="38.25" x14ac:dyDescent="0.2">
      <c r="A194" s="9">
        <v>13</v>
      </c>
      <c r="B194" s="15" t="s">
        <v>174</v>
      </c>
      <c r="C194" s="14"/>
      <c r="D194" s="45"/>
      <c r="E194" s="7"/>
      <c r="F194" s="7"/>
      <c r="G194" s="7"/>
      <c r="H194" s="7"/>
      <c r="I194" s="16"/>
      <c r="J194" s="14"/>
      <c r="K194" s="7"/>
    </row>
    <row r="195" spans="1:11" s="3" customFormat="1" ht="12.75" x14ac:dyDescent="0.2">
      <c r="A195" s="9"/>
      <c r="B195" s="5" t="s">
        <v>5</v>
      </c>
      <c r="C195" s="5">
        <f>D195+F195+H195+J195</f>
        <v>6507.95</v>
      </c>
      <c r="D195" s="7">
        <v>6402.95</v>
      </c>
      <c r="E195" s="7">
        <f>100-I195</f>
        <v>98.38658871073072</v>
      </c>
      <c r="F195" s="7"/>
      <c r="G195" s="7"/>
      <c r="H195" s="7">
        <v>105</v>
      </c>
      <c r="I195" s="16">
        <f>H195/C195%</f>
        <v>1.6134112892692785</v>
      </c>
      <c r="J195" s="14"/>
      <c r="K195" s="7"/>
    </row>
    <row r="196" spans="1:11" s="3" customFormat="1" ht="12.75" x14ac:dyDescent="0.2">
      <c r="A196" s="9">
        <v>14</v>
      </c>
      <c r="B196" s="15" t="s">
        <v>175</v>
      </c>
      <c r="C196" s="14"/>
      <c r="D196" s="45"/>
      <c r="E196" s="7"/>
      <c r="F196" s="7"/>
      <c r="G196" s="7"/>
      <c r="H196" s="7"/>
      <c r="I196" s="16"/>
      <c r="J196" s="14"/>
      <c r="K196" s="7"/>
    </row>
    <row r="197" spans="1:11" s="3" customFormat="1" ht="12.75" x14ac:dyDescent="0.2">
      <c r="A197" s="9"/>
      <c r="B197" s="5" t="s">
        <v>5</v>
      </c>
      <c r="C197" s="5">
        <f>D197+F197+H197+J197</f>
        <v>16376.12</v>
      </c>
      <c r="D197" s="7">
        <v>14254.12</v>
      </c>
      <c r="E197" s="7">
        <f>100-I197</f>
        <v>87.042107654316169</v>
      </c>
      <c r="F197" s="7"/>
      <c r="G197" s="7"/>
      <c r="H197" s="7">
        <v>2122</v>
      </c>
      <c r="I197" s="16">
        <f>H197/C197%</f>
        <v>12.957892345683836</v>
      </c>
      <c r="J197" s="14"/>
      <c r="K197" s="7"/>
    </row>
    <row r="198" spans="1:11" s="3" customFormat="1" ht="87.75" customHeight="1" x14ac:dyDescent="0.2">
      <c r="A198" s="9">
        <v>15</v>
      </c>
      <c r="B198" s="17" t="s">
        <v>176</v>
      </c>
      <c r="C198" s="14"/>
      <c r="D198" s="45"/>
      <c r="E198" s="7"/>
      <c r="F198" s="7"/>
      <c r="G198" s="7"/>
      <c r="H198" s="7"/>
      <c r="I198" s="7"/>
      <c r="J198" s="14"/>
      <c r="K198" s="7"/>
    </row>
    <row r="199" spans="1:11" s="3" customFormat="1" ht="12.75" x14ac:dyDescent="0.2">
      <c r="A199" s="6"/>
      <c r="B199" s="5" t="s">
        <v>5</v>
      </c>
      <c r="C199" s="5">
        <f>D199+F199+H199+J199</f>
        <v>1.79</v>
      </c>
      <c r="D199" s="7">
        <v>1.79</v>
      </c>
      <c r="E199" s="7">
        <v>100</v>
      </c>
      <c r="F199" s="7"/>
      <c r="G199" s="7"/>
      <c r="H199" s="7"/>
      <c r="I199" s="7"/>
      <c r="J199" s="14"/>
      <c r="K199" s="7"/>
    </row>
    <row r="200" spans="1:11" s="3" customFormat="1" ht="15.75" customHeight="1" x14ac:dyDescent="0.2">
      <c r="A200" s="9">
        <v>16</v>
      </c>
      <c r="B200" s="17" t="s">
        <v>177</v>
      </c>
      <c r="C200" s="5"/>
      <c r="D200" s="45"/>
      <c r="E200" s="7"/>
      <c r="F200" s="7"/>
      <c r="G200" s="7"/>
      <c r="H200" s="7"/>
      <c r="I200" s="7"/>
      <c r="J200" s="5"/>
      <c r="K200" s="7"/>
    </row>
    <row r="201" spans="1:11" s="3" customFormat="1" ht="12.75" x14ac:dyDescent="0.2">
      <c r="A201" s="9"/>
      <c r="B201" s="5" t="s">
        <v>5</v>
      </c>
      <c r="C201" s="5">
        <f>D201+F201+H201+J201</f>
        <v>2993.28</v>
      </c>
      <c r="D201" s="7">
        <v>2993.28</v>
      </c>
      <c r="E201" s="7">
        <v>100</v>
      </c>
      <c r="F201" s="7"/>
      <c r="G201" s="7"/>
      <c r="H201" s="7"/>
      <c r="I201" s="7"/>
      <c r="J201" s="5"/>
      <c r="K201" s="7"/>
    </row>
    <row r="202" spans="1:11" s="3" customFormat="1" ht="38.25" x14ac:dyDescent="0.2">
      <c r="A202" s="9">
        <v>17</v>
      </c>
      <c r="B202" s="48" t="s">
        <v>178</v>
      </c>
      <c r="C202" s="14"/>
      <c r="D202" s="45"/>
      <c r="E202" s="7"/>
      <c r="F202" s="7"/>
      <c r="G202" s="7"/>
      <c r="H202" s="7"/>
      <c r="I202" s="7"/>
      <c r="J202" s="5"/>
      <c r="K202" s="7"/>
    </row>
    <row r="203" spans="1:11" s="3" customFormat="1" ht="12.75" x14ac:dyDescent="0.2">
      <c r="A203" s="9"/>
      <c r="B203" s="5" t="s">
        <v>5</v>
      </c>
      <c r="C203" s="5">
        <f>D203+F203+H203+J203</f>
        <v>7164.55</v>
      </c>
      <c r="D203" s="12">
        <v>7164.55</v>
      </c>
      <c r="E203" s="7">
        <v>100</v>
      </c>
      <c r="F203" s="7"/>
      <c r="G203" s="7"/>
      <c r="H203" s="7"/>
      <c r="I203" s="7"/>
      <c r="J203" s="5"/>
      <c r="K203" s="7"/>
    </row>
    <row r="204" spans="1:11" s="3" customFormat="1" ht="12.75" customHeight="1" x14ac:dyDescent="0.2">
      <c r="A204" s="6" t="s">
        <v>38</v>
      </c>
      <c r="B204" s="8" t="s">
        <v>39</v>
      </c>
      <c r="C204" s="5">
        <f>D204+F204+H204+J204</f>
        <v>2920.27</v>
      </c>
      <c r="D204" s="5">
        <f xml:space="preserve"> SUM(D211:D213)</f>
        <v>2920.27</v>
      </c>
      <c r="E204" s="7">
        <v>100</v>
      </c>
      <c r="F204" s="5"/>
      <c r="G204" s="7"/>
      <c r="H204" s="5"/>
      <c r="I204" s="7"/>
      <c r="J204" s="5"/>
      <c r="K204" s="7"/>
    </row>
    <row r="205" spans="1:11" s="3" customFormat="1" ht="12.75" x14ac:dyDescent="0.2">
      <c r="A205" s="6"/>
      <c r="B205" s="5" t="s">
        <v>5</v>
      </c>
      <c r="C205" s="5">
        <f>SUMIF(B211:B213," - verde",C211:C213)</f>
        <v>2920.27</v>
      </c>
      <c r="D205" s="5">
        <f>SUMIF(B211:B213," - verde",D211:D213)</f>
        <v>2920.27</v>
      </c>
      <c r="E205" s="7">
        <v>100</v>
      </c>
      <c r="F205" s="7"/>
      <c r="G205" s="7"/>
      <c r="H205" s="5"/>
      <c r="I205" s="7"/>
      <c r="J205" s="5"/>
      <c r="K205" s="7"/>
    </row>
    <row r="206" spans="1:11" s="3" customFormat="1" ht="12.75" x14ac:dyDescent="0.2">
      <c r="A206" s="6"/>
      <c r="B206" s="5" t="s">
        <v>6</v>
      </c>
      <c r="C206" s="5"/>
      <c r="D206" s="5"/>
      <c r="E206" s="7"/>
      <c r="F206" s="7"/>
      <c r="G206" s="7"/>
      <c r="H206" s="7"/>
      <c r="I206" s="7"/>
      <c r="J206" s="7"/>
      <c r="K206" s="7"/>
    </row>
    <row r="207" spans="1:11" s="3" customFormat="1" ht="12.75" x14ac:dyDescent="0.2">
      <c r="A207" s="6"/>
      <c r="B207" s="5" t="s">
        <v>7</v>
      </c>
      <c r="C207" s="5"/>
      <c r="D207" s="5"/>
      <c r="E207" s="7"/>
      <c r="F207" s="7"/>
      <c r="G207" s="7"/>
      <c r="H207" s="5"/>
      <c r="I207" s="7"/>
      <c r="J207" s="5"/>
      <c r="K207" s="7"/>
    </row>
    <row r="208" spans="1:11" s="3" customFormat="1" ht="12.75" x14ac:dyDescent="0.2">
      <c r="A208" s="6"/>
      <c r="B208" s="5" t="s">
        <v>8</v>
      </c>
      <c r="C208" s="5">
        <f>SUMIF(B211:B213," - neutru",C211:C213)</f>
        <v>0</v>
      </c>
      <c r="D208" s="5">
        <f>SUMIF(B211:B213," - neutru",D211:D213)</f>
        <v>0</v>
      </c>
      <c r="E208" s="7">
        <v>100</v>
      </c>
      <c r="F208" s="7"/>
      <c r="G208" s="7"/>
      <c r="H208" s="5"/>
      <c r="I208" s="7"/>
      <c r="J208" s="5"/>
      <c r="K208" s="7"/>
    </row>
    <row r="209" spans="1:11" s="3" customFormat="1" ht="12.75" x14ac:dyDescent="0.2">
      <c r="A209" s="6"/>
      <c r="B209" s="5" t="s">
        <v>9</v>
      </c>
      <c r="C209" s="5"/>
      <c r="D209" s="7"/>
      <c r="E209" s="7"/>
      <c r="F209" s="7"/>
      <c r="G209" s="7"/>
      <c r="H209" s="7"/>
      <c r="I209" s="7"/>
      <c r="J209" s="7"/>
      <c r="K209" s="7"/>
    </row>
    <row r="210" spans="1:11" s="3" customFormat="1" ht="38.25" x14ac:dyDescent="0.2">
      <c r="A210" s="9">
        <v>1</v>
      </c>
      <c r="B210" s="48" t="s">
        <v>179</v>
      </c>
      <c r="C210" s="14"/>
      <c r="D210" s="45"/>
      <c r="E210" s="7"/>
      <c r="F210" s="7"/>
      <c r="G210" s="7"/>
      <c r="H210" s="7"/>
      <c r="I210" s="7"/>
      <c r="J210" s="5"/>
      <c r="K210" s="7"/>
    </row>
    <row r="211" spans="1:11" s="3" customFormat="1" ht="12.75" x14ac:dyDescent="0.2">
      <c r="A211" s="6"/>
      <c r="B211" s="5" t="s">
        <v>5</v>
      </c>
      <c r="C211" s="5">
        <f>D211+F211+H211+J211</f>
        <v>2.4300000000000002</v>
      </c>
      <c r="D211" s="7">
        <v>2.4300000000000002</v>
      </c>
      <c r="E211" s="7">
        <v>100</v>
      </c>
      <c r="F211" s="7"/>
      <c r="G211" s="7"/>
      <c r="H211" s="7"/>
      <c r="I211" s="7"/>
      <c r="J211" s="5"/>
      <c r="K211" s="7"/>
    </row>
    <row r="212" spans="1:11" s="3" customFormat="1" ht="22.5" customHeight="1" x14ac:dyDescent="0.2">
      <c r="A212" s="9">
        <v>3</v>
      </c>
      <c r="B212" s="15" t="s">
        <v>210</v>
      </c>
      <c r="C212" s="45"/>
      <c r="D212" s="45"/>
      <c r="E212" s="7"/>
      <c r="F212" s="7"/>
      <c r="G212" s="7"/>
      <c r="H212" s="7"/>
      <c r="I212" s="7"/>
      <c r="J212" s="7"/>
      <c r="K212" s="7"/>
    </row>
    <row r="213" spans="1:11" s="3" customFormat="1" ht="12.75" x14ac:dyDescent="0.2">
      <c r="A213" s="9"/>
      <c r="B213" s="5" t="s">
        <v>5</v>
      </c>
      <c r="C213" s="5">
        <f>D213+F213+H213+J213</f>
        <v>2917.84</v>
      </c>
      <c r="D213" s="45">
        <v>2917.84</v>
      </c>
      <c r="E213" s="7">
        <v>100</v>
      </c>
      <c r="F213" s="7"/>
      <c r="G213" s="7"/>
      <c r="H213" s="7"/>
      <c r="I213" s="7"/>
      <c r="J213" s="7"/>
      <c r="K213" s="7"/>
    </row>
    <row r="214" spans="1:11" s="3" customFormat="1" ht="24.75" customHeight="1" x14ac:dyDescent="0.2">
      <c r="A214" s="6" t="s">
        <v>40</v>
      </c>
      <c r="B214" s="8" t="s">
        <v>42</v>
      </c>
      <c r="C214" s="5">
        <f>D214+F214+H214+J214</f>
        <v>93599.85</v>
      </c>
      <c r="D214" s="5">
        <f xml:space="preserve"> SUM(D221:D315)</f>
        <v>86606.85</v>
      </c>
      <c r="E214" s="7">
        <f>100-I214</f>
        <v>92.528834180824006</v>
      </c>
      <c r="F214" s="5">
        <f xml:space="preserve"> SUM(F220:F312)</f>
        <v>0</v>
      </c>
      <c r="G214" s="7"/>
      <c r="H214" s="5">
        <f xml:space="preserve"> SUM(H221:H315)</f>
        <v>6993</v>
      </c>
      <c r="I214" s="7">
        <f>H214/C214%</f>
        <v>7.471165819175992</v>
      </c>
      <c r="J214" s="5"/>
      <c r="K214" s="7"/>
    </row>
    <row r="215" spans="1:11" s="3" customFormat="1" ht="12.75" x14ac:dyDescent="0.2">
      <c r="A215" s="6"/>
      <c r="B215" s="5" t="s">
        <v>5</v>
      </c>
      <c r="C215" s="5">
        <f>SUMIF(B221:B315," - verde",C221:C315)</f>
        <v>86743.8</v>
      </c>
      <c r="D215" s="5">
        <f>SUMIF(B221:B315," - verde",D221:D315)</f>
        <v>79750.8</v>
      </c>
      <c r="E215" s="7">
        <f>100-I215</f>
        <v>91.93832873358096</v>
      </c>
      <c r="F215" s="7"/>
      <c r="G215" s="7"/>
      <c r="H215" s="5">
        <f>SUMIF(B221:B315," - verde",H221:H315)</f>
        <v>6993</v>
      </c>
      <c r="I215" s="7">
        <f>H215/C215%</f>
        <v>8.0616712664190402</v>
      </c>
      <c r="J215" s="5"/>
      <c r="K215" s="7"/>
    </row>
    <row r="216" spans="1:11" s="3" customFormat="1" ht="12.75" x14ac:dyDescent="0.2">
      <c r="A216" s="6"/>
      <c r="B216" s="5" t="s">
        <v>6</v>
      </c>
      <c r="C216" s="5"/>
      <c r="D216" s="5"/>
      <c r="E216" s="7"/>
      <c r="F216" s="7"/>
      <c r="G216" s="7"/>
      <c r="H216" s="7"/>
      <c r="I216" s="7"/>
      <c r="J216" s="7"/>
      <c r="K216" s="7"/>
    </row>
    <row r="217" spans="1:11" s="3" customFormat="1" ht="12.75" x14ac:dyDescent="0.2">
      <c r="A217" s="6"/>
      <c r="B217" s="5" t="s">
        <v>7</v>
      </c>
      <c r="C217" s="5">
        <f>SUMIF(B221:B315," - mixt",C221:C315)</f>
        <v>0</v>
      </c>
      <c r="D217" s="5">
        <f>SUMIF(B221:B313," - mixt",D221:D313)</f>
        <v>0</v>
      </c>
      <c r="E217" s="7"/>
      <c r="F217" s="7"/>
      <c r="G217" s="7"/>
      <c r="H217" s="5"/>
      <c r="I217" s="7"/>
      <c r="J217" s="5"/>
      <c r="K217" s="7"/>
    </row>
    <row r="218" spans="1:11" s="3" customFormat="1" ht="12.75" x14ac:dyDescent="0.2">
      <c r="A218" s="6"/>
      <c r="B218" s="5" t="s">
        <v>8</v>
      </c>
      <c r="C218" s="5">
        <f>SUMIF(B221:B315," - neutru",C221:C315)</f>
        <v>6856.0499999999993</v>
      </c>
      <c r="D218" s="5">
        <f>SUMIF(B221:B315," - neutru",D221:D315)</f>
        <v>6856.0499999999993</v>
      </c>
      <c r="E218" s="7">
        <v>100</v>
      </c>
      <c r="F218" s="7"/>
      <c r="G218" s="7"/>
      <c r="H218" s="5"/>
      <c r="I218" s="7"/>
      <c r="J218" s="5"/>
      <c r="K218" s="7"/>
    </row>
    <row r="219" spans="1:11" s="3" customFormat="1" ht="12.75" x14ac:dyDescent="0.2">
      <c r="A219" s="6"/>
      <c r="B219" s="5" t="s">
        <v>9</v>
      </c>
      <c r="C219" s="5"/>
      <c r="D219" s="7"/>
      <c r="E219" s="7"/>
      <c r="F219" s="7"/>
      <c r="G219" s="7"/>
      <c r="H219" s="7"/>
      <c r="I219" s="7"/>
      <c r="J219" s="7"/>
      <c r="K219" s="7"/>
    </row>
    <row r="220" spans="1:11" s="3" customFormat="1" ht="38.25" x14ac:dyDescent="0.2">
      <c r="A220" s="6" t="s">
        <v>2</v>
      </c>
      <c r="B220" s="15" t="s">
        <v>94</v>
      </c>
      <c r="C220" s="51"/>
      <c r="D220" s="44"/>
      <c r="E220" s="7"/>
      <c r="F220" s="7"/>
      <c r="G220" s="7"/>
      <c r="H220" s="7"/>
      <c r="I220" s="7"/>
      <c r="J220" s="7"/>
      <c r="K220" s="7"/>
    </row>
    <row r="221" spans="1:11" s="3" customFormat="1" ht="12.75" x14ac:dyDescent="0.2">
      <c r="A221" s="6"/>
      <c r="B221" s="5" t="s">
        <v>5</v>
      </c>
      <c r="C221" s="51">
        <f>D221+F221+H221+J221</f>
        <v>1715</v>
      </c>
      <c r="D221" s="44">
        <v>1715</v>
      </c>
      <c r="E221" s="7">
        <v>100</v>
      </c>
      <c r="F221" s="7"/>
      <c r="G221" s="7"/>
      <c r="H221" s="7"/>
      <c r="I221" s="7"/>
      <c r="J221" s="7"/>
      <c r="K221" s="7"/>
    </row>
    <row r="222" spans="1:11" s="3" customFormat="1" ht="25.5" x14ac:dyDescent="0.2">
      <c r="A222" s="6" t="s">
        <v>11</v>
      </c>
      <c r="B222" s="15" t="s">
        <v>95</v>
      </c>
      <c r="C222" s="51"/>
      <c r="D222" s="44"/>
      <c r="E222" s="7"/>
      <c r="F222" s="7"/>
      <c r="G222" s="7"/>
      <c r="H222" s="7"/>
      <c r="I222" s="7"/>
      <c r="J222" s="7"/>
      <c r="K222" s="7"/>
    </row>
    <row r="223" spans="1:11" s="3" customFormat="1" ht="12.75" x14ac:dyDescent="0.2">
      <c r="A223" s="6"/>
      <c r="B223" s="5" t="s">
        <v>5</v>
      </c>
      <c r="C223" s="51">
        <f>D223+F223+H223+J223</f>
        <v>963</v>
      </c>
      <c r="D223" s="44">
        <v>963</v>
      </c>
      <c r="E223" s="7">
        <v>100</v>
      </c>
      <c r="F223" s="7"/>
      <c r="G223" s="7"/>
      <c r="H223" s="7"/>
      <c r="I223" s="7"/>
      <c r="J223" s="7"/>
      <c r="K223" s="7"/>
    </row>
    <row r="224" spans="1:11" s="3" customFormat="1" ht="25.5" x14ac:dyDescent="0.2">
      <c r="A224" s="9">
        <v>3</v>
      </c>
      <c r="B224" s="15" t="s">
        <v>96</v>
      </c>
      <c r="C224" s="51"/>
      <c r="D224" s="44"/>
      <c r="E224" s="7"/>
      <c r="F224" s="7"/>
      <c r="G224" s="7"/>
      <c r="H224" s="7"/>
      <c r="I224" s="7"/>
      <c r="J224" s="7"/>
      <c r="K224" s="7"/>
    </row>
    <row r="225" spans="1:11" s="3" customFormat="1" ht="12.75" x14ac:dyDescent="0.2">
      <c r="A225" s="6"/>
      <c r="B225" s="5" t="s">
        <v>5</v>
      </c>
      <c r="C225" s="51">
        <f>D225+F225+H225+J225</f>
        <v>739.38</v>
      </c>
      <c r="D225" s="44">
        <v>739.38</v>
      </c>
      <c r="E225" s="7">
        <v>100</v>
      </c>
      <c r="F225" s="7"/>
      <c r="G225" s="7"/>
      <c r="H225" s="7"/>
      <c r="I225" s="7"/>
      <c r="J225" s="7"/>
      <c r="K225" s="7"/>
    </row>
    <row r="226" spans="1:11" s="3" customFormat="1" ht="12.75" x14ac:dyDescent="0.2">
      <c r="A226" s="9">
        <v>4</v>
      </c>
      <c r="B226" s="15" t="s">
        <v>97</v>
      </c>
      <c r="C226" s="51"/>
      <c r="D226" s="44"/>
      <c r="E226" s="7"/>
      <c r="F226" s="7"/>
      <c r="G226" s="7"/>
      <c r="H226" s="7"/>
      <c r="I226" s="7"/>
      <c r="J226" s="7"/>
      <c r="K226" s="7"/>
    </row>
    <row r="227" spans="1:11" s="3" customFormat="1" ht="12.75" x14ac:dyDescent="0.2">
      <c r="A227" s="9"/>
      <c r="B227" s="5" t="s">
        <v>5</v>
      </c>
      <c r="C227" s="51">
        <f>D227+F227+H227+J227</f>
        <v>121</v>
      </c>
      <c r="D227" s="44">
        <v>121</v>
      </c>
      <c r="E227" s="7">
        <v>100</v>
      </c>
      <c r="F227" s="7"/>
      <c r="G227" s="7"/>
      <c r="H227" s="7"/>
      <c r="I227" s="7"/>
      <c r="J227" s="7"/>
      <c r="K227" s="7"/>
    </row>
    <row r="228" spans="1:11" s="3" customFormat="1" ht="65.25" customHeight="1" x14ac:dyDescent="0.2">
      <c r="A228" s="9">
        <v>5</v>
      </c>
      <c r="B228" s="15" t="s">
        <v>98</v>
      </c>
      <c r="C228" s="51"/>
      <c r="D228" s="44"/>
      <c r="E228" s="7"/>
      <c r="F228" s="7"/>
      <c r="G228" s="7"/>
      <c r="H228" s="7"/>
      <c r="I228" s="7"/>
      <c r="J228" s="7"/>
      <c r="K228" s="7"/>
    </row>
    <row r="229" spans="1:11" s="3" customFormat="1" ht="12.75" x14ac:dyDescent="0.2">
      <c r="A229" s="6"/>
      <c r="B229" s="5" t="s">
        <v>5</v>
      </c>
      <c r="C229" s="51">
        <f>D229+F229+H229+J229</f>
        <v>35.92</v>
      </c>
      <c r="D229" s="44">
        <v>35.92</v>
      </c>
      <c r="E229" s="7">
        <v>100</v>
      </c>
      <c r="F229" s="7"/>
      <c r="G229" s="7"/>
      <c r="H229" s="7"/>
      <c r="I229" s="7"/>
      <c r="J229" s="7"/>
      <c r="K229" s="7"/>
    </row>
    <row r="230" spans="1:11" s="3" customFormat="1" ht="25.5" x14ac:dyDescent="0.2">
      <c r="A230" s="9">
        <v>6</v>
      </c>
      <c r="B230" s="15" t="s">
        <v>99</v>
      </c>
      <c r="C230" s="44"/>
      <c r="D230" s="44"/>
      <c r="E230" s="7"/>
      <c r="F230" s="7"/>
      <c r="G230" s="7"/>
      <c r="H230" s="7"/>
      <c r="I230" s="7"/>
      <c r="J230" s="7"/>
      <c r="K230" s="7"/>
    </row>
    <row r="231" spans="1:11" s="3" customFormat="1" ht="12.75" x14ac:dyDescent="0.2">
      <c r="A231" s="6"/>
      <c r="B231" s="5" t="s">
        <v>5</v>
      </c>
      <c r="C231" s="51">
        <f>D231+F231+H231+J231</f>
        <v>5</v>
      </c>
      <c r="D231" s="7">
        <v>5</v>
      </c>
      <c r="E231" s="7">
        <v>100</v>
      </c>
      <c r="F231" s="7"/>
      <c r="G231" s="7"/>
      <c r="H231" s="7"/>
      <c r="I231" s="7"/>
      <c r="J231" s="7"/>
      <c r="K231" s="7"/>
    </row>
    <row r="232" spans="1:11" s="3" customFormat="1" ht="25.5" x14ac:dyDescent="0.2">
      <c r="A232" s="9">
        <v>7</v>
      </c>
      <c r="B232" s="15" t="s">
        <v>100</v>
      </c>
      <c r="C232" s="44"/>
      <c r="D232" s="44"/>
      <c r="E232" s="7"/>
      <c r="F232" s="7"/>
      <c r="G232" s="7"/>
      <c r="H232" s="7"/>
      <c r="I232" s="7"/>
      <c r="J232" s="7"/>
      <c r="K232" s="7"/>
    </row>
    <row r="233" spans="1:11" s="3" customFormat="1" ht="12.75" x14ac:dyDescent="0.2">
      <c r="A233" s="6"/>
      <c r="B233" s="5" t="s">
        <v>5</v>
      </c>
      <c r="C233" s="51">
        <f>D233+F233+H233+J233</f>
        <v>5</v>
      </c>
      <c r="D233" s="7">
        <v>5</v>
      </c>
      <c r="E233" s="7">
        <v>100</v>
      </c>
      <c r="F233" s="7"/>
      <c r="G233" s="7"/>
      <c r="H233" s="7"/>
      <c r="I233" s="7"/>
      <c r="J233" s="7"/>
      <c r="K233" s="7"/>
    </row>
    <row r="234" spans="1:11" s="3" customFormat="1" ht="25.5" x14ac:dyDescent="0.2">
      <c r="A234" s="9">
        <v>8</v>
      </c>
      <c r="B234" s="15" t="s">
        <v>101</v>
      </c>
      <c r="C234" s="44"/>
      <c r="D234" s="44"/>
      <c r="E234" s="7"/>
      <c r="F234" s="7"/>
      <c r="G234" s="7"/>
      <c r="H234" s="7"/>
      <c r="I234" s="7"/>
      <c r="J234" s="7"/>
      <c r="K234" s="7"/>
    </row>
    <row r="235" spans="1:11" s="3" customFormat="1" ht="12.75" x14ac:dyDescent="0.2">
      <c r="A235" s="9"/>
      <c r="B235" s="5" t="s">
        <v>5</v>
      </c>
      <c r="C235" s="51">
        <f>D235+F235+H235+J235</f>
        <v>767.9</v>
      </c>
      <c r="D235" s="44">
        <v>767.9</v>
      </c>
      <c r="E235" s="7">
        <v>100</v>
      </c>
      <c r="F235" s="7"/>
      <c r="G235" s="7"/>
      <c r="H235" s="7"/>
      <c r="I235" s="7"/>
      <c r="J235" s="7"/>
      <c r="K235" s="7"/>
    </row>
    <row r="236" spans="1:11" s="3" customFormat="1" ht="38.25" x14ac:dyDescent="0.2">
      <c r="A236" s="9">
        <v>9</v>
      </c>
      <c r="B236" s="15" t="s">
        <v>102</v>
      </c>
      <c r="C236" s="44"/>
      <c r="D236" s="44"/>
      <c r="E236" s="7"/>
      <c r="F236" s="7"/>
      <c r="G236" s="7"/>
      <c r="H236" s="7"/>
      <c r="I236" s="7"/>
      <c r="J236" s="7"/>
      <c r="K236" s="7"/>
    </row>
    <row r="237" spans="1:11" s="3" customFormat="1" ht="12.75" x14ac:dyDescent="0.2">
      <c r="A237" s="9"/>
      <c r="B237" s="5" t="s">
        <v>5</v>
      </c>
      <c r="C237" s="51">
        <f>D237+F237+H237+J237</f>
        <v>795</v>
      </c>
      <c r="D237" s="44">
        <v>795</v>
      </c>
      <c r="E237" s="7">
        <v>100</v>
      </c>
      <c r="F237" s="7"/>
      <c r="G237" s="7"/>
      <c r="H237" s="7"/>
      <c r="I237" s="7"/>
      <c r="J237" s="7"/>
      <c r="K237" s="7"/>
    </row>
    <row r="238" spans="1:11" s="3" customFormat="1" ht="25.5" x14ac:dyDescent="0.2">
      <c r="A238" s="9">
        <v>10</v>
      </c>
      <c r="B238" s="15" t="s">
        <v>103</v>
      </c>
      <c r="C238" s="44"/>
      <c r="D238" s="44"/>
      <c r="E238" s="7"/>
      <c r="F238" s="7"/>
      <c r="G238" s="7"/>
      <c r="H238" s="7"/>
      <c r="I238" s="7"/>
      <c r="J238" s="7"/>
      <c r="K238" s="7"/>
    </row>
    <row r="239" spans="1:11" s="3" customFormat="1" ht="12.75" x14ac:dyDescent="0.2">
      <c r="A239" s="6"/>
      <c r="B239" s="5" t="s">
        <v>8</v>
      </c>
      <c r="C239" s="51">
        <f>D239+F239+H239+J239</f>
        <v>1530</v>
      </c>
      <c r="D239" s="44">
        <v>1530</v>
      </c>
      <c r="E239" s="7">
        <v>100</v>
      </c>
      <c r="F239" s="7"/>
      <c r="G239" s="7"/>
      <c r="H239" s="7"/>
      <c r="I239" s="7"/>
      <c r="J239" s="7"/>
      <c r="K239" s="7"/>
    </row>
    <row r="240" spans="1:11" s="3" customFormat="1" ht="51" x14ac:dyDescent="0.2">
      <c r="A240" s="9">
        <v>11</v>
      </c>
      <c r="B240" s="15" t="s">
        <v>104</v>
      </c>
      <c r="C240" s="44"/>
      <c r="D240" s="44"/>
      <c r="E240" s="7"/>
      <c r="F240" s="7"/>
      <c r="G240" s="7"/>
      <c r="H240" s="7"/>
      <c r="I240" s="7"/>
      <c r="J240" s="7"/>
      <c r="K240" s="7"/>
    </row>
    <row r="241" spans="1:11" s="3" customFormat="1" ht="12.75" x14ac:dyDescent="0.2">
      <c r="A241" s="6"/>
      <c r="B241" s="5" t="s">
        <v>5</v>
      </c>
      <c r="C241" s="51">
        <f>D241+F241+H241+J241</f>
        <v>670</v>
      </c>
      <c r="D241" s="44">
        <v>670</v>
      </c>
      <c r="E241" s="7">
        <v>100</v>
      </c>
      <c r="F241" s="7"/>
      <c r="G241" s="7"/>
      <c r="H241" s="7"/>
      <c r="I241" s="7"/>
      <c r="J241" s="7"/>
      <c r="K241" s="7"/>
    </row>
    <row r="242" spans="1:11" s="3" customFormat="1" ht="25.5" x14ac:dyDescent="0.2">
      <c r="A242" s="9">
        <v>12</v>
      </c>
      <c r="B242" s="15" t="s">
        <v>105</v>
      </c>
      <c r="C242" s="44"/>
      <c r="D242" s="44"/>
      <c r="E242" s="7"/>
      <c r="F242" s="7"/>
      <c r="G242" s="7"/>
      <c r="H242" s="7"/>
      <c r="I242" s="7"/>
      <c r="J242" s="7"/>
      <c r="K242" s="7"/>
    </row>
    <row r="243" spans="1:11" s="3" customFormat="1" ht="12.75" x14ac:dyDescent="0.2">
      <c r="A243" s="9"/>
      <c r="B243" s="5" t="s">
        <v>8</v>
      </c>
      <c r="C243" s="51">
        <f>D243+F243+H243+J243</f>
        <v>350</v>
      </c>
      <c r="D243" s="44">
        <v>350</v>
      </c>
      <c r="E243" s="7">
        <v>100</v>
      </c>
      <c r="F243" s="7"/>
      <c r="G243" s="7"/>
      <c r="H243" s="7"/>
      <c r="I243" s="7"/>
      <c r="J243" s="7"/>
      <c r="K243" s="7"/>
    </row>
    <row r="244" spans="1:11" s="3" customFormat="1" ht="12.75" x14ac:dyDescent="0.2">
      <c r="A244" s="9">
        <v>13</v>
      </c>
      <c r="B244" s="15" t="s">
        <v>106</v>
      </c>
      <c r="C244" s="44"/>
      <c r="D244" s="44"/>
      <c r="E244" s="7"/>
      <c r="F244" s="7"/>
      <c r="G244" s="7"/>
      <c r="H244" s="7"/>
      <c r="I244" s="7"/>
      <c r="J244" s="7"/>
      <c r="K244" s="7"/>
    </row>
    <row r="245" spans="1:11" s="3" customFormat="1" ht="12.75" x14ac:dyDescent="0.2">
      <c r="A245" s="9"/>
      <c r="B245" s="5" t="s">
        <v>8</v>
      </c>
      <c r="C245" s="51">
        <f>D245+F245+H245+J245</f>
        <v>272.25</v>
      </c>
      <c r="D245" s="44">
        <v>272.25</v>
      </c>
      <c r="E245" s="7">
        <v>100</v>
      </c>
      <c r="F245" s="7"/>
      <c r="G245" s="7"/>
      <c r="H245" s="7"/>
      <c r="I245" s="7"/>
      <c r="J245" s="7"/>
      <c r="K245" s="7"/>
    </row>
    <row r="246" spans="1:11" s="3" customFormat="1" ht="38.25" x14ac:dyDescent="0.2">
      <c r="A246" s="9">
        <v>14</v>
      </c>
      <c r="B246" s="15" t="s">
        <v>107</v>
      </c>
      <c r="C246" s="44"/>
      <c r="D246" s="44"/>
      <c r="E246" s="7"/>
      <c r="F246" s="7"/>
      <c r="G246" s="7"/>
      <c r="H246" s="7"/>
      <c r="I246" s="7"/>
      <c r="J246" s="7"/>
      <c r="K246" s="7"/>
    </row>
    <row r="247" spans="1:11" s="3" customFormat="1" ht="12.75" x14ac:dyDescent="0.2">
      <c r="A247" s="6"/>
      <c r="B247" s="5" t="s">
        <v>8</v>
      </c>
      <c r="C247" s="51">
        <f>D247+F247+H247+J247</f>
        <v>149</v>
      </c>
      <c r="D247" s="7">
        <v>149</v>
      </c>
      <c r="E247" s="7">
        <v>100</v>
      </c>
      <c r="F247" s="7"/>
      <c r="G247" s="7"/>
      <c r="H247" s="7"/>
      <c r="I247" s="7"/>
      <c r="J247" s="7"/>
      <c r="K247" s="7"/>
    </row>
    <row r="248" spans="1:11" s="3" customFormat="1" ht="61.5" customHeight="1" x14ac:dyDescent="0.2">
      <c r="A248" s="9">
        <v>15</v>
      </c>
      <c r="B248" s="15" t="s">
        <v>108</v>
      </c>
      <c r="C248" s="44"/>
      <c r="D248" s="44"/>
      <c r="E248" s="7"/>
      <c r="F248" s="7"/>
      <c r="G248" s="7"/>
      <c r="H248" s="7"/>
      <c r="I248" s="7"/>
      <c r="J248" s="7"/>
      <c r="K248" s="7"/>
    </row>
    <row r="249" spans="1:11" s="3" customFormat="1" ht="12.75" x14ac:dyDescent="0.2">
      <c r="A249" s="9"/>
      <c r="B249" s="5" t="s">
        <v>8</v>
      </c>
      <c r="C249" s="51">
        <f>D249+F249+H249+J249</f>
        <v>80</v>
      </c>
      <c r="D249" s="44">
        <v>80</v>
      </c>
      <c r="E249" s="7">
        <v>100</v>
      </c>
      <c r="F249" s="7"/>
      <c r="G249" s="7"/>
      <c r="H249" s="7"/>
      <c r="I249" s="7"/>
      <c r="J249" s="7"/>
      <c r="K249" s="7"/>
    </row>
    <row r="250" spans="1:11" s="3" customFormat="1" ht="51" x14ac:dyDescent="0.2">
      <c r="A250" s="9">
        <v>16</v>
      </c>
      <c r="B250" s="15" t="s">
        <v>109</v>
      </c>
      <c r="C250" s="44"/>
      <c r="D250" s="44"/>
      <c r="E250" s="7"/>
      <c r="F250" s="7"/>
      <c r="G250" s="7"/>
      <c r="H250" s="7"/>
      <c r="I250" s="7"/>
      <c r="J250" s="7"/>
      <c r="K250" s="7"/>
    </row>
    <row r="251" spans="1:11" s="3" customFormat="1" ht="12.75" x14ac:dyDescent="0.2">
      <c r="A251" s="9"/>
      <c r="B251" s="5" t="s">
        <v>8</v>
      </c>
      <c r="C251" s="51">
        <f>D251+F251+H251+J251</f>
        <v>270</v>
      </c>
      <c r="D251" s="44">
        <v>270</v>
      </c>
      <c r="E251" s="7">
        <v>100</v>
      </c>
      <c r="F251" s="7"/>
      <c r="G251" s="7"/>
      <c r="H251" s="7"/>
      <c r="I251" s="7"/>
      <c r="J251" s="7"/>
      <c r="K251" s="7"/>
    </row>
    <row r="252" spans="1:11" s="3" customFormat="1" ht="17.25" customHeight="1" x14ac:dyDescent="0.2">
      <c r="A252" s="9">
        <v>17</v>
      </c>
      <c r="B252" s="15" t="s">
        <v>110</v>
      </c>
      <c r="C252" s="44"/>
      <c r="D252" s="44"/>
      <c r="E252" s="7"/>
      <c r="F252" s="7"/>
      <c r="G252" s="7"/>
      <c r="H252" s="7"/>
      <c r="I252" s="7"/>
      <c r="J252" s="7"/>
      <c r="K252" s="7"/>
    </row>
    <row r="253" spans="1:11" s="3" customFormat="1" ht="12.75" x14ac:dyDescent="0.2">
      <c r="A253" s="6"/>
      <c r="B253" s="5" t="s">
        <v>8</v>
      </c>
      <c r="C253" s="51">
        <f>D253+F253+H253+J253</f>
        <v>200</v>
      </c>
      <c r="D253" s="44">
        <v>200</v>
      </c>
      <c r="E253" s="7">
        <v>100</v>
      </c>
      <c r="F253" s="7"/>
      <c r="G253" s="7"/>
      <c r="H253" s="7"/>
      <c r="I253" s="7"/>
      <c r="J253" s="7"/>
      <c r="K253" s="7"/>
    </row>
    <row r="254" spans="1:11" s="3" customFormat="1" ht="51" x14ac:dyDescent="0.2">
      <c r="A254" s="9">
        <v>18</v>
      </c>
      <c r="B254" s="15" t="s">
        <v>111</v>
      </c>
      <c r="C254" s="44"/>
      <c r="D254" s="44"/>
      <c r="E254" s="7"/>
      <c r="F254" s="7"/>
      <c r="G254" s="7"/>
      <c r="H254" s="7"/>
      <c r="I254" s="7"/>
      <c r="J254" s="7"/>
      <c r="K254" s="7"/>
    </row>
    <row r="255" spans="1:11" s="3" customFormat="1" ht="12.75" x14ac:dyDescent="0.2">
      <c r="A255" s="6"/>
      <c r="B255" s="5" t="s">
        <v>8</v>
      </c>
      <c r="C255" s="51">
        <f>D255+F255+H255+J255</f>
        <v>95</v>
      </c>
      <c r="D255" s="44">
        <v>95</v>
      </c>
      <c r="E255" s="7">
        <v>100</v>
      </c>
      <c r="F255" s="7"/>
      <c r="G255" s="7"/>
      <c r="H255" s="7"/>
      <c r="I255" s="7"/>
      <c r="J255" s="7"/>
      <c r="K255" s="7"/>
    </row>
    <row r="256" spans="1:11" s="3" customFormat="1" ht="24" customHeight="1" x14ac:dyDescent="0.2">
      <c r="A256" s="9">
        <v>19</v>
      </c>
      <c r="B256" s="15" t="s">
        <v>112</v>
      </c>
      <c r="C256" s="44"/>
      <c r="D256" s="44"/>
      <c r="E256" s="7"/>
      <c r="F256" s="7"/>
      <c r="G256" s="7"/>
      <c r="H256" s="7"/>
      <c r="I256" s="7"/>
      <c r="J256" s="7"/>
      <c r="K256" s="7"/>
    </row>
    <row r="257" spans="1:11" s="3" customFormat="1" ht="12.75" x14ac:dyDescent="0.2">
      <c r="A257" s="6"/>
      <c r="B257" s="5" t="s">
        <v>8</v>
      </c>
      <c r="C257" s="51">
        <f>D257+F257+H257+J257</f>
        <v>200</v>
      </c>
      <c r="D257" s="44">
        <v>200</v>
      </c>
      <c r="E257" s="7">
        <v>100</v>
      </c>
      <c r="F257" s="7"/>
      <c r="G257" s="7"/>
      <c r="H257" s="7"/>
      <c r="I257" s="7"/>
      <c r="J257" s="7"/>
      <c r="K257" s="7"/>
    </row>
    <row r="258" spans="1:11" s="3" customFormat="1" ht="25.5" customHeight="1" x14ac:dyDescent="0.2">
      <c r="A258" s="9">
        <v>20</v>
      </c>
      <c r="B258" s="15" t="s">
        <v>113</v>
      </c>
      <c r="C258" s="44"/>
      <c r="D258" s="44"/>
      <c r="E258" s="7"/>
      <c r="F258" s="7"/>
      <c r="G258" s="7"/>
      <c r="H258" s="7"/>
      <c r="I258" s="7"/>
      <c r="J258" s="7"/>
      <c r="K258" s="7"/>
    </row>
    <row r="259" spans="1:11" s="3" customFormat="1" ht="12.75" x14ac:dyDescent="0.2">
      <c r="A259" s="6"/>
      <c r="B259" s="5" t="s">
        <v>8</v>
      </c>
      <c r="C259" s="51">
        <f>D259+F259+H259+J259</f>
        <v>150</v>
      </c>
      <c r="D259" s="44">
        <v>150</v>
      </c>
      <c r="E259" s="7">
        <v>100</v>
      </c>
      <c r="F259" s="7"/>
      <c r="G259" s="7"/>
      <c r="H259" s="7"/>
      <c r="I259" s="7"/>
      <c r="J259" s="7"/>
      <c r="K259" s="7"/>
    </row>
    <row r="260" spans="1:11" s="3" customFormat="1" ht="25.5" x14ac:dyDescent="0.2">
      <c r="A260" s="9">
        <v>21</v>
      </c>
      <c r="B260" s="15" t="s">
        <v>114</v>
      </c>
      <c r="C260" s="44"/>
      <c r="D260" s="44"/>
      <c r="E260" s="7"/>
      <c r="F260" s="7"/>
      <c r="G260" s="7"/>
      <c r="H260" s="7"/>
      <c r="I260" s="7"/>
      <c r="J260" s="7"/>
      <c r="K260" s="7"/>
    </row>
    <row r="261" spans="1:11" s="3" customFormat="1" ht="12.75" x14ac:dyDescent="0.2">
      <c r="A261" s="6"/>
      <c r="B261" s="5" t="s">
        <v>8</v>
      </c>
      <c r="C261" s="51">
        <f>D261+F261+H261+J261</f>
        <v>2.5</v>
      </c>
      <c r="D261" s="7">
        <v>2.5</v>
      </c>
      <c r="E261" s="7">
        <v>100</v>
      </c>
      <c r="F261" s="7"/>
      <c r="G261" s="7"/>
      <c r="H261" s="7"/>
      <c r="I261" s="7"/>
      <c r="J261" s="7"/>
      <c r="K261" s="7"/>
    </row>
    <row r="262" spans="1:11" s="3" customFormat="1" ht="25.5" x14ac:dyDescent="0.2">
      <c r="A262" s="9">
        <v>22</v>
      </c>
      <c r="B262" s="15" t="s">
        <v>115</v>
      </c>
      <c r="C262" s="44"/>
      <c r="D262" s="44"/>
      <c r="E262" s="7"/>
      <c r="F262" s="7"/>
      <c r="G262" s="7"/>
      <c r="H262" s="7"/>
      <c r="I262" s="7"/>
      <c r="J262" s="7"/>
      <c r="K262" s="7"/>
    </row>
    <row r="263" spans="1:11" s="3" customFormat="1" ht="12.75" x14ac:dyDescent="0.2">
      <c r="A263" s="6"/>
      <c r="B263" s="5" t="s">
        <v>8</v>
      </c>
      <c r="C263" s="51">
        <f>D263+F263+H263+J263</f>
        <v>270</v>
      </c>
      <c r="D263" s="44">
        <v>270</v>
      </c>
      <c r="E263" s="7">
        <v>100</v>
      </c>
      <c r="F263" s="7"/>
      <c r="G263" s="7"/>
      <c r="H263" s="7"/>
      <c r="I263" s="7"/>
      <c r="J263" s="7"/>
      <c r="K263" s="7"/>
    </row>
    <row r="264" spans="1:11" s="3" customFormat="1" ht="80.25" customHeight="1" x14ac:dyDescent="0.2">
      <c r="A264" s="9">
        <v>23</v>
      </c>
      <c r="B264" s="15" t="s">
        <v>116</v>
      </c>
      <c r="C264" s="44"/>
      <c r="D264" s="44"/>
      <c r="E264" s="7"/>
      <c r="F264" s="7"/>
      <c r="G264" s="7"/>
      <c r="H264" s="7"/>
      <c r="I264" s="7"/>
      <c r="J264" s="7"/>
      <c r="K264" s="7"/>
    </row>
    <row r="265" spans="1:11" s="3" customFormat="1" ht="12.75" x14ac:dyDescent="0.2">
      <c r="A265" s="6"/>
      <c r="B265" s="5" t="s">
        <v>8</v>
      </c>
      <c r="C265" s="51">
        <f>D265+F265+H265+J265</f>
        <v>326.7</v>
      </c>
      <c r="D265" s="44">
        <v>326.7</v>
      </c>
      <c r="E265" s="7">
        <v>100</v>
      </c>
      <c r="F265" s="7"/>
      <c r="G265" s="7"/>
      <c r="H265" s="7"/>
      <c r="I265" s="7"/>
      <c r="J265" s="7"/>
      <c r="K265" s="7"/>
    </row>
    <row r="266" spans="1:11" s="3" customFormat="1" ht="38.25" x14ac:dyDescent="0.2">
      <c r="A266" s="9">
        <v>24</v>
      </c>
      <c r="B266" s="15" t="s">
        <v>117</v>
      </c>
      <c r="C266" s="44"/>
      <c r="D266" s="44"/>
      <c r="E266" s="7"/>
      <c r="F266" s="7"/>
      <c r="G266" s="7"/>
      <c r="H266" s="7"/>
      <c r="I266" s="7"/>
      <c r="J266" s="7"/>
      <c r="K266" s="7"/>
    </row>
    <row r="267" spans="1:11" s="3" customFormat="1" ht="12.75" x14ac:dyDescent="0.2">
      <c r="A267" s="6"/>
      <c r="B267" s="5" t="s">
        <v>8</v>
      </c>
      <c r="C267" s="51">
        <f>D267+F267+H267+J267</f>
        <v>302.5</v>
      </c>
      <c r="D267" s="44">
        <v>302.5</v>
      </c>
      <c r="E267" s="7">
        <v>100</v>
      </c>
      <c r="F267" s="7"/>
      <c r="G267" s="7"/>
      <c r="H267" s="7"/>
      <c r="I267" s="7"/>
      <c r="J267" s="7"/>
      <c r="K267" s="7"/>
    </row>
    <row r="268" spans="1:11" s="3" customFormat="1" ht="25.5" x14ac:dyDescent="0.2">
      <c r="A268" s="9">
        <v>25</v>
      </c>
      <c r="B268" s="15" t="s">
        <v>118</v>
      </c>
      <c r="C268" s="44"/>
      <c r="D268" s="44"/>
      <c r="E268" s="7"/>
      <c r="F268" s="7"/>
      <c r="G268" s="7"/>
      <c r="H268" s="7"/>
      <c r="I268" s="7"/>
      <c r="J268" s="7"/>
      <c r="K268" s="7"/>
    </row>
    <row r="269" spans="1:11" s="3" customFormat="1" ht="12.75" x14ac:dyDescent="0.2">
      <c r="A269" s="6"/>
      <c r="B269" s="5" t="s">
        <v>8</v>
      </c>
      <c r="C269" s="51">
        <f>D269+F269+H269+J269</f>
        <v>24.2</v>
      </c>
      <c r="D269" s="44">
        <v>24.2</v>
      </c>
      <c r="E269" s="7">
        <v>100</v>
      </c>
      <c r="F269" s="7"/>
      <c r="G269" s="7"/>
      <c r="H269" s="7"/>
      <c r="I269" s="7"/>
      <c r="J269" s="7"/>
      <c r="K269" s="7"/>
    </row>
    <row r="270" spans="1:11" s="3" customFormat="1" ht="25.5" x14ac:dyDescent="0.2">
      <c r="A270" s="9">
        <v>26</v>
      </c>
      <c r="B270" s="15" t="s">
        <v>119</v>
      </c>
      <c r="C270" s="44"/>
      <c r="D270" s="44"/>
      <c r="E270" s="7"/>
      <c r="F270" s="7"/>
      <c r="G270" s="7"/>
      <c r="H270" s="7"/>
      <c r="I270" s="7"/>
      <c r="J270" s="7"/>
      <c r="K270" s="7"/>
    </row>
    <row r="271" spans="1:11" s="3" customFormat="1" ht="12.75" x14ac:dyDescent="0.2">
      <c r="A271" s="6"/>
      <c r="B271" s="5" t="s">
        <v>8</v>
      </c>
      <c r="C271" s="51">
        <f>D271+F271+H271+J271</f>
        <v>25</v>
      </c>
      <c r="D271" s="44">
        <v>25</v>
      </c>
      <c r="E271" s="7">
        <v>100</v>
      </c>
      <c r="F271" s="7"/>
      <c r="G271" s="7"/>
      <c r="H271" s="7"/>
      <c r="I271" s="7"/>
      <c r="J271" s="7"/>
      <c r="K271" s="7"/>
    </row>
    <row r="272" spans="1:11" s="3" customFormat="1" ht="25.5" x14ac:dyDescent="0.2">
      <c r="A272" s="9">
        <v>27</v>
      </c>
      <c r="B272" s="15" t="s">
        <v>120</v>
      </c>
      <c r="C272" s="44"/>
      <c r="D272" s="44"/>
      <c r="E272" s="7"/>
      <c r="F272" s="7"/>
      <c r="G272" s="7"/>
      <c r="H272" s="7"/>
      <c r="I272" s="7"/>
      <c r="J272" s="7"/>
      <c r="K272" s="7"/>
    </row>
    <row r="273" spans="1:11" s="3" customFormat="1" ht="12.75" x14ac:dyDescent="0.2">
      <c r="A273" s="6"/>
      <c r="B273" s="5" t="s">
        <v>8</v>
      </c>
      <c r="C273" s="51">
        <f>D273+F273+H273+J273</f>
        <v>278.3</v>
      </c>
      <c r="D273" s="44">
        <v>278.3</v>
      </c>
      <c r="E273" s="7">
        <v>100</v>
      </c>
      <c r="F273" s="7"/>
      <c r="G273" s="7"/>
      <c r="H273" s="7"/>
      <c r="I273" s="7"/>
      <c r="J273" s="7"/>
      <c r="K273" s="7"/>
    </row>
    <row r="274" spans="1:11" s="3" customFormat="1" ht="25.5" x14ac:dyDescent="0.2">
      <c r="A274" s="9">
        <v>28</v>
      </c>
      <c r="B274" s="15" t="s">
        <v>121</v>
      </c>
      <c r="C274" s="44"/>
      <c r="D274" s="44"/>
      <c r="E274" s="7"/>
      <c r="F274" s="7"/>
      <c r="G274" s="7"/>
      <c r="H274" s="7"/>
      <c r="I274" s="7"/>
      <c r="J274" s="7"/>
      <c r="K274" s="7"/>
    </row>
    <row r="275" spans="1:11" s="3" customFormat="1" ht="12.75" x14ac:dyDescent="0.2">
      <c r="A275" s="6"/>
      <c r="B275" s="5" t="s">
        <v>8</v>
      </c>
      <c r="C275" s="51">
        <f>D275+F275+H275+J275</f>
        <v>150</v>
      </c>
      <c r="D275" s="44">
        <v>150</v>
      </c>
      <c r="E275" s="7">
        <v>100</v>
      </c>
      <c r="F275" s="7"/>
      <c r="G275" s="7"/>
      <c r="H275" s="7"/>
      <c r="I275" s="7"/>
      <c r="J275" s="7"/>
      <c r="K275" s="7"/>
    </row>
    <row r="276" spans="1:11" s="3" customFormat="1" ht="25.5" x14ac:dyDescent="0.2">
      <c r="A276" s="9">
        <v>29</v>
      </c>
      <c r="B276" s="15" t="s">
        <v>122</v>
      </c>
      <c r="C276" s="44"/>
      <c r="D276" s="19"/>
      <c r="E276" s="7"/>
      <c r="F276" s="7"/>
      <c r="G276" s="7"/>
      <c r="H276" s="7"/>
      <c r="I276" s="7"/>
      <c r="J276" s="7"/>
      <c r="K276" s="7"/>
    </row>
    <row r="277" spans="1:11" s="3" customFormat="1" ht="12.75" x14ac:dyDescent="0.2">
      <c r="A277" s="6"/>
      <c r="B277" s="5" t="s">
        <v>8</v>
      </c>
      <c r="C277" s="51">
        <f>D277+F277+H277+J277</f>
        <v>150</v>
      </c>
      <c r="D277" s="44">
        <v>150</v>
      </c>
      <c r="E277" s="7">
        <v>100</v>
      </c>
      <c r="F277" s="7"/>
      <c r="G277" s="7"/>
      <c r="H277" s="7"/>
      <c r="I277" s="7"/>
      <c r="J277" s="7"/>
      <c r="K277" s="7"/>
    </row>
    <row r="278" spans="1:11" s="3" customFormat="1" ht="37.5" customHeight="1" x14ac:dyDescent="0.2">
      <c r="A278" s="9">
        <v>30</v>
      </c>
      <c r="B278" s="15" t="s">
        <v>123</v>
      </c>
      <c r="C278" s="44"/>
      <c r="D278" s="44"/>
      <c r="E278" s="7"/>
      <c r="F278" s="7"/>
      <c r="G278" s="7"/>
      <c r="H278" s="7"/>
      <c r="I278" s="7"/>
      <c r="J278" s="7"/>
      <c r="K278" s="7"/>
    </row>
    <row r="279" spans="1:11" s="3" customFormat="1" ht="12.75" x14ac:dyDescent="0.2">
      <c r="A279" s="6"/>
      <c r="B279" s="5" t="s">
        <v>8</v>
      </c>
      <c r="C279" s="51">
        <f>D279+F279+H279+J279</f>
        <v>326.7</v>
      </c>
      <c r="D279" s="44">
        <v>326.7</v>
      </c>
      <c r="E279" s="7">
        <v>100</v>
      </c>
      <c r="F279" s="7"/>
      <c r="G279" s="7"/>
      <c r="H279" s="7"/>
      <c r="I279" s="7"/>
      <c r="J279" s="7"/>
      <c r="K279" s="7"/>
    </row>
    <row r="280" spans="1:11" s="3" customFormat="1" ht="78.75" customHeight="1" x14ac:dyDescent="0.2">
      <c r="A280" s="9">
        <v>31</v>
      </c>
      <c r="B280" s="15" t="s">
        <v>124</v>
      </c>
      <c r="C280" s="44"/>
      <c r="D280" s="44"/>
      <c r="E280" s="7"/>
      <c r="F280" s="7"/>
      <c r="G280" s="7"/>
      <c r="H280" s="7"/>
      <c r="I280" s="7"/>
      <c r="J280" s="7"/>
      <c r="K280" s="7"/>
    </row>
    <row r="281" spans="1:11" s="3" customFormat="1" ht="12.75" x14ac:dyDescent="0.2">
      <c r="A281" s="6"/>
      <c r="B281" s="5" t="s">
        <v>8</v>
      </c>
      <c r="C281" s="51">
        <f>D281+F281+H281+J281</f>
        <v>15.2</v>
      </c>
      <c r="D281" s="44">
        <v>15.2</v>
      </c>
      <c r="E281" s="7">
        <v>100</v>
      </c>
      <c r="F281" s="7"/>
      <c r="G281" s="7"/>
      <c r="H281" s="7"/>
      <c r="I281" s="7"/>
      <c r="J281" s="7"/>
      <c r="K281" s="7"/>
    </row>
    <row r="282" spans="1:11" s="3" customFormat="1" ht="51" x14ac:dyDescent="0.2">
      <c r="A282" s="9">
        <v>32</v>
      </c>
      <c r="B282" s="15" t="s">
        <v>125</v>
      </c>
      <c r="C282" s="44"/>
      <c r="D282" s="44"/>
      <c r="E282" s="7"/>
      <c r="F282" s="7"/>
      <c r="G282" s="7"/>
      <c r="H282" s="7"/>
      <c r="I282" s="7"/>
      <c r="J282" s="7"/>
      <c r="K282" s="7"/>
    </row>
    <row r="283" spans="1:11" s="3" customFormat="1" ht="12.75" x14ac:dyDescent="0.2">
      <c r="A283" s="9"/>
      <c r="B283" s="5" t="s">
        <v>5</v>
      </c>
      <c r="C283" s="51">
        <f>D283+F283+H283+J283</f>
        <v>42.35</v>
      </c>
      <c r="D283" s="44">
        <v>42.35</v>
      </c>
      <c r="E283" s="7">
        <v>100</v>
      </c>
      <c r="F283" s="7"/>
      <c r="G283" s="7"/>
      <c r="H283" s="7"/>
      <c r="I283" s="7"/>
      <c r="J283" s="7"/>
      <c r="K283" s="7"/>
    </row>
    <row r="284" spans="1:11" s="3" customFormat="1" ht="25.5" x14ac:dyDescent="0.2">
      <c r="A284" s="9">
        <v>33</v>
      </c>
      <c r="B284" s="15" t="s">
        <v>126</v>
      </c>
      <c r="C284" s="44"/>
      <c r="D284" s="44"/>
      <c r="E284" s="7"/>
      <c r="F284" s="7"/>
      <c r="G284" s="7"/>
      <c r="H284" s="7"/>
      <c r="I284" s="7"/>
      <c r="J284" s="7"/>
      <c r="K284" s="7"/>
    </row>
    <row r="285" spans="1:11" s="3" customFormat="1" ht="12.75" x14ac:dyDescent="0.2">
      <c r="A285" s="6"/>
      <c r="B285" s="5" t="s">
        <v>8</v>
      </c>
      <c r="C285" s="51">
        <f>D285+F285+H285+J285</f>
        <v>66.900000000000006</v>
      </c>
      <c r="D285" s="44">
        <v>66.900000000000006</v>
      </c>
      <c r="E285" s="7">
        <v>100</v>
      </c>
      <c r="F285" s="7"/>
      <c r="G285" s="7"/>
      <c r="H285" s="7"/>
      <c r="I285" s="7"/>
      <c r="J285" s="7"/>
      <c r="K285" s="7"/>
    </row>
    <row r="286" spans="1:11" s="3" customFormat="1" ht="38.25" x14ac:dyDescent="0.2">
      <c r="A286" s="9">
        <v>34</v>
      </c>
      <c r="B286" s="15" t="s">
        <v>127</v>
      </c>
      <c r="C286" s="46"/>
      <c r="D286" s="46"/>
      <c r="E286" s="7"/>
      <c r="F286" s="7"/>
      <c r="G286" s="7"/>
      <c r="H286" s="7"/>
      <c r="I286" s="7"/>
      <c r="J286" s="7"/>
      <c r="K286" s="7"/>
    </row>
    <row r="287" spans="1:11" s="3" customFormat="1" ht="12.75" x14ac:dyDescent="0.2">
      <c r="A287" s="6"/>
      <c r="B287" s="5" t="s">
        <v>8</v>
      </c>
      <c r="C287" s="51">
        <f>D287+F287+H287+J287</f>
        <v>170</v>
      </c>
      <c r="D287" s="46">
        <v>170</v>
      </c>
      <c r="E287" s="7">
        <v>100</v>
      </c>
      <c r="F287" s="7"/>
      <c r="G287" s="7"/>
      <c r="H287" s="7"/>
      <c r="I287" s="7"/>
      <c r="J287" s="7"/>
      <c r="K287" s="7"/>
    </row>
    <row r="288" spans="1:11" s="3" customFormat="1" ht="15.75" customHeight="1" x14ac:dyDescent="0.2">
      <c r="A288" s="9">
        <v>35</v>
      </c>
      <c r="B288" s="15" t="s">
        <v>128</v>
      </c>
      <c r="C288" s="44"/>
      <c r="D288" s="44"/>
      <c r="E288" s="7"/>
      <c r="F288" s="7"/>
      <c r="G288" s="7"/>
      <c r="H288" s="7"/>
      <c r="I288" s="7"/>
      <c r="J288" s="7"/>
      <c r="K288" s="7"/>
    </row>
    <row r="289" spans="1:11" s="3" customFormat="1" ht="12.75" x14ac:dyDescent="0.2">
      <c r="A289" s="6"/>
      <c r="B289" s="5" t="s">
        <v>8</v>
      </c>
      <c r="C289" s="51">
        <f>D289+F289+H289+J289</f>
        <v>1178.9000000000001</v>
      </c>
      <c r="D289" s="44">
        <v>1178.9000000000001</v>
      </c>
      <c r="E289" s="7">
        <v>100</v>
      </c>
      <c r="F289" s="7"/>
      <c r="G289" s="7"/>
      <c r="H289" s="7"/>
      <c r="I289" s="7"/>
      <c r="J289" s="7"/>
      <c r="K289" s="7"/>
    </row>
    <row r="290" spans="1:11" s="3" customFormat="1" ht="51" x14ac:dyDescent="0.2">
      <c r="A290" s="9">
        <v>36</v>
      </c>
      <c r="B290" s="15" t="s">
        <v>129</v>
      </c>
      <c r="C290" s="44"/>
      <c r="D290" s="44"/>
      <c r="E290" s="7"/>
      <c r="F290" s="7"/>
      <c r="G290" s="7"/>
      <c r="H290" s="7"/>
      <c r="I290" s="7"/>
      <c r="J290" s="7"/>
      <c r="K290" s="7"/>
    </row>
    <row r="291" spans="1:11" s="3" customFormat="1" ht="12.75" x14ac:dyDescent="0.2">
      <c r="A291" s="6"/>
      <c r="B291" s="5" t="s">
        <v>8</v>
      </c>
      <c r="C291" s="51">
        <f>D291+F291+H291+J291</f>
        <v>40</v>
      </c>
      <c r="D291" s="44">
        <v>40</v>
      </c>
      <c r="E291" s="7">
        <v>100</v>
      </c>
      <c r="F291" s="7"/>
      <c r="G291" s="7"/>
      <c r="H291" s="7"/>
      <c r="I291" s="7"/>
      <c r="J291" s="7"/>
      <c r="K291" s="7"/>
    </row>
    <row r="292" spans="1:11" s="3" customFormat="1" ht="51" x14ac:dyDescent="0.2">
      <c r="A292" s="9">
        <v>37</v>
      </c>
      <c r="B292" s="15" t="s">
        <v>130</v>
      </c>
      <c r="C292" s="44"/>
      <c r="D292" s="44"/>
      <c r="E292" s="7"/>
      <c r="F292" s="7"/>
      <c r="G292" s="7"/>
      <c r="H292" s="7"/>
      <c r="I292" s="7"/>
      <c r="J292" s="7"/>
      <c r="K292" s="7"/>
    </row>
    <row r="293" spans="1:11" s="3" customFormat="1" ht="12.75" x14ac:dyDescent="0.2">
      <c r="A293" s="6"/>
      <c r="B293" s="5" t="s">
        <v>8</v>
      </c>
      <c r="C293" s="51">
        <f>D293+F293+H293+J293</f>
        <v>7.5</v>
      </c>
      <c r="D293" s="44">
        <v>7.5</v>
      </c>
      <c r="E293" s="7">
        <v>100</v>
      </c>
      <c r="F293" s="7"/>
      <c r="G293" s="7"/>
      <c r="H293" s="7"/>
      <c r="I293" s="7"/>
      <c r="J293" s="7"/>
      <c r="K293" s="7"/>
    </row>
    <row r="294" spans="1:11" s="3" customFormat="1" ht="51" x14ac:dyDescent="0.2">
      <c r="A294" s="9">
        <v>38</v>
      </c>
      <c r="B294" s="15" t="s">
        <v>131</v>
      </c>
      <c r="C294" s="44"/>
      <c r="D294" s="44"/>
      <c r="E294" s="7"/>
      <c r="F294" s="7"/>
      <c r="G294" s="7"/>
      <c r="H294" s="7"/>
      <c r="I294" s="7"/>
      <c r="J294" s="7"/>
      <c r="K294" s="7"/>
    </row>
    <row r="295" spans="1:11" s="3" customFormat="1" ht="12.75" x14ac:dyDescent="0.2">
      <c r="A295" s="6"/>
      <c r="B295" s="5" t="s">
        <v>8</v>
      </c>
      <c r="C295" s="51">
        <f>D295+F295+H295+J295</f>
        <v>7.5</v>
      </c>
      <c r="D295" s="44">
        <v>7.5</v>
      </c>
      <c r="E295" s="7">
        <v>100</v>
      </c>
      <c r="F295" s="7"/>
      <c r="G295" s="7"/>
      <c r="H295" s="7"/>
      <c r="I295" s="7"/>
      <c r="J295" s="7"/>
      <c r="K295" s="7"/>
    </row>
    <row r="296" spans="1:11" s="3" customFormat="1" ht="13.5" customHeight="1" x14ac:dyDescent="0.2">
      <c r="A296" s="9">
        <v>39</v>
      </c>
      <c r="B296" s="15" t="s">
        <v>132</v>
      </c>
      <c r="C296" s="44"/>
      <c r="D296" s="44"/>
      <c r="E296" s="7"/>
      <c r="F296" s="7"/>
      <c r="G296" s="7"/>
      <c r="H296" s="7"/>
      <c r="I296" s="7"/>
      <c r="J296" s="7"/>
      <c r="K296" s="7"/>
    </row>
    <row r="297" spans="1:11" s="3" customFormat="1" ht="12.75" x14ac:dyDescent="0.2">
      <c r="A297" s="6"/>
      <c r="B297" s="5" t="s">
        <v>8</v>
      </c>
      <c r="C297" s="51">
        <f>D297+F297+H297+J297</f>
        <v>31.92</v>
      </c>
      <c r="D297" s="44">
        <v>31.92</v>
      </c>
      <c r="E297" s="7">
        <v>100</v>
      </c>
      <c r="F297" s="7"/>
      <c r="G297" s="7"/>
      <c r="H297" s="7"/>
      <c r="I297" s="7"/>
      <c r="J297" s="7"/>
      <c r="K297" s="7"/>
    </row>
    <row r="298" spans="1:11" s="3" customFormat="1" ht="12.75" x14ac:dyDescent="0.2">
      <c r="A298" s="9">
        <v>40</v>
      </c>
      <c r="B298" s="15" t="s">
        <v>133</v>
      </c>
      <c r="C298" s="44"/>
      <c r="D298" s="44"/>
      <c r="E298" s="7"/>
      <c r="F298" s="7"/>
      <c r="G298" s="7"/>
      <c r="H298" s="7"/>
      <c r="I298" s="7"/>
      <c r="J298" s="7"/>
      <c r="K298" s="7"/>
    </row>
    <row r="299" spans="1:11" s="3" customFormat="1" ht="12.75" x14ac:dyDescent="0.2">
      <c r="A299" s="6"/>
      <c r="B299" s="5" t="s">
        <v>8</v>
      </c>
      <c r="C299" s="51">
        <f>D299+F299+H299+J299</f>
        <v>20</v>
      </c>
      <c r="D299" s="44">
        <v>20</v>
      </c>
      <c r="E299" s="7">
        <v>100</v>
      </c>
      <c r="F299" s="7"/>
      <c r="G299" s="7"/>
      <c r="H299" s="7"/>
      <c r="I299" s="7"/>
      <c r="J299" s="7"/>
      <c r="K299" s="7"/>
    </row>
    <row r="300" spans="1:11" s="3" customFormat="1" ht="25.5" x14ac:dyDescent="0.2">
      <c r="A300" s="9">
        <v>41</v>
      </c>
      <c r="B300" s="15" t="s">
        <v>134</v>
      </c>
      <c r="C300" s="44"/>
      <c r="D300" s="44"/>
      <c r="E300" s="7"/>
      <c r="F300" s="7"/>
      <c r="G300" s="7"/>
      <c r="H300" s="7"/>
      <c r="I300" s="7"/>
      <c r="J300" s="7"/>
      <c r="K300" s="7"/>
    </row>
    <row r="301" spans="1:11" s="3" customFormat="1" ht="12.75" x14ac:dyDescent="0.2">
      <c r="A301" s="6"/>
      <c r="B301" s="5" t="s">
        <v>8</v>
      </c>
      <c r="C301" s="51">
        <f>D301+F301+H301+J301</f>
        <v>90.75</v>
      </c>
      <c r="D301" s="44">
        <v>90.75</v>
      </c>
      <c r="E301" s="7">
        <v>100</v>
      </c>
      <c r="F301" s="7"/>
      <c r="G301" s="7"/>
      <c r="H301" s="7"/>
      <c r="I301" s="7"/>
      <c r="J301" s="7"/>
      <c r="K301" s="7"/>
    </row>
    <row r="302" spans="1:11" s="3" customFormat="1" ht="38.25" x14ac:dyDescent="0.2">
      <c r="A302" s="9">
        <v>42</v>
      </c>
      <c r="B302" s="15" t="s">
        <v>135</v>
      </c>
      <c r="C302" s="44"/>
      <c r="D302" s="44"/>
      <c r="E302" s="7"/>
      <c r="F302" s="7"/>
      <c r="G302" s="7"/>
      <c r="H302" s="7"/>
      <c r="I302" s="7"/>
      <c r="J302" s="7"/>
      <c r="K302" s="7"/>
    </row>
    <row r="303" spans="1:11" s="3" customFormat="1" ht="12.75" x14ac:dyDescent="0.2">
      <c r="A303" s="6"/>
      <c r="B303" s="5" t="s">
        <v>8</v>
      </c>
      <c r="C303" s="51">
        <f>D303+F303+H303+J303</f>
        <v>60</v>
      </c>
      <c r="D303" s="44">
        <v>60</v>
      </c>
      <c r="E303" s="7">
        <v>100</v>
      </c>
      <c r="F303" s="7"/>
      <c r="G303" s="7"/>
      <c r="H303" s="7"/>
      <c r="I303" s="7"/>
      <c r="J303" s="7"/>
      <c r="K303" s="7"/>
    </row>
    <row r="304" spans="1:11" s="3" customFormat="1" ht="12.75" x14ac:dyDescent="0.2">
      <c r="A304" s="9">
        <v>43</v>
      </c>
      <c r="B304" s="15" t="s">
        <v>84</v>
      </c>
      <c r="C304" s="44"/>
      <c r="D304" s="44"/>
      <c r="E304" s="7"/>
      <c r="F304" s="7"/>
      <c r="G304" s="7"/>
      <c r="H304" s="7"/>
      <c r="I304" s="7"/>
      <c r="J304" s="7"/>
      <c r="K304" s="7"/>
    </row>
    <row r="305" spans="1:11" s="3" customFormat="1" ht="12.75" x14ac:dyDescent="0.2">
      <c r="A305" s="6"/>
      <c r="B305" s="5" t="s">
        <v>8</v>
      </c>
      <c r="C305" s="51">
        <f>D305+F305+H305+J305</f>
        <v>12.23</v>
      </c>
      <c r="D305" s="44">
        <v>12.23</v>
      </c>
      <c r="E305" s="7">
        <v>100</v>
      </c>
      <c r="F305" s="7"/>
      <c r="G305" s="7"/>
      <c r="H305" s="7"/>
      <c r="I305" s="7"/>
      <c r="J305" s="7"/>
      <c r="K305" s="7"/>
    </row>
    <row r="306" spans="1:11" s="3" customFormat="1" ht="12.75" x14ac:dyDescent="0.2">
      <c r="A306" s="9">
        <v>44</v>
      </c>
      <c r="B306" s="15" t="s">
        <v>136</v>
      </c>
      <c r="C306" s="45"/>
      <c r="D306" s="45"/>
      <c r="E306" s="7"/>
      <c r="F306" s="7"/>
      <c r="G306" s="7"/>
      <c r="H306" s="7"/>
      <c r="I306" s="7"/>
      <c r="J306" s="7"/>
      <c r="K306" s="7"/>
    </row>
    <row r="307" spans="1:11" s="3" customFormat="1" ht="12.75" x14ac:dyDescent="0.2">
      <c r="A307" s="6"/>
      <c r="B307" s="5" t="s">
        <v>8</v>
      </c>
      <c r="C307" s="51">
        <f>D307+F307+H307+J307</f>
        <v>3</v>
      </c>
      <c r="D307" s="45">
        <v>3</v>
      </c>
      <c r="E307" s="7">
        <v>100</v>
      </c>
      <c r="F307" s="7"/>
      <c r="G307" s="7"/>
      <c r="H307" s="7"/>
      <c r="I307" s="7"/>
      <c r="J307" s="7"/>
      <c r="K307" s="7"/>
    </row>
    <row r="308" spans="1:11" s="3" customFormat="1" ht="25.5" x14ac:dyDescent="0.2">
      <c r="A308" s="9">
        <v>45</v>
      </c>
      <c r="B308" s="15" t="s">
        <v>180</v>
      </c>
      <c r="C308" s="14"/>
      <c r="D308" s="45"/>
      <c r="E308" s="7"/>
      <c r="F308" s="7"/>
      <c r="G308" s="7"/>
      <c r="H308" s="7"/>
      <c r="I308" s="7"/>
      <c r="J308" s="14"/>
      <c r="K308" s="7"/>
    </row>
    <row r="309" spans="1:11" s="3" customFormat="1" ht="12.75" x14ac:dyDescent="0.2">
      <c r="A309" s="6"/>
      <c r="B309" s="5" t="s">
        <v>5</v>
      </c>
      <c r="C309" s="51">
        <f>D309+F309+H309+J309</f>
        <v>12164.47</v>
      </c>
      <c r="D309" s="7">
        <v>11482.47</v>
      </c>
      <c r="E309" s="7">
        <f>100-I309</f>
        <v>94.393508307390292</v>
      </c>
      <c r="F309" s="7"/>
      <c r="G309" s="7"/>
      <c r="H309" s="7">
        <v>682</v>
      </c>
      <c r="I309" s="7">
        <f>H309/C309%</f>
        <v>5.6064916926097066</v>
      </c>
      <c r="J309" s="14"/>
      <c r="K309" s="7"/>
    </row>
    <row r="310" spans="1:11" s="3" customFormat="1" ht="38.25" x14ac:dyDescent="0.2">
      <c r="A310" s="9">
        <v>46</v>
      </c>
      <c r="B310" s="15" t="s">
        <v>187</v>
      </c>
      <c r="C310" s="14"/>
      <c r="D310" s="44"/>
      <c r="E310" s="7"/>
      <c r="F310" s="7"/>
      <c r="G310" s="7"/>
      <c r="H310" s="7"/>
      <c r="I310" s="7"/>
      <c r="J310" s="14"/>
      <c r="K310" s="7"/>
    </row>
    <row r="311" spans="1:11" s="3" customFormat="1" ht="12.75" x14ac:dyDescent="0.2">
      <c r="A311" s="6"/>
      <c r="B311" s="5" t="s">
        <v>5</v>
      </c>
      <c r="C311" s="51">
        <f>D311+F311+H311+J311</f>
        <v>23206.89</v>
      </c>
      <c r="D311" s="7">
        <v>20846.89</v>
      </c>
      <c r="E311" s="7">
        <f>100-I311</f>
        <v>89.830606341478756</v>
      </c>
      <c r="F311" s="7"/>
      <c r="G311" s="7"/>
      <c r="H311" s="7">
        <v>2360</v>
      </c>
      <c r="I311" s="7">
        <f>H311/C311%</f>
        <v>10.169393658521242</v>
      </c>
      <c r="J311" s="14"/>
      <c r="K311" s="7"/>
    </row>
    <row r="312" spans="1:11" s="3" customFormat="1" ht="38.25" x14ac:dyDescent="0.2">
      <c r="A312" s="9">
        <v>47</v>
      </c>
      <c r="B312" s="15" t="s">
        <v>188</v>
      </c>
      <c r="C312" s="44"/>
      <c r="D312" s="44"/>
      <c r="E312" s="7"/>
      <c r="F312" s="7"/>
      <c r="G312" s="7"/>
      <c r="H312" s="7"/>
      <c r="I312" s="7"/>
      <c r="J312" s="7"/>
      <c r="K312" s="7"/>
    </row>
    <row r="313" spans="1:11" s="3" customFormat="1" ht="12.75" x14ac:dyDescent="0.2">
      <c r="A313" s="6"/>
      <c r="B313" s="5" t="s">
        <v>5</v>
      </c>
      <c r="C313" s="51">
        <f>D313+F313+H313+J313</f>
        <v>19741.89</v>
      </c>
      <c r="D313" s="7">
        <v>16433.89</v>
      </c>
      <c r="E313" s="7">
        <f>100-I313</f>
        <v>83.243752244592585</v>
      </c>
      <c r="F313" s="7"/>
      <c r="G313" s="7"/>
      <c r="H313" s="7">
        <v>3308</v>
      </c>
      <c r="I313" s="7">
        <f>H313/C313%</f>
        <v>16.756247755407411</v>
      </c>
      <c r="J313" s="7"/>
      <c r="K313" s="7"/>
    </row>
    <row r="314" spans="1:11" s="3" customFormat="1" ht="48" x14ac:dyDescent="0.2">
      <c r="A314" s="9">
        <v>48</v>
      </c>
      <c r="B314" s="52" t="s">
        <v>209</v>
      </c>
      <c r="C314" s="51"/>
      <c r="D314" s="7"/>
      <c r="E314" s="7"/>
      <c r="F314" s="7"/>
      <c r="G314" s="7"/>
      <c r="H314" s="7"/>
      <c r="I314" s="7"/>
      <c r="J314" s="10"/>
      <c r="K314" s="7"/>
    </row>
    <row r="315" spans="1:11" s="3" customFormat="1" ht="12.75" x14ac:dyDescent="0.2">
      <c r="A315" s="6"/>
      <c r="B315" s="5" t="s">
        <v>5</v>
      </c>
      <c r="C315" s="51">
        <f>D315+F315+H315+J315</f>
        <v>25771</v>
      </c>
      <c r="D315" s="7">
        <v>25128</v>
      </c>
      <c r="E315" s="7">
        <f>100-I315</f>
        <v>97.504947421520313</v>
      </c>
      <c r="F315" s="7"/>
      <c r="G315" s="7"/>
      <c r="H315" s="53">
        <v>643</v>
      </c>
      <c r="I315" s="7">
        <f>H315/C315%</f>
        <v>2.4950525784796866</v>
      </c>
      <c r="J315" s="10"/>
      <c r="K315" s="7"/>
    </row>
    <row r="316" spans="1:11" s="3" customFormat="1" ht="21" customHeight="1" x14ac:dyDescent="0.2">
      <c r="A316" s="6" t="s">
        <v>41</v>
      </c>
      <c r="B316" s="8" t="s">
        <v>43</v>
      </c>
      <c r="C316" s="5">
        <f>D316+F316+H316+J316</f>
        <v>23539.07</v>
      </c>
      <c r="D316" s="5">
        <f xml:space="preserve"> SUM(D323:D339)</f>
        <v>23539.07</v>
      </c>
      <c r="E316" s="7">
        <v>100</v>
      </c>
      <c r="F316" s="5"/>
      <c r="G316" s="7"/>
      <c r="H316" s="5"/>
      <c r="I316" s="7"/>
      <c r="J316" s="5"/>
      <c r="K316" s="7"/>
    </row>
    <row r="317" spans="1:11" s="3" customFormat="1" ht="12.75" x14ac:dyDescent="0.2">
      <c r="A317" s="6"/>
      <c r="B317" s="5" t="s">
        <v>5</v>
      </c>
      <c r="C317" s="5">
        <f>SUMIF(B323:B339," - verde",C323:C339)</f>
        <v>23291.66</v>
      </c>
      <c r="D317" s="5">
        <f>SUMIF(B323:B339," - verde",D323:D339)</f>
        <v>23291.66</v>
      </c>
      <c r="E317" s="7">
        <v>100</v>
      </c>
      <c r="F317" s="7"/>
      <c r="G317" s="7"/>
      <c r="H317" s="5"/>
      <c r="I317" s="7"/>
      <c r="J317" s="5"/>
      <c r="K317" s="7"/>
    </row>
    <row r="318" spans="1:11" s="3" customFormat="1" ht="12.75" x14ac:dyDescent="0.2">
      <c r="A318" s="6"/>
      <c r="B318" s="5" t="s">
        <v>6</v>
      </c>
      <c r="C318" s="5"/>
      <c r="D318" s="5"/>
      <c r="E318" s="7"/>
      <c r="F318" s="7"/>
      <c r="G318" s="7"/>
      <c r="H318" s="7"/>
      <c r="I318" s="7"/>
      <c r="J318" s="7"/>
      <c r="K318" s="7"/>
    </row>
    <row r="319" spans="1:11" s="3" customFormat="1" ht="12.75" x14ac:dyDescent="0.2">
      <c r="A319" s="6"/>
      <c r="B319" s="5" t="s">
        <v>7</v>
      </c>
      <c r="C319" s="5">
        <f>SUMIF(B322:B339," - mixt",C322:C339)</f>
        <v>0</v>
      </c>
      <c r="D319" s="5">
        <f>SUMIF(B322:B339," - mixt",D322:D339)</f>
        <v>0</v>
      </c>
      <c r="E319" s="7"/>
      <c r="F319" s="7"/>
      <c r="G319" s="7"/>
      <c r="H319" s="5"/>
      <c r="I319" s="7"/>
      <c r="J319" s="5"/>
      <c r="K319" s="7"/>
    </row>
    <row r="320" spans="1:11" s="3" customFormat="1" ht="12.75" x14ac:dyDescent="0.2">
      <c r="A320" s="6"/>
      <c r="B320" s="5" t="s">
        <v>8</v>
      </c>
      <c r="C320" s="5">
        <f>SUMIF(B323:B339," - neutru",C323:C339)</f>
        <v>247.41</v>
      </c>
      <c r="D320" s="5">
        <f>SUMIF(B323:B339," - neutru",D323:D339)</f>
        <v>247.41</v>
      </c>
      <c r="E320" s="7">
        <v>100</v>
      </c>
      <c r="F320" s="7"/>
      <c r="G320" s="7"/>
      <c r="H320" s="5"/>
      <c r="I320" s="7"/>
      <c r="J320" s="5"/>
      <c r="K320" s="7"/>
    </row>
    <row r="321" spans="1:11" s="3" customFormat="1" ht="12.75" x14ac:dyDescent="0.2">
      <c r="A321" s="6"/>
      <c r="B321" s="5" t="s">
        <v>9</v>
      </c>
      <c r="C321" s="5"/>
      <c r="D321" s="7"/>
      <c r="E321" s="7"/>
      <c r="F321" s="7"/>
      <c r="G321" s="7"/>
      <c r="H321" s="7"/>
      <c r="I321" s="7"/>
      <c r="J321" s="7"/>
      <c r="K321" s="7"/>
    </row>
    <row r="322" spans="1:11" s="3" customFormat="1" ht="25.5" x14ac:dyDescent="0.2">
      <c r="A322" s="6" t="s">
        <v>2</v>
      </c>
      <c r="B322" s="15" t="s">
        <v>137</v>
      </c>
      <c r="C322" s="44"/>
      <c r="D322" s="44"/>
      <c r="E322" s="7"/>
      <c r="F322" s="7"/>
      <c r="G322" s="7"/>
      <c r="H322" s="7"/>
      <c r="I322" s="7"/>
      <c r="J322" s="7"/>
      <c r="K322" s="7"/>
    </row>
    <row r="323" spans="1:11" s="3" customFormat="1" ht="12.75" x14ac:dyDescent="0.2">
      <c r="A323" s="6"/>
      <c r="B323" s="5" t="s">
        <v>5</v>
      </c>
      <c r="C323" s="51">
        <f>D323+F323+H323+J323</f>
        <v>567.47</v>
      </c>
      <c r="D323" s="44">
        <v>567.47</v>
      </c>
      <c r="E323" s="7">
        <v>100</v>
      </c>
      <c r="F323" s="7"/>
      <c r="G323" s="7"/>
      <c r="H323" s="7"/>
      <c r="I323" s="7"/>
      <c r="J323" s="7"/>
      <c r="K323" s="7"/>
    </row>
    <row r="324" spans="1:11" s="3" customFormat="1" ht="25.5" x14ac:dyDescent="0.2">
      <c r="A324" s="6" t="s">
        <v>11</v>
      </c>
      <c r="B324" s="17" t="s">
        <v>138</v>
      </c>
      <c r="C324" s="44"/>
      <c r="D324" s="44"/>
      <c r="E324" s="7"/>
      <c r="F324" s="7"/>
      <c r="G324" s="7"/>
      <c r="H324" s="7"/>
      <c r="I324" s="7"/>
      <c r="J324" s="7"/>
      <c r="K324" s="7"/>
    </row>
    <row r="325" spans="1:11" s="3" customFormat="1" ht="12.75" x14ac:dyDescent="0.2">
      <c r="A325" s="6"/>
      <c r="B325" s="5" t="s">
        <v>5</v>
      </c>
      <c r="C325" s="51">
        <f>D325+F325+H325+J325</f>
        <v>400</v>
      </c>
      <c r="D325" s="44">
        <v>400</v>
      </c>
      <c r="E325" s="7">
        <v>100</v>
      </c>
      <c r="F325" s="7"/>
      <c r="G325" s="7"/>
      <c r="H325" s="7"/>
      <c r="I325" s="7"/>
      <c r="J325" s="7"/>
      <c r="K325" s="7"/>
    </row>
    <row r="326" spans="1:11" s="3" customFormat="1" ht="12.75" x14ac:dyDescent="0.2">
      <c r="A326" s="9">
        <v>3</v>
      </c>
      <c r="B326" s="15" t="s">
        <v>139</v>
      </c>
      <c r="C326" s="44"/>
      <c r="D326" s="44"/>
      <c r="E326" s="7"/>
      <c r="F326" s="7"/>
      <c r="G326" s="7"/>
      <c r="H326" s="7"/>
      <c r="I326" s="7"/>
      <c r="J326" s="7"/>
      <c r="K326" s="7"/>
    </row>
    <row r="327" spans="1:11" s="3" customFormat="1" ht="12.75" x14ac:dyDescent="0.2">
      <c r="A327" s="6"/>
      <c r="B327" s="5" t="s">
        <v>8</v>
      </c>
      <c r="C327" s="51">
        <f>D327+F327+H327+J327</f>
        <v>220</v>
      </c>
      <c r="D327" s="44">
        <v>220</v>
      </c>
      <c r="E327" s="7">
        <v>100</v>
      </c>
      <c r="F327" s="7"/>
      <c r="G327" s="7"/>
      <c r="H327" s="7"/>
      <c r="I327" s="7"/>
      <c r="J327" s="7"/>
      <c r="K327" s="7"/>
    </row>
    <row r="328" spans="1:11" s="3" customFormat="1" ht="16.5" customHeight="1" x14ac:dyDescent="0.2">
      <c r="A328" s="9">
        <v>4</v>
      </c>
      <c r="B328" s="15" t="s">
        <v>84</v>
      </c>
      <c r="C328" s="44"/>
      <c r="D328" s="44"/>
      <c r="E328" s="7"/>
      <c r="F328" s="7"/>
      <c r="G328" s="7"/>
      <c r="H328" s="7"/>
      <c r="I328" s="7"/>
      <c r="J328" s="7"/>
      <c r="K328" s="7"/>
    </row>
    <row r="329" spans="1:11" s="3" customFormat="1" ht="12.75" x14ac:dyDescent="0.2">
      <c r="A329" s="6"/>
      <c r="B329" s="5" t="s">
        <v>8</v>
      </c>
      <c r="C329" s="51">
        <f>D329+F329+H329+J329</f>
        <v>2</v>
      </c>
      <c r="D329" s="44">
        <v>2</v>
      </c>
      <c r="E329" s="7">
        <v>100</v>
      </c>
      <c r="F329" s="7"/>
      <c r="G329" s="7"/>
      <c r="H329" s="7"/>
      <c r="I329" s="7"/>
      <c r="J329" s="7"/>
      <c r="K329" s="7"/>
    </row>
    <row r="330" spans="1:11" s="3" customFormat="1" ht="38.25" x14ac:dyDescent="0.2">
      <c r="A330" s="9">
        <v>5</v>
      </c>
      <c r="B330" s="15" t="s">
        <v>140</v>
      </c>
      <c r="C330" s="44"/>
      <c r="D330" s="44"/>
      <c r="E330" s="7"/>
      <c r="F330" s="7"/>
      <c r="G330" s="7"/>
      <c r="H330" s="7"/>
      <c r="I330" s="7"/>
      <c r="J330" s="7"/>
      <c r="K330" s="7"/>
    </row>
    <row r="331" spans="1:11" s="3" customFormat="1" ht="12.75" x14ac:dyDescent="0.2">
      <c r="A331" s="6"/>
      <c r="B331" s="5" t="s">
        <v>8</v>
      </c>
      <c r="C331" s="51">
        <f>D331+F331+H331+J331</f>
        <v>12.1</v>
      </c>
      <c r="D331" s="44">
        <v>12.1</v>
      </c>
      <c r="E331" s="7">
        <v>100</v>
      </c>
      <c r="F331" s="7"/>
      <c r="G331" s="7"/>
      <c r="H331" s="7"/>
      <c r="I331" s="7"/>
      <c r="J331" s="7"/>
      <c r="K331" s="7"/>
    </row>
    <row r="332" spans="1:11" s="3" customFormat="1" ht="38.25" x14ac:dyDescent="0.2">
      <c r="A332" s="9">
        <v>6</v>
      </c>
      <c r="B332" s="15" t="s">
        <v>141</v>
      </c>
      <c r="C332" s="44"/>
      <c r="D332" s="44"/>
      <c r="E332" s="7"/>
      <c r="F332" s="7"/>
      <c r="G332" s="7"/>
      <c r="H332" s="7"/>
      <c r="I332" s="7"/>
      <c r="J332" s="7"/>
      <c r="K332" s="7"/>
    </row>
    <row r="333" spans="1:11" s="3" customFormat="1" ht="12.75" x14ac:dyDescent="0.2">
      <c r="A333" s="6"/>
      <c r="B333" s="5" t="s">
        <v>8</v>
      </c>
      <c r="C333" s="51">
        <f>D333+F333+H333+J333</f>
        <v>13.31</v>
      </c>
      <c r="D333" s="44">
        <v>13.31</v>
      </c>
      <c r="E333" s="7">
        <v>100</v>
      </c>
      <c r="F333" s="7"/>
      <c r="G333" s="7"/>
      <c r="H333" s="7"/>
      <c r="I333" s="7"/>
      <c r="J333" s="7"/>
      <c r="K333" s="7"/>
    </row>
    <row r="334" spans="1:11" s="3" customFormat="1" ht="12.75" x14ac:dyDescent="0.2">
      <c r="A334" s="9">
        <v>7</v>
      </c>
      <c r="B334" s="15" t="s">
        <v>142</v>
      </c>
      <c r="C334" s="45"/>
      <c r="D334" s="45"/>
      <c r="E334" s="7"/>
      <c r="F334" s="7"/>
      <c r="G334" s="7"/>
      <c r="H334" s="7"/>
      <c r="I334" s="7"/>
      <c r="J334" s="7"/>
      <c r="K334" s="7"/>
    </row>
    <row r="335" spans="1:11" s="3" customFormat="1" ht="12.75" x14ac:dyDescent="0.2">
      <c r="A335" s="6"/>
      <c r="B335" s="5" t="s">
        <v>5</v>
      </c>
      <c r="C335" s="51">
        <f>D335+F335+H335+J335</f>
        <v>40</v>
      </c>
      <c r="D335" s="45">
        <v>40</v>
      </c>
      <c r="E335" s="7">
        <v>100</v>
      </c>
      <c r="F335" s="7"/>
      <c r="G335" s="7"/>
      <c r="H335" s="7"/>
      <c r="I335" s="7"/>
      <c r="J335" s="7"/>
      <c r="K335" s="7"/>
    </row>
    <row r="336" spans="1:11" s="3" customFormat="1" ht="38.25" x14ac:dyDescent="0.2">
      <c r="A336" s="9">
        <v>8</v>
      </c>
      <c r="B336" s="15" t="s">
        <v>189</v>
      </c>
      <c r="C336" s="44"/>
      <c r="D336" s="44"/>
      <c r="E336" s="7"/>
      <c r="F336" s="7"/>
      <c r="G336" s="7"/>
      <c r="H336" s="7"/>
      <c r="I336" s="7"/>
      <c r="J336" s="7"/>
      <c r="K336" s="7"/>
    </row>
    <row r="337" spans="1:11" s="3" customFormat="1" ht="12.75" x14ac:dyDescent="0.2">
      <c r="A337" s="6"/>
      <c r="B337" s="5" t="s">
        <v>5</v>
      </c>
      <c r="C337" s="51">
        <f>D337+F337+H337+J337</f>
        <v>2042.94</v>
      </c>
      <c r="D337" s="7">
        <v>2042.94</v>
      </c>
      <c r="E337" s="7">
        <v>100</v>
      </c>
      <c r="F337" s="7"/>
      <c r="G337" s="7"/>
      <c r="H337" s="7"/>
      <c r="I337" s="7"/>
      <c r="J337" s="7"/>
      <c r="K337" s="7"/>
    </row>
    <row r="338" spans="1:11" s="3" customFormat="1" ht="39.75" customHeight="1" x14ac:dyDescent="0.2">
      <c r="A338" s="9">
        <v>9</v>
      </c>
      <c r="B338" s="15" t="s">
        <v>190</v>
      </c>
      <c r="C338" s="45"/>
      <c r="D338" s="45"/>
      <c r="E338" s="7"/>
      <c r="F338" s="7"/>
      <c r="G338" s="7"/>
      <c r="H338" s="7"/>
      <c r="I338" s="7"/>
      <c r="J338" s="7"/>
      <c r="K338" s="7"/>
    </row>
    <row r="339" spans="1:11" s="3" customFormat="1" ht="12.75" x14ac:dyDescent="0.2">
      <c r="A339" s="6"/>
      <c r="B339" s="5" t="s">
        <v>5</v>
      </c>
      <c r="C339" s="51">
        <f>D339+F339+H339+J339</f>
        <v>20241.25</v>
      </c>
      <c r="D339" s="7">
        <v>20241.25</v>
      </c>
      <c r="E339" s="7">
        <v>100</v>
      </c>
      <c r="F339" s="7"/>
      <c r="G339" s="7"/>
      <c r="H339" s="7"/>
      <c r="I339" s="7"/>
      <c r="J339" s="7"/>
      <c r="K339" s="7"/>
    </row>
    <row r="340" spans="1:11" s="3" customFormat="1" ht="30.75" customHeight="1" x14ac:dyDescent="0.2">
      <c r="A340" s="6" t="s">
        <v>44</v>
      </c>
      <c r="B340" s="8" t="s">
        <v>45</v>
      </c>
      <c r="C340" s="5">
        <v>0</v>
      </c>
      <c r="D340" s="7">
        <v>0</v>
      </c>
      <c r="E340" s="7"/>
      <c r="F340" s="7"/>
      <c r="G340" s="7"/>
      <c r="H340" s="7"/>
      <c r="I340" s="7"/>
      <c r="J340" s="7"/>
      <c r="K340" s="7"/>
    </row>
    <row r="341" spans="1:11" s="3" customFormat="1" ht="18.75" customHeight="1" x14ac:dyDescent="0.2">
      <c r="A341" s="6"/>
      <c r="B341" s="5" t="s">
        <v>5</v>
      </c>
      <c r="C341" s="5"/>
      <c r="D341" s="7"/>
      <c r="E341" s="7"/>
      <c r="F341" s="7"/>
      <c r="G341" s="7"/>
      <c r="H341" s="7"/>
      <c r="I341" s="7"/>
      <c r="J341" s="7"/>
      <c r="K341" s="7"/>
    </row>
    <row r="342" spans="1:11" s="3" customFormat="1" ht="17.25" customHeight="1" x14ac:dyDescent="0.2">
      <c r="A342" s="6"/>
      <c r="B342" s="5" t="s">
        <v>6</v>
      </c>
      <c r="C342" s="5"/>
      <c r="D342" s="7"/>
      <c r="E342" s="7"/>
      <c r="F342" s="7"/>
      <c r="G342" s="7"/>
      <c r="H342" s="7"/>
      <c r="I342" s="7"/>
      <c r="J342" s="7"/>
      <c r="K342" s="7"/>
    </row>
    <row r="343" spans="1:11" s="3" customFormat="1" ht="17.25" customHeight="1" x14ac:dyDescent="0.2">
      <c r="A343" s="6"/>
      <c r="B343" s="5" t="s">
        <v>7</v>
      </c>
      <c r="C343" s="5"/>
      <c r="D343" s="7"/>
      <c r="E343" s="7"/>
      <c r="F343" s="7"/>
      <c r="G343" s="7"/>
      <c r="H343" s="7"/>
      <c r="I343" s="7"/>
      <c r="J343" s="7"/>
      <c r="K343" s="7"/>
    </row>
    <row r="344" spans="1:11" s="3" customFormat="1" ht="12.75" x14ac:dyDescent="0.2">
      <c r="A344" s="6"/>
      <c r="B344" s="5" t="s">
        <v>8</v>
      </c>
      <c r="C344" s="5"/>
      <c r="D344" s="7"/>
      <c r="E344" s="7"/>
      <c r="F344" s="7"/>
      <c r="G344" s="7"/>
      <c r="H344" s="7"/>
      <c r="I344" s="7"/>
      <c r="J344" s="7"/>
      <c r="K344" s="7"/>
    </row>
    <row r="345" spans="1:11" s="3" customFormat="1" ht="12.75" x14ac:dyDescent="0.2">
      <c r="A345" s="6"/>
      <c r="B345" s="5" t="s">
        <v>9</v>
      </c>
      <c r="C345" s="5"/>
      <c r="D345" s="7"/>
      <c r="E345" s="7"/>
      <c r="F345" s="7"/>
      <c r="G345" s="7"/>
      <c r="H345" s="7"/>
      <c r="I345" s="7"/>
      <c r="J345" s="7"/>
      <c r="K345" s="7"/>
    </row>
    <row r="346" spans="1:11" s="3" customFormat="1" ht="19.5" customHeight="1" x14ac:dyDescent="0.2">
      <c r="A346" s="6" t="s">
        <v>46</v>
      </c>
      <c r="B346" s="8" t="s">
        <v>47</v>
      </c>
      <c r="C346" s="5">
        <v>0</v>
      </c>
      <c r="D346" s="7">
        <v>0</v>
      </c>
      <c r="E346" s="7"/>
      <c r="F346" s="7"/>
      <c r="G346" s="7"/>
      <c r="H346" s="7"/>
      <c r="I346" s="7"/>
      <c r="J346" s="7"/>
      <c r="K346" s="7"/>
    </row>
    <row r="347" spans="1:11" s="3" customFormat="1" ht="12.75" x14ac:dyDescent="0.2">
      <c r="A347" s="6"/>
      <c r="B347" s="5" t="s">
        <v>5</v>
      </c>
      <c r="C347" s="5"/>
      <c r="D347" s="7"/>
      <c r="E347" s="7"/>
      <c r="F347" s="7"/>
      <c r="G347" s="7"/>
      <c r="H347" s="7"/>
      <c r="I347" s="7"/>
      <c r="J347" s="7"/>
      <c r="K347" s="7"/>
    </row>
    <row r="348" spans="1:11" s="3" customFormat="1" ht="12.75" x14ac:dyDescent="0.2">
      <c r="A348" s="6"/>
      <c r="B348" s="5" t="s">
        <v>6</v>
      </c>
      <c r="C348" s="5"/>
      <c r="D348" s="7"/>
      <c r="E348" s="7"/>
      <c r="F348" s="7"/>
      <c r="G348" s="7"/>
      <c r="H348" s="7"/>
      <c r="I348" s="7"/>
      <c r="J348" s="7"/>
      <c r="K348" s="7"/>
    </row>
    <row r="349" spans="1:11" s="3" customFormat="1" ht="12.75" x14ac:dyDescent="0.2">
      <c r="A349" s="6"/>
      <c r="B349" s="5" t="s">
        <v>7</v>
      </c>
      <c r="C349" s="5"/>
      <c r="D349" s="7"/>
      <c r="E349" s="7"/>
      <c r="F349" s="7"/>
      <c r="G349" s="7"/>
      <c r="H349" s="7"/>
      <c r="I349" s="7"/>
      <c r="J349" s="7"/>
      <c r="K349" s="7"/>
    </row>
    <row r="350" spans="1:11" s="3" customFormat="1" ht="12.75" x14ac:dyDescent="0.2">
      <c r="A350" s="6"/>
      <c r="B350" s="5" t="s">
        <v>8</v>
      </c>
      <c r="C350" s="5"/>
      <c r="D350" s="7"/>
      <c r="E350" s="7"/>
      <c r="F350" s="7"/>
      <c r="G350" s="7"/>
      <c r="H350" s="7"/>
      <c r="I350" s="7"/>
      <c r="J350" s="7"/>
      <c r="K350" s="7"/>
    </row>
    <row r="351" spans="1:11" s="3" customFormat="1" ht="12.75" x14ac:dyDescent="0.2">
      <c r="A351" s="6"/>
      <c r="B351" s="5" t="s">
        <v>9</v>
      </c>
      <c r="C351" s="5"/>
      <c r="D351" s="7"/>
      <c r="E351" s="7"/>
      <c r="F351" s="7"/>
      <c r="G351" s="7"/>
      <c r="H351" s="7"/>
      <c r="I351" s="7"/>
      <c r="J351" s="7"/>
      <c r="K351" s="7"/>
    </row>
    <row r="352" spans="1:11" s="3" customFormat="1" ht="27.75" customHeight="1" x14ac:dyDescent="0.2">
      <c r="A352" s="6" t="s">
        <v>48</v>
      </c>
      <c r="B352" s="8" t="s">
        <v>49</v>
      </c>
      <c r="C352" s="5">
        <v>0</v>
      </c>
      <c r="D352" s="7">
        <v>0</v>
      </c>
      <c r="E352" s="7"/>
      <c r="F352" s="7"/>
      <c r="G352" s="7"/>
      <c r="H352" s="7"/>
      <c r="I352" s="7"/>
      <c r="J352" s="7"/>
      <c r="K352" s="7"/>
    </row>
    <row r="353" spans="1:11" s="3" customFormat="1" ht="12.75" x14ac:dyDescent="0.2">
      <c r="A353" s="6"/>
      <c r="B353" s="5" t="s">
        <v>5</v>
      </c>
      <c r="C353" s="5"/>
      <c r="D353" s="7"/>
      <c r="E353" s="7"/>
      <c r="F353" s="7"/>
      <c r="G353" s="7"/>
      <c r="H353" s="7"/>
      <c r="I353" s="7"/>
      <c r="J353" s="7"/>
      <c r="K353" s="7"/>
    </row>
    <row r="354" spans="1:11" s="3" customFormat="1" ht="12.75" x14ac:dyDescent="0.2">
      <c r="A354" s="6"/>
      <c r="B354" s="5" t="s">
        <v>6</v>
      </c>
      <c r="C354" s="5"/>
      <c r="D354" s="7"/>
      <c r="E354" s="7"/>
      <c r="F354" s="7"/>
      <c r="G354" s="7"/>
      <c r="H354" s="7"/>
      <c r="I354" s="7"/>
      <c r="J354" s="7"/>
      <c r="K354" s="7"/>
    </row>
    <row r="355" spans="1:11" s="3" customFormat="1" ht="12.75" x14ac:dyDescent="0.2">
      <c r="A355" s="6"/>
      <c r="B355" s="5" t="s">
        <v>7</v>
      </c>
      <c r="C355" s="5"/>
      <c r="D355" s="7"/>
      <c r="E355" s="7"/>
      <c r="F355" s="7"/>
      <c r="G355" s="7"/>
      <c r="H355" s="7"/>
      <c r="I355" s="7"/>
      <c r="J355" s="7"/>
      <c r="K355" s="7"/>
    </row>
    <row r="356" spans="1:11" s="3" customFormat="1" ht="12.75" x14ac:dyDescent="0.2">
      <c r="A356" s="6"/>
      <c r="B356" s="5" t="s">
        <v>8</v>
      </c>
      <c r="C356" s="5"/>
      <c r="D356" s="7"/>
      <c r="E356" s="7"/>
      <c r="F356" s="7"/>
      <c r="G356" s="7"/>
      <c r="H356" s="7"/>
      <c r="I356" s="7"/>
      <c r="J356" s="7"/>
      <c r="K356" s="7"/>
    </row>
    <row r="357" spans="1:11" s="3" customFormat="1" ht="12.75" x14ac:dyDescent="0.2">
      <c r="A357" s="6"/>
      <c r="B357" s="5" t="s">
        <v>9</v>
      </c>
      <c r="C357" s="5"/>
      <c r="D357" s="7"/>
      <c r="E357" s="7"/>
      <c r="F357" s="7"/>
      <c r="G357" s="7"/>
      <c r="H357" s="7"/>
      <c r="I357" s="7"/>
      <c r="J357" s="7"/>
      <c r="K357" s="7"/>
    </row>
    <row r="358" spans="1:11" s="3" customFormat="1" ht="23.25" customHeight="1" x14ac:dyDescent="0.2">
      <c r="A358" s="6" t="s">
        <v>50</v>
      </c>
      <c r="B358" s="8" t="s">
        <v>51</v>
      </c>
      <c r="C358" s="5">
        <f>D358+F358+H358+J358</f>
        <v>58535.16</v>
      </c>
      <c r="D358" s="5">
        <f xml:space="preserve"> SUM(D365:D413)</f>
        <v>57227.16</v>
      </c>
      <c r="E358" s="7">
        <f>100-I358</f>
        <v>97.765445588600087</v>
      </c>
      <c r="F358" s="5"/>
      <c r="G358" s="7"/>
      <c r="H358" s="5">
        <f xml:space="preserve"> SUM(H365:H413)</f>
        <v>1308</v>
      </c>
      <c r="I358" s="7">
        <f>H358/C358%</f>
        <v>2.2345544113999174</v>
      </c>
      <c r="J358" s="5"/>
      <c r="K358" s="7"/>
    </row>
    <row r="359" spans="1:11" s="3" customFormat="1" ht="12.75" x14ac:dyDescent="0.2">
      <c r="A359" s="6"/>
      <c r="B359" s="5" t="s">
        <v>5</v>
      </c>
      <c r="C359" s="5">
        <f>SUMIF(B365:B413," - verde",C365:C413)</f>
        <v>46314.09</v>
      </c>
      <c r="D359" s="5">
        <f>SUMIF(B365:B413," - verde",D365:D413)</f>
        <v>45006.09</v>
      </c>
      <c r="E359" s="7">
        <f>100-I359</f>
        <v>97.175805462225426</v>
      </c>
      <c r="F359" s="7"/>
      <c r="G359" s="7"/>
      <c r="H359" s="5">
        <f>SUMIF(B365:B413," - verde",H365:H413)</f>
        <v>1308</v>
      </c>
      <c r="I359" s="7">
        <f>H359/C359%</f>
        <v>2.8241945377745736</v>
      </c>
      <c r="J359" s="5"/>
      <c r="K359" s="7"/>
    </row>
    <row r="360" spans="1:11" s="3" customFormat="1" ht="12.75" x14ac:dyDescent="0.2">
      <c r="A360" s="6"/>
      <c r="B360" s="5" t="s">
        <v>6</v>
      </c>
      <c r="C360" s="5"/>
      <c r="D360" s="5"/>
      <c r="E360" s="7"/>
      <c r="F360" s="7"/>
      <c r="G360" s="7"/>
      <c r="H360" s="7"/>
      <c r="I360" s="7"/>
      <c r="J360" s="7"/>
      <c r="K360" s="7"/>
    </row>
    <row r="361" spans="1:11" s="3" customFormat="1" ht="12.75" x14ac:dyDescent="0.2">
      <c r="A361" s="6"/>
      <c r="B361" s="5" t="s">
        <v>7</v>
      </c>
      <c r="C361" s="5">
        <f>SUMIF(B365:B413," - mixt",C365:C413)</f>
        <v>10815</v>
      </c>
      <c r="D361" s="5">
        <f>SUMIF(B365:B413," - mixt",D365:D413)</f>
        <v>10815</v>
      </c>
      <c r="E361" s="7">
        <v>100</v>
      </c>
      <c r="F361" s="7"/>
      <c r="G361" s="7"/>
      <c r="H361" s="5"/>
      <c r="I361" s="7"/>
      <c r="J361" s="5"/>
      <c r="K361" s="7"/>
    </row>
    <row r="362" spans="1:11" s="3" customFormat="1" ht="12.75" x14ac:dyDescent="0.2">
      <c r="A362" s="6"/>
      <c r="B362" s="5" t="s">
        <v>8</v>
      </c>
      <c r="C362" s="5">
        <f>SUMIF(B365:B413," - neutru",C365:C413)</f>
        <v>1406.07</v>
      </c>
      <c r="D362" s="5">
        <f>SUMIF(B365:B413," - neutru",D365:D413)</f>
        <v>1406.07</v>
      </c>
      <c r="E362" s="7">
        <v>100</v>
      </c>
      <c r="F362" s="7"/>
      <c r="G362" s="7"/>
      <c r="H362" s="5"/>
      <c r="I362" s="7"/>
      <c r="J362" s="5"/>
      <c r="K362" s="7"/>
    </row>
    <row r="363" spans="1:11" s="3" customFormat="1" ht="12.75" x14ac:dyDescent="0.2">
      <c r="A363" s="6"/>
      <c r="B363" s="5" t="s">
        <v>9</v>
      </c>
      <c r="C363" s="5"/>
      <c r="D363" s="7"/>
      <c r="E363" s="7"/>
      <c r="F363" s="7"/>
      <c r="G363" s="7"/>
      <c r="H363" s="7"/>
      <c r="I363" s="7"/>
      <c r="J363" s="7"/>
      <c r="K363" s="7"/>
    </row>
    <row r="364" spans="1:11" s="3" customFormat="1" ht="25.5" x14ac:dyDescent="0.2">
      <c r="A364" s="6" t="s">
        <v>2</v>
      </c>
      <c r="B364" s="15" t="s">
        <v>143</v>
      </c>
      <c r="C364" s="44"/>
      <c r="D364" s="44"/>
      <c r="E364" s="7"/>
      <c r="F364" s="7"/>
      <c r="G364" s="7"/>
      <c r="H364" s="7"/>
      <c r="I364" s="7"/>
      <c r="J364" s="7"/>
      <c r="K364" s="7"/>
    </row>
    <row r="365" spans="1:11" s="3" customFormat="1" ht="12.75" x14ac:dyDescent="0.2">
      <c r="A365" s="6"/>
      <c r="B365" s="5" t="s">
        <v>7</v>
      </c>
      <c r="C365" s="51">
        <f>D365+F365+H365+J365</f>
        <v>8000</v>
      </c>
      <c r="D365" s="44">
        <v>8000</v>
      </c>
      <c r="E365" s="7">
        <v>100</v>
      </c>
      <c r="F365" s="7"/>
      <c r="G365" s="7"/>
      <c r="H365" s="7"/>
      <c r="I365" s="7"/>
      <c r="J365" s="7"/>
      <c r="K365" s="7"/>
    </row>
    <row r="366" spans="1:11" s="3" customFormat="1" ht="35.25" customHeight="1" x14ac:dyDescent="0.2">
      <c r="A366" s="6" t="s">
        <v>11</v>
      </c>
      <c r="B366" s="15" t="s">
        <v>144</v>
      </c>
      <c r="C366" s="44"/>
      <c r="D366" s="44"/>
      <c r="E366" s="7"/>
      <c r="F366" s="7"/>
      <c r="G366" s="7"/>
      <c r="H366" s="7"/>
      <c r="I366" s="7"/>
      <c r="J366" s="7"/>
      <c r="K366" s="7"/>
    </row>
    <row r="367" spans="1:11" s="3" customFormat="1" ht="12.75" x14ac:dyDescent="0.2">
      <c r="A367" s="6"/>
      <c r="B367" s="5" t="s">
        <v>7</v>
      </c>
      <c r="C367" s="51">
        <f>D367+F367+H367+J367</f>
        <v>1100</v>
      </c>
      <c r="D367" s="44">
        <v>1100</v>
      </c>
      <c r="E367" s="7">
        <v>100</v>
      </c>
      <c r="F367" s="7"/>
      <c r="G367" s="7"/>
      <c r="H367" s="7"/>
      <c r="I367" s="7"/>
      <c r="J367" s="7"/>
      <c r="K367" s="7"/>
    </row>
    <row r="368" spans="1:11" s="3" customFormat="1" ht="12.75" x14ac:dyDescent="0.2">
      <c r="A368" s="9">
        <v>3</v>
      </c>
      <c r="B368" s="15" t="s">
        <v>145</v>
      </c>
      <c r="C368" s="44"/>
      <c r="D368" s="44"/>
      <c r="E368" s="7"/>
      <c r="F368" s="7"/>
      <c r="G368" s="7"/>
      <c r="H368" s="7"/>
      <c r="I368" s="7"/>
      <c r="J368" s="7"/>
      <c r="K368" s="7"/>
    </row>
    <row r="369" spans="1:11" s="3" customFormat="1" ht="12.75" x14ac:dyDescent="0.2">
      <c r="A369" s="6"/>
      <c r="B369" s="5" t="s">
        <v>7</v>
      </c>
      <c r="C369" s="51">
        <f>D369+F369+H369+J369</f>
        <v>1715</v>
      </c>
      <c r="D369" s="44">
        <v>1715</v>
      </c>
      <c r="E369" s="7">
        <v>100</v>
      </c>
      <c r="F369" s="7"/>
      <c r="G369" s="7"/>
      <c r="H369" s="7"/>
      <c r="I369" s="7"/>
      <c r="J369" s="7"/>
      <c r="K369" s="7"/>
    </row>
    <row r="370" spans="1:11" s="3" customFormat="1" ht="25.5" x14ac:dyDescent="0.2">
      <c r="A370" s="9">
        <v>4</v>
      </c>
      <c r="B370" s="15" t="s">
        <v>146</v>
      </c>
      <c r="C370" s="44"/>
      <c r="D370" s="44"/>
      <c r="E370" s="7"/>
      <c r="F370" s="7"/>
      <c r="G370" s="7"/>
      <c r="H370" s="7"/>
      <c r="I370" s="7"/>
      <c r="J370" s="7"/>
      <c r="K370" s="7"/>
    </row>
    <row r="371" spans="1:11" s="3" customFormat="1" ht="12.75" x14ac:dyDescent="0.2">
      <c r="A371" s="6"/>
      <c r="B371" s="5" t="s">
        <v>5</v>
      </c>
      <c r="C371" s="51">
        <f>D371+F371+H371+J371</f>
        <v>2200</v>
      </c>
      <c r="D371" s="44">
        <v>2200</v>
      </c>
      <c r="E371" s="7">
        <v>100</v>
      </c>
      <c r="F371" s="7"/>
      <c r="G371" s="7"/>
      <c r="H371" s="7"/>
      <c r="I371" s="7"/>
      <c r="J371" s="7"/>
      <c r="K371" s="7"/>
    </row>
    <row r="372" spans="1:11" s="3" customFormat="1" ht="38.25" x14ac:dyDescent="0.2">
      <c r="A372" s="9">
        <v>5</v>
      </c>
      <c r="B372" s="15" t="s">
        <v>147</v>
      </c>
      <c r="C372" s="44"/>
      <c r="D372" s="44"/>
      <c r="E372" s="7"/>
      <c r="F372" s="7"/>
      <c r="G372" s="7"/>
      <c r="H372" s="7"/>
      <c r="I372" s="7"/>
      <c r="J372" s="7"/>
      <c r="K372" s="7"/>
    </row>
    <row r="373" spans="1:11" s="3" customFormat="1" ht="12.75" x14ac:dyDescent="0.2">
      <c r="A373" s="6"/>
      <c r="B373" s="5" t="s">
        <v>8</v>
      </c>
      <c r="C373" s="51">
        <f>D373+F373+H373+J373</f>
        <v>121</v>
      </c>
      <c r="D373" s="44">
        <v>121</v>
      </c>
      <c r="E373" s="7">
        <v>100</v>
      </c>
      <c r="F373" s="7"/>
      <c r="G373" s="7"/>
      <c r="H373" s="7"/>
      <c r="I373" s="7"/>
      <c r="J373" s="7"/>
      <c r="K373" s="7"/>
    </row>
    <row r="374" spans="1:11" s="3" customFormat="1" ht="53.25" customHeight="1" x14ac:dyDescent="0.2">
      <c r="A374" s="9">
        <v>6</v>
      </c>
      <c r="B374" s="15" t="s">
        <v>148</v>
      </c>
      <c r="C374" s="44"/>
      <c r="D374" s="44"/>
      <c r="E374" s="7"/>
      <c r="F374" s="7"/>
      <c r="G374" s="7"/>
      <c r="H374" s="7"/>
      <c r="I374" s="7"/>
      <c r="J374" s="7"/>
      <c r="K374" s="7"/>
    </row>
    <row r="375" spans="1:11" s="3" customFormat="1" ht="12.75" x14ac:dyDescent="0.2">
      <c r="A375" s="6"/>
      <c r="B375" s="5" t="s">
        <v>8</v>
      </c>
      <c r="C375" s="51">
        <f>D375+F375+H375+J375</f>
        <v>26</v>
      </c>
      <c r="D375" s="44">
        <v>26</v>
      </c>
      <c r="E375" s="7">
        <v>100</v>
      </c>
      <c r="F375" s="7"/>
      <c r="G375" s="7"/>
      <c r="H375" s="7"/>
      <c r="I375" s="7"/>
      <c r="J375" s="7"/>
      <c r="K375" s="7"/>
    </row>
    <row r="376" spans="1:11" s="3" customFormat="1" ht="51" x14ac:dyDescent="0.2">
      <c r="A376" s="9">
        <v>7</v>
      </c>
      <c r="B376" s="15" t="s">
        <v>149</v>
      </c>
      <c r="C376" s="44"/>
      <c r="D376" s="44"/>
      <c r="E376" s="7"/>
      <c r="F376" s="7"/>
      <c r="G376" s="7"/>
      <c r="H376" s="7"/>
      <c r="I376" s="7"/>
      <c r="J376" s="7"/>
      <c r="K376" s="7"/>
    </row>
    <row r="377" spans="1:11" s="3" customFormat="1" ht="12.75" x14ac:dyDescent="0.2">
      <c r="A377" s="6"/>
      <c r="B377" s="5" t="s">
        <v>8</v>
      </c>
      <c r="C377" s="51">
        <f>D377+F377+H377+J377</f>
        <v>130</v>
      </c>
      <c r="D377" s="7">
        <v>130</v>
      </c>
      <c r="E377" s="7">
        <v>100</v>
      </c>
      <c r="F377" s="7"/>
      <c r="G377" s="7"/>
      <c r="H377" s="7"/>
      <c r="I377" s="7"/>
      <c r="J377" s="7"/>
      <c r="K377" s="7"/>
    </row>
    <row r="378" spans="1:11" s="3" customFormat="1" ht="12.75" x14ac:dyDescent="0.2">
      <c r="A378" s="9">
        <v>8</v>
      </c>
      <c r="B378" s="15" t="s">
        <v>150</v>
      </c>
      <c r="C378" s="44"/>
      <c r="D378" s="44"/>
      <c r="E378" s="7"/>
      <c r="F378" s="7"/>
      <c r="G378" s="7"/>
      <c r="H378" s="7"/>
      <c r="I378" s="7"/>
      <c r="J378" s="7"/>
      <c r="K378" s="7"/>
    </row>
    <row r="379" spans="1:11" s="3" customFormat="1" ht="12.75" x14ac:dyDescent="0.2">
      <c r="A379" s="6"/>
      <c r="B379" s="5" t="s">
        <v>8</v>
      </c>
      <c r="C379" s="51">
        <f>D379+F379+H379+J379</f>
        <v>180</v>
      </c>
      <c r="D379" s="7">
        <v>180</v>
      </c>
      <c r="E379" s="7">
        <v>100</v>
      </c>
      <c r="F379" s="7"/>
      <c r="G379" s="7"/>
      <c r="H379" s="7"/>
      <c r="I379" s="7"/>
      <c r="J379" s="7"/>
      <c r="K379" s="7"/>
    </row>
    <row r="380" spans="1:11" s="3" customFormat="1" ht="12.75" x14ac:dyDescent="0.2">
      <c r="A380" s="9">
        <v>9</v>
      </c>
      <c r="B380" s="15" t="s">
        <v>151</v>
      </c>
      <c r="C380" s="44"/>
      <c r="D380" s="44"/>
      <c r="E380" s="7"/>
      <c r="F380" s="7"/>
      <c r="G380" s="7"/>
      <c r="H380" s="7"/>
      <c r="I380" s="7"/>
      <c r="J380" s="7"/>
      <c r="K380" s="7"/>
    </row>
    <row r="381" spans="1:11" s="3" customFormat="1" ht="12.75" x14ac:dyDescent="0.2">
      <c r="A381" s="6"/>
      <c r="B381" s="5" t="s">
        <v>8</v>
      </c>
      <c r="C381" s="51">
        <f>D381+F381+H381+J381</f>
        <v>290.39999999999998</v>
      </c>
      <c r="D381" s="44">
        <v>290.39999999999998</v>
      </c>
      <c r="E381" s="7">
        <v>100</v>
      </c>
      <c r="F381" s="7"/>
      <c r="G381" s="7"/>
      <c r="H381" s="7"/>
      <c r="I381" s="7"/>
      <c r="J381" s="7"/>
      <c r="K381" s="7"/>
    </row>
    <row r="382" spans="1:11" s="3" customFormat="1" ht="12.75" x14ac:dyDescent="0.2">
      <c r="A382" s="9">
        <v>10</v>
      </c>
      <c r="B382" s="15" t="s">
        <v>152</v>
      </c>
      <c r="C382" s="44"/>
      <c r="D382" s="44"/>
      <c r="E382" s="7"/>
      <c r="F382" s="7"/>
      <c r="G382" s="7"/>
      <c r="H382" s="7"/>
      <c r="I382" s="7"/>
      <c r="J382" s="7"/>
      <c r="K382" s="7"/>
    </row>
    <row r="383" spans="1:11" s="3" customFormat="1" ht="12.75" x14ac:dyDescent="0.2">
      <c r="A383" s="6"/>
      <c r="B383" s="5" t="s">
        <v>8</v>
      </c>
      <c r="C383" s="51">
        <f>D383+F383+H383+J383</f>
        <v>150</v>
      </c>
      <c r="D383" s="44">
        <v>150</v>
      </c>
      <c r="E383" s="7">
        <v>100</v>
      </c>
      <c r="F383" s="7"/>
      <c r="G383" s="7"/>
      <c r="H383" s="7"/>
      <c r="I383" s="7"/>
      <c r="J383" s="7"/>
      <c r="K383" s="7"/>
    </row>
    <row r="384" spans="1:11" s="3" customFormat="1" ht="102" x14ac:dyDescent="0.2">
      <c r="A384" s="9">
        <v>11</v>
      </c>
      <c r="B384" s="15" t="s">
        <v>193</v>
      </c>
      <c r="C384" s="44"/>
      <c r="D384" s="44"/>
      <c r="E384" s="7"/>
      <c r="F384" s="7"/>
      <c r="G384" s="7"/>
      <c r="H384" s="7"/>
      <c r="I384" s="7"/>
      <c r="J384" s="7"/>
      <c r="K384" s="7"/>
    </row>
    <row r="385" spans="1:11" s="3" customFormat="1" ht="12.75" x14ac:dyDescent="0.2">
      <c r="A385" s="6"/>
      <c r="B385" s="5" t="s">
        <v>8</v>
      </c>
      <c r="C385" s="51">
        <f>D385+F385+H385+J385</f>
        <v>30.25</v>
      </c>
      <c r="D385" s="44">
        <v>30.25</v>
      </c>
      <c r="E385" s="7">
        <v>100</v>
      </c>
      <c r="F385" s="7"/>
      <c r="G385" s="7"/>
      <c r="H385" s="7"/>
      <c r="I385" s="7"/>
      <c r="J385" s="7"/>
      <c r="K385" s="7"/>
    </row>
    <row r="386" spans="1:11" s="3" customFormat="1" ht="51" x14ac:dyDescent="0.2">
      <c r="A386" s="9">
        <v>12</v>
      </c>
      <c r="B386" s="15" t="s">
        <v>153</v>
      </c>
      <c r="C386" s="44"/>
      <c r="D386" s="44"/>
      <c r="E386" s="7"/>
      <c r="F386" s="7"/>
      <c r="G386" s="7"/>
      <c r="H386" s="7"/>
      <c r="I386" s="7"/>
      <c r="J386" s="7"/>
      <c r="K386" s="7"/>
    </row>
    <row r="387" spans="1:11" s="3" customFormat="1" ht="12.75" x14ac:dyDescent="0.2">
      <c r="A387" s="6"/>
      <c r="B387" s="5" t="s">
        <v>8</v>
      </c>
      <c r="C387" s="51">
        <f>D387+F387+H387+J387</f>
        <v>23.6</v>
      </c>
      <c r="D387" s="44">
        <v>23.6</v>
      </c>
      <c r="E387" s="7">
        <v>100</v>
      </c>
      <c r="F387" s="7"/>
      <c r="G387" s="7"/>
      <c r="H387" s="7"/>
      <c r="I387" s="7"/>
      <c r="J387" s="7"/>
      <c r="K387" s="7"/>
    </row>
    <row r="388" spans="1:11" s="3" customFormat="1" ht="38.25" x14ac:dyDescent="0.2">
      <c r="A388" s="9">
        <v>13</v>
      </c>
      <c r="B388" s="15" t="s">
        <v>154</v>
      </c>
      <c r="C388" s="44"/>
      <c r="D388" s="44"/>
      <c r="E388" s="7"/>
      <c r="F388" s="7"/>
      <c r="G388" s="7"/>
      <c r="H388" s="7"/>
      <c r="I388" s="7"/>
      <c r="J388" s="7"/>
      <c r="K388" s="7"/>
    </row>
    <row r="389" spans="1:11" s="3" customFormat="1" ht="12.75" x14ac:dyDescent="0.2">
      <c r="A389" s="6"/>
      <c r="B389" s="5" t="s">
        <v>8</v>
      </c>
      <c r="C389" s="51">
        <f>D389+F389+H389+J389</f>
        <v>5</v>
      </c>
      <c r="D389" s="44">
        <v>5</v>
      </c>
      <c r="E389" s="7">
        <v>100</v>
      </c>
      <c r="F389" s="7"/>
      <c r="G389" s="7"/>
      <c r="H389" s="7"/>
      <c r="I389" s="7"/>
      <c r="J389" s="7"/>
      <c r="K389" s="7"/>
    </row>
    <row r="390" spans="1:11" s="3" customFormat="1" ht="50.25" customHeight="1" x14ac:dyDescent="0.2">
      <c r="A390" s="9">
        <v>14</v>
      </c>
      <c r="B390" s="15" t="s">
        <v>155</v>
      </c>
      <c r="C390" s="44"/>
      <c r="D390" s="44"/>
      <c r="E390" s="7"/>
      <c r="F390" s="7"/>
      <c r="G390" s="7"/>
      <c r="H390" s="7"/>
      <c r="I390" s="7"/>
      <c r="J390" s="7"/>
      <c r="K390" s="7"/>
    </row>
    <row r="391" spans="1:11" s="3" customFormat="1" ht="12.75" x14ac:dyDescent="0.2">
      <c r="A391" s="6"/>
      <c r="B391" s="5" t="s">
        <v>8</v>
      </c>
      <c r="C391" s="51">
        <f>D391+F391+H391+J391</f>
        <v>38.119999999999997</v>
      </c>
      <c r="D391" s="44">
        <v>38.119999999999997</v>
      </c>
      <c r="E391" s="7">
        <v>100</v>
      </c>
      <c r="F391" s="7"/>
      <c r="G391" s="7"/>
      <c r="H391" s="7"/>
      <c r="I391" s="7"/>
      <c r="J391" s="7"/>
      <c r="K391" s="7"/>
    </row>
    <row r="392" spans="1:11" s="3" customFormat="1" ht="12.75" x14ac:dyDescent="0.2">
      <c r="A392" s="9">
        <v>15</v>
      </c>
      <c r="B392" s="15" t="s">
        <v>156</v>
      </c>
      <c r="C392" s="44"/>
      <c r="D392" s="44"/>
      <c r="E392" s="7"/>
      <c r="F392" s="7"/>
      <c r="G392" s="7"/>
      <c r="H392" s="7"/>
      <c r="I392" s="7"/>
      <c r="J392" s="7"/>
      <c r="K392" s="7"/>
    </row>
    <row r="393" spans="1:11" s="3" customFormat="1" ht="12.75" x14ac:dyDescent="0.2">
      <c r="A393" s="6"/>
      <c r="B393" s="5" t="s">
        <v>8</v>
      </c>
      <c r="C393" s="51">
        <f>D393+F393+H393+J393</f>
        <v>352</v>
      </c>
      <c r="D393" s="44">
        <v>352</v>
      </c>
      <c r="E393" s="7">
        <v>100</v>
      </c>
      <c r="F393" s="7"/>
      <c r="G393" s="7"/>
      <c r="H393" s="7"/>
      <c r="I393" s="7"/>
      <c r="J393" s="7"/>
      <c r="K393" s="7"/>
    </row>
    <row r="394" spans="1:11" s="3" customFormat="1" ht="26.25" customHeight="1" x14ac:dyDescent="0.2">
      <c r="A394" s="9">
        <v>16</v>
      </c>
      <c r="B394" s="15" t="s">
        <v>157</v>
      </c>
      <c r="C394" s="44"/>
      <c r="D394" s="44"/>
      <c r="E394" s="7"/>
      <c r="F394" s="7"/>
      <c r="G394" s="7"/>
      <c r="H394" s="7"/>
      <c r="I394" s="7"/>
      <c r="J394" s="7"/>
      <c r="K394" s="7"/>
    </row>
    <row r="395" spans="1:11" s="3" customFormat="1" ht="12.75" x14ac:dyDescent="0.2">
      <c r="A395" s="6"/>
      <c r="B395" s="5" t="s">
        <v>8</v>
      </c>
      <c r="C395" s="51">
        <f>D395+F395+H395+J395</f>
        <v>15</v>
      </c>
      <c r="D395" s="44">
        <v>15</v>
      </c>
      <c r="E395" s="7">
        <v>100</v>
      </c>
      <c r="F395" s="7"/>
      <c r="G395" s="7"/>
      <c r="H395" s="7"/>
      <c r="I395" s="7"/>
      <c r="J395" s="7"/>
      <c r="K395" s="7"/>
    </row>
    <row r="396" spans="1:11" s="3" customFormat="1" ht="25.5" x14ac:dyDescent="0.2">
      <c r="A396" s="9">
        <v>17</v>
      </c>
      <c r="B396" s="15" t="s">
        <v>158</v>
      </c>
      <c r="C396" s="44"/>
      <c r="D396" s="44"/>
      <c r="E396" s="7"/>
      <c r="F396" s="7"/>
      <c r="G396" s="7"/>
      <c r="H396" s="7"/>
      <c r="I396" s="7"/>
      <c r="J396" s="7"/>
      <c r="K396" s="7"/>
    </row>
    <row r="397" spans="1:11" s="3" customFormat="1" ht="12.75" x14ac:dyDescent="0.2">
      <c r="A397" s="6"/>
      <c r="B397" s="5" t="s">
        <v>8</v>
      </c>
      <c r="C397" s="51">
        <f>D397+F397+H397+J397</f>
        <v>15</v>
      </c>
      <c r="D397" s="44">
        <v>15</v>
      </c>
      <c r="E397" s="7">
        <v>100</v>
      </c>
      <c r="F397" s="7"/>
      <c r="G397" s="7"/>
      <c r="H397" s="7"/>
      <c r="I397" s="7"/>
      <c r="J397" s="7"/>
      <c r="K397" s="7"/>
    </row>
    <row r="398" spans="1:11" s="3" customFormat="1" ht="25.5" x14ac:dyDescent="0.2">
      <c r="A398" s="9">
        <v>18</v>
      </c>
      <c r="B398" s="15" t="s">
        <v>159</v>
      </c>
      <c r="C398" s="44"/>
      <c r="D398" s="44"/>
      <c r="E398" s="7"/>
      <c r="F398" s="7"/>
      <c r="G398" s="7"/>
      <c r="H398" s="7"/>
      <c r="I398" s="7"/>
      <c r="J398" s="7"/>
      <c r="K398" s="7"/>
    </row>
    <row r="399" spans="1:11" s="3" customFormat="1" ht="12.75" x14ac:dyDescent="0.2">
      <c r="A399" s="6"/>
      <c r="B399" s="5" t="s">
        <v>8</v>
      </c>
      <c r="C399" s="51">
        <f>D399+F399+H399+J399</f>
        <v>7.7</v>
      </c>
      <c r="D399" s="44">
        <v>7.7</v>
      </c>
      <c r="E399" s="7">
        <v>100</v>
      </c>
      <c r="F399" s="7"/>
      <c r="G399" s="7"/>
      <c r="H399" s="7"/>
      <c r="I399" s="7"/>
      <c r="J399" s="7"/>
      <c r="K399" s="7"/>
    </row>
    <row r="400" spans="1:11" s="3" customFormat="1" ht="15.75" customHeight="1" x14ac:dyDescent="0.2">
      <c r="A400" s="9">
        <v>19</v>
      </c>
      <c r="B400" s="15" t="s">
        <v>160</v>
      </c>
      <c r="C400" s="44"/>
      <c r="D400" s="44"/>
      <c r="E400" s="7"/>
      <c r="F400" s="7"/>
      <c r="G400" s="7"/>
      <c r="H400" s="7"/>
      <c r="I400" s="7"/>
      <c r="J400" s="7"/>
      <c r="K400" s="7"/>
    </row>
    <row r="401" spans="1:11" s="3" customFormat="1" ht="12.75" x14ac:dyDescent="0.2">
      <c r="A401" s="6"/>
      <c r="B401" s="5" t="s">
        <v>8</v>
      </c>
      <c r="C401" s="51">
        <f>D401+F401+H401+J401</f>
        <v>22</v>
      </c>
      <c r="D401" s="44">
        <v>22</v>
      </c>
      <c r="E401" s="7">
        <v>100</v>
      </c>
      <c r="F401" s="7"/>
      <c r="G401" s="7"/>
      <c r="H401" s="7"/>
      <c r="I401" s="7"/>
      <c r="J401" s="7"/>
      <c r="K401" s="7"/>
    </row>
    <row r="402" spans="1:11" s="3" customFormat="1" ht="25.5" x14ac:dyDescent="0.2">
      <c r="A402" s="9">
        <v>20</v>
      </c>
      <c r="B402" s="15" t="s">
        <v>161</v>
      </c>
      <c r="C402" s="44"/>
      <c r="D402" s="44"/>
      <c r="E402" s="7"/>
      <c r="F402" s="7"/>
      <c r="G402" s="7"/>
      <c r="H402" s="7"/>
      <c r="I402" s="7"/>
      <c r="J402" s="7"/>
      <c r="K402" s="7"/>
    </row>
    <row r="403" spans="1:11" s="3" customFormat="1" ht="12.75" x14ac:dyDescent="0.2">
      <c r="A403" s="6"/>
      <c r="B403" s="5" t="s">
        <v>5</v>
      </c>
      <c r="C403" s="51">
        <f>D403+F403+H403+J403</f>
        <v>95</v>
      </c>
      <c r="D403" s="44">
        <v>95</v>
      </c>
      <c r="E403" s="7">
        <v>100</v>
      </c>
      <c r="F403" s="7"/>
      <c r="G403" s="7"/>
      <c r="H403" s="7"/>
      <c r="I403" s="7"/>
      <c r="J403" s="7"/>
      <c r="K403" s="7"/>
    </row>
    <row r="404" spans="1:11" s="3" customFormat="1" ht="25.5" x14ac:dyDescent="0.2">
      <c r="A404" s="9">
        <v>21</v>
      </c>
      <c r="B404" s="15" t="s">
        <v>162</v>
      </c>
      <c r="C404" s="44"/>
      <c r="D404" s="44"/>
      <c r="E404" s="7"/>
      <c r="F404" s="7"/>
      <c r="G404" s="7"/>
      <c r="H404" s="7"/>
      <c r="I404" s="7"/>
      <c r="J404" s="7"/>
      <c r="K404" s="7"/>
    </row>
    <row r="405" spans="1:11" s="3" customFormat="1" ht="12.75" x14ac:dyDescent="0.2">
      <c r="A405" s="6"/>
      <c r="B405" s="5" t="s">
        <v>5</v>
      </c>
      <c r="C405" s="51">
        <f>D405+F405+H405+J405</f>
        <v>40</v>
      </c>
      <c r="D405" s="44">
        <v>40</v>
      </c>
      <c r="E405" s="7">
        <v>100</v>
      </c>
      <c r="F405" s="7"/>
      <c r="G405" s="7"/>
      <c r="H405" s="7"/>
      <c r="I405" s="7"/>
      <c r="J405" s="7"/>
      <c r="K405" s="7"/>
    </row>
    <row r="406" spans="1:11" s="3" customFormat="1" ht="93.75" customHeight="1" x14ac:dyDescent="0.2">
      <c r="A406" s="9">
        <v>22</v>
      </c>
      <c r="B406" s="15" t="s">
        <v>181</v>
      </c>
      <c r="C406" s="14"/>
      <c r="D406" s="44"/>
      <c r="E406" s="7"/>
      <c r="F406" s="7"/>
      <c r="G406" s="7"/>
      <c r="H406" s="7"/>
      <c r="I406" s="7"/>
      <c r="J406" s="14"/>
      <c r="K406" s="7"/>
    </row>
    <row r="407" spans="1:11" s="3" customFormat="1" ht="12.75" x14ac:dyDescent="0.2">
      <c r="A407" s="6"/>
      <c r="B407" s="5" t="s">
        <v>5</v>
      </c>
      <c r="C407" s="51">
        <f>D407+F407+H407+J407</f>
        <v>23208.98</v>
      </c>
      <c r="D407" s="7">
        <v>22270.98</v>
      </c>
      <c r="E407" s="7">
        <f>100-I407</f>
        <v>95.958460906080319</v>
      </c>
      <c r="F407" s="7"/>
      <c r="G407" s="7"/>
      <c r="H407" s="7">
        <v>938</v>
      </c>
      <c r="I407" s="7">
        <f>H407/C407%</f>
        <v>4.0415390939196811</v>
      </c>
      <c r="J407" s="14"/>
      <c r="K407" s="7"/>
    </row>
    <row r="408" spans="1:11" s="3" customFormat="1" ht="120" customHeight="1" x14ac:dyDescent="0.2">
      <c r="A408" s="9">
        <v>23</v>
      </c>
      <c r="B408" s="15" t="s">
        <v>182</v>
      </c>
      <c r="C408" s="14"/>
      <c r="D408" s="44"/>
      <c r="E408" s="16"/>
      <c r="F408" s="16"/>
      <c r="G408" s="16"/>
      <c r="H408" s="16"/>
      <c r="I408" s="16"/>
      <c r="J408" s="14"/>
      <c r="K408" s="7"/>
    </row>
    <row r="409" spans="1:11" s="3" customFormat="1" ht="12.75" x14ac:dyDescent="0.2">
      <c r="A409" s="6"/>
      <c r="B409" s="5" t="s">
        <v>5</v>
      </c>
      <c r="C409" s="51">
        <f>D409+F409+H409+J409</f>
        <v>8393.9</v>
      </c>
      <c r="D409" s="7">
        <v>8393.9</v>
      </c>
      <c r="E409" s="7">
        <v>100</v>
      </c>
      <c r="F409" s="7"/>
      <c r="G409" s="7"/>
      <c r="H409" s="7"/>
      <c r="I409" s="7"/>
      <c r="J409" s="14"/>
      <c r="K409" s="7"/>
    </row>
    <row r="410" spans="1:11" s="3" customFormat="1" ht="43.5" customHeight="1" x14ac:dyDescent="0.2">
      <c r="A410" s="9">
        <v>24</v>
      </c>
      <c r="B410" s="15" t="s">
        <v>191</v>
      </c>
      <c r="C410" s="14"/>
      <c r="D410" s="44"/>
      <c r="E410" s="16"/>
      <c r="F410" s="16"/>
      <c r="G410" s="16"/>
      <c r="H410" s="16"/>
      <c r="I410" s="16"/>
      <c r="J410" s="14"/>
      <c r="K410" s="7"/>
    </row>
    <row r="411" spans="1:11" s="3" customFormat="1" ht="12.75" x14ac:dyDescent="0.2">
      <c r="A411" s="6"/>
      <c r="B411" s="5" t="s">
        <v>5</v>
      </c>
      <c r="C411" s="51">
        <f>D411+F411+H411+J411</f>
        <v>6350.39</v>
      </c>
      <c r="D411" s="7">
        <v>5980.39</v>
      </c>
      <c r="E411" s="7">
        <f>100-I411</f>
        <v>94.17358618919468</v>
      </c>
      <c r="F411" s="7"/>
      <c r="G411" s="7"/>
      <c r="H411" s="16">
        <v>370</v>
      </c>
      <c r="I411" s="7">
        <f>H411/C411%</f>
        <v>5.8264138108053203</v>
      </c>
      <c r="J411" s="14"/>
      <c r="K411" s="7"/>
    </row>
    <row r="412" spans="1:11" s="3" customFormat="1" ht="17.25" customHeight="1" x14ac:dyDescent="0.2">
      <c r="A412" s="9">
        <v>25</v>
      </c>
      <c r="B412" s="15" t="s">
        <v>192</v>
      </c>
      <c r="C412" s="14"/>
      <c r="D412" s="44"/>
      <c r="E412" s="16"/>
      <c r="F412" s="16"/>
      <c r="G412" s="16"/>
      <c r="H412" s="16"/>
      <c r="I412" s="16"/>
      <c r="J412" s="14"/>
      <c r="K412" s="7"/>
    </row>
    <row r="413" spans="1:11" s="3" customFormat="1" ht="12.75" x14ac:dyDescent="0.2">
      <c r="A413" s="6"/>
      <c r="B413" s="5" t="s">
        <v>5</v>
      </c>
      <c r="C413" s="51">
        <f>D413+F413+H413+J413</f>
        <v>6025.82</v>
      </c>
      <c r="D413" s="7">
        <v>6025.82</v>
      </c>
      <c r="E413" s="7">
        <v>100</v>
      </c>
      <c r="F413" s="7"/>
      <c r="G413" s="7"/>
      <c r="H413" s="7"/>
      <c r="I413" s="7"/>
      <c r="J413" s="14"/>
      <c r="K413" s="7"/>
    </row>
    <row r="414" spans="1:11" s="3" customFormat="1" ht="15" customHeight="1" x14ac:dyDescent="0.2">
      <c r="A414" s="6" t="s">
        <v>52</v>
      </c>
      <c r="B414" s="8" t="s">
        <v>53</v>
      </c>
      <c r="C414" s="5"/>
      <c r="D414" s="7"/>
      <c r="E414" s="7"/>
      <c r="F414" s="7"/>
      <c r="G414" s="7"/>
      <c r="H414" s="7"/>
      <c r="I414" s="7"/>
      <c r="J414" s="7"/>
      <c r="K414" s="7"/>
    </row>
    <row r="415" spans="1:11" s="3" customFormat="1" ht="12.75" x14ac:dyDescent="0.2">
      <c r="A415" s="6"/>
      <c r="B415" s="5" t="s">
        <v>5</v>
      </c>
      <c r="C415" s="5"/>
      <c r="D415" s="7"/>
      <c r="E415" s="7"/>
      <c r="F415" s="7"/>
      <c r="G415" s="7"/>
      <c r="H415" s="7"/>
      <c r="I415" s="7"/>
      <c r="J415" s="7"/>
      <c r="K415" s="7"/>
    </row>
    <row r="416" spans="1:11" s="3" customFormat="1" ht="12.75" x14ac:dyDescent="0.2">
      <c r="A416" s="6"/>
      <c r="B416" s="5" t="s">
        <v>6</v>
      </c>
      <c r="C416" s="5"/>
      <c r="D416" s="7"/>
      <c r="E416" s="7"/>
      <c r="F416" s="7"/>
      <c r="G416" s="7"/>
      <c r="H416" s="7"/>
      <c r="I416" s="7"/>
      <c r="J416" s="7"/>
      <c r="K416" s="7"/>
    </row>
    <row r="417" spans="1:11" s="3" customFormat="1" ht="12.75" x14ac:dyDescent="0.2">
      <c r="A417" s="6"/>
      <c r="B417" s="5" t="s">
        <v>7</v>
      </c>
      <c r="C417" s="5"/>
      <c r="D417" s="7"/>
      <c r="E417" s="7"/>
      <c r="F417" s="7"/>
      <c r="G417" s="7"/>
      <c r="H417" s="7"/>
      <c r="I417" s="7"/>
      <c r="J417" s="7"/>
      <c r="K417" s="7"/>
    </row>
    <row r="418" spans="1:11" s="3" customFormat="1" ht="12.75" x14ac:dyDescent="0.2">
      <c r="A418" s="6"/>
      <c r="B418" s="5" t="s">
        <v>8</v>
      </c>
      <c r="C418" s="5"/>
      <c r="D418" s="7"/>
      <c r="E418" s="7"/>
      <c r="F418" s="7"/>
      <c r="G418" s="7"/>
      <c r="H418" s="7"/>
      <c r="I418" s="7"/>
      <c r="J418" s="7"/>
      <c r="K418" s="7"/>
    </row>
    <row r="419" spans="1:11" s="3" customFormat="1" ht="12.75" x14ac:dyDescent="0.2">
      <c r="A419" s="6"/>
      <c r="B419" s="5" t="s">
        <v>9</v>
      </c>
      <c r="C419" s="5"/>
      <c r="D419" s="7"/>
      <c r="E419" s="7"/>
      <c r="F419" s="7"/>
      <c r="G419" s="7"/>
      <c r="H419" s="7"/>
      <c r="I419" s="7"/>
      <c r="J419" s="7"/>
      <c r="K419" s="7"/>
    </row>
    <row r="420" spans="1:11" s="3" customFormat="1" ht="12.75" x14ac:dyDescent="0.2">
      <c r="B420" s="19"/>
      <c r="C420" s="19"/>
      <c r="D420" s="20"/>
      <c r="E420" s="20"/>
      <c r="F420" s="20"/>
      <c r="G420" s="20"/>
      <c r="H420" s="20"/>
      <c r="I420" s="20"/>
      <c r="J420" s="20"/>
      <c r="K420" s="20"/>
    </row>
    <row r="421" spans="1:11" s="3" customFormat="1" ht="12.75" x14ac:dyDescent="0.2">
      <c r="B421" s="19"/>
      <c r="C421" s="19"/>
      <c r="D421" s="20"/>
      <c r="E421" s="20"/>
      <c r="F421" s="20"/>
      <c r="G421" s="20"/>
      <c r="H421" s="20"/>
      <c r="I421" s="20"/>
      <c r="J421" s="20"/>
      <c r="K421" s="20"/>
    </row>
    <row r="422" spans="1:11" s="3" customFormat="1" ht="12.75" x14ac:dyDescent="0.2">
      <c r="B422" s="19"/>
      <c r="C422" s="19"/>
      <c r="D422" s="20"/>
      <c r="E422" s="20"/>
      <c r="F422" s="20"/>
      <c r="G422" s="20"/>
      <c r="H422" s="20"/>
      <c r="I422" s="20"/>
      <c r="J422" s="20"/>
      <c r="K422" s="20"/>
    </row>
    <row r="423" spans="1:11" s="3" customFormat="1" ht="12.75" x14ac:dyDescent="0.2">
      <c r="B423" s="19"/>
      <c r="C423" s="19"/>
      <c r="D423" s="20"/>
      <c r="E423" s="20"/>
      <c r="F423" s="20"/>
      <c r="G423" s="20"/>
      <c r="H423" s="20"/>
      <c r="I423" s="20"/>
      <c r="J423" s="20"/>
      <c r="K423" s="20"/>
    </row>
    <row r="424" spans="1:11" s="3" customFormat="1" ht="12.75" x14ac:dyDescent="0.2">
      <c r="B424" s="19"/>
      <c r="C424" s="19"/>
      <c r="D424" s="20"/>
      <c r="E424" s="20"/>
      <c r="F424" s="20"/>
      <c r="G424" s="20"/>
      <c r="H424" s="20"/>
      <c r="I424" s="20"/>
      <c r="J424" s="20"/>
      <c r="K424" s="20"/>
    </row>
    <row r="425" spans="1:11" s="3" customFormat="1" ht="12.75" x14ac:dyDescent="0.2">
      <c r="B425" s="19"/>
      <c r="C425" s="19"/>
      <c r="D425" s="20"/>
      <c r="E425" s="20"/>
      <c r="F425" s="20"/>
      <c r="G425" s="20"/>
      <c r="H425" s="20"/>
      <c r="I425" s="20"/>
      <c r="J425" s="20"/>
      <c r="K425" s="20"/>
    </row>
    <row r="426" spans="1:11" s="3" customFormat="1" ht="12.75" x14ac:dyDescent="0.2">
      <c r="B426" s="19"/>
      <c r="C426" s="19"/>
      <c r="D426" s="20"/>
      <c r="E426" s="20"/>
      <c r="F426" s="20"/>
      <c r="G426" s="20"/>
      <c r="H426" s="20"/>
      <c r="I426" s="20"/>
      <c r="J426" s="20"/>
      <c r="K426" s="20"/>
    </row>
    <row r="427" spans="1:11" s="3" customFormat="1" ht="12.75" x14ac:dyDescent="0.2">
      <c r="B427" s="19"/>
      <c r="C427" s="19"/>
      <c r="D427" s="20"/>
      <c r="E427" s="20"/>
      <c r="F427" s="20"/>
      <c r="G427" s="20"/>
      <c r="H427" s="20"/>
      <c r="I427" s="20"/>
      <c r="J427" s="20"/>
      <c r="K427" s="20"/>
    </row>
    <row r="428" spans="1:11" s="3" customFormat="1" ht="12.75" x14ac:dyDescent="0.2">
      <c r="B428" s="19"/>
      <c r="C428" s="19"/>
      <c r="D428" s="20"/>
      <c r="E428" s="20"/>
      <c r="F428" s="20"/>
      <c r="G428" s="20"/>
      <c r="H428" s="20"/>
      <c r="I428" s="20"/>
      <c r="J428" s="20"/>
      <c r="K428" s="20"/>
    </row>
    <row r="429" spans="1:11" s="3" customFormat="1" ht="12.75" x14ac:dyDescent="0.2">
      <c r="B429" s="19"/>
      <c r="C429" s="19"/>
      <c r="D429" s="20"/>
      <c r="E429" s="20"/>
      <c r="F429" s="20"/>
      <c r="G429" s="20"/>
      <c r="H429" s="20"/>
      <c r="I429" s="20"/>
      <c r="J429" s="20"/>
      <c r="K429" s="20"/>
    </row>
    <row r="430" spans="1:11" s="3" customFormat="1" ht="12.75" x14ac:dyDescent="0.2">
      <c r="B430" s="19"/>
      <c r="C430" s="19"/>
      <c r="D430" s="20"/>
      <c r="E430" s="20"/>
      <c r="F430" s="20"/>
      <c r="G430" s="20"/>
      <c r="H430" s="20"/>
      <c r="I430" s="20"/>
      <c r="J430" s="20"/>
      <c r="K430" s="20"/>
    </row>
    <row r="431" spans="1:11" s="3" customFormat="1" ht="12.75" x14ac:dyDescent="0.2">
      <c r="B431" s="19"/>
      <c r="C431" s="19"/>
      <c r="D431" s="20"/>
      <c r="E431" s="20"/>
      <c r="F431" s="20"/>
      <c r="G431" s="20"/>
      <c r="H431" s="20"/>
      <c r="I431" s="20"/>
      <c r="J431" s="20"/>
      <c r="K431" s="20"/>
    </row>
    <row r="432" spans="1:11" s="3" customFormat="1" ht="12.75" x14ac:dyDescent="0.2">
      <c r="B432" s="19"/>
      <c r="C432" s="19"/>
      <c r="D432" s="20"/>
      <c r="E432" s="20"/>
      <c r="F432" s="20"/>
      <c r="G432" s="20"/>
      <c r="H432" s="20"/>
      <c r="I432" s="20"/>
      <c r="J432" s="20"/>
      <c r="K432" s="20"/>
    </row>
    <row r="433" spans="2:11" s="3" customFormat="1" ht="12.75" x14ac:dyDescent="0.2">
      <c r="B433" s="19"/>
      <c r="C433" s="19"/>
      <c r="D433" s="20"/>
      <c r="E433" s="20"/>
      <c r="F433" s="20"/>
      <c r="G433" s="20"/>
      <c r="H433" s="20"/>
      <c r="I433" s="20"/>
      <c r="J433" s="20"/>
      <c r="K433" s="20"/>
    </row>
    <row r="434" spans="2:11" s="3" customFormat="1" ht="12.75" x14ac:dyDescent="0.2">
      <c r="B434" s="19"/>
      <c r="C434" s="19"/>
      <c r="D434" s="20"/>
      <c r="E434" s="20"/>
      <c r="F434" s="20"/>
      <c r="G434" s="20"/>
      <c r="H434" s="20"/>
      <c r="I434" s="20"/>
      <c r="J434" s="20"/>
      <c r="K434" s="20"/>
    </row>
    <row r="435" spans="2:11" s="3" customFormat="1" ht="12.75" x14ac:dyDescent="0.2">
      <c r="B435" s="19"/>
      <c r="C435" s="19"/>
      <c r="D435" s="20"/>
      <c r="E435" s="20"/>
      <c r="F435" s="20"/>
      <c r="G435" s="20"/>
      <c r="H435" s="20"/>
      <c r="I435" s="20"/>
      <c r="J435" s="20"/>
      <c r="K435" s="20"/>
    </row>
    <row r="436" spans="2:11" s="3" customFormat="1" ht="12.75" x14ac:dyDescent="0.2">
      <c r="B436" s="19"/>
      <c r="C436" s="19"/>
      <c r="D436" s="20"/>
      <c r="E436" s="20"/>
      <c r="F436" s="20"/>
      <c r="G436" s="20"/>
      <c r="H436" s="20"/>
      <c r="I436" s="20"/>
      <c r="J436" s="20"/>
      <c r="K436" s="20"/>
    </row>
    <row r="437" spans="2:11" s="3" customFormat="1" ht="12.75" x14ac:dyDescent="0.2">
      <c r="B437" s="19"/>
      <c r="C437" s="19"/>
      <c r="D437" s="20"/>
      <c r="E437" s="20"/>
      <c r="F437" s="20"/>
      <c r="G437" s="20"/>
      <c r="H437" s="20"/>
      <c r="I437" s="20"/>
      <c r="J437" s="20"/>
      <c r="K437" s="20"/>
    </row>
    <row r="438" spans="2:11" s="3" customFormat="1" ht="12.75" x14ac:dyDescent="0.2">
      <c r="B438" s="19"/>
      <c r="C438" s="19"/>
      <c r="D438" s="20"/>
      <c r="E438" s="20"/>
      <c r="F438" s="20"/>
      <c r="G438" s="20"/>
      <c r="H438" s="20"/>
      <c r="I438" s="20"/>
      <c r="J438" s="20"/>
      <c r="K438" s="20"/>
    </row>
    <row r="439" spans="2:11" s="3" customFormat="1" ht="12.75" x14ac:dyDescent="0.2">
      <c r="B439" s="19"/>
      <c r="C439" s="19"/>
      <c r="D439" s="20"/>
      <c r="E439" s="20"/>
      <c r="F439" s="20"/>
      <c r="G439" s="20"/>
      <c r="H439" s="20"/>
      <c r="I439" s="20"/>
      <c r="J439" s="20"/>
      <c r="K439" s="20"/>
    </row>
    <row r="440" spans="2:11" s="3" customFormat="1" ht="12.75" x14ac:dyDescent="0.2">
      <c r="B440" s="19"/>
      <c r="C440" s="19"/>
      <c r="D440" s="20"/>
      <c r="E440" s="20"/>
      <c r="F440" s="20"/>
      <c r="G440" s="20"/>
      <c r="H440" s="20"/>
      <c r="I440" s="20"/>
      <c r="J440" s="20"/>
      <c r="K440" s="20"/>
    </row>
    <row r="441" spans="2:11" s="3" customFormat="1" ht="12.75" x14ac:dyDescent="0.2">
      <c r="B441" s="19"/>
      <c r="C441" s="19"/>
      <c r="D441" s="20"/>
      <c r="E441" s="20"/>
      <c r="F441" s="20"/>
      <c r="G441" s="20"/>
      <c r="H441" s="20"/>
      <c r="I441" s="20"/>
      <c r="J441" s="20"/>
      <c r="K441" s="20"/>
    </row>
    <row r="442" spans="2:11" s="3" customFormat="1" ht="12.75" x14ac:dyDescent="0.2">
      <c r="B442" s="19"/>
      <c r="C442" s="19"/>
      <c r="D442" s="20"/>
      <c r="E442" s="20"/>
      <c r="F442" s="20"/>
      <c r="G442" s="20"/>
      <c r="H442" s="20"/>
      <c r="I442" s="20"/>
      <c r="J442" s="20"/>
      <c r="K442" s="20"/>
    </row>
    <row r="443" spans="2:11" s="3" customFormat="1" ht="12.75" x14ac:dyDescent="0.2">
      <c r="B443" s="19"/>
      <c r="C443" s="19"/>
      <c r="D443" s="20"/>
      <c r="E443" s="20"/>
      <c r="F443" s="20"/>
      <c r="G443" s="20"/>
      <c r="H443" s="20"/>
      <c r="I443" s="20"/>
      <c r="J443" s="20"/>
      <c r="K443" s="20"/>
    </row>
    <row r="444" spans="2:11" s="3" customFormat="1" ht="12.75" x14ac:dyDescent="0.2">
      <c r="B444" s="19"/>
      <c r="C444" s="19"/>
      <c r="D444" s="20"/>
      <c r="E444" s="20"/>
      <c r="F444" s="20"/>
      <c r="G444" s="20"/>
      <c r="H444" s="20"/>
      <c r="I444" s="20"/>
      <c r="J444" s="20"/>
      <c r="K444" s="20"/>
    </row>
    <row r="445" spans="2:11" s="3" customFormat="1" ht="12.75" x14ac:dyDescent="0.2">
      <c r="B445" s="19"/>
      <c r="C445" s="19"/>
      <c r="D445" s="20"/>
      <c r="E445" s="20"/>
      <c r="F445" s="20"/>
      <c r="G445" s="20"/>
      <c r="H445" s="20"/>
      <c r="I445" s="20"/>
      <c r="J445" s="20"/>
      <c r="K445" s="20"/>
    </row>
    <row r="446" spans="2:11" s="3" customFormat="1" ht="12.75" x14ac:dyDescent="0.2">
      <c r="B446" s="19"/>
      <c r="C446" s="19"/>
      <c r="D446" s="20"/>
      <c r="E446" s="20"/>
      <c r="F446" s="20"/>
      <c r="G446" s="20"/>
      <c r="H446" s="20"/>
      <c r="I446" s="20"/>
      <c r="J446" s="20"/>
      <c r="K446" s="20"/>
    </row>
    <row r="447" spans="2:11" s="3" customFormat="1" ht="12.75" x14ac:dyDescent="0.2">
      <c r="B447" s="19"/>
      <c r="C447" s="19"/>
      <c r="D447" s="20"/>
      <c r="E447" s="20"/>
      <c r="F447" s="20"/>
      <c r="G447" s="20"/>
      <c r="H447" s="20"/>
      <c r="I447" s="20"/>
      <c r="J447" s="20"/>
      <c r="K447" s="20"/>
    </row>
    <row r="448" spans="2:11" s="3" customFormat="1" ht="12.75" x14ac:dyDescent="0.2">
      <c r="B448" s="19"/>
      <c r="C448" s="19"/>
      <c r="D448" s="20"/>
      <c r="E448" s="20"/>
      <c r="F448" s="20"/>
      <c r="G448" s="20"/>
      <c r="H448" s="20"/>
      <c r="I448" s="20"/>
      <c r="J448" s="20"/>
      <c r="K448" s="20"/>
    </row>
    <row r="449" spans="2:11" s="3" customFormat="1" ht="12.75" x14ac:dyDescent="0.2">
      <c r="B449" s="19"/>
      <c r="C449" s="19"/>
      <c r="D449" s="20"/>
      <c r="E449" s="20"/>
      <c r="F449" s="20"/>
      <c r="G449" s="20"/>
      <c r="H449" s="20"/>
      <c r="I449" s="20"/>
      <c r="J449" s="20"/>
      <c r="K449" s="20"/>
    </row>
    <row r="450" spans="2:11" s="3" customFormat="1" ht="12.75" x14ac:dyDescent="0.2">
      <c r="B450" s="19"/>
      <c r="C450" s="19"/>
      <c r="D450" s="20"/>
      <c r="E450" s="20"/>
      <c r="F450" s="20"/>
      <c r="G450" s="20"/>
      <c r="H450" s="20"/>
      <c r="I450" s="20"/>
      <c r="J450" s="20"/>
      <c r="K450" s="20"/>
    </row>
    <row r="451" spans="2:11" s="3" customFormat="1" ht="12.75" x14ac:dyDescent="0.2">
      <c r="B451" s="19"/>
      <c r="C451" s="19"/>
      <c r="D451" s="20"/>
      <c r="E451" s="20"/>
      <c r="F451" s="20"/>
      <c r="G451" s="20"/>
      <c r="H451" s="20"/>
      <c r="I451" s="20"/>
      <c r="J451" s="20"/>
      <c r="K451" s="20"/>
    </row>
    <row r="452" spans="2:11" s="3" customFormat="1" ht="12.75" x14ac:dyDescent="0.2">
      <c r="B452" s="19"/>
      <c r="C452" s="19"/>
      <c r="D452" s="20"/>
      <c r="E452" s="20"/>
      <c r="F452" s="20"/>
      <c r="G452" s="20"/>
      <c r="H452" s="20"/>
      <c r="I452" s="20"/>
      <c r="J452" s="20"/>
      <c r="K452" s="20"/>
    </row>
    <row r="453" spans="2:11" s="3" customFormat="1" ht="12.75" x14ac:dyDescent="0.2">
      <c r="D453" s="37"/>
      <c r="E453" s="37"/>
      <c r="F453" s="37"/>
      <c r="G453" s="37"/>
      <c r="H453" s="37"/>
      <c r="I453" s="37"/>
      <c r="J453" s="37"/>
      <c r="K453" s="37"/>
    </row>
    <row r="454" spans="2:11" s="3" customFormat="1" ht="12.75" x14ac:dyDescent="0.2">
      <c r="D454" s="37"/>
      <c r="E454" s="37"/>
      <c r="F454" s="37"/>
      <c r="G454" s="37"/>
      <c r="H454" s="37"/>
      <c r="I454" s="37"/>
      <c r="J454" s="37"/>
      <c r="K454" s="37"/>
    </row>
    <row r="455" spans="2:11" s="3" customFormat="1" ht="12.75" x14ac:dyDescent="0.2">
      <c r="D455" s="37"/>
      <c r="E455" s="37"/>
      <c r="F455" s="37"/>
      <c r="G455" s="37"/>
      <c r="H455" s="37"/>
      <c r="I455" s="37"/>
      <c r="J455" s="37"/>
      <c r="K455" s="37"/>
    </row>
    <row r="456" spans="2:11" s="3" customFormat="1" ht="12.75" x14ac:dyDescent="0.2">
      <c r="D456" s="37"/>
      <c r="E456" s="37"/>
      <c r="F456" s="37"/>
      <c r="G456" s="37"/>
      <c r="H456" s="37"/>
      <c r="I456" s="37"/>
      <c r="J456" s="37"/>
      <c r="K456" s="37"/>
    </row>
    <row r="457" spans="2:11" s="3" customFormat="1" ht="12.75" x14ac:dyDescent="0.2">
      <c r="D457" s="37"/>
      <c r="E457" s="37"/>
      <c r="F457" s="37"/>
      <c r="G457" s="37"/>
      <c r="H457" s="37"/>
      <c r="I457" s="37"/>
      <c r="J457" s="37"/>
      <c r="K457" s="37"/>
    </row>
    <row r="458" spans="2:11" s="3" customFormat="1" ht="12.75" x14ac:dyDescent="0.2">
      <c r="D458" s="37"/>
      <c r="E458" s="37"/>
      <c r="F458" s="37"/>
      <c r="G458" s="37"/>
      <c r="H458" s="37"/>
      <c r="I458" s="37"/>
      <c r="J458" s="37"/>
      <c r="K458" s="37"/>
    </row>
    <row r="459" spans="2:11" s="3" customFormat="1" ht="12.75" x14ac:dyDescent="0.2">
      <c r="D459" s="37"/>
      <c r="E459" s="37"/>
      <c r="F459" s="37"/>
      <c r="G459" s="37"/>
      <c r="H459" s="37"/>
      <c r="I459" s="37"/>
      <c r="J459" s="37"/>
      <c r="K459" s="37"/>
    </row>
    <row r="460" spans="2:11" s="3" customFormat="1" ht="12.75" x14ac:dyDescent="0.2">
      <c r="D460" s="37"/>
      <c r="E460" s="37"/>
      <c r="F460" s="37"/>
      <c r="G460" s="37"/>
      <c r="H460" s="37"/>
      <c r="I460" s="37"/>
      <c r="J460" s="37"/>
      <c r="K460" s="37"/>
    </row>
    <row r="461" spans="2:11" s="3" customFormat="1" ht="12.75" x14ac:dyDescent="0.2">
      <c r="D461" s="37"/>
      <c r="E461" s="37"/>
      <c r="F461" s="37"/>
      <c r="G461" s="37"/>
      <c r="H461" s="37"/>
      <c r="I461" s="37"/>
      <c r="J461" s="37"/>
      <c r="K461" s="37"/>
    </row>
    <row r="462" spans="2:11" s="3" customFormat="1" ht="12.75" x14ac:dyDescent="0.2">
      <c r="D462" s="37"/>
      <c r="E462" s="37"/>
      <c r="F462" s="37"/>
      <c r="G462" s="37"/>
      <c r="H462" s="37"/>
      <c r="I462" s="37"/>
      <c r="J462" s="37"/>
      <c r="K462" s="37"/>
    </row>
    <row r="463" spans="2:11" s="3" customFormat="1" ht="12.75" x14ac:dyDescent="0.2">
      <c r="D463" s="37"/>
      <c r="E463" s="37"/>
      <c r="F463" s="37"/>
      <c r="G463" s="37"/>
      <c r="H463" s="37"/>
      <c r="I463" s="37"/>
      <c r="J463" s="37"/>
      <c r="K463" s="37"/>
    </row>
    <row r="464" spans="2:11" s="3" customFormat="1" ht="12.75" x14ac:dyDescent="0.2">
      <c r="D464" s="37"/>
      <c r="E464" s="37"/>
      <c r="F464" s="37"/>
      <c r="G464" s="37"/>
      <c r="H464" s="37"/>
      <c r="I464" s="37"/>
      <c r="J464" s="37"/>
      <c r="K464" s="37"/>
    </row>
    <row r="465" spans="4:11" s="3" customFormat="1" ht="12.75" x14ac:dyDescent="0.2">
      <c r="D465" s="37"/>
      <c r="E465" s="37"/>
      <c r="F465" s="37"/>
      <c r="G465" s="37"/>
      <c r="H465" s="37"/>
      <c r="I465" s="37"/>
      <c r="J465" s="37"/>
      <c r="K465" s="37"/>
    </row>
    <row r="466" spans="4:11" s="3" customFormat="1" ht="12.75" x14ac:dyDescent="0.2">
      <c r="D466" s="37"/>
      <c r="E466" s="37"/>
      <c r="F466" s="37"/>
      <c r="G466" s="37"/>
      <c r="H466" s="37"/>
      <c r="I466" s="37"/>
      <c r="J466" s="37"/>
      <c r="K466" s="37"/>
    </row>
    <row r="467" spans="4:11" s="3" customFormat="1" ht="12.75" x14ac:dyDescent="0.2">
      <c r="D467" s="37"/>
      <c r="E467" s="37"/>
      <c r="F467" s="37"/>
      <c r="G467" s="37"/>
      <c r="H467" s="37"/>
      <c r="I467" s="37"/>
      <c r="J467" s="37"/>
      <c r="K467" s="37"/>
    </row>
    <row r="468" spans="4:11" s="3" customFormat="1" ht="12.75" x14ac:dyDescent="0.2">
      <c r="D468" s="37"/>
      <c r="E468" s="37"/>
      <c r="F468" s="37"/>
      <c r="G468" s="37"/>
      <c r="H468" s="37"/>
      <c r="I468" s="37"/>
      <c r="J468" s="37"/>
      <c r="K468" s="37"/>
    </row>
    <row r="469" spans="4:11" s="3" customFormat="1" ht="12.75" x14ac:dyDescent="0.2">
      <c r="D469" s="37"/>
      <c r="E469" s="37"/>
      <c r="F469" s="37"/>
      <c r="G469" s="37"/>
      <c r="H469" s="37"/>
      <c r="I469" s="37"/>
      <c r="J469" s="37"/>
      <c r="K469" s="37"/>
    </row>
    <row r="470" spans="4:11" s="3" customFormat="1" ht="12.75" x14ac:dyDescent="0.2">
      <c r="D470" s="37"/>
      <c r="E470" s="37"/>
      <c r="F470" s="37"/>
      <c r="G470" s="37"/>
      <c r="H470" s="37"/>
      <c r="I470" s="37"/>
      <c r="J470" s="37"/>
      <c r="K470" s="37"/>
    </row>
    <row r="471" spans="4:11" s="3" customFormat="1" ht="12.75" x14ac:dyDescent="0.2">
      <c r="D471" s="37"/>
      <c r="E471" s="37"/>
      <c r="F471" s="37"/>
      <c r="G471" s="37"/>
      <c r="H471" s="37"/>
      <c r="I471" s="37"/>
      <c r="J471" s="37"/>
      <c r="K471" s="37"/>
    </row>
    <row r="472" spans="4:11" s="3" customFormat="1" ht="12.75" x14ac:dyDescent="0.2">
      <c r="D472" s="37"/>
      <c r="E472" s="37"/>
      <c r="F472" s="37"/>
      <c r="G472" s="37"/>
      <c r="H472" s="37"/>
      <c r="I472" s="37"/>
      <c r="J472" s="37"/>
      <c r="K472" s="37"/>
    </row>
    <row r="473" spans="4:11" s="2" customFormat="1" ht="12.75" x14ac:dyDescent="0.2">
      <c r="D473" s="4"/>
      <c r="E473" s="4"/>
      <c r="F473" s="4"/>
      <c r="G473" s="4"/>
      <c r="H473" s="4"/>
      <c r="I473" s="4"/>
      <c r="J473" s="4"/>
      <c r="K473" s="4"/>
    </row>
    <row r="474" spans="4:11" s="2" customFormat="1" ht="12.75" x14ac:dyDescent="0.2">
      <c r="D474" s="4"/>
      <c r="E474" s="4"/>
      <c r="F474" s="4"/>
      <c r="G474" s="4"/>
      <c r="H474" s="4"/>
      <c r="I474" s="4"/>
      <c r="J474" s="4"/>
      <c r="K474" s="4"/>
    </row>
    <row r="475" spans="4:11" s="2" customFormat="1" ht="12.75" x14ac:dyDescent="0.2">
      <c r="D475" s="4"/>
      <c r="E475" s="4"/>
      <c r="F475" s="4"/>
      <c r="G475" s="4"/>
      <c r="H475" s="4"/>
      <c r="I475" s="4"/>
      <c r="J475" s="4"/>
      <c r="K475" s="4"/>
    </row>
    <row r="476" spans="4:11" s="2" customFormat="1" ht="12.75" x14ac:dyDescent="0.2">
      <c r="D476" s="4"/>
      <c r="E476" s="4"/>
      <c r="F476" s="4"/>
      <c r="G476" s="4"/>
      <c r="H476" s="4"/>
      <c r="I476" s="4"/>
      <c r="J476" s="4"/>
      <c r="K476" s="4"/>
    </row>
  </sheetData>
  <mergeCells count="5">
    <mergeCell ref="C9:C10"/>
    <mergeCell ref="D9:K9"/>
    <mergeCell ref="A6:K6"/>
    <mergeCell ref="J8:K8"/>
    <mergeCell ref="A2:D2"/>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2026-05-07T13:27:41Z</dcterms:modified>
</cp:coreProperties>
</file>