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C:\Users\Contabilitate\Documents\BUGET LOCAL\BUGET 2026\BUGET INITIAL 2026\ANEXELE 1-4 pentru proiectul  HCL\"/>
    </mc:Choice>
  </mc:AlternateContent>
  <xr:revisionPtr revIDLastSave="0" documentId="13_ncr:1_{59E6B8BB-EBCC-49B5-9BEF-E0E34199678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externalReferences>
    <externalReference r:id="rId2"/>
  </externalReferenc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2" i="1" l="1"/>
  <c r="C232" i="1"/>
  <c r="E231" i="1"/>
  <c r="C231" i="1"/>
  <c r="H230" i="1"/>
  <c r="G230" i="1"/>
  <c r="F230" i="1"/>
  <c r="E230" i="1"/>
  <c r="D230" i="1"/>
  <c r="C230" i="1"/>
  <c r="H229" i="1"/>
  <c r="G229" i="1"/>
  <c r="F229" i="1"/>
  <c r="E229" i="1"/>
  <c r="D229" i="1"/>
  <c r="C229" i="1"/>
  <c r="H228" i="1"/>
  <c r="G228" i="1"/>
  <c r="F228" i="1"/>
  <c r="D228" i="1"/>
  <c r="C228" i="1"/>
  <c r="D227" i="1"/>
  <c r="C227" i="1"/>
  <c r="D226" i="1"/>
  <c r="C226" i="1"/>
  <c r="D225" i="1"/>
  <c r="C225" i="1"/>
  <c r="H224" i="1"/>
  <c r="G224" i="1"/>
  <c r="G221" i="1" s="1"/>
  <c r="F224" i="1"/>
  <c r="E224" i="1"/>
  <c r="D224" i="1"/>
  <c r="C224" i="1"/>
  <c r="H223" i="1"/>
  <c r="G223" i="1"/>
  <c r="F223" i="1"/>
  <c r="E223" i="1"/>
  <c r="D223" i="1"/>
  <c r="C223" i="1"/>
  <c r="C222" i="1" s="1"/>
  <c r="C221" i="1" s="1"/>
  <c r="E222" i="1"/>
  <c r="D222" i="1"/>
  <c r="H221" i="1"/>
  <c r="F221" i="1"/>
  <c r="E221" i="1"/>
  <c r="D221" i="1"/>
  <c r="E220" i="1"/>
  <c r="C220" i="1" s="1"/>
  <c r="E219" i="1"/>
  <c r="C219" i="1" s="1"/>
  <c r="E218" i="1"/>
  <c r="C218" i="1" s="1"/>
  <c r="H217" i="1"/>
  <c r="G217" i="1"/>
  <c r="F217" i="1"/>
  <c r="E217" i="1"/>
  <c r="D217" i="1"/>
  <c r="H216" i="1"/>
  <c r="G216" i="1"/>
  <c r="F216" i="1"/>
  <c r="E216" i="1"/>
  <c r="D216" i="1"/>
  <c r="H215" i="1"/>
  <c r="G215" i="1"/>
  <c r="F215" i="1"/>
  <c r="E215" i="1"/>
  <c r="D215" i="1"/>
  <c r="E214" i="1"/>
  <c r="C214" i="1"/>
  <c r="E213" i="1"/>
  <c r="C213" i="1"/>
  <c r="H212" i="1"/>
  <c r="H211" i="1" s="1"/>
  <c r="H206" i="1" s="1"/>
  <c r="G212" i="1"/>
  <c r="F212" i="1"/>
  <c r="F211" i="1" s="1"/>
  <c r="F206" i="1" s="1"/>
  <c r="D212" i="1"/>
  <c r="C212" i="1"/>
  <c r="G211" i="1"/>
  <c r="E211" i="1"/>
  <c r="D211" i="1"/>
  <c r="C211" i="1"/>
  <c r="D210" i="1"/>
  <c r="C210" i="1"/>
  <c r="D209" i="1"/>
  <c r="C209" i="1"/>
  <c r="H208" i="1"/>
  <c r="G208" i="1"/>
  <c r="F208" i="1"/>
  <c r="E208" i="1"/>
  <c r="D208" i="1"/>
  <c r="C208" i="1"/>
  <c r="H207" i="1"/>
  <c r="G207" i="1"/>
  <c r="F207" i="1"/>
  <c r="E207" i="1"/>
  <c r="D207" i="1"/>
  <c r="C207" i="1"/>
  <c r="G206" i="1"/>
  <c r="E206" i="1"/>
  <c r="D206" i="1"/>
  <c r="C206" i="1"/>
  <c r="H205" i="1"/>
  <c r="G205" i="1"/>
  <c r="G203" i="1" s="1"/>
  <c r="F205" i="1"/>
  <c r="E205" i="1"/>
  <c r="C205" i="1" s="1"/>
  <c r="H204" i="1"/>
  <c r="G204" i="1"/>
  <c r="F204" i="1"/>
  <c r="E204" i="1"/>
  <c r="D204" i="1"/>
  <c r="C204" i="1" s="1"/>
  <c r="H203" i="1"/>
  <c r="F203" i="1"/>
  <c r="D203" i="1"/>
  <c r="E202" i="1"/>
  <c r="C202" i="1" s="1"/>
  <c r="E201" i="1"/>
  <c r="C201" i="1" s="1"/>
  <c r="E200" i="1"/>
  <c r="C200" i="1" s="1"/>
  <c r="C199" i="1"/>
  <c r="E198" i="1"/>
  <c r="C198" i="1"/>
  <c r="D197" i="1"/>
  <c r="C197" i="1"/>
  <c r="H196" i="1"/>
  <c r="G196" i="1"/>
  <c r="F196" i="1"/>
  <c r="E196" i="1"/>
  <c r="D196" i="1"/>
  <c r="C196" i="1"/>
  <c r="D195" i="1"/>
  <c r="C195" i="1"/>
  <c r="D194" i="1"/>
  <c r="C194" i="1"/>
  <c r="D193" i="1"/>
  <c r="C193" i="1"/>
  <c r="D192" i="1"/>
  <c r="C192" i="1"/>
  <c r="D191" i="1"/>
  <c r="C191" i="1"/>
  <c r="D190" i="1"/>
  <c r="C190" i="1"/>
  <c r="D189" i="1"/>
  <c r="C189" i="1"/>
  <c r="H188" i="1"/>
  <c r="G188" i="1"/>
  <c r="F188" i="1"/>
  <c r="E188" i="1"/>
  <c r="D188" i="1"/>
  <c r="C188" i="1"/>
  <c r="H187" i="1"/>
  <c r="G187" i="1"/>
  <c r="F187" i="1"/>
  <c r="E187" i="1"/>
  <c r="D187" i="1"/>
  <c r="C187" i="1"/>
  <c r="H186" i="1"/>
  <c r="G186" i="1"/>
  <c r="F186" i="1"/>
  <c r="E186" i="1"/>
  <c r="D186" i="1"/>
  <c r="C186" i="1"/>
  <c r="H185" i="1"/>
  <c r="G185" i="1"/>
  <c r="F185" i="1"/>
  <c r="E185" i="1"/>
  <c r="D185" i="1"/>
  <c r="C185" i="1"/>
  <c r="H184" i="1"/>
  <c r="G184" i="1"/>
  <c r="F184" i="1"/>
  <c r="E184" i="1"/>
  <c r="D184" i="1"/>
  <c r="C184" i="1"/>
  <c r="H183" i="1"/>
  <c r="G183" i="1"/>
  <c r="F183" i="1"/>
  <c r="E183" i="1"/>
  <c r="D183" i="1"/>
  <c r="C183" i="1"/>
  <c r="H182" i="1"/>
  <c r="G182" i="1"/>
  <c r="G181" i="1" s="1"/>
  <c r="F182" i="1"/>
  <c r="D182" i="1"/>
  <c r="C182" i="1" s="1"/>
  <c r="C181" i="1" s="1"/>
  <c r="C180" i="1" s="1"/>
  <c r="C168" i="1" s="1"/>
  <c r="H181" i="1"/>
  <c r="F181" i="1"/>
  <c r="E181" i="1"/>
  <c r="D181" i="1"/>
  <c r="H180" i="1"/>
  <c r="G180" i="1"/>
  <c r="F180" i="1"/>
  <c r="E180" i="1"/>
  <c r="D180" i="1"/>
  <c r="H179" i="1"/>
  <c r="G179" i="1"/>
  <c r="F179" i="1"/>
  <c r="D179" i="1"/>
  <c r="C179" i="1"/>
  <c r="H178" i="1"/>
  <c r="G178" i="1"/>
  <c r="F178" i="1"/>
  <c r="D178" i="1"/>
  <c r="C178" i="1" s="1"/>
  <c r="H177" i="1"/>
  <c r="G177" i="1"/>
  <c r="F177" i="1"/>
  <c r="D177" i="1"/>
  <c r="C177" i="1"/>
  <c r="D176" i="1"/>
  <c r="C176" i="1"/>
  <c r="D175" i="1"/>
  <c r="C175" i="1"/>
  <c r="D174" i="1"/>
  <c r="C174" i="1"/>
  <c r="D173" i="1"/>
  <c r="C173" i="1"/>
  <c r="D172" i="1"/>
  <c r="C172" i="1"/>
  <c r="D171" i="1"/>
  <c r="C171" i="1"/>
  <c r="H170" i="1"/>
  <c r="G170" i="1"/>
  <c r="F170" i="1"/>
  <c r="E170" i="1"/>
  <c r="D170" i="1"/>
  <c r="C170" i="1"/>
  <c r="H169" i="1"/>
  <c r="G169" i="1"/>
  <c r="F169" i="1"/>
  <c r="E169" i="1"/>
  <c r="D169" i="1"/>
  <c r="C169" i="1"/>
  <c r="H168" i="1"/>
  <c r="G168" i="1"/>
  <c r="F168" i="1"/>
  <c r="E168" i="1"/>
  <c r="D168" i="1"/>
  <c r="H167" i="1"/>
  <c r="G167" i="1"/>
  <c r="F167" i="1"/>
  <c r="D167" i="1"/>
  <c r="C167" i="1" s="1"/>
  <c r="H166" i="1"/>
  <c r="G166" i="1"/>
  <c r="F166" i="1"/>
  <c r="D166" i="1"/>
  <c r="C166" i="1"/>
  <c r="H165" i="1"/>
  <c r="G165" i="1"/>
  <c r="G164" i="1" s="1"/>
  <c r="F165" i="1"/>
  <c r="D165" i="1"/>
  <c r="C165" i="1" s="1"/>
  <c r="H164" i="1"/>
  <c r="F164" i="1"/>
  <c r="E164" i="1"/>
  <c r="D164" i="1"/>
  <c r="E163" i="1"/>
  <c r="C163" i="1" s="1"/>
  <c r="E162" i="1"/>
  <c r="C162" i="1" s="1"/>
  <c r="H161" i="1"/>
  <c r="G161" i="1"/>
  <c r="F161" i="1"/>
  <c r="E161" i="1"/>
  <c r="D161" i="1"/>
  <c r="C161" i="1"/>
  <c r="H160" i="1"/>
  <c r="G160" i="1"/>
  <c r="F160" i="1"/>
  <c r="E160" i="1"/>
  <c r="D160" i="1"/>
  <c r="C160" i="1"/>
  <c r="H159" i="1"/>
  <c r="G159" i="1"/>
  <c r="F159" i="1"/>
  <c r="E159" i="1"/>
  <c r="D159" i="1"/>
  <c r="C159" i="1"/>
  <c r="D158" i="1"/>
  <c r="C158" i="1" s="1"/>
  <c r="C157" i="1" s="1"/>
  <c r="C134" i="1" s="1"/>
  <c r="H157" i="1"/>
  <c r="G157" i="1"/>
  <c r="F157" i="1"/>
  <c r="D156" i="1"/>
  <c r="C156" i="1"/>
  <c r="D155" i="1"/>
  <c r="C155" i="1"/>
  <c r="D154" i="1"/>
  <c r="C154" i="1"/>
  <c r="D153" i="1"/>
  <c r="C153" i="1"/>
  <c r="D152" i="1"/>
  <c r="C152" i="1"/>
  <c r="D151" i="1"/>
  <c r="C151" i="1"/>
  <c r="D150" i="1"/>
  <c r="C150" i="1"/>
  <c r="D149" i="1"/>
  <c r="C149" i="1"/>
  <c r="D148" i="1"/>
  <c r="C148" i="1"/>
  <c r="D147" i="1"/>
  <c r="C147" i="1"/>
  <c r="D146" i="1"/>
  <c r="C146" i="1"/>
  <c r="D145" i="1"/>
  <c r="C145" i="1"/>
  <c r="H144" i="1"/>
  <c r="G144" i="1"/>
  <c r="F144" i="1"/>
  <c r="E144" i="1"/>
  <c r="D144" i="1"/>
  <c r="C144" i="1"/>
  <c r="H143" i="1"/>
  <c r="G143" i="1"/>
  <c r="F143" i="1"/>
  <c r="E143" i="1"/>
  <c r="D143" i="1"/>
  <c r="C143" i="1"/>
  <c r="D142" i="1"/>
  <c r="C142" i="1"/>
  <c r="D141" i="1"/>
  <c r="C141" i="1"/>
  <c r="D140" i="1"/>
  <c r="C140" i="1"/>
  <c r="D139" i="1"/>
  <c r="C139" i="1"/>
  <c r="D138" i="1"/>
  <c r="C138" i="1"/>
  <c r="D137" i="1"/>
  <c r="C137" i="1"/>
  <c r="H136" i="1"/>
  <c r="G136" i="1"/>
  <c r="F136" i="1"/>
  <c r="E136" i="1"/>
  <c r="D136" i="1"/>
  <c r="C136" i="1"/>
  <c r="H135" i="1"/>
  <c r="G135" i="1"/>
  <c r="F135" i="1"/>
  <c r="E135" i="1"/>
  <c r="D135" i="1"/>
  <c r="C135" i="1"/>
  <c r="H134" i="1"/>
  <c r="G134" i="1"/>
  <c r="F134" i="1"/>
  <c r="E134" i="1"/>
  <c r="H133" i="1"/>
  <c r="G133" i="1"/>
  <c r="F133" i="1"/>
  <c r="E133" i="1"/>
  <c r="D133" i="1"/>
  <c r="C133" i="1"/>
  <c r="H132" i="1"/>
  <c r="G132" i="1"/>
  <c r="F132" i="1"/>
  <c r="D132" i="1"/>
  <c r="C132" i="1"/>
  <c r="H131" i="1"/>
  <c r="G131" i="1"/>
  <c r="F131" i="1"/>
  <c r="E131" i="1"/>
  <c r="D131" i="1"/>
  <c r="C131" i="1"/>
  <c r="H130" i="1"/>
  <c r="G130" i="1"/>
  <c r="F130" i="1"/>
  <c r="D130" i="1"/>
  <c r="C130" i="1"/>
  <c r="C128" i="1" s="1"/>
  <c r="H129" i="1"/>
  <c r="G129" i="1"/>
  <c r="G128" i="1" s="1"/>
  <c r="F129" i="1"/>
  <c r="D129" i="1"/>
  <c r="C129" i="1"/>
  <c r="H128" i="1"/>
  <c r="F128" i="1"/>
  <c r="E128" i="1"/>
  <c r="D128" i="1"/>
  <c r="D127" i="1"/>
  <c r="C127" i="1"/>
  <c r="H126" i="1"/>
  <c r="H115" i="1" s="1"/>
  <c r="H114" i="1" s="1"/>
  <c r="G126" i="1"/>
  <c r="F126" i="1"/>
  <c r="F115" i="1" s="1"/>
  <c r="F114" i="1" s="1"/>
  <c r="D126" i="1"/>
  <c r="C126" i="1"/>
  <c r="D125" i="1"/>
  <c r="C125" i="1"/>
  <c r="D124" i="1"/>
  <c r="C124" i="1"/>
  <c r="D123" i="1"/>
  <c r="C123" i="1"/>
  <c r="D122" i="1"/>
  <c r="C122" i="1"/>
  <c r="D121" i="1"/>
  <c r="C121" i="1"/>
  <c r="D120" i="1"/>
  <c r="C120" i="1"/>
  <c r="D119" i="1"/>
  <c r="C119" i="1"/>
  <c r="D118" i="1"/>
  <c r="C118" i="1"/>
  <c r="H117" i="1"/>
  <c r="G117" i="1"/>
  <c r="F117" i="1"/>
  <c r="E117" i="1"/>
  <c r="D117" i="1"/>
  <c r="C117" i="1"/>
  <c r="H116" i="1"/>
  <c r="G116" i="1"/>
  <c r="F116" i="1"/>
  <c r="E116" i="1"/>
  <c r="D116" i="1"/>
  <c r="C116" i="1"/>
  <c r="G115" i="1"/>
  <c r="E115" i="1"/>
  <c r="D115" i="1"/>
  <c r="C115" i="1"/>
  <c r="G114" i="1"/>
  <c r="E114" i="1"/>
  <c r="D114" i="1"/>
  <c r="C114" i="1"/>
  <c r="H113" i="1"/>
  <c r="G113" i="1"/>
  <c r="F113" i="1"/>
  <c r="E113" i="1"/>
  <c r="C113" i="1" s="1"/>
  <c r="E112" i="1"/>
  <c r="C112" i="1" s="1"/>
  <c r="H111" i="1"/>
  <c r="G111" i="1"/>
  <c r="F111" i="1"/>
  <c r="E111" i="1"/>
  <c r="C111" i="1"/>
  <c r="C110" i="1" s="1"/>
  <c r="C109" i="1" s="1"/>
  <c r="C108" i="1" s="1"/>
  <c r="H110" i="1"/>
  <c r="G110" i="1"/>
  <c r="F110" i="1"/>
  <c r="E110" i="1"/>
  <c r="H109" i="1"/>
  <c r="G109" i="1"/>
  <c r="F109" i="1"/>
  <c r="E109" i="1"/>
  <c r="H108" i="1"/>
  <c r="G108" i="1"/>
  <c r="F108" i="1"/>
  <c r="E108" i="1"/>
  <c r="H107" i="1"/>
  <c r="G107" i="1"/>
  <c r="F107" i="1"/>
  <c r="D107" i="1"/>
  <c r="C107" i="1"/>
  <c r="H106" i="1"/>
  <c r="G106" i="1"/>
  <c r="F106" i="1"/>
  <c r="D106" i="1"/>
  <c r="C106" i="1" s="1"/>
  <c r="C105" i="1" s="1"/>
  <c r="C75" i="1" s="1"/>
  <c r="H105" i="1"/>
  <c r="G105" i="1"/>
  <c r="F105" i="1"/>
  <c r="H104" i="1"/>
  <c r="G104" i="1"/>
  <c r="F104" i="1"/>
  <c r="D104" i="1"/>
  <c r="C104" i="1" s="1"/>
  <c r="H103" i="1"/>
  <c r="G103" i="1"/>
  <c r="F103" i="1"/>
  <c r="D103" i="1"/>
  <c r="C103" i="1"/>
  <c r="H102" i="1"/>
  <c r="G102" i="1"/>
  <c r="F102" i="1"/>
  <c r="D102" i="1"/>
  <c r="C102" i="1" s="1"/>
  <c r="H101" i="1"/>
  <c r="G101" i="1"/>
  <c r="F101" i="1"/>
  <c r="D101" i="1"/>
  <c r="C101" i="1"/>
  <c r="H100" i="1"/>
  <c r="G100" i="1"/>
  <c r="F100" i="1"/>
  <c r="D100" i="1"/>
  <c r="C100" i="1" s="1"/>
  <c r="H99" i="1"/>
  <c r="G99" i="1"/>
  <c r="F99" i="1"/>
  <c r="D99" i="1"/>
  <c r="C99" i="1"/>
  <c r="H98" i="1"/>
  <c r="G98" i="1"/>
  <c r="F98" i="1"/>
  <c r="D98" i="1"/>
  <c r="C98" i="1" s="1"/>
  <c r="H97" i="1"/>
  <c r="G97" i="1"/>
  <c r="F97" i="1"/>
  <c r="D97" i="1"/>
  <c r="C97" i="1"/>
  <c r="H96" i="1"/>
  <c r="G96" i="1"/>
  <c r="F96" i="1"/>
  <c r="D96" i="1"/>
  <c r="C96" i="1" s="1"/>
  <c r="H95" i="1"/>
  <c r="G95" i="1"/>
  <c r="F95" i="1"/>
  <c r="D95" i="1"/>
  <c r="C95" i="1"/>
  <c r="H94" i="1"/>
  <c r="G94" i="1"/>
  <c r="F94" i="1"/>
  <c r="D94" i="1"/>
  <c r="C94" i="1" s="1"/>
  <c r="H93" i="1"/>
  <c r="G93" i="1"/>
  <c r="F93" i="1"/>
  <c r="D93" i="1"/>
  <c r="C93" i="1"/>
  <c r="H92" i="1"/>
  <c r="G92" i="1"/>
  <c r="F92" i="1"/>
  <c r="D92" i="1"/>
  <c r="C92" i="1" s="1"/>
  <c r="C91" i="1" s="1"/>
  <c r="H91" i="1"/>
  <c r="G91" i="1"/>
  <c r="F91" i="1"/>
  <c r="E91" i="1"/>
  <c r="D91" i="1"/>
  <c r="H90" i="1"/>
  <c r="G90" i="1"/>
  <c r="F90" i="1"/>
  <c r="E90" i="1"/>
  <c r="D90" i="1"/>
  <c r="C90" i="1"/>
  <c r="D89" i="1"/>
  <c r="C89" i="1"/>
  <c r="D88" i="1"/>
  <c r="C88" i="1"/>
  <c r="D87" i="1"/>
  <c r="C87" i="1"/>
  <c r="D86" i="1"/>
  <c r="C86" i="1"/>
  <c r="D85" i="1"/>
  <c r="C85" i="1"/>
  <c r="D84" i="1"/>
  <c r="C84" i="1"/>
  <c r="G83" i="1"/>
  <c r="F83" i="1"/>
  <c r="E83" i="1"/>
  <c r="D83" i="1"/>
  <c r="C83" i="1"/>
  <c r="D82" i="1"/>
  <c r="C82" i="1"/>
  <c r="G81" i="1"/>
  <c r="F81" i="1"/>
  <c r="E81" i="1"/>
  <c r="D81" i="1"/>
  <c r="C81" i="1"/>
  <c r="D80" i="1"/>
  <c r="C80" i="1"/>
  <c r="D79" i="1"/>
  <c r="C79" i="1"/>
  <c r="D78" i="1"/>
  <c r="C78" i="1"/>
  <c r="G77" i="1"/>
  <c r="F77" i="1"/>
  <c r="E77" i="1"/>
  <c r="D77" i="1"/>
  <c r="C77" i="1"/>
  <c r="H76" i="1"/>
  <c r="G76" i="1"/>
  <c r="F76" i="1"/>
  <c r="E76" i="1"/>
  <c r="D76" i="1"/>
  <c r="C76" i="1"/>
  <c r="H75" i="1"/>
  <c r="G75" i="1"/>
  <c r="F75" i="1"/>
  <c r="E75" i="1"/>
  <c r="H74" i="1"/>
  <c r="G74" i="1"/>
  <c r="F74" i="1"/>
  <c r="D74" i="1"/>
  <c r="C74" i="1" s="1"/>
  <c r="E73" i="1"/>
  <c r="C73" i="1" s="1"/>
  <c r="H72" i="1"/>
  <c r="G72" i="1"/>
  <c r="F72" i="1"/>
  <c r="D72" i="1"/>
  <c r="C72" i="1"/>
  <c r="H71" i="1"/>
  <c r="G71" i="1"/>
  <c r="F71" i="1"/>
  <c r="E71" i="1"/>
  <c r="C71" i="1"/>
  <c r="H70" i="1"/>
  <c r="G70" i="1"/>
  <c r="F70" i="1"/>
  <c r="E70" i="1"/>
  <c r="E69" i="1" s="1"/>
  <c r="E8" i="1" s="1"/>
  <c r="C70" i="1"/>
  <c r="H69" i="1"/>
  <c r="G69" i="1"/>
  <c r="F69" i="1"/>
  <c r="D69" i="1"/>
  <c r="D68" i="1"/>
  <c r="C68" i="1" s="1"/>
  <c r="C67" i="1" s="1"/>
  <c r="H67" i="1"/>
  <c r="G67" i="1"/>
  <c r="F67" i="1"/>
  <c r="E67" i="1"/>
  <c r="D67" i="1"/>
  <c r="D66" i="1"/>
  <c r="C66" i="1" s="1"/>
  <c r="D65" i="1"/>
  <c r="C65" i="1" s="1"/>
  <c r="D64" i="1"/>
  <c r="C64" i="1" s="1"/>
  <c r="C63" i="1" s="1"/>
  <c r="C62" i="1" s="1"/>
  <c r="C61" i="1" s="1"/>
  <c r="C60" i="1" s="1"/>
  <c r="H63" i="1"/>
  <c r="G63" i="1"/>
  <c r="F63" i="1"/>
  <c r="E63" i="1"/>
  <c r="D63" i="1"/>
  <c r="H62" i="1"/>
  <c r="G62" i="1"/>
  <c r="F62" i="1"/>
  <c r="E62" i="1"/>
  <c r="D62" i="1"/>
  <c r="H61" i="1"/>
  <c r="G61" i="1"/>
  <c r="F61" i="1"/>
  <c r="E61" i="1"/>
  <c r="D61" i="1"/>
  <c r="H60" i="1"/>
  <c r="G60" i="1"/>
  <c r="F60" i="1"/>
  <c r="E60" i="1"/>
  <c r="D60" i="1"/>
  <c r="H59" i="1"/>
  <c r="H58" i="1" s="1"/>
  <c r="F59" i="1"/>
  <c r="E59" i="1"/>
  <c r="E58" i="1" s="1"/>
  <c r="D59" i="1"/>
  <c r="C59" i="1"/>
  <c r="F58" i="1"/>
  <c r="D58" i="1"/>
  <c r="C58" i="1" s="1"/>
  <c r="E57" i="1"/>
  <c r="C57" i="1" s="1"/>
  <c r="E56" i="1"/>
  <c r="C56" i="1" s="1"/>
  <c r="E55" i="1"/>
  <c r="C55" i="1" s="1"/>
  <c r="E54" i="1"/>
  <c r="C54" i="1" s="1"/>
  <c r="H53" i="1"/>
  <c r="H52" i="1" s="1"/>
  <c r="H51" i="1" s="1"/>
  <c r="H10" i="1" s="1"/>
  <c r="H9" i="1" s="1"/>
  <c r="H8" i="1" s="1"/>
  <c r="G53" i="1"/>
  <c r="F53" i="1"/>
  <c r="F52" i="1" s="1"/>
  <c r="F51" i="1" s="1"/>
  <c r="F10" i="1" s="1"/>
  <c r="F9" i="1" s="1"/>
  <c r="F8" i="1" s="1"/>
  <c r="E53" i="1"/>
  <c r="G52" i="1"/>
  <c r="G51" i="1" s="1"/>
  <c r="E52" i="1"/>
  <c r="E51" i="1"/>
  <c r="D50" i="1"/>
  <c r="C50" i="1"/>
  <c r="H49" i="1"/>
  <c r="G49" i="1"/>
  <c r="F49" i="1"/>
  <c r="D49" i="1"/>
  <c r="C49" i="1"/>
  <c r="D48" i="1"/>
  <c r="C48" i="1" s="1"/>
  <c r="D47" i="1"/>
  <c r="C47" i="1" s="1"/>
  <c r="D46" i="1"/>
  <c r="C46" i="1" s="1"/>
  <c r="H45" i="1"/>
  <c r="G45" i="1"/>
  <c r="F45" i="1"/>
  <c r="E45" i="1"/>
  <c r="D45" i="1"/>
  <c r="C45" i="1" s="1"/>
  <c r="D44" i="1"/>
  <c r="C44" i="1" s="1"/>
  <c r="D43" i="1"/>
  <c r="C43" i="1" s="1"/>
  <c r="H42" i="1"/>
  <c r="G42" i="1"/>
  <c r="F42" i="1"/>
  <c r="E42" i="1"/>
  <c r="D42" i="1"/>
  <c r="C42" i="1" s="1"/>
  <c r="D41" i="1"/>
  <c r="C41" i="1" s="1"/>
  <c r="H40" i="1"/>
  <c r="G40" i="1"/>
  <c r="F40" i="1"/>
  <c r="E40" i="1"/>
  <c r="D40" i="1"/>
  <c r="C40" i="1" s="1"/>
  <c r="D39" i="1"/>
  <c r="C39" i="1" s="1"/>
  <c r="D38" i="1"/>
  <c r="C38" i="1" s="1"/>
  <c r="D37" i="1"/>
  <c r="C37" i="1" s="1"/>
  <c r="D36" i="1"/>
  <c r="C36" i="1" s="1"/>
  <c r="D35" i="1"/>
  <c r="C35" i="1" s="1"/>
  <c r="D34" i="1"/>
  <c r="C34" i="1" s="1"/>
  <c r="D33" i="1"/>
  <c r="C33" i="1" s="1"/>
  <c r="D32" i="1"/>
  <c r="C32" i="1" s="1"/>
  <c r="D31" i="1"/>
  <c r="C31" i="1" s="1"/>
  <c r="D30" i="1"/>
  <c r="C30" i="1" s="1"/>
  <c r="D29" i="1"/>
  <c r="C29" i="1" s="1"/>
  <c r="H28" i="1"/>
  <c r="G28" i="1"/>
  <c r="F28" i="1"/>
  <c r="E28" i="1"/>
  <c r="D28" i="1"/>
  <c r="C28" i="1" s="1"/>
  <c r="H27" i="1"/>
  <c r="G27" i="1"/>
  <c r="F27" i="1"/>
  <c r="D26" i="1"/>
  <c r="C26" i="1"/>
  <c r="D25" i="1"/>
  <c r="C25" i="1"/>
  <c r="D24" i="1"/>
  <c r="C24" i="1"/>
  <c r="D23" i="1"/>
  <c r="C23" i="1"/>
  <c r="D22" i="1"/>
  <c r="C22" i="1"/>
  <c r="D21" i="1"/>
  <c r="C21" i="1"/>
  <c r="H20" i="1"/>
  <c r="G20" i="1"/>
  <c r="F20" i="1"/>
  <c r="E20" i="1"/>
  <c r="D20" i="1"/>
  <c r="C20" i="1"/>
  <c r="D19" i="1"/>
  <c r="C19" i="1"/>
  <c r="D18" i="1"/>
  <c r="C18" i="1"/>
  <c r="D17" i="1"/>
  <c r="C17" i="1"/>
  <c r="D16" i="1"/>
  <c r="C16" i="1"/>
  <c r="D15" i="1"/>
  <c r="C15" i="1"/>
  <c r="D14" i="1"/>
  <c r="C14" i="1"/>
  <c r="H13" i="1"/>
  <c r="G13" i="1"/>
  <c r="F13" i="1"/>
  <c r="E13" i="1"/>
  <c r="D13" i="1"/>
  <c r="C13" i="1"/>
  <c r="C12" i="1" s="1"/>
  <c r="H12" i="1"/>
  <c r="G12" i="1"/>
  <c r="G11" i="1" s="1"/>
  <c r="F12" i="1"/>
  <c r="D12" i="1"/>
  <c r="H11" i="1"/>
  <c r="F11" i="1"/>
  <c r="E11" i="1"/>
  <c r="E10" i="1"/>
  <c r="E9" i="1"/>
  <c r="C217" i="1" l="1"/>
  <c r="C216" i="1" s="1"/>
  <c r="C215" i="1" s="1"/>
  <c r="G10" i="1"/>
  <c r="G9" i="1" s="1"/>
  <c r="G8" i="1" s="1"/>
  <c r="C53" i="1"/>
  <c r="C52" i="1" s="1"/>
  <c r="C51" i="1" s="1"/>
  <c r="C69" i="1"/>
  <c r="C164" i="1"/>
  <c r="C203" i="1"/>
  <c r="D105" i="1"/>
  <c r="D75" i="1" s="1"/>
  <c r="D157" i="1"/>
  <c r="D134" i="1" s="1"/>
  <c r="E203" i="1"/>
  <c r="D27" i="1"/>
  <c r="C27" i="1" l="1"/>
  <c r="C11" i="1" s="1"/>
  <c r="C10" i="1" s="1"/>
  <c r="C9" i="1" s="1"/>
  <c r="C8" i="1" s="1"/>
  <c r="D11" i="1"/>
  <c r="D10" i="1" s="1"/>
  <c r="D9" i="1" s="1"/>
  <c r="D8" i="1" s="1"/>
</calcChain>
</file>

<file path=xl/sharedStrings.xml><?xml version="1.0" encoding="utf-8"?>
<sst xmlns="http://schemas.openxmlformats.org/spreadsheetml/2006/main" count="450" uniqueCount="321">
  <si>
    <t>JUDETUL DAMBOVITA</t>
  </si>
  <si>
    <t>COMUNA ION LUCA CARAGIALE</t>
  </si>
  <si>
    <t>ANEXA NR.2</t>
  </si>
  <si>
    <t xml:space="preserve">PRIVIND CHELTUIELILE PE SECTIUNI ALE BUGETULUI LOCAL </t>
  </si>
  <si>
    <t>PENTRU ANUL 2026</t>
  </si>
  <si>
    <t>mii lei</t>
  </si>
  <si>
    <t>Cod</t>
  </si>
  <si>
    <t>Denumire indicator</t>
  </si>
  <si>
    <t>Program 2026</t>
  </si>
  <si>
    <t>Sectiunea functionare</t>
  </si>
  <si>
    <t>Sectiunea dezvoltare</t>
  </si>
  <si>
    <t>Estimari 2027</t>
  </si>
  <si>
    <t>Estimari 2028</t>
  </si>
  <si>
    <t>Estimari 2029</t>
  </si>
  <si>
    <t>50 02</t>
  </si>
  <si>
    <t>TOTAL CHELTUIELI BUGET LOCAL</t>
  </si>
  <si>
    <t>51 02</t>
  </si>
  <si>
    <t>AUTORITATI PUBLICE SI ACTIUNI EXTERNE</t>
  </si>
  <si>
    <t>51 02 01 03</t>
  </si>
  <si>
    <t>Autoritati executive</t>
  </si>
  <si>
    <t>51 02 01</t>
  </si>
  <si>
    <t>Cheltuieli curente</t>
  </si>
  <si>
    <t>51 02 10</t>
  </si>
  <si>
    <t>Cheltuieli de personal</t>
  </si>
  <si>
    <t>51 02 10 01</t>
  </si>
  <si>
    <t>Cheltuieli salariale in bani</t>
  </si>
  <si>
    <t>51 02 10 01 01</t>
  </si>
  <si>
    <t>Salarii de baza</t>
  </si>
  <si>
    <t>51 02 10 01 12</t>
  </si>
  <si>
    <t>Indemnizatii in afara unitatii</t>
  </si>
  <si>
    <t>51 02 10 01 17</t>
  </si>
  <si>
    <t>Indemnizatia de hrana</t>
  </si>
  <si>
    <t>51 02 10 01 30</t>
  </si>
  <si>
    <t>Hotarari judecatoresti</t>
  </si>
  <si>
    <t xml:space="preserve">51 02 10 02 </t>
  </si>
  <si>
    <t>Cheltuieli salariale in natura</t>
  </si>
  <si>
    <t>51 02 10 02 06</t>
  </si>
  <si>
    <t xml:space="preserve">Vouchere de vacanta </t>
  </si>
  <si>
    <t>51 02 10 03</t>
  </si>
  <si>
    <t>Contributii</t>
  </si>
  <si>
    <t>51 02 10 03 01</t>
  </si>
  <si>
    <t>Contributii de asigurari sociale de stat</t>
  </si>
  <si>
    <t>51 02 10 03 02</t>
  </si>
  <si>
    <t>Contributii de asigurari de somaj</t>
  </si>
  <si>
    <t>51 02 10 03 03</t>
  </si>
  <si>
    <t>Contributii de asigurari sociale de sanatate</t>
  </si>
  <si>
    <t>51 02 10 03 04</t>
  </si>
  <si>
    <t>Contributii de asigurari pt.accid.de munca si boli prof.</t>
  </si>
  <si>
    <t>51 02 10 03 06</t>
  </si>
  <si>
    <t>Contributii pt.concedii si indemnizatii</t>
  </si>
  <si>
    <t>51 02 10 03 07</t>
  </si>
  <si>
    <t>Contributia asiguratorie pentru munca</t>
  </si>
  <si>
    <t>51 02 20</t>
  </si>
  <si>
    <t>Bunuri si servicii</t>
  </si>
  <si>
    <t>51 02 20 01</t>
  </si>
  <si>
    <t>51 02 20 01 01</t>
  </si>
  <si>
    <t>Furnituri de birou</t>
  </si>
  <si>
    <t>51 02 20 01 02</t>
  </si>
  <si>
    <t>Materiale de curatenie</t>
  </si>
  <si>
    <t>51 02 20 01 03</t>
  </si>
  <si>
    <t>Incalzit, iluminat</t>
  </si>
  <si>
    <t>51 02 20 01 04</t>
  </si>
  <si>
    <t>Apa,canal</t>
  </si>
  <si>
    <t>51 02 20 01 05</t>
  </si>
  <si>
    <t>Carburanti si lubrifianti</t>
  </si>
  <si>
    <t>51 02 20 01 06</t>
  </si>
  <si>
    <t>Piese de schimb</t>
  </si>
  <si>
    <t>51 02 20 01 07</t>
  </si>
  <si>
    <t xml:space="preserve">Transport </t>
  </si>
  <si>
    <t>51 02 20 01 08</t>
  </si>
  <si>
    <t>Posta, telecomunicatii, radio, TV, internet</t>
  </si>
  <si>
    <t>51 02 20 01 09</t>
  </si>
  <si>
    <t>Materiale si prestari de servicii cu caracter functional</t>
  </si>
  <si>
    <t>51 02 20 01 30</t>
  </si>
  <si>
    <t>Alte bunuri si servicii pt.intretinere si functionare</t>
  </si>
  <si>
    <t>51 02 20 02</t>
  </si>
  <si>
    <t>Reparatii curente</t>
  </si>
  <si>
    <t>51 02 20 05</t>
  </si>
  <si>
    <t>Bunuri de natura obiectelor de inventar</t>
  </si>
  <si>
    <t>51 02 20 05 30</t>
  </si>
  <si>
    <t>Alte obiecte de inventar</t>
  </si>
  <si>
    <t>51 02 20 06</t>
  </si>
  <si>
    <t>Deplasari, detasari, transferari</t>
  </si>
  <si>
    <t>51 02 20 06 01</t>
  </si>
  <si>
    <t>Deplasari interne, detasari, transferari</t>
  </si>
  <si>
    <t>51 02 20 13</t>
  </si>
  <si>
    <t>Pregatire profesionala</t>
  </si>
  <si>
    <t>51 02 20 30</t>
  </si>
  <si>
    <t>Alte cheltuieli</t>
  </si>
  <si>
    <t>51 02 20 30 01</t>
  </si>
  <si>
    <t>Reclama si publicitate</t>
  </si>
  <si>
    <t>51 02 20 30 02</t>
  </si>
  <si>
    <t xml:space="preserve">Protocol si reprezentare </t>
  </si>
  <si>
    <t>51 02 20 30 30</t>
  </si>
  <si>
    <t>Alte cheltuieli cu bunuri si servicii</t>
  </si>
  <si>
    <t xml:space="preserve">51 02 59 </t>
  </si>
  <si>
    <t>51 02 59 11</t>
  </si>
  <si>
    <t>Asociatii si fundatii</t>
  </si>
  <si>
    <t>51 02 70</t>
  </si>
  <si>
    <t>Cheltuieli de capital</t>
  </si>
  <si>
    <t>51 02 71</t>
  </si>
  <si>
    <t>Active nefinanciare</t>
  </si>
  <si>
    <t>51 02 71 01</t>
  </si>
  <si>
    <t>Active fixe</t>
  </si>
  <si>
    <t>51 02 71 01 01</t>
  </si>
  <si>
    <t>Constructii</t>
  </si>
  <si>
    <t>51 02 71 01 02</t>
  </si>
  <si>
    <t>Masini,echipamente si mijloace de transport</t>
  </si>
  <si>
    <t>51 02 71 01 03</t>
  </si>
  <si>
    <t>Mobilier,aparatura birotica si alte active corporale</t>
  </si>
  <si>
    <t>51 02 71 01 30</t>
  </si>
  <si>
    <t>Alte active fixe</t>
  </si>
  <si>
    <t>54 02</t>
  </si>
  <si>
    <t>54 02 20 30 30</t>
  </si>
  <si>
    <t>61 02</t>
  </si>
  <si>
    <t>ORDINE PUBLICA SI SIGURANTA NATIONALA</t>
  </si>
  <si>
    <t>61 02 01</t>
  </si>
  <si>
    <t>61 02 20</t>
  </si>
  <si>
    <t>61 02 20 01</t>
  </si>
  <si>
    <t>61 02 20 01 09</t>
  </si>
  <si>
    <t>61 02 20 01 05</t>
  </si>
  <si>
    <t>61 02 20 01 06</t>
  </si>
  <si>
    <t>61 02 20 30</t>
  </si>
  <si>
    <t>61 02 20 30 30</t>
  </si>
  <si>
    <t xml:space="preserve">65 02 </t>
  </si>
  <si>
    <t>INVATAMANT</t>
  </si>
  <si>
    <t>65 02 03 01</t>
  </si>
  <si>
    <t>Invatamant prescolar</t>
  </si>
  <si>
    <t>65 02 03 02</t>
  </si>
  <si>
    <t>Invatamant primar</t>
  </si>
  <si>
    <t>65 02 04 01</t>
  </si>
  <si>
    <t>Invatamant gimnazial</t>
  </si>
  <si>
    <t>65 02 13</t>
  </si>
  <si>
    <t>Invatamant anteprescolar</t>
  </si>
  <si>
    <t>65 02 50</t>
  </si>
  <si>
    <t>Alte cheltuieli in domeniul invatamantului</t>
  </si>
  <si>
    <t>65 02 01</t>
  </si>
  <si>
    <t>65 02 20</t>
  </si>
  <si>
    <t>65 02 20 01</t>
  </si>
  <si>
    <t>65 02 20 01 01</t>
  </si>
  <si>
    <t>65 02 20 01 02</t>
  </si>
  <si>
    <t>65 02 20 01 03</t>
  </si>
  <si>
    <t>65 02 20 01 06</t>
  </si>
  <si>
    <t>65 02 20 01 07</t>
  </si>
  <si>
    <t>65 02 20 01 09</t>
  </si>
  <si>
    <t>65 02 20 02</t>
  </si>
  <si>
    <t xml:space="preserve">65 02 20 05 </t>
  </si>
  <si>
    <t>65 02 20 05 30</t>
  </si>
  <si>
    <t xml:space="preserve">65 02 20 06 </t>
  </si>
  <si>
    <t>65 02 20 06 01</t>
  </si>
  <si>
    <t>65 02 20 11</t>
  </si>
  <si>
    <t>Carti</t>
  </si>
  <si>
    <t>65 02 20 13</t>
  </si>
  <si>
    <t>65 02 57</t>
  </si>
  <si>
    <t>Asistenta sociala</t>
  </si>
  <si>
    <t>65 02 57 02 01</t>
  </si>
  <si>
    <t>Ajutoare sociale in numerar</t>
  </si>
  <si>
    <t>65 02 57 02 03</t>
  </si>
  <si>
    <t>Tichete de cresa si tichete sociale pentru grădiniță</t>
  </si>
  <si>
    <t>65 02 70</t>
  </si>
  <si>
    <t>65 02 71</t>
  </si>
  <si>
    <t>65 02 71 01</t>
  </si>
  <si>
    <t>65 02 71 01 01</t>
  </si>
  <si>
    <t>65 02 71 01 03</t>
  </si>
  <si>
    <t>65 02 71 01 30</t>
  </si>
  <si>
    <t>66 02</t>
  </si>
  <si>
    <t>SANATATE</t>
  </si>
  <si>
    <t>66 02 01</t>
  </si>
  <si>
    <t xml:space="preserve">66 02 10 </t>
  </si>
  <si>
    <t>66 02 10 01</t>
  </si>
  <si>
    <t>66 02 10 01 01</t>
  </si>
  <si>
    <t>66 02 10 01 05</t>
  </si>
  <si>
    <t>66 02 10 01 06</t>
  </si>
  <si>
    <t>66 02 10 01 17</t>
  </si>
  <si>
    <t>Indemnizatii de hrana</t>
  </si>
  <si>
    <t>66 02 10 02</t>
  </si>
  <si>
    <t>66 02 10 02 06</t>
  </si>
  <si>
    <t>66 02 10 03</t>
  </si>
  <si>
    <t>66 02 10 03 07</t>
  </si>
  <si>
    <t>66 02 20</t>
  </si>
  <si>
    <t>66 02 20 04 02</t>
  </si>
  <si>
    <t>67 02</t>
  </si>
  <si>
    <t>CULTURA</t>
  </si>
  <si>
    <t>67 02 03 02</t>
  </si>
  <si>
    <t>Biblioteci publice comunale</t>
  </si>
  <si>
    <t>67 02 03 03</t>
  </si>
  <si>
    <t>Muzee</t>
  </si>
  <si>
    <t>67 02 03 07</t>
  </si>
  <si>
    <t>Camin cultural</t>
  </si>
  <si>
    <t>67 02  05 01</t>
  </si>
  <si>
    <t>Sport</t>
  </si>
  <si>
    <t>67 02 06</t>
  </si>
  <si>
    <t>Servicii religioase</t>
  </si>
  <si>
    <t>67 02 01</t>
  </si>
  <si>
    <t>67 02 10</t>
  </si>
  <si>
    <t xml:space="preserve"> 67 02 10 01</t>
  </si>
  <si>
    <t>67 02 10 01 01</t>
  </si>
  <si>
    <t>67 02 10 01 17</t>
  </si>
  <si>
    <t>Indemnizatii de vacanta (vouchere de vacanta)</t>
  </si>
  <si>
    <t>67 02 10 02</t>
  </si>
  <si>
    <t>67 02 10 02 06</t>
  </si>
  <si>
    <t>67 02 10 03</t>
  </si>
  <si>
    <t>67 02 10 03 07</t>
  </si>
  <si>
    <t>67 02 20</t>
  </si>
  <si>
    <t>67 02 20 01</t>
  </si>
  <si>
    <t>67 02 20 01 01</t>
  </si>
  <si>
    <t>67 02 20 01 02</t>
  </si>
  <si>
    <t>67 02 20 01 03</t>
  </si>
  <si>
    <t>67 02 20 01 09</t>
  </si>
  <si>
    <t>67 02 20 01 30</t>
  </si>
  <si>
    <t>67 02 20 02</t>
  </si>
  <si>
    <t>67 02 20 05</t>
  </si>
  <si>
    <t>67 02 20 05 30</t>
  </si>
  <si>
    <t>Alte  obiecte de inventar</t>
  </si>
  <si>
    <t>Deplasari,detasari,transferari</t>
  </si>
  <si>
    <t>67 02 06 01</t>
  </si>
  <si>
    <t>Deplasari interne,detasari,transferari</t>
  </si>
  <si>
    <t>67 02 20 11</t>
  </si>
  <si>
    <t>Carti publicatii si materiale documentare</t>
  </si>
  <si>
    <t>67 02 20 13</t>
  </si>
  <si>
    <t>67 02 59</t>
  </si>
  <si>
    <t>Sprijin finaciar unitati de cult</t>
  </si>
  <si>
    <t>67 02 59 12</t>
  </si>
  <si>
    <t>67 02 70</t>
  </si>
  <si>
    <t xml:space="preserve">67 02 71 </t>
  </si>
  <si>
    <t>67 02 71 01</t>
  </si>
  <si>
    <t>67 02 71 01 01</t>
  </si>
  <si>
    <t>67 02 710 01 30</t>
  </si>
  <si>
    <t>68 02</t>
  </si>
  <si>
    <t>ASISTENTA SOCIALA</t>
  </si>
  <si>
    <t>68 02 05 02</t>
  </si>
  <si>
    <t>Asistenta sociala in caz de boli si invaliditati</t>
  </si>
  <si>
    <t>68 02 15</t>
  </si>
  <si>
    <t>Ajutor social incalzire cu lemne</t>
  </si>
  <si>
    <t>68 02 50</t>
  </si>
  <si>
    <t>Alte chelt in dom.asist.soc.(ajutoare de urgenta)</t>
  </si>
  <si>
    <t>68 02 01</t>
  </si>
  <si>
    <t>68 02 10</t>
  </si>
  <si>
    <t>68 02 10 01</t>
  </si>
  <si>
    <t>68 02 10 01 01</t>
  </si>
  <si>
    <t>68 02 10 01 17</t>
  </si>
  <si>
    <t>68 02 10 02</t>
  </si>
  <si>
    <t>68 02 10 02 06</t>
  </si>
  <si>
    <t>68 02 10 03</t>
  </si>
  <si>
    <t>68 02 10 03 07</t>
  </si>
  <si>
    <t>68 02 20</t>
  </si>
  <si>
    <t xml:space="preserve">68 02 20 01 </t>
  </si>
  <si>
    <t>68 02 20 01 30</t>
  </si>
  <si>
    <t>Alte bunuri si servicii pentru intretinere si functionare</t>
  </si>
  <si>
    <t>68 02 57</t>
  </si>
  <si>
    <t xml:space="preserve">68 02 57 02 </t>
  </si>
  <si>
    <t>Ajutoare sociale</t>
  </si>
  <si>
    <t>68 02 57 02 01</t>
  </si>
  <si>
    <t>70 02</t>
  </si>
  <si>
    <t>Locuinte, servicii si dezvoltare publica</t>
  </si>
  <si>
    <t>70 02 06</t>
  </si>
  <si>
    <t xml:space="preserve">Iluminat public si electrificari </t>
  </si>
  <si>
    <t>70 02 50</t>
  </si>
  <si>
    <t xml:space="preserve">Alte servicii în domeniile locuintelor, serviciilor si dezvoltarii comunale </t>
  </si>
  <si>
    <t>70 02 01</t>
  </si>
  <si>
    <t>70 02 20</t>
  </si>
  <si>
    <t>70 02 20 01</t>
  </si>
  <si>
    <t>70 02 20 01 03</t>
  </si>
  <si>
    <t>70 02 20 01 05</t>
  </si>
  <si>
    <t>70 02 20 01 06</t>
  </si>
  <si>
    <t>70 02 20 01 09</t>
  </si>
  <si>
    <t>70 02 20 01 30</t>
  </si>
  <si>
    <t>70 02 20 02</t>
  </si>
  <si>
    <t>70 02 20 05 30</t>
  </si>
  <si>
    <t>70 02 20 30</t>
  </si>
  <si>
    <t xml:space="preserve">70 02 20 30 30 </t>
  </si>
  <si>
    <t>70 02 70</t>
  </si>
  <si>
    <t>70 02 71</t>
  </si>
  <si>
    <t>70 02 71 01 01</t>
  </si>
  <si>
    <t>70 02 71 01 02</t>
  </si>
  <si>
    <t>70 02 71 01 30</t>
  </si>
  <si>
    <t>74 02</t>
  </si>
  <si>
    <t>PROTECTIA MEDIULUI</t>
  </si>
  <si>
    <t>74 02 05</t>
  </si>
  <si>
    <t>Salubritate si gestiunea deseurilor</t>
  </si>
  <si>
    <t>74 02 06</t>
  </si>
  <si>
    <t>Canalizarea si tratarea apelor reziduale</t>
  </si>
  <si>
    <t>74 02 01</t>
  </si>
  <si>
    <t>74 02 20</t>
  </si>
  <si>
    <t>74 02 20 01</t>
  </si>
  <si>
    <t>74 02 20 01 09</t>
  </si>
  <si>
    <t>74 02 20 30 30</t>
  </si>
  <si>
    <t>74 02 59</t>
  </si>
  <si>
    <t>74 02 59 11</t>
  </si>
  <si>
    <t>74 02 58</t>
  </si>
  <si>
    <t xml:space="preserve">Proiecte cu finantare din fonduri externe nerambursabile </t>
  </si>
  <si>
    <t>74 02 580402</t>
  </si>
  <si>
    <t>Finantare externa nerambursabila</t>
  </si>
  <si>
    <t>74 02 70</t>
  </si>
  <si>
    <t>74 02 71</t>
  </si>
  <si>
    <t>74 02 71 01</t>
  </si>
  <si>
    <t>74 02 71 01 01</t>
  </si>
  <si>
    <t>74 02 71 01 02</t>
  </si>
  <si>
    <t>74 02 71 01 30</t>
  </si>
  <si>
    <t>84 02</t>
  </si>
  <si>
    <t>DRUMURI</t>
  </si>
  <si>
    <t>84 02 03 03</t>
  </si>
  <si>
    <t>Strazi</t>
  </si>
  <si>
    <t>84 02 01</t>
  </si>
  <si>
    <t>84 02 20</t>
  </si>
  <si>
    <t>84 02 20 01 30</t>
  </si>
  <si>
    <t>Alte bunuri si servcii pentru intretinere si functionare</t>
  </si>
  <si>
    <t>84 02 20 02</t>
  </si>
  <si>
    <t>84 02 20 30 30</t>
  </si>
  <si>
    <t>84 02 70</t>
  </si>
  <si>
    <t xml:space="preserve"> </t>
  </si>
  <si>
    <t>84 02 71</t>
  </si>
  <si>
    <t>84 02 71 01</t>
  </si>
  <si>
    <t>84 02 71 01 01</t>
  </si>
  <si>
    <t>84 02 71 01 30</t>
  </si>
  <si>
    <t>Initiator,</t>
  </si>
  <si>
    <t>Intocmit,</t>
  </si>
  <si>
    <t>PRIMAR,</t>
  </si>
  <si>
    <t>Consiler superior,</t>
  </si>
  <si>
    <t>Adrian NASTASE</t>
  </si>
  <si>
    <t>Ec.Elena-Carmen OLARU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</si>
</sst>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1"/>
    </font>
    <font>
      <sz val="10"/>
      <name val="Arial"/>
      <family val="2"/>
      <charset val="238"/>
    </font>
    <font>
      <b/>
      <sz val="10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1"/>
      <name val="Calibri"/>
      <family val="2"/>
      <charset val="238"/>
    </font>
    <font>
      <b/>
      <sz val="11"/>
      <color rgb="FF000000"/>
      <name val="Calibri"/>
      <family val="2"/>
    </font>
    <font>
      <b/>
      <sz val="11"/>
      <name val="Calibri"/>
      <family val="2"/>
      <charset val="238"/>
    </font>
    <font>
      <sz val="11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hair">
        <color auto="1"/>
      </bottom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/>
    <xf numFmtId="2" fontId="2" fillId="0" borderId="1" xfId="0" applyNumberFormat="1" applyFont="1" applyBorder="1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2" xfId="0" applyBorder="1" applyAlignment="1">
      <alignment horizontal="left"/>
    </xf>
    <xf numFmtId="49" fontId="5" fillId="0" borderId="1" xfId="1" applyNumberFormat="1" applyFont="1" applyBorder="1" applyAlignment="1">
      <alignment horizontal="left" vertical="top"/>
    </xf>
    <xf numFmtId="0" fontId="3" fillId="0" borderId="2" xfId="0" applyFont="1" applyBorder="1" applyAlignment="1">
      <alignment horizontal="left"/>
    </xf>
    <xf numFmtId="0" fontId="5" fillId="0" borderId="1" xfId="1" applyFont="1" applyBorder="1"/>
    <xf numFmtId="0" fontId="1" fillId="0" borderId="1" xfId="0" applyFont="1" applyBorder="1" applyAlignment="1">
      <alignment horizontal="left"/>
    </xf>
    <xf numFmtId="0" fontId="1" fillId="0" borderId="0" xfId="0" applyFont="1"/>
    <xf numFmtId="0" fontId="3" fillId="0" borderId="1" xfId="0" applyFont="1" applyBorder="1"/>
    <xf numFmtId="0" fontId="3" fillId="0" borderId="0" xfId="0" applyFont="1"/>
    <xf numFmtId="0" fontId="6" fillId="0" borderId="1" xfId="0" applyFont="1" applyBorder="1" applyAlignment="1">
      <alignment horizontal="left"/>
    </xf>
    <xf numFmtId="0" fontId="6" fillId="0" borderId="1" xfId="0" applyFont="1" applyBorder="1"/>
    <xf numFmtId="0" fontId="7" fillId="0" borderId="1" xfId="0" applyFont="1" applyBorder="1" applyAlignment="1">
      <alignment horizontal="left"/>
    </xf>
    <xf numFmtId="0" fontId="7" fillId="0" borderId="1" xfId="0" applyFont="1" applyBorder="1"/>
    <xf numFmtId="0" fontId="8" fillId="0" borderId="1" xfId="1" applyFont="1" applyBorder="1"/>
    <xf numFmtId="0" fontId="5" fillId="0" borderId="1" xfId="1" applyFont="1" applyBorder="1" applyAlignment="1">
      <alignment horizontal="left" vertical="center"/>
    </xf>
    <xf numFmtId="0" fontId="3" fillId="0" borderId="3" xfId="0" applyFont="1" applyBorder="1" applyAlignment="1">
      <alignment horizontal="left"/>
    </xf>
    <xf numFmtId="0" fontId="5" fillId="0" borderId="4" xfId="1" applyFont="1" applyBorder="1" applyAlignment="1">
      <alignment horizontal="left" vertical="center"/>
    </xf>
    <xf numFmtId="0" fontId="0" fillId="0" borderId="3" xfId="0" applyBorder="1"/>
    <xf numFmtId="0" fontId="3" fillId="0" borderId="5" xfId="0" applyFont="1" applyBorder="1" applyAlignment="1">
      <alignment horizontal="left"/>
    </xf>
    <xf numFmtId="0" fontId="0" fillId="0" borderId="6" xfId="0" applyBorder="1"/>
    <xf numFmtId="49" fontId="8" fillId="0" borderId="1" xfId="1" applyNumberFormat="1" applyFont="1" applyBorder="1" applyAlignment="1">
      <alignment horizontal="left" vertical="top"/>
    </xf>
    <xf numFmtId="0" fontId="1" fillId="0" borderId="5" xfId="0" applyFont="1" applyBorder="1"/>
    <xf numFmtId="0" fontId="9" fillId="0" borderId="1" xfId="0" applyFont="1" applyBorder="1"/>
    <xf numFmtId="0" fontId="3" fillId="0" borderId="1" xfId="0" applyFont="1" applyBorder="1" applyAlignment="1">
      <alignment horizontal="left" vertical="top"/>
    </xf>
    <xf numFmtId="0" fontId="0" fillId="0" borderId="1" xfId="0" applyBorder="1" applyAlignment="1">
      <alignment wrapText="1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top"/>
    </xf>
    <xf numFmtId="49" fontId="11" fillId="0" borderId="1" xfId="1" applyNumberFormat="1" applyFont="1" applyBorder="1" applyAlignment="1">
      <alignment horizontal="left" vertical="top"/>
    </xf>
    <xf numFmtId="0" fontId="12" fillId="0" borderId="1" xfId="0" applyFont="1" applyBorder="1"/>
    <xf numFmtId="0" fontId="12" fillId="0" borderId="0" xfId="0" applyFont="1"/>
    <xf numFmtId="0" fontId="13" fillId="0" borderId="1" xfId="0" applyFont="1" applyBorder="1" applyAlignment="1">
      <alignment horizontal="left" vertical="center"/>
    </xf>
    <xf numFmtId="0" fontId="0" fillId="0" borderId="5" xfId="0" applyFill="1" applyBorder="1"/>
  </cellXfs>
  <cellStyles count="2">
    <cellStyle name="Normal" xfId="0" builtinId="0"/>
    <cellStyle name="Normal_Anexa F 140 146 10.07" xfId="1" xr:uid="{9232F1DC-8F4E-4832-A599-493F803EF9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abilitate/Documents/BUGET%20LOCAL/BUGET%202026/BUGET%20INITIAL%202026/ANEXA%20%202%20cheltuieli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LIERI 51, 61, 65, 66"/>
      <sheetName val="detalieri scoala"/>
      <sheetName val="detalieri 67"/>
      <sheetName val="detalieri 70"/>
      <sheetName val="detalieri 74"/>
      <sheetName val="detalieri 84"/>
      <sheetName val="DETALIERI 68"/>
      <sheetName val="TOTALURI"/>
      <sheetName val="anexa 2"/>
      <sheetName val="TOTAL PE ARTICOLE"/>
    </sheetNames>
    <sheetDataSet>
      <sheetData sheetId="0">
        <row r="19">
          <cell r="H19">
            <v>3417</v>
          </cell>
          <cell r="I19">
            <v>3499</v>
          </cell>
          <cell r="J19">
            <v>3572</v>
          </cell>
        </row>
        <row r="21">
          <cell r="C21">
            <v>3054</v>
          </cell>
        </row>
        <row r="22">
          <cell r="C22">
            <v>204</v>
          </cell>
        </row>
        <row r="23">
          <cell r="C23">
            <v>11</v>
          </cell>
        </row>
        <row r="24">
          <cell r="C24">
            <v>20</v>
          </cell>
        </row>
        <row r="26">
          <cell r="C26">
            <v>0</v>
          </cell>
        </row>
        <row r="33">
          <cell r="C33">
            <v>75</v>
          </cell>
        </row>
        <row r="34">
          <cell r="H34">
            <v>1625</v>
          </cell>
          <cell r="I34">
            <v>1579</v>
          </cell>
          <cell r="J34">
            <v>1652</v>
          </cell>
        </row>
        <row r="36">
          <cell r="C36">
            <v>79</v>
          </cell>
        </row>
        <row r="37">
          <cell r="C37">
            <v>43</v>
          </cell>
        </row>
        <row r="38">
          <cell r="C38">
            <v>253</v>
          </cell>
        </row>
        <row r="39">
          <cell r="C39">
            <v>13</v>
          </cell>
        </row>
        <row r="40">
          <cell r="C40">
            <v>72</v>
          </cell>
        </row>
        <row r="41">
          <cell r="C41">
            <v>28</v>
          </cell>
        </row>
        <row r="42">
          <cell r="C42">
            <v>17</v>
          </cell>
        </row>
        <row r="43">
          <cell r="C43">
            <v>112</v>
          </cell>
        </row>
        <row r="44">
          <cell r="C44">
            <v>646</v>
          </cell>
        </row>
        <row r="45">
          <cell r="C45">
            <v>378</v>
          </cell>
        </row>
        <row r="46">
          <cell r="C46">
            <v>174</v>
          </cell>
        </row>
        <row r="48">
          <cell r="C48">
            <v>120</v>
          </cell>
        </row>
        <row r="50">
          <cell r="C50">
            <v>19</v>
          </cell>
        </row>
        <row r="51">
          <cell r="C51">
            <v>36</v>
          </cell>
        </row>
        <row r="53">
          <cell r="C53">
            <v>53</v>
          </cell>
        </row>
        <row r="54">
          <cell r="C54">
            <v>31</v>
          </cell>
        </row>
        <row r="55">
          <cell r="C55">
            <v>121</v>
          </cell>
        </row>
        <row r="56">
          <cell r="C56">
            <v>50</v>
          </cell>
          <cell r="H56">
            <v>50</v>
          </cell>
          <cell r="I56">
            <v>50</v>
          </cell>
          <cell r="J56">
            <v>50</v>
          </cell>
        </row>
        <row r="57">
          <cell r="C57">
            <v>50</v>
          </cell>
        </row>
        <row r="58">
          <cell r="C58">
            <v>471.5</v>
          </cell>
        </row>
        <row r="59">
          <cell r="C59">
            <v>471.5</v>
          </cell>
        </row>
        <row r="60">
          <cell r="C60">
            <v>471.5</v>
          </cell>
        </row>
        <row r="61">
          <cell r="C61">
            <v>403</v>
          </cell>
        </row>
        <row r="62">
          <cell r="C62">
            <v>40</v>
          </cell>
        </row>
        <row r="64">
          <cell r="C64">
            <v>28.5</v>
          </cell>
        </row>
        <row r="65">
          <cell r="H65">
            <v>0</v>
          </cell>
          <cell r="J65">
            <v>0</v>
          </cell>
        </row>
        <row r="67">
          <cell r="C67">
            <v>0</v>
          </cell>
        </row>
        <row r="71">
          <cell r="H71">
            <v>136</v>
          </cell>
          <cell r="I71">
            <v>140</v>
          </cell>
          <cell r="J71">
            <v>143</v>
          </cell>
        </row>
        <row r="73">
          <cell r="C73">
            <v>16</v>
          </cell>
        </row>
        <row r="74">
          <cell r="C74">
            <v>15</v>
          </cell>
        </row>
        <row r="75">
          <cell r="C75">
            <v>47</v>
          </cell>
        </row>
        <row r="76">
          <cell r="C76">
            <v>56</v>
          </cell>
        </row>
        <row r="80">
          <cell r="H80">
            <v>175</v>
          </cell>
          <cell r="I80">
            <v>180</v>
          </cell>
          <cell r="J80">
            <v>184</v>
          </cell>
        </row>
        <row r="94">
          <cell r="C94">
            <v>829</v>
          </cell>
          <cell r="H94">
            <v>847</v>
          </cell>
          <cell r="I94">
            <v>867</v>
          </cell>
          <cell r="J94">
            <v>885</v>
          </cell>
        </row>
        <row r="95">
          <cell r="H95">
            <v>0</v>
          </cell>
          <cell r="I95">
            <v>0</v>
          </cell>
          <cell r="J95">
            <v>0</v>
          </cell>
        </row>
        <row r="96">
          <cell r="C96">
            <v>64</v>
          </cell>
        </row>
        <row r="97">
          <cell r="C97">
            <v>65</v>
          </cell>
        </row>
        <row r="98">
          <cell r="C98">
            <v>209</v>
          </cell>
        </row>
        <row r="100">
          <cell r="C100">
            <v>30</v>
          </cell>
        </row>
        <row r="101">
          <cell r="C101">
            <v>50</v>
          </cell>
        </row>
        <row r="103">
          <cell r="C103">
            <v>81</v>
          </cell>
        </row>
        <row r="105">
          <cell r="C105">
            <v>83</v>
          </cell>
        </row>
        <row r="106">
          <cell r="C106">
            <v>15</v>
          </cell>
          <cell r="H106">
            <v>0</v>
          </cell>
          <cell r="I106">
            <v>0</v>
          </cell>
          <cell r="J106">
            <v>0</v>
          </cell>
        </row>
        <row r="107">
          <cell r="C107">
            <v>15</v>
          </cell>
        </row>
        <row r="108">
          <cell r="C108">
            <v>3</v>
          </cell>
          <cell r="H108">
            <v>0</v>
          </cell>
          <cell r="I108">
            <v>0</v>
          </cell>
          <cell r="J108">
            <v>0</v>
          </cell>
        </row>
        <row r="109">
          <cell r="C109">
            <v>3</v>
          </cell>
        </row>
        <row r="111">
          <cell r="C111">
            <v>9</v>
          </cell>
        </row>
        <row r="112">
          <cell r="H112">
            <v>242</v>
          </cell>
          <cell r="I112">
            <v>249</v>
          </cell>
          <cell r="J112">
            <v>257</v>
          </cell>
        </row>
        <row r="114">
          <cell r="C114">
            <v>217</v>
          </cell>
          <cell r="H114">
            <v>195</v>
          </cell>
          <cell r="I114">
            <v>202</v>
          </cell>
          <cell r="J114">
            <v>209</v>
          </cell>
        </row>
        <row r="115">
          <cell r="C115">
            <v>104</v>
          </cell>
          <cell r="H115">
            <v>47</v>
          </cell>
          <cell r="I115">
            <v>47</v>
          </cell>
          <cell r="J115">
            <v>48</v>
          </cell>
        </row>
        <row r="116">
          <cell r="C116">
            <v>710</v>
          </cell>
          <cell r="H116">
            <v>0</v>
          </cell>
          <cell r="I116">
            <v>0</v>
          </cell>
          <cell r="J116">
            <v>0</v>
          </cell>
        </row>
        <row r="117">
          <cell r="C117">
            <v>710</v>
          </cell>
          <cell r="H117">
            <v>0</v>
          </cell>
          <cell r="I117">
            <v>0</v>
          </cell>
          <cell r="J117">
            <v>0</v>
          </cell>
        </row>
        <row r="118">
          <cell r="C118">
            <v>710</v>
          </cell>
          <cell r="H118">
            <v>0</v>
          </cell>
          <cell r="I118">
            <v>0</v>
          </cell>
          <cell r="J118">
            <v>0</v>
          </cell>
        </row>
        <row r="119">
          <cell r="C119">
            <v>640</v>
          </cell>
        </row>
        <row r="121">
          <cell r="C121">
            <v>70</v>
          </cell>
        </row>
        <row r="124">
          <cell r="H124">
            <v>83</v>
          </cell>
          <cell r="I124">
            <v>85</v>
          </cell>
          <cell r="J124">
            <v>87</v>
          </cell>
        </row>
        <row r="126">
          <cell r="C126">
            <v>70.5</v>
          </cell>
        </row>
        <row r="127">
          <cell r="C127">
            <v>4</v>
          </cell>
        </row>
        <row r="128">
          <cell r="C128">
            <v>0.5</v>
          </cell>
        </row>
        <row r="129">
          <cell r="C129">
            <v>4</v>
          </cell>
        </row>
        <row r="131">
          <cell r="C131">
            <v>0</v>
          </cell>
        </row>
        <row r="133">
          <cell r="C133">
            <v>2</v>
          </cell>
        </row>
        <row r="134">
          <cell r="C134">
            <v>1</v>
          </cell>
        </row>
        <row r="136">
          <cell r="C136">
            <v>1</v>
          </cell>
        </row>
      </sheetData>
      <sheetData sheetId="1">
        <row r="3">
          <cell r="C3">
            <v>75</v>
          </cell>
          <cell r="H3">
            <v>0</v>
          </cell>
          <cell r="I3">
            <v>0</v>
          </cell>
          <cell r="J3">
            <v>0</v>
          </cell>
        </row>
        <row r="24">
          <cell r="C24">
            <v>75</v>
          </cell>
        </row>
        <row r="29">
          <cell r="H29">
            <v>0</v>
          </cell>
          <cell r="I29">
            <v>0</v>
          </cell>
          <cell r="J29">
            <v>0</v>
          </cell>
        </row>
        <row r="54">
          <cell r="C54">
            <v>630</v>
          </cell>
        </row>
        <row r="58">
          <cell r="C58">
            <v>0</v>
          </cell>
        </row>
        <row r="60">
          <cell r="H60">
            <v>1042</v>
          </cell>
          <cell r="I60">
            <v>1069</v>
          </cell>
          <cell r="J60">
            <v>1094</v>
          </cell>
        </row>
        <row r="87">
          <cell r="C87">
            <v>5</v>
          </cell>
        </row>
        <row r="91">
          <cell r="H91">
            <v>222</v>
          </cell>
          <cell r="I91">
            <v>227</v>
          </cell>
          <cell r="J91">
            <v>232</v>
          </cell>
        </row>
        <row r="93">
          <cell r="C93">
            <v>101</v>
          </cell>
        </row>
        <row r="94">
          <cell r="C94">
            <v>98</v>
          </cell>
        </row>
        <row r="95">
          <cell r="C95">
            <v>98</v>
          </cell>
        </row>
        <row r="96">
          <cell r="C96">
            <v>0</v>
          </cell>
        </row>
        <row r="97">
          <cell r="C97">
            <v>0</v>
          </cell>
        </row>
        <row r="98">
          <cell r="C98">
            <v>0</v>
          </cell>
        </row>
        <row r="99">
          <cell r="C99">
            <v>0</v>
          </cell>
        </row>
        <row r="100">
          <cell r="C100">
            <v>3</v>
          </cell>
        </row>
        <row r="106">
          <cell r="C106">
            <v>3</v>
          </cell>
        </row>
      </sheetData>
      <sheetData sheetId="2">
        <row r="4">
          <cell r="H4">
            <v>216</v>
          </cell>
          <cell r="I4">
            <v>220</v>
          </cell>
          <cell r="J4">
            <v>224</v>
          </cell>
        </row>
        <row r="6">
          <cell r="C6">
            <v>140</v>
          </cell>
        </row>
        <row r="7">
          <cell r="C7">
            <v>0</v>
          </cell>
        </row>
        <row r="11">
          <cell r="C11">
            <v>4</v>
          </cell>
        </row>
        <row r="12">
          <cell r="H12">
            <v>540</v>
          </cell>
          <cell r="I12">
            <v>550</v>
          </cell>
          <cell r="J12">
            <v>559</v>
          </cell>
        </row>
        <row r="14">
          <cell r="C14">
            <v>0</v>
          </cell>
        </row>
        <row r="15">
          <cell r="C15">
            <v>0</v>
          </cell>
        </row>
        <row r="16">
          <cell r="C16">
            <v>196</v>
          </cell>
        </row>
        <row r="20">
          <cell r="C20">
            <v>73</v>
          </cell>
        </row>
        <row r="22">
          <cell r="C22">
            <v>95</v>
          </cell>
        </row>
        <row r="24">
          <cell r="C24">
            <v>20</v>
          </cell>
        </row>
        <row r="26">
          <cell r="C26">
            <v>0</v>
          </cell>
        </row>
        <row r="27">
          <cell r="C27">
            <v>0</v>
          </cell>
        </row>
        <row r="28">
          <cell r="C28">
            <v>0</v>
          </cell>
        </row>
        <row r="29">
          <cell r="H29">
            <v>200</v>
          </cell>
          <cell r="I29">
            <v>200</v>
          </cell>
          <cell r="J29">
            <v>200</v>
          </cell>
        </row>
        <row r="30">
          <cell r="C30">
            <v>200</v>
          </cell>
        </row>
        <row r="31">
          <cell r="C31">
            <v>132</v>
          </cell>
        </row>
        <row r="32">
          <cell r="C32">
            <v>132</v>
          </cell>
        </row>
        <row r="33">
          <cell r="C33">
            <v>132</v>
          </cell>
        </row>
        <row r="34">
          <cell r="C34">
            <v>117</v>
          </cell>
        </row>
        <row r="35">
          <cell r="C35">
            <v>15</v>
          </cell>
        </row>
        <row r="36">
          <cell r="C36">
            <v>43</v>
          </cell>
        </row>
        <row r="37">
          <cell r="H37">
            <v>49</v>
          </cell>
          <cell r="I37">
            <v>50</v>
          </cell>
          <cell r="J37">
            <v>51</v>
          </cell>
        </row>
        <row r="42">
          <cell r="C42">
            <v>0</v>
          </cell>
        </row>
        <row r="54">
          <cell r="C54">
            <v>149</v>
          </cell>
        </row>
        <row r="55">
          <cell r="H55">
            <v>126</v>
          </cell>
          <cell r="I55">
            <v>128</v>
          </cell>
          <cell r="J55">
            <v>130</v>
          </cell>
        </row>
        <row r="58">
          <cell r="H58">
            <v>25</v>
          </cell>
          <cell r="I58">
            <v>25</v>
          </cell>
          <cell r="J58">
            <v>25</v>
          </cell>
        </row>
        <row r="64">
          <cell r="C64">
            <v>465</v>
          </cell>
        </row>
        <row r="65">
          <cell r="C65">
            <v>101</v>
          </cell>
          <cell r="H65">
            <v>172</v>
          </cell>
          <cell r="I65">
            <v>175</v>
          </cell>
          <cell r="J65">
            <v>178</v>
          </cell>
        </row>
        <row r="68">
          <cell r="C68">
            <v>194</v>
          </cell>
          <cell r="H68">
            <v>198</v>
          </cell>
          <cell r="I68">
            <v>203</v>
          </cell>
          <cell r="J68">
            <v>207</v>
          </cell>
        </row>
        <row r="70">
          <cell r="C70">
            <v>95</v>
          </cell>
        </row>
        <row r="71">
          <cell r="C71">
            <v>70</v>
          </cell>
          <cell r="H71">
            <v>71</v>
          </cell>
          <cell r="I71">
            <v>72</v>
          </cell>
          <cell r="J71">
            <v>73</v>
          </cell>
        </row>
        <row r="72">
          <cell r="C72">
            <v>10</v>
          </cell>
        </row>
        <row r="73">
          <cell r="H73">
            <v>10</v>
          </cell>
          <cell r="I73">
            <v>10</v>
          </cell>
          <cell r="J73">
            <v>10</v>
          </cell>
        </row>
        <row r="74">
          <cell r="C74">
            <v>90</v>
          </cell>
        </row>
        <row r="79">
          <cell r="C79">
            <v>113</v>
          </cell>
        </row>
        <row r="80">
          <cell r="C80">
            <v>93</v>
          </cell>
          <cell r="H80">
            <v>95</v>
          </cell>
          <cell r="I80">
            <v>97</v>
          </cell>
          <cell r="J80">
            <v>99</v>
          </cell>
        </row>
        <row r="82">
          <cell r="C82">
            <v>47</v>
          </cell>
        </row>
        <row r="83">
          <cell r="C83">
            <v>0</v>
          </cell>
        </row>
        <row r="84">
          <cell r="C84">
            <v>10</v>
          </cell>
        </row>
        <row r="85">
          <cell r="H85">
            <v>10</v>
          </cell>
          <cell r="I85">
            <v>10</v>
          </cell>
          <cell r="J85">
            <v>10</v>
          </cell>
        </row>
        <row r="91">
          <cell r="C91">
            <v>232</v>
          </cell>
        </row>
        <row r="92">
          <cell r="C92">
            <v>200</v>
          </cell>
          <cell r="H92">
            <v>200</v>
          </cell>
          <cell r="I92">
            <v>200</v>
          </cell>
          <cell r="J92">
            <v>200</v>
          </cell>
        </row>
        <row r="95">
          <cell r="C95">
            <v>32</v>
          </cell>
        </row>
      </sheetData>
      <sheetData sheetId="3">
        <row r="3">
          <cell r="C3">
            <v>649</v>
          </cell>
        </row>
        <row r="4">
          <cell r="H4">
            <v>557</v>
          </cell>
          <cell r="I4">
            <v>570</v>
          </cell>
          <cell r="J4">
            <v>581</v>
          </cell>
        </row>
        <row r="5">
          <cell r="C5">
            <v>484</v>
          </cell>
        </row>
        <row r="6">
          <cell r="C6">
            <v>299</v>
          </cell>
        </row>
        <row r="7">
          <cell r="C7">
            <v>185</v>
          </cell>
        </row>
        <row r="8">
          <cell r="C8">
            <v>165</v>
          </cell>
        </row>
        <row r="9">
          <cell r="C9">
            <v>0</v>
          </cell>
        </row>
        <row r="11">
          <cell r="C11">
            <v>0</v>
          </cell>
        </row>
        <row r="13">
          <cell r="C13">
            <v>473</v>
          </cell>
          <cell r="H13">
            <v>483</v>
          </cell>
          <cell r="I13">
            <v>495</v>
          </cell>
          <cell r="J13">
            <v>505</v>
          </cell>
        </row>
        <row r="14">
          <cell r="C14">
            <v>392</v>
          </cell>
        </row>
        <row r="15">
          <cell r="C15">
            <v>36</v>
          </cell>
        </row>
        <row r="16">
          <cell r="C16">
            <v>15</v>
          </cell>
        </row>
        <row r="17">
          <cell r="C17">
            <v>261</v>
          </cell>
        </row>
        <row r="18">
          <cell r="C18">
            <v>80</v>
          </cell>
        </row>
        <row r="19">
          <cell r="C19">
            <v>65</v>
          </cell>
        </row>
        <row r="21">
          <cell r="C21">
            <v>5</v>
          </cell>
        </row>
        <row r="22">
          <cell r="C22">
            <v>11</v>
          </cell>
        </row>
        <row r="23">
          <cell r="C23">
            <v>993.5</v>
          </cell>
        </row>
        <row r="25">
          <cell r="C25">
            <v>480</v>
          </cell>
        </row>
        <row r="26">
          <cell r="C26">
            <v>390</v>
          </cell>
        </row>
        <row r="27">
          <cell r="C27">
            <v>123.5</v>
          </cell>
        </row>
      </sheetData>
      <sheetData sheetId="4">
        <row r="2">
          <cell r="H2">
            <v>217</v>
          </cell>
        </row>
        <row r="3">
          <cell r="I3">
            <v>221</v>
          </cell>
          <cell r="J3">
            <v>225</v>
          </cell>
        </row>
        <row r="4">
          <cell r="C4">
            <v>154</v>
          </cell>
          <cell r="H4">
            <v>157</v>
          </cell>
          <cell r="I4">
            <v>161</v>
          </cell>
          <cell r="J4">
            <v>165</v>
          </cell>
        </row>
        <row r="5">
          <cell r="C5">
            <v>98</v>
          </cell>
        </row>
        <row r="6">
          <cell r="C6">
            <v>98</v>
          </cell>
        </row>
        <row r="7">
          <cell r="C7">
            <v>56</v>
          </cell>
        </row>
        <row r="8">
          <cell r="C8">
            <v>56</v>
          </cell>
          <cell r="H8">
            <v>60</v>
          </cell>
          <cell r="I8">
            <v>60</v>
          </cell>
          <cell r="J8">
            <v>60</v>
          </cell>
        </row>
        <row r="9">
          <cell r="C9">
            <v>0</v>
          </cell>
        </row>
        <row r="11">
          <cell r="C11">
            <v>1713</v>
          </cell>
          <cell r="H11">
            <v>0</v>
          </cell>
          <cell r="I11">
            <v>0</v>
          </cell>
          <cell r="J11">
            <v>0</v>
          </cell>
        </row>
        <row r="12">
          <cell r="C12">
            <v>0</v>
          </cell>
        </row>
        <row r="13">
          <cell r="C13">
            <v>0</v>
          </cell>
        </row>
        <row r="14">
          <cell r="C14">
            <v>1713</v>
          </cell>
          <cell r="H14">
            <v>0</v>
          </cell>
          <cell r="I14">
            <v>0</v>
          </cell>
          <cell r="J14">
            <v>0</v>
          </cell>
        </row>
        <row r="15">
          <cell r="C15">
            <v>1538</v>
          </cell>
        </row>
        <row r="16">
          <cell r="C16">
            <v>175</v>
          </cell>
        </row>
      </sheetData>
      <sheetData sheetId="5">
        <row r="2">
          <cell r="H2">
            <v>690</v>
          </cell>
          <cell r="I2">
            <v>690</v>
          </cell>
          <cell r="J2">
            <v>690</v>
          </cell>
        </row>
        <row r="5">
          <cell r="C5">
            <v>300</v>
          </cell>
        </row>
        <row r="6">
          <cell r="C6">
            <v>116</v>
          </cell>
        </row>
        <row r="7">
          <cell r="C7">
            <v>100</v>
          </cell>
        </row>
        <row r="8">
          <cell r="C8">
            <v>2692</v>
          </cell>
        </row>
        <row r="9">
          <cell r="C9">
            <v>2692</v>
          </cell>
        </row>
        <row r="10">
          <cell r="C10">
            <v>2322</v>
          </cell>
        </row>
        <row r="11">
          <cell r="C11">
            <v>370</v>
          </cell>
        </row>
      </sheetData>
      <sheetData sheetId="6">
        <row r="6">
          <cell r="C6">
            <v>2527</v>
          </cell>
        </row>
        <row r="7">
          <cell r="C7">
            <v>298</v>
          </cell>
        </row>
        <row r="16">
          <cell r="C16">
            <v>3481</v>
          </cell>
        </row>
        <row r="17">
          <cell r="C17">
            <v>5951</v>
          </cell>
          <cell r="H17">
            <v>5844</v>
          </cell>
          <cell r="I17">
            <v>5984</v>
          </cell>
          <cell r="J17">
            <v>6109</v>
          </cell>
        </row>
        <row r="19">
          <cell r="H19">
            <v>2656</v>
          </cell>
          <cell r="I19">
            <v>2719</v>
          </cell>
          <cell r="J19">
            <v>2776</v>
          </cell>
        </row>
        <row r="24">
          <cell r="C24">
            <v>0</v>
          </cell>
        </row>
        <row r="26">
          <cell r="C26">
            <v>60</v>
          </cell>
        </row>
        <row r="27">
          <cell r="H27">
            <v>3188</v>
          </cell>
          <cell r="I27">
            <v>3265</v>
          </cell>
          <cell r="J27">
            <v>3333</v>
          </cell>
        </row>
        <row r="28">
          <cell r="H28">
            <v>0</v>
          </cell>
        </row>
        <row r="30">
          <cell r="C30">
            <v>29</v>
          </cell>
          <cell r="H30">
            <v>0</v>
          </cell>
          <cell r="I30">
            <v>0</v>
          </cell>
          <cell r="J30">
            <v>0</v>
          </cell>
        </row>
        <row r="35">
          <cell r="C35">
            <v>100</v>
          </cell>
          <cell r="H35">
            <v>100</v>
          </cell>
          <cell r="I35">
            <v>100</v>
          </cell>
          <cell r="J35">
            <v>100</v>
          </cell>
        </row>
        <row r="38">
          <cell r="C38">
            <v>78</v>
          </cell>
          <cell r="H38">
            <v>80</v>
          </cell>
          <cell r="I38">
            <v>82</v>
          </cell>
          <cell r="J38">
            <v>84</v>
          </cell>
        </row>
        <row r="39">
          <cell r="C39">
            <v>78</v>
          </cell>
        </row>
        <row r="40">
          <cell r="C40">
            <v>293</v>
          </cell>
          <cell r="H40">
            <v>480</v>
          </cell>
          <cell r="I40">
            <v>490</v>
          </cell>
          <cell r="J40">
            <v>500</v>
          </cell>
        </row>
      </sheetData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5"/>
  <sheetViews>
    <sheetView tabSelected="1" topLeftCell="A217" workbookViewId="0">
      <selection activeCell="B241" sqref="B241"/>
    </sheetView>
  </sheetViews>
  <sheetFormatPr defaultColWidth="8.42578125" defaultRowHeight="15" x14ac:dyDescent="0.25"/>
  <cols>
    <col min="1" max="1" width="14.85546875" customWidth="1"/>
    <col min="2" max="2" width="50.28515625" customWidth="1"/>
    <col min="3" max="3" width="9.5703125" bestFit="1" customWidth="1"/>
    <col min="4" max="4" width="11.28515625" customWidth="1"/>
    <col min="5" max="5" width="10.7109375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C3" s="1" t="s">
        <v>2</v>
      </c>
      <c r="D3" s="1"/>
      <c r="E3" s="1"/>
      <c r="F3" s="1"/>
      <c r="G3" s="1"/>
      <c r="H3" s="1"/>
    </row>
    <row r="4" spans="1:8" x14ac:dyDescent="0.25">
      <c r="C4" s="1" t="s">
        <v>3</v>
      </c>
      <c r="D4" s="1"/>
      <c r="E4" s="1"/>
      <c r="F4" s="1"/>
      <c r="G4" s="1"/>
      <c r="H4" s="1"/>
    </row>
    <row r="5" spans="1:8" x14ac:dyDescent="0.25">
      <c r="C5" s="1" t="s">
        <v>4</v>
      </c>
      <c r="D5" s="1"/>
      <c r="E5" s="1"/>
      <c r="F5" s="1"/>
      <c r="G5" s="1"/>
      <c r="H5" s="1"/>
    </row>
    <row r="6" spans="1:8" x14ac:dyDescent="0.25">
      <c r="F6" t="s">
        <v>5</v>
      </c>
    </row>
    <row r="7" spans="1:8" ht="30" x14ac:dyDescent="0.25">
      <c r="A7" s="2" t="s">
        <v>6</v>
      </c>
      <c r="B7" s="2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</row>
    <row r="8" spans="1:8" ht="15.75" x14ac:dyDescent="0.25">
      <c r="A8" s="4" t="s">
        <v>14</v>
      </c>
      <c r="B8" s="4" t="s">
        <v>15</v>
      </c>
      <c r="C8" s="5">
        <f>C9+C58+C60+C69+C114+C128+C164+C183+C203+C221</f>
        <v>22957</v>
      </c>
      <c r="D8" s="4">
        <f>D9+D58+D60+D69+D114+D128+D164+D183+D203+D221</f>
        <v>16245</v>
      </c>
      <c r="E8" s="4">
        <f>E9+E60+E69+E114+E128+E164+E198+E215+E229</f>
        <v>6712</v>
      </c>
      <c r="F8" s="4">
        <f>F9+F58+F60+F69+F114+F128+F164+F183+F203+F221</f>
        <v>15982</v>
      </c>
      <c r="G8" s="4">
        <f t="shared" ref="G8:H8" si="0">G9+G58+G60+G69+G114+G128+G164+G183+G203+G221</f>
        <v>16301</v>
      </c>
      <c r="H8" s="4">
        <f t="shared" si="0"/>
        <v>16607</v>
      </c>
    </row>
    <row r="9" spans="1:8" x14ac:dyDescent="0.25">
      <c r="A9" s="6" t="s">
        <v>16</v>
      </c>
      <c r="B9" s="6" t="s">
        <v>17</v>
      </c>
      <c r="C9" s="6">
        <f t="shared" ref="C9:H9" si="1">C10</f>
        <v>6080.5</v>
      </c>
      <c r="D9" s="6">
        <f t="shared" si="1"/>
        <v>5609</v>
      </c>
      <c r="E9" s="6">
        <f t="shared" si="1"/>
        <v>471.5</v>
      </c>
      <c r="F9" s="6">
        <f t="shared" si="1"/>
        <v>5092</v>
      </c>
      <c r="G9" s="6">
        <f t="shared" si="1"/>
        <v>5128</v>
      </c>
      <c r="H9" s="6">
        <f t="shared" si="1"/>
        <v>5274</v>
      </c>
    </row>
    <row r="10" spans="1:8" x14ac:dyDescent="0.25">
      <c r="A10" s="7" t="s">
        <v>18</v>
      </c>
      <c r="B10" s="7" t="s">
        <v>19</v>
      </c>
      <c r="C10" s="7">
        <f t="shared" ref="C10:H10" si="2">C11+C51</f>
        <v>6080.5</v>
      </c>
      <c r="D10" s="7">
        <f t="shared" si="2"/>
        <v>5609</v>
      </c>
      <c r="E10" s="7">
        <f t="shared" si="2"/>
        <v>471.5</v>
      </c>
      <c r="F10" s="7">
        <f t="shared" si="2"/>
        <v>5092</v>
      </c>
      <c r="G10" s="7">
        <f t="shared" si="2"/>
        <v>5128</v>
      </c>
      <c r="H10" s="7">
        <f t="shared" si="2"/>
        <v>5274</v>
      </c>
    </row>
    <row r="11" spans="1:8" x14ac:dyDescent="0.25">
      <c r="A11" s="8" t="s">
        <v>20</v>
      </c>
      <c r="B11" s="7" t="s">
        <v>21</v>
      </c>
      <c r="C11" s="7">
        <f>C12+C27+C49</f>
        <v>5609</v>
      </c>
      <c r="D11" s="7">
        <f>D12+D27+D49</f>
        <v>5609</v>
      </c>
      <c r="E11" s="7">
        <f>E12+E27</f>
        <v>0</v>
      </c>
      <c r="F11" s="7">
        <f>F12+F27+F49</f>
        <v>5092</v>
      </c>
      <c r="G11" s="7">
        <f t="shared" ref="G11:H11" si="3">G12+G27+G49</f>
        <v>5128</v>
      </c>
      <c r="H11" s="7">
        <f t="shared" si="3"/>
        <v>5274</v>
      </c>
    </row>
    <row r="12" spans="1:8" x14ac:dyDescent="0.25">
      <c r="A12" s="9" t="s">
        <v>22</v>
      </c>
      <c r="B12" s="7" t="s">
        <v>23</v>
      </c>
      <c r="C12" s="7">
        <f>C13+C18+C20</f>
        <v>3364</v>
      </c>
      <c r="D12" s="7">
        <f>D13+D18+D20</f>
        <v>3364</v>
      </c>
      <c r="E12" s="7">
        <v>0</v>
      </c>
      <c r="F12" s="7">
        <f>'[1]DETALIERI 51, 61, 65, 66'!H19</f>
        <v>3417</v>
      </c>
      <c r="G12" s="7">
        <f>'[1]DETALIERI 51, 61, 65, 66'!I19</f>
        <v>3499</v>
      </c>
      <c r="H12" s="7">
        <f>'[1]DETALIERI 51, 61, 65, 66'!J19</f>
        <v>3572</v>
      </c>
    </row>
    <row r="13" spans="1:8" x14ac:dyDescent="0.25">
      <c r="A13" s="8" t="s">
        <v>24</v>
      </c>
      <c r="B13" s="7" t="s">
        <v>25</v>
      </c>
      <c r="C13" s="7">
        <f>C14+C15+C16+C17</f>
        <v>3289</v>
      </c>
      <c r="D13" s="7">
        <f>D14+D15+D16+D17</f>
        <v>3289</v>
      </c>
      <c r="E13" s="7">
        <f>SUM(E14:E15)</f>
        <v>0</v>
      </c>
      <c r="F13" s="7">
        <f>SUM(F14:F15)</f>
        <v>0</v>
      </c>
      <c r="G13" s="7">
        <f>SUM(G14:G15)</f>
        <v>0</v>
      </c>
      <c r="H13" s="7">
        <f>SUM(H14:H15)</f>
        <v>0</v>
      </c>
    </row>
    <row r="14" spans="1:8" x14ac:dyDescent="0.25">
      <c r="A14" s="8" t="s">
        <v>26</v>
      </c>
      <c r="B14" s="7" t="s">
        <v>27</v>
      </c>
      <c r="C14" s="7">
        <f t="shared" ref="C14:C48" si="4">D14</f>
        <v>3054</v>
      </c>
      <c r="D14" s="7">
        <f>'[1]DETALIERI 51, 61, 65, 66'!C21</f>
        <v>3054</v>
      </c>
      <c r="E14" s="7">
        <v>0</v>
      </c>
      <c r="F14" s="7"/>
      <c r="G14" s="7"/>
      <c r="H14" s="7"/>
    </row>
    <row r="15" spans="1:8" x14ac:dyDescent="0.25">
      <c r="A15" s="8" t="s">
        <v>28</v>
      </c>
      <c r="B15" s="7" t="s">
        <v>29</v>
      </c>
      <c r="C15" s="7">
        <f t="shared" si="4"/>
        <v>204</v>
      </c>
      <c r="D15" s="7">
        <f>'[1]DETALIERI 51, 61, 65, 66'!C22</f>
        <v>204</v>
      </c>
      <c r="E15" s="7"/>
      <c r="F15" s="7"/>
      <c r="G15" s="7"/>
      <c r="H15" s="7"/>
    </row>
    <row r="16" spans="1:8" x14ac:dyDescent="0.25">
      <c r="A16" s="8" t="s">
        <v>30</v>
      </c>
      <c r="B16" s="7" t="s">
        <v>31</v>
      </c>
      <c r="C16" s="7">
        <f t="shared" si="4"/>
        <v>11</v>
      </c>
      <c r="D16" s="7">
        <f>'[1]DETALIERI 51, 61, 65, 66'!C23</f>
        <v>11</v>
      </c>
      <c r="E16" s="7"/>
      <c r="F16" s="7"/>
      <c r="G16" s="7"/>
      <c r="H16" s="7"/>
    </row>
    <row r="17" spans="1:8" x14ac:dyDescent="0.25">
      <c r="A17" s="8" t="s">
        <v>32</v>
      </c>
      <c r="B17" s="7" t="s">
        <v>33</v>
      </c>
      <c r="C17" s="7">
        <f t="shared" si="4"/>
        <v>20</v>
      </c>
      <c r="D17" s="7">
        <f>'[1]DETALIERI 51, 61, 65, 66'!C24</f>
        <v>20</v>
      </c>
      <c r="E17" s="7"/>
      <c r="F17" s="7"/>
      <c r="G17" s="7"/>
      <c r="H17" s="7"/>
    </row>
    <row r="18" spans="1:8" x14ac:dyDescent="0.25">
      <c r="A18" s="8" t="s">
        <v>34</v>
      </c>
      <c r="B18" s="7" t="s">
        <v>35</v>
      </c>
      <c r="C18" s="7">
        <f t="shared" si="4"/>
        <v>0</v>
      </c>
      <c r="D18" s="7">
        <f>D19</f>
        <v>0</v>
      </c>
      <c r="E18" s="7"/>
      <c r="F18" s="7"/>
      <c r="G18" s="7"/>
      <c r="H18" s="7"/>
    </row>
    <row r="19" spans="1:8" x14ac:dyDescent="0.25">
      <c r="A19" s="8" t="s">
        <v>36</v>
      </c>
      <c r="B19" s="7" t="s">
        <v>37</v>
      </c>
      <c r="C19" s="7">
        <f t="shared" si="4"/>
        <v>0</v>
      </c>
      <c r="D19" s="7">
        <f>'[1]DETALIERI 51, 61, 65, 66'!C26</f>
        <v>0</v>
      </c>
      <c r="E19" s="7"/>
      <c r="F19" s="7"/>
      <c r="G19" s="7"/>
      <c r="H19" s="7"/>
    </row>
    <row r="20" spans="1:8" x14ac:dyDescent="0.25">
      <c r="A20" s="8" t="s">
        <v>38</v>
      </c>
      <c r="B20" s="7" t="s">
        <v>39</v>
      </c>
      <c r="C20" s="7">
        <f t="shared" si="4"/>
        <v>75</v>
      </c>
      <c r="D20" s="7">
        <f>SUM(D21:D26)</f>
        <v>75</v>
      </c>
      <c r="E20" s="7">
        <f>SUM(E21:E25)</f>
        <v>0</v>
      </c>
      <c r="F20" s="7">
        <f>SUM(F21:F25)</f>
        <v>0</v>
      </c>
      <c r="G20" s="7">
        <f>SUM(G21:G25)</f>
        <v>0</v>
      </c>
      <c r="H20" s="7">
        <f>SUM(H21:H25)</f>
        <v>0</v>
      </c>
    </row>
    <row r="21" spans="1:8" x14ac:dyDescent="0.25">
      <c r="A21" s="8" t="s">
        <v>40</v>
      </c>
      <c r="B21" s="7" t="s">
        <v>41</v>
      </c>
      <c r="C21" s="7">
        <f t="shared" si="4"/>
        <v>0</v>
      </c>
      <c r="D21" s="7">
        <f>'[1]DETALIERI 51, 61, 65, 66'!C28</f>
        <v>0</v>
      </c>
      <c r="E21" s="7"/>
      <c r="F21" s="7"/>
      <c r="G21" s="7"/>
      <c r="H21" s="7"/>
    </row>
    <row r="22" spans="1:8" x14ac:dyDescent="0.25">
      <c r="A22" s="8" t="s">
        <v>42</v>
      </c>
      <c r="B22" s="7" t="s">
        <v>43</v>
      </c>
      <c r="C22" s="7">
        <f t="shared" si="4"/>
        <v>0</v>
      </c>
      <c r="D22" s="7">
        <f>'[1]DETALIERI 51, 61, 65, 66'!C29</f>
        <v>0</v>
      </c>
      <c r="E22" s="7"/>
      <c r="F22" s="7"/>
      <c r="G22" s="7"/>
      <c r="H22" s="7"/>
    </row>
    <row r="23" spans="1:8" x14ac:dyDescent="0.25">
      <c r="A23" s="8" t="s">
        <v>44</v>
      </c>
      <c r="B23" s="7" t="s">
        <v>45</v>
      </c>
      <c r="C23" s="7">
        <f t="shared" si="4"/>
        <v>0</v>
      </c>
      <c r="D23" s="7">
        <f>'[1]DETALIERI 51, 61, 65, 66'!C30</f>
        <v>0</v>
      </c>
      <c r="E23" s="7"/>
      <c r="F23" s="7"/>
      <c r="G23" s="7"/>
      <c r="H23" s="7"/>
    </row>
    <row r="24" spans="1:8" x14ac:dyDescent="0.25">
      <c r="A24" s="8" t="s">
        <v>46</v>
      </c>
      <c r="B24" s="7" t="s">
        <v>47</v>
      </c>
      <c r="C24" s="7">
        <f t="shared" si="4"/>
        <v>0</v>
      </c>
      <c r="D24" s="7">
        <f>'[1]DETALIERI 51, 61, 65, 66'!C31</f>
        <v>0</v>
      </c>
      <c r="E24" s="7"/>
      <c r="F24" s="7"/>
      <c r="G24" s="7"/>
      <c r="H24" s="7"/>
    </row>
    <row r="25" spans="1:8" x14ac:dyDescent="0.25">
      <c r="A25" s="8" t="s">
        <v>48</v>
      </c>
      <c r="B25" s="7" t="s">
        <v>49</v>
      </c>
      <c r="C25" s="7">
        <f t="shared" si="4"/>
        <v>0</v>
      </c>
      <c r="D25" s="7">
        <f>'[1]DETALIERI 51, 61, 65, 66'!C32</f>
        <v>0</v>
      </c>
      <c r="E25" s="7"/>
      <c r="F25" s="7"/>
      <c r="G25" s="7"/>
      <c r="H25" s="7"/>
    </row>
    <row r="26" spans="1:8" x14ac:dyDescent="0.25">
      <c r="A26" s="8" t="s">
        <v>50</v>
      </c>
      <c r="B26" s="7" t="s">
        <v>51</v>
      </c>
      <c r="C26" s="7">
        <f t="shared" si="4"/>
        <v>75</v>
      </c>
      <c r="D26" s="7">
        <f>'[1]DETALIERI 51, 61, 65, 66'!C33</f>
        <v>75</v>
      </c>
      <c r="E26" s="7"/>
      <c r="F26" s="7"/>
      <c r="G26" s="7"/>
      <c r="H26" s="7"/>
    </row>
    <row r="27" spans="1:8" x14ac:dyDescent="0.25">
      <c r="A27" s="9" t="s">
        <v>52</v>
      </c>
      <c r="B27" s="7" t="s">
        <v>53</v>
      </c>
      <c r="C27" s="7">
        <f t="shared" si="4"/>
        <v>2195</v>
      </c>
      <c r="D27" s="7">
        <f>D28+D39+D40+D42+D45+D44</f>
        <v>2195</v>
      </c>
      <c r="E27" s="7"/>
      <c r="F27" s="7">
        <f>'[1]DETALIERI 51, 61, 65, 66'!H34</f>
        <v>1625</v>
      </c>
      <c r="G27" s="7">
        <f>'[1]DETALIERI 51, 61, 65, 66'!I34</f>
        <v>1579</v>
      </c>
      <c r="H27" s="7">
        <f>'[1]DETALIERI 51, 61, 65, 66'!J34</f>
        <v>1652</v>
      </c>
    </row>
    <row r="28" spans="1:8" x14ac:dyDescent="0.25">
      <c r="A28" s="8" t="s">
        <v>54</v>
      </c>
      <c r="B28" s="7" t="s">
        <v>53</v>
      </c>
      <c r="C28" s="7">
        <f t="shared" si="4"/>
        <v>1641</v>
      </c>
      <c r="D28" s="7">
        <f>SUM(D29:D38)</f>
        <v>1641</v>
      </c>
      <c r="E28" s="7">
        <f>SUM(E29:E38)</f>
        <v>0</v>
      </c>
      <c r="F28" s="7">
        <f>SUM(F29:F38)</f>
        <v>0</v>
      </c>
      <c r="G28" s="7">
        <f>SUM(G29:G38)</f>
        <v>0</v>
      </c>
      <c r="H28" s="7">
        <f>SUM(H29:H38)</f>
        <v>0</v>
      </c>
    </row>
    <row r="29" spans="1:8" x14ac:dyDescent="0.25">
      <c r="A29" s="8" t="s">
        <v>55</v>
      </c>
      <c r="B29" s="7" t="s">
        <v>56</v>
      </c>
      <c r="C29" s="7">
        <f t="shared" si="4"/>
        <v>79</v>
      </c>
      <c r="D29" s="7">
        <f>'[1]DETALIERI 51, 61, 65, 66'!C36</f>
        <v>79</v>
      </c>
      <c r="E29" s="7"/>
      <c r="F29" s="7"/>
      <c r="G29" s="7"/>
      <c r="H29" s="7"/>
    </row>
    <row r="30" spans="1:8" x14ac:dyDescent="0.25">
      <c r="A30" s="8" t="s">
        <v>57</v>
      </c>
      <c r="B30" s="7" t="s">
        <v>58</v>
      </c>
      <c r="C30" s="7">
        <f t="shared" si="4"/>
        <v>43</v>
      </c>
      <c r="D30" s="7">
        <f>'[1]DETALIERI 51, 61, 65, 66'!C37</f>
        <v>43</v>
      </c>
      <c r="E30" s="7"/>
      <c r="F30" s="7"/>
      <c r="G30" s="7"/>
      <c r="H30" s="7"/>
    </row>
    <row r="31" spans="1:8" x14ac:dyDescent="0.25">
      <c r="A31" s="8" t="s">
        <v>59</v>
      </c>
      <c r="B31" s="7" t="s">
        <v>60</v>
      </c>
      <c r="C31" s="7">
        <f t="shared" si="4"/>
        <v>253</v>
      </c>
      <c r="D31" s="7">
        <f>'[1]DETALIERI 51, 61, 65, 66'!C38</f>
        <v>253</v>
      </c>
      <c r="E31" s="7"/>
      <c r="F31" s="7"/>
      <c r="G31" s="7"/>
      <c r="H31" s="7"/>
    </row>
    <row r="32" spans="1:8" x14ac:dyDescent="0.25">
      <c r="A32" s="8" t="s">
        <v>61</v>
      </c>
      <c r="B32" s="7" t="s">
        <v>62</v>
      </c>
      <c r="C32" s="7">
        <f t="shared" si="4"/>
        <v>13</v>
      </c>
      <c r="D32" s="7">
        <f>'[1]DETALIERI 51, 61, 65, 66'!C39</f>
        <v>13</v>
      </c>
      <c r="E32" s="7"/>
      <c r="F32" s="7"/>
      <c r="G32" s="7"/>
      <c r="H32" s="7"/>
    </row>
    <row r="33" spans="1:8" x14ac:dyDescent="0.25">
      <c r="A33" s="8" t="s">
        <v>63</v>
      </c>
      <c r="B33" s="7" t="s">
        <v>64</v>
      </c>
      <c r="C33" s="7">
        <f t="shared" si="4"/>
        <v>72</v>
      </c>
      <c r="D33" s="7">
        <f>'[1]DETALIERI 51, 61, 65, 66'!C40</f>
        <v>72</v>
      </c>
      <c r="E33" s="7"/>
      <c r="F33" s="7"/>
      <c r="G33" s="7"/>
      <c r="H33" s="7"/>
    </row>
    <row r="34" spans="1:8" x14ac:dyDescent="0.25">
      <c r="A34" s="8" t="s">
        <v>65</v>
      </c>
      <c r="B34" s="7" t="s">
        <v>66</v>
      </c>
      <c r="C34" s="7">
        <f t="shared" si="4"/>
        <v>28</v>
      </c>
      <c r="D34" s="7">
        <f>'[1]DETALIERI 51, 61, 65, 66'!C41</f>
        <v>28</v>
      </c>
      <c r="E34" s="7"/>
      <c r="F34" s="7"/>
      <c r="G34" s="7"/>
      <c r="H34" s="7"/>
    </row>
    <row r="35" spans="1:8" x14ac:dyDescent="0.25">
      <c r="A35" s="8" t="s">
        <v>67</v>
      </c>
      <c r="B35" s="7" t="s">
        <v>68</v>
      </c>
      <c r="C35" s="7">
        <f t="shared" si="4"/>
        <v>17</v>
      </c>
      <c r="D35" s="7">
        <f>'[1]DETALIERI 51, 61, 65, 66'!C42</f>
        <v>17</v>
      </c>
      <c r="E35" s="7"/>
      <c r="F35" s="7"/>
      <c r="G35" s="7"/>
      <c r="H35" s="7"/>
    </row>
    <row r="36" spans="1:8" x14ac:dyDescent="0.25">
      <c r="A36" s="8" t="s">
        <v>69</v>
      </c>
      <c r="B36" s="7" t="s">
        <v>70</v>
      </c>
      <c r="C36" s="7">
        <f t="shared" si="4"/>
        <v>112</v>
      </c>
      <c r="D36" s="7">
        <f>'[1]DETALIERI 51, 61, 65, 66'!C43</f>
        <v>112</v>
      </c>
      <c r="E36" s="7"/>
      <c r="F36" s="7"/>
      <c r="G36" s="7"/>
      <c r="H36" s="7"/>
    </row>
    <row r="37" spans="1:8" x14ac:dyDescent="0.25">
      <c r="A37" s="8" t="s">
        <v>71</v>
      </c>
      <c r="B37" s="7" t="s">
        <v>72</v>
      </c>
      <c r="C37" s="7">
        <f t="shared" si="4"/>
        <v>646</v>
      </c>
      <c r="D37" s="7">
        <f>'[1]DETALIERI 51, 61, 65, 66'!C44</f>
        <v>646</v>
      </c>
      <c r="E37" s="7"/>
      <c r="F37" s="7"/>
      <c r="G37" s="7"/>
      <c r="H37" s="7"/>
    </row>
    <row r="38" spans="1:8" x14ac:dyDescent="0.25">
      <c r="A38" s="8" t="s">
        <v>73</v>
      </c>
      <c r="B38" s="7" t="s">
        <v>74</v>
      </c>
      <c r="C38" s="7">
        <f t="shared" si="4"/>
        <v>378</v>
      </c>
      <c r="D38" s="7">
        <f>'[1]DETALIERI 51, 61, 65, 66'!C45</f>
        <v>378</v>
      </c>
      <c r="E38" s="7"/>
      <c r="F38" s="7"/>
      <c r="G38" s="7"/>
      <c r="H38" s="7"/>
    </row>
    <row r="39" spans="1:8" x14ac:dyDescent="0.25">
      <c r="A39" s="8" t="s">
        <v>75</v>
      </c>
      <c r="B39" s="7" t="s">
        <v>76</v>
      </c>
      <c r="C39" s="7">
        <f t="shared" si="4"/>
        <v>174</v>
      </c>
      <c r="D39" s="7">
        <f>'[1]DETALIERI 51, 61, 65, 66'!C46</f>
        <v>174</v>
      </c>
      <c r="E39" s="7"/>
      <c r="F39" s="7"/>
      <c r="G39" s="7"/>
      <c r="H39" s="7"/>
    </row>
    <row r="40" spans="1:8" x14ac:dyDescent="0.25">
      <c r="A40" s="8" t="s">
        <v>77</v>
      </c>
      <c r="B40" s="7" t="s">
        <v>78</v>
      </c>
      <c r="C40" s="7">
        <f t="shared" si="4"/>
        <v>120</v>
      </c>
      <c r="D40" s="7">
        <f>D41</f>
        <v>120</v>
      </c>
      <c r="E40" s="7">
        <f>E41</f>
        <v>0</v>
      </c>
      <c r="F40" s="7">
        <f>F41</f>
        <v>0</v>
      </c>
      <c r="G40" s="7">
        <f>G41</f>
        <v>0</v>
      </c>
      <c r="H40" s="7">
        <f>H41</f>
        <v>0</v>
      </c>
    </row>
    <row r="41" spans="1:8" x14ac:dyDescent="0.25">
      <c r="A41" s="8" t="s">
        <v>79</v>
      </c>
      <c r="B41" s="7" t="s">
        <v>80</v>
      </c>
      <c r="C41" s="7">
        <f t="shared" si="4"/>
        <v>120</v>
      </c>
      <c r="D41" s="7">
        <f>'[1]DETALIERI 51, 61, 65, 66'!C48</f>
        <v>120</v>
      </c>
      <c r="E41" s="7"/>
      <c r="F41" s="7"/>
      <c r="G41" s="7"/>
      <c r="H41" s="7"/>
    </row>
    <row r="42" spans="1:8" x14ac:dyDescent="0.25">
      <c r="A42" s="8" t="s">
        <v>81</v>
      </c>
      <c r="B42" s="7" t="s">
        <v>82</v>
      </c>
      <c r="C42" s="7">
        <f t="shared" si="4"/>
        <v>19</v>
      </c>
      <c r="D42" s="7">
        <f>D43</f>
        <v>19</v>
      </c>
      <c r="E42" s="7">
        <f>E43</f>
        <v>0</v>
      </c>
      <c r="F42" s="7">
        <f>F43</f>
        <v>0</v>
      </c>
      <c r="G42" s="7">
        <f>G43</f>
        <v>0</v>
      </c>
      <c r="H42" s="7">
        <f>H43</f>
        <v>0</v>
      </c>
    </row>
    <row r="43" spans="1:8" x14ac:dyDescent="0.25">
      <c r="A43" s="8" t="s">
        <v>83</v>
      </c>
      <c r="B43" s="7" t="s">
        <v>84</v>
      </c>
      <c r="C43" s="7">
        <f t="shared" si="4"/>
        <v>19</v>
      </c>
      <c r="D43" s="7">
        <f>'[1]DETALIERI 51, 61, 65, 66'!C50</f>
        <v>19</v>
      </c>
      <c r="E43" s="7"/>
      <c r="F43" s="7"/>
      <c r="G43" s="7"/>
      <c r="H43" s="7"/>
    </row>
    <row r="44" spans="1:8" x14ac:dyDescent="0.25">
      <c r="A44" s="8" t="s">
        <v>85</v>
      </c>
      <c r="B44" s="7" t="s">
        <v>86</v>
      </c>
      <c r="C44" s="7">
        <f t="shared" si="4"/>
        <v>36</v>
      </c>
      <c r="D44" s="7">
        <f>'[1]DETALIERI 51, 61, 65, 66'!C51</f>
        <v>36</v>
      </c>
      <c r="E44" s="7"/>
      <c r="F44" s="7"/>
      <c r="G44" s="7"/>
      <c r="H44" s="7"/>
    </row>
    <row r="45" spans="1:8" x14ac:dyDescent="0.25">
      <c r="A45" s="8" t="s">
        <v>87</v>
      </c>
      <c r="B45" s="7" t="s">
        <v>88</v>
      </c>
      <c r="C45" s="7">
        <f t="shared" si="4"/>
        <v>205</v>
      </c>
      <c r="D45" s="7">
        <f>SUM(D46:D48)</f>
        <v>205</v>
      </c>
      <c r="E45" s="7">
        <f>SUM(E46:E48)</f>
        <v>0</v>
      </c>
      <c r="F45" s="7">
        <f>SUM(F46:F48)</f>
        <v>0</v>
      </c>
      <c r="G45" s="7">
        <f>SUM(G46:G48)</f>
        <v>0</v>
      </c>
      <c r="H45" s="7">
        <f>SUM(H46:H48)</f>
        <v>0</v>
      </c>
    </row>
    <row r="46" spans="1:8" x14ac:dyDescent="0.25">
      <c r="A46" s="10" t="s">
        <v>89</v>
      </c>
      <c r="B46" s="11" t="s">
        <v>90</v>
      </c>
      <c r="C46" s="7">
        <f t="shared" si="4"/>
        <v>53</v>
      </c>
      <c r="D46" s="7">
        <f>'[1]DETALIERI 51, 61, 65, 66'!C53</f>
        <v>53</v>
      </c>
      <c r="E46" s="7"/>
      <c r="F46" s="7"/>
      <c r="G46" s="7"/>
      <c r="H46" s="7"/>
    </row>
    <row r="47" spans="1:8" x14ac:dyDescent="0.25">
      <c r="A47" s="10" t="s">
        <v>91</v>
      </c>
      <c r="B47" s="11" t="s">
        <v>92</v>
      </c>
      <c r="C47" s="7">
        <f t="shared" si="4"/>
        <v>31</v>
      </c>
      <c r="D47" s="7">
        <f>'[1]DETALIERI 51, 61, 65, 66'!C54</f>
        <v>31</v>
      </c>
      <c r="E47" s="7"/>
      <c r="F47" s="7"/>
      <c r="G47" s="7"/>
      <c r="H47" s="7"/>
    </row>
    <row r="48" spans="1:8" x14ac:dyDescent="0.25">
      <c r="A48" s="10" t="s">
        <v>93</v>
      </c>
      <c r="B48" s="11" t="s">
        <v>94</v>
      </c>
      <c r="C48" s="7">
        <f t="shared" si="4"/>
        <v>121</v>
      </c>
      <c r="D48" s="7">
        <f>'[1]DETALIERI 51, 61, 65, 66'!C55</f>
        <v>121</v>
      </c>
      <c r="E48" s="7"/>
      <c r="F48" s="7"/>
      <c r="G48" s="7"/>
      <c r="H48" s="7"/>
    </row>
    <row r="49" spans="1:8" x14ac:dyDescent="0.25">
      <c r="A49" s="10" t="s">
        <v>95</v>
      </c>
      <c r="B49" s="7" t="s">
        <v>88</v>
      </c>
      <c r="C49" s="7">
        <f>'[1]DETALIERI 51, 61, 65, 66'!C56</f>
        <v>50</v>
      </c>
      <c r="D49" s="7">
        <f>'[1]DETALIERI 51, 61, 65, 66'!C56</f>
        <v>50</v>
      </c>
      <c r="E49" s="7"/>
      <c r="F49" s="7">
        <f>'[1]DETALIERI 51, 61, 65, 66'!H56</f>
        <v>50</v>
      </c>
      <c r="G49" s="7">
        <f>'[1]DETALIERI 51, 61, 65, 66'!I56</f>
        <v>50</v>
      </c>
      <c r="H49" s="7">
        <f>'[1]DETALIERI 51, 61, 65, 66'!J56</f>
        <v>50</v>
      </c>
    </row>
    <row r="50" spans="1:8" x14ac:dyDescent="0.25">
      <c r="A50" s="10" t="s">
        <v>96</v>
      </c>
      <c r="B50" s="7" t="s">
        <v>97</v>
      </c>
      <c r="C50" s="7">
        <f>'[1]DETALIERI 51, 61, 65, 66'!C57</f>
        <v>50</v>
      </c>
      <c r="D50" s="7">
        <f>'[1]DETALIERI 51, 61, 65, 66'!C57</f>
        <v>50</v>
      </c>
      <c r="E50" s="7"/>
      <c r="F50" s="7"/>
      <c r="G50" s="7"/>
      <c r="H50" s="7"/>
    </row>
    <row r="51" spans="1:8" x14ac:dyDescent="0.25">
      <c r="A51" s="12" t="s">
        <v>98</v>
      </c>
      <c r="B51" s="13" t="s">
        <v>99</v>
      </c>
      <c r="C51" s="7">
        <f>C52</f>
        <v>471.5</v>
      </c>
      <c r="D51" s="7"/>
      <c r="E51" s="7">
        <f>'[1]DETALIERI 51, 61, 65, 66'!C58</f>
        <v>471.5</v>
      </c>
      <c r="F51" s="7">
        <f t="shared" ref="F51:H52" si="5">F52</f>
        <v>0</v>
      </c>
      <c r="G51" s="7">
        <f t="shared" si="5"/>
        <v>0</v>
      </c>
      <c r="H51" s="7">
        <f t="shared" si="5"/>
        <v>0</v>
      </c>
    </row>
    <row r="52" spans="1:8" x14ac:dyDescent="0.25">
      <c r="A52" s="10" t="s">
        <v>100</v>
      </c>
      <c r="B52" s="11" t="s">
        <v>101</v>
      </c>
      <c r="C52" s="7">
        <f>C53</f>
        <v>471.5</v>
      </c>
      <c r="D52" s="7"/>
      <c r="E52" s="7">
        <f>'[1]DETALIERI 51, 61, 65, 66'!C59</f>
        <v>471.5</v>
      </c>
      <c r="F52" s="7">
        <f t="shared" si="5"/>
        <v>0</v>
      </c>
      <c r="G52" s="7">
        <f t="shared" si="5"/>
        <v>0</v>
      </c>
      <c r="H52" s="7">
        <f t="shared" si="5"/>
        <v>0</v>
      </c>
    </row>
    <row r="53" spans="1:8" x14ac:dyDescent="0.25">
      <c r="A53" s="10" t="s">
        <v>102</v>
      </c>
      <c r="B53" s="7" t="s">
        <v>103</v>
      </c>
      <c r="C53" s="7">
        <f>C54+C55+C56+C57</f>
        <v>471.5</v>
      </c>
      <c r="D53" s="7"/>
      <c r="E53" s="7">
        <f>'[1]DETALIERI 51, 61, 65, 66'!C60</f>
        <v>471.5</v>
      </c>
      <c r="F53" s="7">
        <f>F54+F57</f>
        <v>0</v>
      </c>
      <c r="G53" s="7">
        <f>G54+G57</f>
        <v>0</v>
      </c>
      <c r="H53" s="7">
        <f>H54+H57</f>
        <v>0</v>
      </c>
    </row>
    <row r="54" spans="1:8" x14ac:dyDescent="0.25">
      <c r="A54" s="10" t="s">
        <v>104</v>
      </c>
      <c r="B54" s="7" t="s">
        <v>105</v>
      </c>
      <c r="C54" s="7">
        <f>E54</f>
        <v>403</v>
      </c>
      <c r="D54" s="7"/>
      <c r="E54" s="7">
        <f>'[1]DETALIERI 51, 61, 65, 66'!C61</f>
        <v>403</v>
      </c>
      <c r="F54" s="7"/>
      <c r="G54" s="7"/>
      <c r="H54" s="7"/>
    </row>
    <row r="55" spans="1:8" x14ac:dyDescent="0.25">
      <c r="A55" s="10" t="s">
        <v>106</v>
      </c>
      <c r="B55" s="7" t="s">
        <v>107</v>
      </c>
      <c r="C55" s="7">
        <f>E55</f>
        <v>40</v>
      </c>
      <c r="D55" s="7"/>
      <c r="E55" s="7">
        <f>'[1]DETALIERI 51, 61, 65, 66'!C62</f>
        <v>40</v>
      </c>
      <c r="F55" s="7"/>
      <c r="G55" s="7"/>
      <c r="H55" s="7"/>
    </row>
    <row r="56" spans="1:8" x14ac:dyDescent="0.25">
      <c r="A56" s="10" t="s">
        <v>108</v>
      </c>
      <c r="B56" s="7" t="s">
        <v>109</v>
      </c>
      <c r="C56" s="7">
        <f>E56</f>
        <v>0</v>
      </c>
      <c r="D56" s="7"/>
      <c r="E56" s="7">
        <f>'[1]DETALIERI 51, 61, 65, 66'!D63</f>
        <v>0</v>
      </c>
      <c r="F56" s="7"/>
      <c r="G56" s="7"/>
      <c r="H56" s="7"/>
    </row>
    <row r="57" spans="1:8" x14ac:dyDescent="0.25">
      <c r="A57" s="10" t="s">
        <v>110</v>
      </c>
      <c r="B57" s="7" t="s">
        <v>111</v>
      </c>
      <c r="C57" s="7">
        <f>E57</f>
        <v>28.5</v>
      </c>
      <c r="D57" s="7"/>
      <c r="E57" s="7">
        <f>'[1]DETALIERI 51, 61, 65, 66'!C64</f>
        <v>28.5</v>
      </c>
      <c r="F57" s="7"/>
      <c r="G57" s="7"/>
      <c r="H57" s="7"/>
    </row>
    <row r="58" spans="1:8" s="15" customFormat="1" x14ac:dyDescent="0.25">
      <c r="A58" s="14" t="s">
        <v>112</v>
      </c>
      <c r="B58" s="6"/>
      <c r="C58" s="6">
        <f>D58</f>
        <v>0</v>
      </c>
      <c r="D58" s="6">
        <f>D59</f>
        <v>0</v>
      </c>
      <c r="E58" s="6">
        <f>E59</f>
        <v>0</v>
      </c>
      <c r="F58" s="6">
        <f>F59</f>
        <v>0</v>
      </c>
      <c r="G58" s="6">
        <v>50</v>
      </c>
      <c r="H58" s="6">
        <f>H59</f>
        <v>0</v>
      </c>
    </row>
    <row r="59" spans="1:8" x14ac:dyDescent="0.25">
      <c r="A59" s="8" t="s">
        <v>113</v>
      </c>
      <c r="B59" s="11" t="s">
        <v>94</v>
      </c>
      <c r="C59" s="7">
        <f>D59</f>
        <v>0</v>
      </c>
      <c r="D59" s="7">
        <f>'[1]DETALIERI 51, 61, 65, 66'!C67</f>
        <v>0</v>
      </c>
      <c r="E59" s="7">
        <f>'[1]DETALIERI 51, 61, 65, 66'!D67</f>
        <v>0</v>
      </c>
      <c r="F59" s="7">
        <f>'[1]DETALIERI 51, 61, 65, 66'!H65</f>
        <v>0</v>
      </c>
      <c r="G59" s="7">
        <v>0</v>
      </c>
      <c r="H59" s="7">
        <f>'[1]DETALIERI 51, 61, 65, 66'!J65</f>
        <v>0</v>
      </c>
    </row>
    <row r="60" spans="1:8" x14ac:dyDescent="0.25">
      <c r="A60" s="14" t="s">
        <v>114</v>
      </c>
      <c r="B60" s="6" t="s">
        <v>115</v>
      </c>
      <c r="C60" s="6">
        <f t="shared" ref="C60:H61" si="6">C61</f>
        <v>134</v>
      </c>
      <c r="D60" s="6">
        <f t="shared" si="6"/>
        <v>134</v>
      </c>
      <c r="E60" s="6">
        <f t="shared" si="6"/>
        <v>0</v>
      </c>
      <c r="F60" s="6">
        <f t="shared" si="6"/>
        <v>136</v>
      </c>
      <c r="G60" s="6">
        <f t="shared" si="6"/>
        <v>140</v>
      </c>
      <c r="H60" s="6">
        <f t="shared" si="6"/>
        <v>143</v>
      </c>
    </row>
    <row r="61" spans="1:8" x14ac:dyDescent="0.25">
      <c r="A61" s="10" t="s">
        <v>116</v>
      </c>
      <c r="B61" s="7" t="s">
        <v>21</v>
      </c>
      <c r="C61" s="7">
        <f t="shared" si="6"/>
        <v>134</v>
      </c>
      <c r="D61" s="7">
        <f t="shared" si="6"/>
        <v>134</v>
      </c>
      <c r="E61" s="7">
        <f t="shared" si="6"/>
        <v>0</v>
      </c>
      <c r="F61" s="7">
        <f t="shared" si="6"/>
        <v>136</v>
      </c>
      <c r="G61" s="7">
        <f t="shared" si="6"/>
        <v>140</v>
      </c>
      <c r="H61" s="7">
        <f t="shared" si="6"/>
        <v>143</v>
      </c>
    </row>
    <row r="62" spans="1:8" x14ac:dyDescent="0.25">
      <c r="A62" s="10" t="s">
        <v>117</v>
      </c>
      <c r="B62" s="7" t="s">
        <v>53</v>
      </c>
      <c r="C62" s="7">
        <f>C63+C67</f>
        <v>134</v>
      </c>
      <c r="D62" s="7">
        <f>D63+D67</f>
        <v>134</v>
      </c>
      <c r="E62" s="7">
        <f>E63+E67</f>
        <v>0</v>
      </c>
      <c r="F62" s="7">
        <f>'[1]DETALIERI 51, 61, 65, 66'!H71</f>
        <v>136</v>
      </c>
      <c r="G62" s="7">
        <f>'[1]DETALIERI 51, 61, 65, 66'!I71</f>
        <v>140</v>
      </c>
      <c r="H62" s="7">
        <f>'[1]DETALIERI 51, 61, 65, 66'!J71</f>
        <v>143</v>
      </c>
    </row>
    <row r="63" spans="1:8" x14ac:dyDescent="0.25">
      <c r="A63" s="10" t="s">
        <v>118</v>
      </c>
      <c r="B63" s="7" t="s">
        <v>53</v>
      </c>
      <c r="C63" s="7">
        <f>C64+C65+C66</f>
        <v>78</v>
      </c>
      <c r="D63" s="7">
        <f>D64+D65+D66</f>
        <v>78</v>
      </c>
      <c r="E63" s="7">
        <f>E64</f>
        <v>0</v>
      </c>
      <c r="F63" s="7">
        <f>F64</f>
        <v>0</v>
      </c>
      <c r="G63" s="7">
        <f>G64</f>
        <v>0</v>
      </c>
      <c r="H63" s="7">
        <f>H64</f>
        <v>0</v>
      </c>
    </row>
    <row r="64" spans="1:8" x14ac:dyDescent="0.25">
      <c r="A64" s="10" t="s">
        <v>119</v>
      </c>
      <c r="B64" s="7" t="s">
        <v>72</v>
      </c>
      <c r="C64" s="7">
        <f>D64</f>
        <v>47</v>
      </c>
      <c r="D64" s="7">
        <f>'[1]DETALIERI 51, 61, 65, 66'!C75</f>
        <v>47</v>
      </c>
      <c r="E64" s="7"/>
      <c r="F64" s="7"/>
      <c r="G64" s="7"/>
      <c r="H64" s="7"/>
    </row>
    <row r="65" spans="1:8" x14ac:dyDescent="0.25">
      <c r="A65" s="10" t="s">
        <v>120</v>
      </c>
      <c r="B65" s="7" t="s">
        <v>64</v>
      </c>
      <c r="C65" s="7">
        <f>D65</f>
        <v>16</v>
      </c>
      <c r="D65" s="7">
        <f>'[1]DETALIERI 51, 61, 65, 66'!C73</f>
        <v>16</v>
      </c>
      <c r="E65" s="7"/>
      <c r="F65" s="7"/>
      <c r="G65" s="7"/>
      <c r="H65" s="7"/>
    </row>
    <row r="66" spans="1:8" x14ac:dyDescent="0.25">
      <c r="A66" s="10" t="s">
        <v>121</v>
      </c>
      <c r="B66" s="7" t="s">
        <v>66</v>
      </c>
      <c r="C66" s="7">
        <f>D66</f>
        <v>15</v>
      </c>
      <c r="D66" s="7">
        <f>'[1]DETALIERI 51, 61, 65, 66'!C74</f>
        <v>15</v>
      </c>
      <c r="E66" s="7"/>
      <c r="F66" s="7"/>
      <c r="G66" s="7"/>
      <c r="H66" s="7"/>
    </row>
    <row r="67" spans="1:8" x14ac:dyDescent="0.25">
      <c r="A67" s="10" t="s">
        <v>122</v>
      </c>
      <c r="B67" s="7" t="s">
        <v>88</v>
      </c>
      <c r="C67" s="7">
        <f t="shared" ref="C67:H67" si="7">C68</f>
        <v>56</v>
      </c>
      <c r="D67" s="7">
        <f t="shared" si="7"/>
        <v>56</v>
      </c>
      <c r="E67" s="7">
        <f t="shared" si="7"/>
        <v>0</v>
      </c>
      <c r="F67" s="7">
        <f t="shared" si="7"/>
        <v>0</v>
      </c>
      <c r="G67" s="7">
        <f t="shared" si="7"/>
        <v>0</v>
      </c>
      <c r="H67" s="7">
        <f t="shared" si="7"/>
        <v>0</v>
      </c>
    </row>
    <row r="68" spans="1:8" x14ac:dyDescent="0.25">
      <c r="A68" s="10" t="s">
        <v>123</v>
      </c>
      <c r="B68" s="11" t="s">
        <v>94</v>
      </c>
      <c r="C68" s="7">
        <f>D68</f>
        <v>56</v>
      </c>
      <c r="D68" s="7">
        <f>'[1]DETALIERI 51, 61, 65, 66'!C76</f>
        <v>56</v>
      </c>
      <c r="E68" s="7"/>
      <c r="F68" s="7"/>
      <c r="G68" s="7"/>
      <c r="H68" s="7"/>
    </row>
    <row r="69" spans="1:8" x14ac:dyDescent="0.25">
      <c r="A69" s="14" t="s">
        <v>124</v>
      </c>
      <c r="B69" s="6" t="s">
        <v>125</v>
      </c>
      <c r="C69" s="6">
        <f>D69+E69</f>
        <v>1961</v>
      </c>
      <c r="D69" s="6">
        <f>D70+D71+D72+D74</f>
        <v>1251</v>
      </c>
      <c r="E69" s="6">
        <f>E70+E71+E72+E73+E74</f>
        <v>710</v>
      </c>
      <c r="F69" s="6">
        <f>F75</f>
        <v>1264</v>
      </c>
      <c r="G69" s="6">
        <f>G75</f>
        <v>1296</v>
      </c>
      <c r="H69" s="6">
        <f>H75</f>
        <v>1326</v>
      </c>
    </row>
    <row r="70" spans="1:8" x14ac:dyDescent="0.25">
      <c r="A70" s="14" t="s">
        <v>126</v>
      </c>
      <c r="B70" s="6" t="s">
        <v>127</v>
      </c>
      <c r="C70" s="6">
        <f>'[1]detalieri scoala'!C3</f>
        <v>75</v>
      </c>
      <c r="D70" s="6">
        <v>0</v>
      </c>
      <c r="E70" s="6">
        <f>'[1]detalieri scoala'!C24</f>
        <v>75</v>
      </c>
      <c r="F70" s="6">
        <f>'[1]detalieri scoala'!H3</f>
        <v>0</v>
      </c>
      <c r="G70" s="6">
        <f>'[1]detalieri scoala'!I3</f>
        <v>0</v>
      </c>
      <c r="H70" s="6">
        <f>'[1]detalieri scoala'!J3</f>
        <v>0</v>
      </c>
    </row>
    <row r="71" spans="1:8" x14ac:dyDescent="0.25">
      <c r="A71" s="14" t="s">
        <v>128</v>
      </c>
      <c r="B71" s="6" t="s">
        <v>129</v>
      </c>
      <c r="C71" s="6">
        <f>SUM(D71:E71)</f>
        <v>630</v>
      </c>
      <c r="D71" s="6">
        <v>0</v>
      </c>
      <c r="E71" s="6">
        <f>'[1]detalieri scoala'!C54</f>
        <v>630</v>
      </c>
      <c r="F71" s="6">
        <f>'[1]detalieri scoala'!H29</f>
        <v>0</v>
      </c>
      <c r="G71" s="6">
        <f>'[1]detalieri scoala'!I29</f>
        <v>0</v>
      </c>
      <c r="H71" s="6">
        <f>'[1]detalieri scoala'!J29</f>
        <v>0</v>
      </c>
    </row>
    <row r="72" spans="1:8" x14ac:dyDescent="0.25">
      <c r="A72" s="14" t="s">
        <v>130</v>
      </c>
      <c r="B72" s="6" t="s">
        <v>131</v>
      </c>
      <c r="C72" s="6">
        <f>D72+E72</f>
        <v>1046</v>
      </c>
      <c r="D72" s="6">
        <f>D90+D106</f>
        <v>1046</v>
      </c>
      <c r="E72" s="6"/>
      <c r="F72" s="6">
        <f>'[1]detalieri scoala'!H60</f>
        <v>1042</v>
      </c>
      <c r="G72" s="6">
        <f>'[1]detalieri scoala'!I60</f>
        <v>1069</v>
      </c>
      <c r="H72" s="6">
        <f>'[1]detalieri scoala'!J60</f>
        <v>1094</v>
      </c>
    </row>
    <row r="73" spans="1:8" x14ac:dyDescent="0.25">
      <c r="A73" s="14" t="s">
        <v>132</v>
      </c>
      <c r="B73" s="6" t="s">
        <v>133</v>
      </c>
      <c r="C73" s="6">
        <f>D73+E73</f>
        <v>5</v>
      </c>
      <c r="D73" s="6"/>
      <c r="E73" s="6">
        <f>'[1]detalieri scoala'!C87</f>
        <v>5</v>
      </c>
      <c r="F73" s="6"/>
      <c r="G73" s="6"/>
      <c r="H73" s="6"/>
    </row>
    <row r="74" spans="1:8" x14ac:dyDescent="0.25">
      <c r="A74" s="14" t="s">
        <v>134</v>
      </c>
      <c r="B74" s="6" t="s">
        <v>135</v>
      </c>
      <c r="C74" s="6">
        <f>D74+E74</f>
        <v>205</v>
      </c>
      <c r="D74" s="6">
        <f>D107+D76</f>
        <v>205</v>
      </c>
      <c r="E74" s="6"/>
      <c r="F74" s="6">
        <f>'[1]detalieri scoala'!H91</f>
        <v>222</v>
      </c>
      <c r="G74" s="6">
        <f>'[1]detalieri scoala'!I91</f>
        <v>227</v>
      </c>
      <c r="H74" s="6">
        <f>'[1]detalieri scoala'!J91</f>
        <v>232</v>
      </c>
    </row>
    <row r="75" spans="1:8" s="17" customFormat="1" x14ac:dyDescent="0.25">
      <c r="A75" s="9" t="s">
        <v>136</v>
      </c>
      <c r="B75" s="7" t="s">
        <v>21</v>
      </c>
      <c r="C75" s="16">
        <f>C76+C90+C105</f>
        <v>1251</v>
      </c>
      <c r="D75" s="16">
        <f>D76+D90+D105</f>
        <v>1251</v>
      </c>
      <c r="E75" s="16">
        <f t="shared" ref="E75:G75" si="8">E76+E90+E105+E108</f>
        <v>710</v>
      </c>
      <c r="F75" s="16">
        <f t="shared" si="8"/>
        <v>1264</v>
      </c>
      <c r="G75" s="16">
        <f t="shared" si="8"/>
        <v>1296</v>
      </c>
      <c r="H75" s="16">
        <f>H76+H90+H105</f>
        <v>1326</v>
      </c>
    </row>
    <row r="76" spans="1:8" s="17" customFormat="1" x14ac:dyDescent="0.25">
      <c r="A76" s="18">
        <v>10</v>
      </c>
      <c r="B76" s="19" t="s">
        <v>23</v>
      </c>
      <c r="C76" s="19">
        <f>'[1]detalieri scoala'!C93</f>
        <v>101</v>
      </c>
      <c r="D76" s="19">
        <f>'[1]detalieri scoala'!C93</f>
        <v>101</v>
      </c>
      <c r="E76" s="19">
        <f t="shared" ref="E76" si="9">E77+E81+E83</f>
        <v>0</v>
      </c>
      <c r="F76" s="19">
        <f>'[1]DETALIERI 51, 61, 65, 66'!H80</f>
        <v>175</v>
      </c>
      <c r="G76" s="19">
        <f>'[1]DETALIERI 51, 61, 65, 66'!I80</f>
        <v>180</v>
      </c>
      <c r="H76" s="19">
        <f>'[1]DETALIERI 51, 61, 65, 66'!J80</f>
        <v>184</v>
      </c>
    </row>
    <row r="77" spans="1:8" s="17" customFormat="1" x14ac:dyDescent="0.25">
      <c r="A77" s="20">
        <v>1001</v>
      </c>
      <c r="B77" s="21" t="s">
        <v>25</v>
      </c>
      <c r="C77" s="19">
        <f>'[1]detalieri scoala'!C94</f>
        <v>98</v>
      </c>
      <c r="D77" s="19">
        <f>'[1]detalieri scoala'!C94</f>
        <v>98</v>
      </c>
      <c r="E77" s="21">
        <f>SUM(E78:E80)</f>
        <v>0</v>
      </c>
      <c r="F77" s="21">
        <f>SUM(F78:F80)</f>
        <v>0</v>
      </c>
      <c r="G77" s="21">
        <f>SUM(G78:G80)</f>
        <v>0</v>
      </c>
      <c r="H77" s="16"/>
    </row>
    <row r="78" spans="1:8" s="17" customFormat="1" x14ac:dyDescent="0.25">
      <c r="A78" s="20">
        <v>100101</v>
      </c>
      <c r="B78" s="7" t="s">
        <v>27</v>
      </c>
      <c r="C78" s="19">
        <f>'[1]detalieri scoala'!C95</f>
        <v>98</v>
      </c>
      <c r="D78" s="19">
        <f>'[1]detalieri scoala'!C95</f>
        <v>98</v>
      </c>
      <c r="E78" s="21"/>
      <c r="F78" s="21"/>
      <c r="G78" s="21"/>
      <c r="H78" s="16"/>
    </row>
    <row r="79" spans="1:8" s="17" customFormat="1" x14ac:dyDescent="0.25">
      <c r="A79" s="20">
        <v>100117</v>
      </c>
      <c r="B79" s="7" t="s">
        <v>31</v>
      </c>
      <c r="C79" s="19">
        <f>'[1]detalieri scoala'!C96</f>
        <v>0</v>
      </c>
      <c r="D79" s="19">
        <f>'[1]detalieri scoala'!C96</f>
        <v>0</v>
      </c>
      <c r="E79" s="21"/>
      <c r="F79" s="21"/>
      <c r="G79" s="21"/>
      <c r="H79" s="16"/>
    </row>
    <row r="80" spans="1:8" s="17" customFormat="1" x14ac:dyDescent="0.25">
      <c r="A80" s="20">
        <v>100130</v>
      </c>
      <c r="B80" s="7" t="s">
        <v>33</v>
      </c>
      <c r="C80" s="19">
        <f>'[1]detalieri scoala'!C97</f>
        <v>0</v>
      </c>
      <c r="D80" s="19">
        <f>'[1]detalieri scoala'!C97</f>
        <v>0</v>
      </c>
      <c r="E80" s="21"/>
      <c r="F80" s="21"/>
      <c r="G80" s="21"/>
      <c r="H80" s="16"/>
    </row>
    <row r="81" spans="1:8" s="17" customFormat="1" x14ac:dyDescent="0.25">
      <c r="A81" s="20">
        <v>1002</v>
      </c>
      <c r="B81" s="7" t="s">
        <v>35</v>
      </c>
      <c r="C81" s="19">
        <f>'[1]detalieri scoala'!C98</f>
        <v>0</v>
      </c>
      <c r="D81" s="19">
        <f>'[1]detalieri scoala'!C98</f>
        <v>0</v>
      </c>
      <c r="E81" s="21">
        <f t="shared" ref="E81:G81" si="10">E82</f>
        <v>0</v>
      </c>
      <c r="F81" s="21">
        <f t="shared" si="10"/>
        <v>0</v>
      </c>
      <c r="G81" s="21">
        <f t="shared" si="10"/>
        <v>0</v>
      </c>
      <c r="H81" s="16"/>
    </row>
    <row r="82" spans="1:8" s="17" customFormat="1" x14ac:dyDescent="0.25">
      <c r="A82" s="20">
        <v>100206</v>
      </c>
      <c r="B82" s="7" t="s">
        <v>37</v>
      </c>
      <c r="C82" s="19">
        <f>'[1]detalieri scoala'!C99</f>
        <v>0</v>
      </c>
      <c r="D82" s="19">
        <f>'[1]detalieri scoala'!C99</f>
        <v>0</v>
      </c>
      <c r="E82" s="21">
        <v>0</v>
      </c>
      <c r="F82" s="21"/>
      <c r="G82" s="21"/>
      <c r="H82" s="16"/>
    </row>
    <row r="83" spans="1:8" s="17" customFormat="1" x14ac:dyDescent="0.25">
      <c r="A83" s="20">
        <v>1003</v>
      </c>
      <c r="B83" s="7" t="s">
        <v>39</v>
      </c>
      <c r="C83" s="19">
        <f>'[1]detalieri scoala'!C100</f>
        <v>3</v>
      </c>
      <c r="D83" s="19">
        <f>'[1]detalieri scoala'!C100</f>
        <v>3</v>
      </c>
      <c r="E83" s="21">
        <f t="shared" ref="E83:G83" si="11">E84+E85+E86+E87+E88+E89</f>
        <v>0</v>
      </c>
      <c r="F83" s="21">
        <f t="shared" si="11"/>
        <v>0</v>
      </c>
      <c r="G83" s="21">
        <f t="shared" si="11"/>
        <v>0</v>
      </c>
      <c r="H83" s="16"/>
    </row>
    <row r="84" spans="1:8" s="17" customFormat="1" x14ac:dyDescent="0.25">
      <c r="A84" s="20">
        <v>100301</v>
      </c>
      <c r="B84" s="7" t="s">
        <v>41</v>
      </c>
      <c r="C84" s="19">
        <f>'[1]detalieri scoala'!C101</f>
        <v>0</v>
      </c>
      <c r="D84" s="19">
        <f>'[1]detalieri scoala'!C101</f>
        <v>0</v>
      </c>
      <c r="E84" s="21"/>
      <c r="F84" s="21"/>
      <c r="G84" s="21"/>
      <c r="H84" s="16"/>
    </row>
    <row r="85" spans="1:8" s="17" customFormat="1" x14ac:dyDescent="0.25">
      <c r="A85" s="20">
        <v>100302</v>
      </c>
      <c r="B85" s="7" t="s">
        <v>43</v>
      </c>
      <c r="C85" s="19">
        <f>'[1]detalieri scoala'!C102</f>
        <v>0</v>
      </c>
      <c r="D85" s="19">
        <f>'[1]detalieri scoala'!C102</f>
        <v>0</v>
      </c>
      <c r="E85" s="21"/>
      <c r="F85" s="21"/>
      <c r="G85" s="21"/>
      <c r="H85" s="16"/>
    </row>
    <row r="86" spans="1:8" s="17" customFormat="1" x14ac:dyDescent="0.25">
      <c r="A86" s="20">
        <v>100303</v>
      </c>
      <c r="B86" s="7" t="s">
        <v>45</v>
      </c>
      <c r="C86" s="19">
        <f>'[1]detalieri scoala'!C103</f>
        <v>0</v>
      </c>
      <c r="D86" s="19">
        <f>'[1]detalieri scoala'!C103</f>
        <v>0</v>
      </c>
      <c r="E86" s="21"/>
      <c r="F86" s="21"/>
      <c r="G86" s="21"/>
      <c r="H86" s="16"/>
    </row>
    <row r="87" spans="1:8" s="17" customFormat="1" x14ac:dyDescent="0.25">
      <c r="A87" s="20">
        <v>100304</v>
      </c>
      <c r="B87" s="7" t="s">
        <v>47</v>
      </c>
      <c r="C87" s="19">
        <f>'[1]detalieri scoala'!C104</f>
        <v>0</v>
      </c>
      <c r="D87" s="19">
        <f>'[1]detalieri scoala'!C104</f>
        <v>0</v>
      </c>
      <c r="E87" s="21"/>
      <c r="F87" s="21"/>
      <c r="G87" s="21"/>
      <c r="H87" s="16"/>
    </row>
    <row r="88" spans="1:8" s="17" customFormat="1" x14ac:dyDescent="0.25">
      <c r="A88" s="20">
        <v>100306</v>
      </c>
      <c r="B88" s="7" t="s">
        <v>49</v>
      </c>
      <c r="C88" s="19">
        <f>'[1]detalieri scoala'!C105</f>
        <v>0</v>
      </c>
      <c r="D88" s="19">
        <f>'[1]detalieri scoala'!C105</f>
        <v>0</v>
      </c>
      <c r="E88" s="21"/>
      <c r="F88" s="21"/>
      <c r="G88" s="21"/>
      <c r="H88" s="16"/>
    </row>
    <row r="89" spans="1:8" s="17" customFormat="1" x14ac:dyDescent="0.25">
      <c r="A89" s="20">
        <v>100307</v>
      </c>
      <c r="B89" s="7" t="s">
        <v>51</v>
      </c>
      <c r="C89" s="19">
        <f>'[1]detalieri scoala'!C106</f>
        <v>3</v>
      </c>
      <c r="D89" s="19">
        <f>'[1]detalieri scoala'!C106</f>
        <v>3</v>
      </c>
      <c r="E89" s="21"/>
      <c r="F89" s="21"/>
      <c r="G89" s="21"/>
      <c r="H89" s="16"/>
    </row>
    <row r="90" spans="1:8" x14ac:dyDescent="0.25">
      <c r="A90" s="9" t="s">
        <v>137</v>
      </c>
      <c r="B90" s="7" t="s">
        <v>53</v>
      </c>
      <c r="C90" s="7">
        <f>'[1]DETALIERI 51, 61, 65, 66'!C94</f>
        <v>829</v>
      </c>
      <c r="D90" s="7">
        <f>'[1]DETALIERI 51, 61, 65, 66'!C94</f>
        <v>829</v>
      </c>
      <c r="E90" s="7">
        <f>E91+E98+E99+E101+E103+E104</f>
        <v>0</v>
      </c>
      <c r="F90" s="6">
        <f>'[1]DETALIERI 51, 61, 65, 66'!H94</f>
        <v>847</v>
      </c>
      <c r="G90" s="6">
        <f>'[1]DETALIERI 51, 61, 65, 66'!I94</f>
        <v>867</v>
      </c>
      <c r="H90" s="6">
        <f>'[1]DETALIERI 51, 61, 65, 66'!J94</f>
        <v>885</v>
      </c>
    </row>
    <row r="91" spans="1:8" x14ac:dyDescent="0.25">
      <c r="A91" s="9" t="s">
        <v>138</v>
      </c>
      <c r="B91" s="7" t="s">
        <v>53</v>
      </c>
      <c r="C91" s="7">
        <f>SUM(C92:C97)</f>
        <v>499</v>
      </c>
      <c r="D91" s="7">
        <f>SUM(D92:D97)</f>
        <v>499</v>
      </c>
      <c r="E91" s="7">
        <f>SUM(E92:E97)</f>
        <v>0</v>
      </c>
      <c r="F91" s="6">
        <f>'[1]DETALIERI 51, 61, 65, 66'!H95</f>
        <v>0</v>
      </c>
      <c r="G91" s="6">
        <f>'[1]DETALIERI 51, 61, 65, 66'!I95</f>
        <v>0</v>
      </c>
      <c r="H91" s="6">
        <f>'[1]DETALIERI 51, 61, 65, 66'!J95</f>
        <v>0</v>
      </c>
    </row>
    <row r="92" spans="1:8" x14ac:dyDescent="0.25">
      <c r="A92" s="9" t="s">
        <v>139</v>
      </c>
      <c r="B92" s="7" t="s">
        <v>56</v>
      </c>
      <c r="C92" s="7">
        <f t="shared" ref="C92:C104" si="12">D92</f>
        <v>64</v>
      </c>
      <c r="D92" s="7">
        <f>'[1]DETALIERI 51, 61, 65, 66'!C96</f>
        <v>64</v>
      </c>
      <c r="E92" s="7"/>
      <c r="F92" s="6">
        <f>'[1]DETALIERI 51, 61, 65, 66'!H96</f>
        <v>0</v>
      </c>
      <c r="G92" s="6">
        <f>'[1]DETALIERI 51, 61, 65, 66'!I96</f>
        <v>0</v>
      </c>
      <c r="H92" s="6">
        <f>'[1]DETALIERI 51, 61, 65, 66'!J96</f>
        <v>0</v>
      </c>
    </row>
    <row r="93" spans="1:8" x14ac:dyDescent="0.25">
      <c r="A93" s="9" t="s">
        <v>140</v>
      </c>
      <c r="B93" s="7" t="s">
        <v>58</v>
      </c>
      <c r="C93" s="7">
        <f t="shared" si="12"/>
        <v>65</v>
      </c>
      <c r="D93" s="7">
        <f>'[1]DETALIERI 51, 61, 65, 66'!C97</f>
        <v>65</v>
      </c>
      <c r="E93" s="7"/>
      <c r="F93" s="6">
        <f>'[1]DETALIERI 51, 61, 65, 66'!H97</f>
        <v>0</v>
      </c>
      <c r="G93" s="6">
        <f>'[1]DETALIERI 51, 61, 65, 66'!I97</f>
        <v>0</v>
      </c>
      <c r="H93" s="6">
        <f>'[1]DETALIERI 51, 61, 65, 66'!J97</f>
        <v>0</v>
      </c>
    </row>
    <row r="94" spans="1:8" x14ac:dyDescent="0.25">
      <c r="A94" s="9" t="s">
        <v>141</v>
      </c>
      <c r="B94" s="7" t="s">
        <v>60</v>
      </c>
      <c r="C94" s="7">
        <f t="shared" si="12"/>
        <v>209</v>
      </c>
      <c r="D94" s="7">
        <f>'[1]DETALIERI 51, 61, 65, 66'!C98</f>
        <v>209</v>
      </c>
      <c r="E94" s="7"/>
      <c r="F94" s="6">
        <f>'[1]DETALIERI 51, 61, 65, 66'!H98</f>
        <v>0</v>
      </c>
      <c r="G94" s="6">
        <f>'[1]DETALIERI 51, 61, 65, 66'!I98</f>
        <v>0</v>
      </c>
      <c r="H94" s="6">
        <f>'[1]DETALIERI 51, 61, 65, 66'!J98</f>
        <v>0</v>
      </c>
    </row>
    <row r="95" spans="1:8" x14ac:dyDescent="0.25">
      <c r="A95" s="9" t="s">
        <v>142</v>
      </c>
      <c r="B95" s="7" t="s">
        <v>66</v>
      </c>
      <c r="C95" s="7">
        <f t="shared" si="12"/>
        <v>30</v>
      </c>
      <c r="D95" s="7">
        <f>'[1]DETALIERI 51, 61, 65, 66'!C100</f>
        <v>30</v>
      </c>
      <c r="E95" s="7"/>
      <c r="F95" s="6">
        <f>'[1]DETALIERI 51, 61, 65, 66'!H100</f>
        <v>0</v>
      </c>
      <c r="G95" s="6">
        <f>'[1]DETALIERI 51, 61, 65, 66'!I100</f>
        <v>0</v>
      </c>
      <c r="H95" s="6">
        <f>'[1]DETALIERI 51, 61, 65, 66'!J100</f>
        <v>0</v>
      </c>
    </row>
    <row r="96" spans="1:8" x14ac:dyDescent="0.25">
      <c r="A96" s="9" t="s">
        <v>143</v>
      </c>
      <c r="B96" s="7" t="s">
        <v>68</v>
      </c>
      <c r="C96" s="7">
        <f t="shared" si="12"/>
        <v>50</v>
      </c>
      <c r="D96" s="7">
        <f>'[1]DETALIERI 51, 61, 65, 66'!C101</f>
        <v>50</v>
      </c>
      <c r="E96" s="7"/>
      <c r="F96" s="6">
        <f>'[1]DETALIERI 51, 61, 65, 66'!H101</f>
        <v>0</v>
      </c>
      <c r="G96" s="6">
        <f>'[1]DETALIERI 51, 61, 65, 66'!I101</f>
        <v>0</v>
      </c>
      <c r="H96" s="6">
        <f>'[1]DETALIERI 51, 61, 65, 66'!J101</f>
        <v>0</v>
      </c>
    </row>
    <row r="97" spans="1:8" x14ac:dyDescent="0.25">
      <c r="A97" s="9" t="s">
        <v>144</v>
      </c>
      <c r="B97" s="7" t="s">
        <v>72</v>
      </c>
      <c r="C97" s="7">
        <f t="shared" si="12"/>
        <v>81</v>
      </c>
      <c r="D97" s="7">
        <f>'[1]DETALIERI 51, 61, 65, 66'!C103</f>
        <v>81</v>
      </c>
      <c r="E97" s="7"/>
      <c r="F97" s="6">
        <f>'[1]DETALIERI 51, 61, 65, 66'!H103</f>
        <v>0</v>
      </c>
      <c r="G97" s="6">
        <f>'[1]DETALIERI 51, 61, 65, 66'!I103</f>
        <v>0</v>
      </c>
      <c r="H97" s="6">
        <f>'[1]DETALIERI 51, 61, 65, 66'!J103</f>
        <v>0</v>
      </c>
    </row>
    <row r="98" spans="1:8" x14ac:dyDescent="0.25">
      <c r="A98" s="9" t="s">
        <v>145</v>
      </c>
      <c r="B98" s="7" t="s">
        <v>76</v>
      </c>
      <c r="C98" s="7">
        <f t="shared" si="12"/>
        <v>83</v>
      </c>
      <c r="D98" s="7">
        <f>'[1]DETALIERI 51, 61, 65, 66'!C105</f>
        <v>83</v>
      </c>
      <c r="E98" s="7">
        <v>0</v>
      </c>
      <c r="F98" s="6">
        <f>'[1]DETALIERI 51, 61, 65, 66'!H105</f>
        <v>0</v>
      </c>
      <c r="G98" s="6">
        <f>'[1]DETALIERI 51, 61, 65, 66'!I105</f>
        <v>0</v>
      </c>
      <c r="H98" s="6">
        <f>'[1]DETALIERI 51, 61, 65, 66'!J105</f>
        <v>0</v>
      </c>
    </row>
    <row r="99" spans="1:8" x14ac:dyDescent="0.25">
      <c r="A99" s="9" t="s">
        <v>146</v>
      </c>
      <c r="B99" s="7" t="s">
        <v>78</v>
      </c>
      <c r="C99" s="7">
        <f t="shared" si="12"/>
        <v>15</v>
      </c>
      <c r="D99" s="7">
        <f>'[1]DETALIERI 51, 61, 65, 66'!C106</f>
        <v>15</v>
      </c>
      <c r="E99" s="7">
        <v>0</v>
      </c>
      <c r="F99" s="6">
        <f>'[1]DETALIERI 51, 61, 65, 66'!H106</f>
        <v>0</v>
      </c>
      <c r="G99" s="6">
        <f>'[1]DETALIERI 51, 61, 65, 66'!I106</f>
        <v>0</v>
      </c>
      <c r="H99" s="6">
        <f>'[1]DETALIERI 51, 61, 65, 66'!J106</f>
        <v>0</v>
      </c>
    </row>
    <row r="100" spans="1:8" x14ac:dyDescent="0.25">
      <c r="A100" s="9" t="s">
        <v>147</v>
      </c>
      <c r="B100" s="7" t="s">
        <v>80</v>
      </c>
      <c r="C100" s="7">
        <f t="shared" si="12"/>
        <v>15</v>
      </c>
      <c r="D100" s="7">
        <f>'[1]DETALIERI 51, 61, 65, 66'!C107</f>
        <v>15</v>
      </c>
      <c r="E100" s="7">
        <v>0</v>
      </c>
      <c r="F100" s="6">
        <f>'[1]DETALIERI 51, 61, 65, 66'!H107</f>
        <v>0</v>
      </c>
      <c r="G100" s="6">
        <f>'[1]DETALIERI 51, 61, 65, 66'!I107</f>
        <v>0</v>
      </c>
      <c r="H100" s="6">
        <f>'[1]DETALIERI 51, 61, 65, 66'!J107</f>
        <v>0</v>
      </c>
    </row>
    <row r="101" spans="1:8" x14ac:dyDescent="0.25">
      <c r="A101" s="7" t="s">
        <v>148</v>
      </c>
      <c r="B101" s="7" t="s">
        <v>82</v>
      </c>
      <c r="C101" s="7">
        <f t="shared" si="12"/>
        <v>3</v>
      </c>
      <c r="D101" s="7">
        <f>'[1]DETALIERI 51, 61, 65, 66'!C108</f>
        <v>3</v>
      </c>
      <c r="E101" s="7">
        <v>0</v>
      </c>
      <c r="F101" s="6">
        <f>'[1]DETALIERI 51, 61, 65, 66'!H108</f>
        <v>0</v>
      </c>
      <c r="G101" s="6">
        <f>'[1]DETALIERI 51, 61, 65, 66'!I108</f>
        <v>0</v>
      </c>
      <c r="H101" s="6">
        <f>'[1]DETALIERI 51, 61, 65, 66'!J108</f>
        <v>0</v>
      </c>
    </row>
    <row r="102" spans="1:8" x14ac:dyDescent="0.25">
      <c r="A102" s="9" t="s">
        <v>149</v>
      </c>
      <c r="B102" s="7" t="s">
        <v>84</v>
      </c>
      <c r="C102" s="7">
        <f t="shared" si="12"/>
        <v>3</v>
      </c>
      <c r="D102" s="7">
        <f>'[1]DETALIERI 51, 61, 65, 66'!C109</f>
        <v>3</v>
      </c>
      <c r="E102" s="7">
        <v>0</v>
      </c>
      <c r="F102" s="6">
        <f>'[1]DETALIERI 51, 61, 65, 66'!H109</f>
        <v>0</v>
      </c>
      <c r="G102" s="6">
        <f>'[1]DETALIERI 51, 61, 65, 66'!I109</f>
        <v>0</v>
      </c>
      <c r="H102" s="6">
        <f>'[1]DETALIERI 51, 61, 65, 66'!J109</f>
        <v>0</v>
      </c>
    </row>
    <row r="103" spans="1:8" x14ac:dyDescent="0.25">
      <c r="A103" s="9" t="s">
        <v>150</v>
      </c>
      <c r="B103" s="7" t="s">
        <v>151</v>
      </c>
      <c r="C103" s="7">
        <f t="shared" si="12"/>
        <v>0</v>
      </c>
      <c r="D103" s="7">
        <f>'[1]DETALIERI 51, 61, 65, 66'!C110</f>
        <v>0</v>
      </c>
      <c r="E103" s="7"/>
      <c r="F103" s="6">
        <f>'[1]DETALIERI 51, 61, 65, 66'!H110</f>
        <v>0</v>
      </c>
      <c r="G103" s="6">
        <f>'[1]DETALIERI 51, 61, 65, 66'!I110</f>
        <v>0</v>
      </c>
      <c r="H103" s="6">
        <f>'[1]DETALIERI 51, 61, 65, 66'!J110</f>
        <v>0</v>
      </c>
    </row>
    <row r="104" spans="1:8" x14ac:dyDescent="0.25">
      <c r="A104" s="9" t="s">
        <v>152</v>
      </c>
      <c r="B104" s="7" t="s">
        <v>86</v>
      </c>
      <c r="C104" s="7">
        <f t="shared" si="12"/>
        <v>9</v>
      </c>
      <c r="D104" s="7">
        <f>'[1]DETALIERI 51, 61, 65, 66'!C111</f>
        <v>9</v>
      </c>
      <c r="E104" s="7">
        <v>0</v>
      </c>
      <c r="F104" s="6">
        <f>'[1]DETALIERI 51, 61, 65, 66'!H111</f>
        <v>0</v>
      </c>
      <c r="G104" s="6">
        <f>'[1]DETALIERI 51, 61, 65, 66'!I111</f>
        <v>0</v>
      </c>
      <c r="H104" s="6">
        <f>'[1]DETALIERI 51, 61, 65, 66'!J111</f>
        <v>0</v>
      </c>
    </row>
    <row r="105" spans="1:8" x14ac:dyDescent="0.25">
      <c r="A105" s="9" t="s">
        <v>153</v>
      </c>
      <c r="B105" s="22" t="s">
        <v>154</v>
      </c>
      <c r="C105" s="7">
        <f>C106+C107</f>
        <v>321</v>
      </c>
      <c r="D105" s="7">
        <f>D106+D107</f>
        <v>321</v>
      </c>
      <c r="E105" s="7">
        <v>0</v>
      </c>
      <c r="F105" s="6">
        <f>'[1]DETALIERI 51, 61, 65, 66'!H112</f>
        <v>242</v>
      </c>
      <c r="G105" s="6">
        <f>'[1]DETALIERI 51, 61, 65, 66'!I112</f>
        <v>249</v>
      </c>
      <c r="H105" s="6">
        <f>'[1]DETALIERI 51, 61, 65, 66'!J112</f>
        <v>257</v>
      </c>
    </row>
    <row r="106" spans="1:8" x14ac:dyDescent="0.25">
      <c r="A106" s="9" t="s">
        <v>155</v>
      </c>
      <c r="B106" s="23" t="s">
        <v>156</v>
      </c>
      <c r="C106" s="7">
        <f>D106</f>
        <v>217</v>
      </c>
      <c r="D106" s="7">
        <f>'[1]DETALIERI 51, 61, 65, 66'!C114</f>
        <v>217</v>
      </c>
      <c r="E106" s="7">
        <v>0</v>
      </c>
      <c r="F106" s="6">
        <f>'[1]DETALIERI 51, 61, 65, 66'!H114</f>
        <v>195</v>
      </c>
      <c r="G106" s="6">
        <f>'[1]DETALIERI 51, 61, 65, 66'!I114</f>
        <v>202</v>
      </c>
      <c r="H106" s="6">
        <f>'[1]DETALIERI 51, 61, 65, 66'!J114</f>
        <v>209</v>
      </c>
    </row>
    <row r="107" spans="1:8" x14ac:dyDescent="0.25">
      <c r="A107" s="24" t="s">
        <v>157</v>
      </c>
      <c r="B107" s="25" t="s">
        <v>158</v>
      </c>
      <c r="C107" s="26">
        <f>D107</f>
        <v>104</v>
      </c>
      <c r="D107" s="7">
        <f>'[1]DETALIERI 51, 61, 65, 66'!C115</f>
        <v>104</v>
      </c>
      <c r="E107" s="7"/>
      <c r="F107" s="6">
        <f>'[1]DETALIERI 51, 61, 65, 66'!H115</f>
        <v>47</v>
      </c>
      <c r="G107" s="6">
        <f>'[1]DETALIERI 51, 61, 65, 66'!I115</f>
        <v>47</v>
      </c>
      <c r="H107" s="6">
        <f>'[1]DETALIERI 51, 61, 65, 66'!J115</f>
        <v>48</v>
      </c>
    </row>
    <row r="108" spans="1:8" x14ac:dyDescent="0.25">
      <c r="A108" s="27" t="s">
        <v>159</v>
      </c>
      <c r="B108" t="s">
        <v>99</v>
      </c>
      <c r="C108" s="28">
        <f>C109</f>
        <v>710</v>
      </c>
      <c r="D108" s="7"/>
      <c r="E108" s="7">
        <f>'[1]DETALIERI 51, 61, 65, 66'!C116</f>
        <v>710</v>
      </c>
      <c r="F108" s="6">
        <f>'[1]DETALIERI 51, 61, 65, 66'!H116</f>
        <v>0</v>
      </c>
      <c r="G108" s="6">
        <f>'[1]DETALIERI 51, 61, 65, 66'!I116</f>
        <v>0</v>
      </c>
      <c r="H108" s="6">
        <f>'[1]DETALIERI 51, 61, 65, 66'!J116</f>
        <v>0</v>
      </c>
    </row>
    <row r="109" spans="1:8" x14ac:dyDescent="0.25">
      <c r="A109" s="9" t="s">
        <v>160</v>
      </c>
      <c r="B109" s="29" t="s">
        <v>101</v>
      </c>
      <c r="C109" s="7">
        <f>C110</f>
        <v>710</v>
      </c>
      <c r="D109" s="7"/>
      <c r="E109" s="7">
        <f>'[1]DETALIERI 51, 61, 65, 66'!C117</f>
        <v>710</v>
      </c>
      <c r="F109" s="6">
        <f>'[1]DETALIERI 51, 61, 65, 66'!H117</f>
        <v>0</v>
      </c>
      <c r="G109" s="6">
        <f>'[1]DETALIERI 51, 61, 65, 66'!I117</f>
        <v>0</v>
      </c>
      <c r="H109" s="6">
        <f>'[1]DETALIERI 51, 61, 65, 66'!J117</f>
        <v>0</v>
      </c>
    </row>
    <row r="110" spans="1:8" x14ac:dyDescent="0.25">
      <c r="A110" s="9" t="s">
        <v>161</v>
      </c>
      <c r="B110" s="7" t="s">
        <v>103</v>
      </c>
      <c r="C110" s="7">
        <f>C111+C113</f>
        <v>710</v>
      </c>
      <c r="D110" s="7"/>
      <c r="E110" s="7">
        <f>'[1]DETALIERI 51, 61, 65, 66'!C118</f>
        <v>710</v>
      </c>
      <c r="F110" s="6">
        <f>'[1]DETALIERI 51, 61, 65, 66'!H118</f>
        <v>0</v>
      </c>
      <c r="G110" s="6">
        <f>'[1]DETALIERI 51, 61, 65, 66'!I118</f>
        <v>0</v>
      </c>
      <c r="H110" s="6">
        <f>'[1]DETALIERI 51, 61, 65, 66'!J118</f>
        <v>0</v>
      </c>
    </row>
    <row r="111" spans="1:8" x14ac:dyDescent="0.25">
      <c r="A111" s="9" t="s">
        <v>162</v>
      </c>
      <c r="B111" s="7" t="s">
        <v>105</v>
      </c>
      <c r="C111" s="7">
        <f>E111</f>
        <v>640</v>
      </c>
      <c r="D111" s="7"/>
      <c r="E111" s="7">
        <f>'[1]DETALIERI 51, 61, 65, 66'!C119</f>
        <v>640</v>
      </c>
      <c r="F111" s="6">
        <f>'[1]DETALIERI 51, 61, 65, 66'!H119</f>
        <v>0</v>
      </c>
      <c r="G111" s="6">
        <f>'[1]DETALIERI 51, 61, 65, 66'!I119</f>
        <v>0</v>
      </c>
      <c r="H111" s="6">
        <f>'[1]DETALIERI 51, 61, 65, 66'!J119</f>
        <v>0</v>
      </c>
    </row>
    <row r="112" spans="1:8" x14ac:dyDescent="0.25">
      <c r="A112" s="9" t="s">
        <v>163</v>
      </c>
      <c r="B112" s="7" t="s">
        <v>109</v>
      </c>
      <c r="C112" s="7">
        <f>E112</f>
        <v>0</v>
      </c>
      <c r="D112" s="7"/>
      <c r="E112" s="7">
        <f>'[1]detalieri scoala'!C58</f>
        <v>0</v>
      </c>
      <c r="F112" s="6"/>
      <c r="G112" s="6"/>
      <c r="H112" s="6"/>
    </row>
    <row r="113" spans="1:8" x14ac:dyDescent="0.25">
      <c r="A113" s="9" t="s">
        <v>164</v>
      </c>
      <c r="B113" s="7" t="s">
        <v>111</v>
      </c>
      <c r="C113" s="7">
        <f>E113</f>
        <v>70</v>
      </c>
      <c r="D113" s="7"/>
      <c r="E113" s="7">
        <f>'[1]DETALIERI 51, 61, 65, 66'!C121</f>
        <v>70</v>
      </c>
      <c r="F113" s="6">
        <f>'[1]DETALIERI 51, 61, 65, 66'!H121</f>
        <v>0</v>
      </c>
      <c r="G113" s="6">
        <f>'[1]DETALIERI 51, 61, 65, 66'!I121</f>
        <v>0</v>
      </c>
      <c r="H113" s="6">
        <f>'[1]DETALIERI 51, 61, 65, 66'!J121</f>
        <v>0</v>
      </c>
    </row>
    <row r="114" spans="1:8" s="15" customFormat="1" x14ac:dyDescent="0.25">
      <c r="A114" s="14" t="s">
        <v>165</v>
      </c>
      <c r="B114" s="30" t="s">
        <v>166</v>
      </c>
      <c r="C114" s="6">
        <f t="shared" ref="C114:H114" si="13">C115</f>
        <v>82</v>
      </c>
      <c r="D114" s="6">
        <f t="shared" si="13"/>
        <v>82</v>
      </c>
      <c r="E114" s="6">
        <f t="shared" si="13"/>
        <v>0</v>
      </c>
      <c r="F114" s="6">
        <f t="shared" si="13"/>
        <v>83</v>
      </c>
      <c r="G114" s="6">
        <f t="shared" si="13"/>
        <v>85</v>
      </c>
      <c r="H114" s="6">
        <f t="shared" si="13"/>
        <v>87</v>
      </c>
    </row>
    <row r="115" spans="1:8" x14ac:dyDescent="0.25">
      <c r="A115" s="9" t="s">
        <v>167</v>
      </c>
      <c r="B115" s="7" t="s">
        <v>21</v>
      </c>
      <c r="C115" s="7">
        <f>C116+C126</f>
        <v>82</v>
      </c>
      <c r="D115" s="7">
        <f>D116+D126</f>
        <v>82</v>
      </c>
      <c r="E115" s="7">
        <f>E116</f>
        <v>0</v>
      </c>
      <c r="F115" s="7">
        <f>F116+F126</f>
        <v>83</v>
      </c>
      <c r="G115" s="7">
        <f t="shared" ref="G115:H115" si="14">G116+G126</f>
        <v>85</v>
      </c>
      <c r="H115" s="7">
        <f t="shared" si="14"/>
        <v>87</v>
      </c>
    </row>
    <row r="116" spans="1:8" x14ac:dyDescent="0.25">
      <c r="A116" s="9" t="s">
        <v>168</v>
      </c>
      <c r="B116" s="7" t="s">
        <v>23</v>
      </c>
      <c r="C116" s="7">
        <f>C117+C122+C124</f>
        <v>81</v>
      </c>
      <c r="D116" s="7">
        <f>D117+D122+D124</f>
        <v>81</v>
      </c>
      <c r="E116" s="7">
        <f>E117</f>
        <v>0</v>
      </c>
      <c r="F116" s="31">
        <f>'[1]DETALIERI 51, 61, 65, 66'!H124</f>
        <v>83</v>
      </c>
      <c r="G116" s="31">
        <f>'[1]DETALIERI 51, 61, 65, 66'!I124</f>
        <v>85</v>
      </c>
      <c r="H116" s="31">
        <f>'[1]DETALIERI 51, 61, 65, 66'!J124</f>
        <v>87</v>
      </c>
    </row>
    <row r="117" spans="1:8" x14ac:dyDescent="0.25">
      <c r="A117" s="9" t="s">
        <v>169</v>
      </c>
      <c r="B117" s="7" t="s">
        <v>25</v>
      </c>
      <c r="C117" s="7">
        <f>C118+C119+C120+C121</f>
        <v>79</v>
      </c>
      <c r="D117" s="7">
        <f>D118+D119+D120+D121</f>
        <v>79</v>
      </c>
      <c r="E117" s="7">
        <f>E118</f>
        <v>0</v>
      </c>
      <c r="F117" s="7">
        <f>F118</f>
        <v>0</v>
      </c>
      <c r="G117" s="7">
        <f>G118</f>
        <v>0</v>
      </c>
      <c r="H117" s="7">
        <f>H118</f>
        <v>0</v>
      </c>
    </row>
    <row r="118" spans="1:8" x14ac:dyDescent="0.25">
      <c r="A118" s="9" t="s">
        <v>170</v>
      </c>
      <c r="B118" s="7" t="s">
        <v>27</v>
      </c>
      <c r="C118" s="7">
        <f>D118</f>
        <v>70.5</v>
      </c>
      <c r="D118" s="7">
        <f>'[1]DETALIERI 51, 61, 65, 66'!C126</f>
        <v>70.5</v>
      </c>
      <c r="E118" s="7"/>
      <c r="F118" s="7"/>
      <c r="G118" s="7"/>
      <c r="H118" s="7"/>
    </row>
    <row r="119" spans="1:8" x14ac:dyDescent="0.25">
      <c r="A119" s="9" t="s">
        <v>171</v>
      </c>
      <c r="B119" s="7"/>
      <c r="C119" s="7">
        <f>'[1]DETALIERI 51, 61, 65, 66'!C127</f>
        <v>4</v>
      </c>
      <c r="D119" s="7">
        <f>'[1]DETALIERI 51, 61, 65, 66'!C127</f>
        <v>4</v>
      </c>
      <c r="E119" s="7"/>
      <c r="F119" s="7"/>
      <c r="G119" s="7"/>
      <c r="H119" s="7"/>
    </row>
    <row r="120" spans="1:8" x14ac:dyDescent="0.25">
      <c r="A120" s="9" t="s">
        <v>172</v>
      </c>
      <c r="B120" s="7"/>
      <c r="C120" s="7">
        <f>'[1]DETALIERI 51, 61, 65, 66'!C128</f>
        <v>0.5</v>
      </c>
      <c r="D120" s="7">
        <f>'[1]DETALIERI 51, 61, 65, 66'!C128</f>
        <v>0.5</v>
      </c>
      <c r="E120" s="7"/>
      <c r="F120" s="7"/>
      <c r="G120" s="7"/>
      <c r="H120" s="7"/>
    </row>
    <row r="121" spans="1:8" x14ac:dyDescent="0.25">
      <c r="A121" s="9" t="s">
        <v>173</v>
      </c>
      <c r="B121" s="7" t="s">
        <v>174</v>
      </c>
      <c r="C121" s="7">
        <f>D121</f>
        <v>4</v>
      </c>
      <c r="D121" s="7">
        <f>'[1]DETALIERI 51, 61, 65, 66'!C129</f>
        <v>4</v>
      </c>
      <c r="E121" s="7"/>
      <c r="F121" s="7"/>
      <c r="G121" s="7"/>
      <c r="H121" s="7"/>
    </row>
    <row r="122" spans="1:8" x14ac:dyDescent="0.25">
      <c r="A122" s="9" t="s">
        <v>175</v>
      </c>
      <c r="B122" s="7" t="s">
        <v>35</v>
      </c>
      <c r="C122" s="7">
        <f>D122</f>
        <v>0</v>
      </c>
      <c r="D122" s="7">
        <f>D123</f>
        <v>0</v>
      </c>
      <c r="E122" s="7"/>
      <c r="F122" s="7"/>
      <c r="G122" s="7"/>
      <c r="H122" s="7"/>
    </row>
    <row r="123" spans="1:8" x14ac:dyDescent="0.25">
      <c r="A123" s="9" t="s">
        <v>176</v>
      </c>
      <c r="B123" s="7" t="s">
        <v>37</v>
      </c>
      <c r="C123" s="7">
        <f>D123</f>
        <v>0</v>
      </c>
      <c r="D123" s="7">
        <f>'[1]DETALIERI 51, 61, 65, 66'!C131</f>
        <v>0</v>
      </c>
      <c r="E123" s="7"/>
      <c r="F123" s="7"/>
      <c r="G123" s="7"/>
      <c r="H123" s="7"/>
    </row>
    <row r="124" spans="1:8" x14ac:dyDescent="0.25">
      <c r="A124" s="9" t="s">
        <v>177</v>
      </c>
      <c r="B124" s="7" t="s">
        <v>39</v>
      </c>
      <c r="C124" s="7">
        <f>SUM(C125:C125)</f>
        <v>2</v>
      </c>
      <c r="D124" s="7">
        <f>SUM(D125:D125)</f>
        <v>2</v>
      </c>
      <c r="E124" s="7"/>
      <c r="F124" s="7"/>
      <c r="G124" s="7"/>
      <c r="H124" s="7"/>
    </row>
    <row r="125" spans="1:8" x14ac:dyDescent="0.25">
      <c r="A125" s="9" t="s">
        <v>178</v>
      </c>
      <c r="B125" s="7" t="s">
        <v>51</v>
      </c>
      <c r="C125" s="7">
        <f>D125</f>
        <v>2</v>
      </c>
      <c r="D125" s="7">
        <f>'[1]DETALIERI 51, 61, 65, 66'!C133</f>
        <v>2</v>
      </c>
      <c r="E125" s="7"/>
      <c r="F125" s="7"/>
      <c r="G125" s="7"/>
      <c r="H125" s="7"/>
    </row>
    <row r="126" spans="1:8" x14ac:dyDescent="0.25">
      <c r="A126" s="9" t="s">
        <v>179</v>
      </c>
      <c r="B126" s="7"/>
      <c r="C126" s="7">
        <f>'[1]DETALIERI 51, 61, 65, 66'!C134</f>
        <v>1</v>
      </c>
      <c r="D126" s="7">
        <f>'[1]DETALIERI 51, 61, 65, 66'!C134</f>
        <v>1</v>
      </c>
      <c r="E126" s="7"/>
      <c r="F126" s="31">
        <f>'[1]DETALIERI 51, 61, 65, 66'!H134</f>
        <v>0</v>
      </c>
      <c r="G126" s="31">
        <f>'[1]DETALIERI 51, 61, 65, 66'!I134</f>
        <v>0</v>
      </c>
      <c r="H126" s="31">
        <f>'[1]DETALIERI 51, 61, 65, 66'!J134</f>
        <v>0</v>
      </c>
    </row>
    <row r="127" spans="1:8" x14ac:dyDescent="0.25">
      <c r="A127" s="9" t="s">
        <v>180</v>
      </c>
      <c r="B127" s="7"/>
      <c r="C127" s="7">
        <f>'[1]DETALIERI 51, 61, 65, 66'!C136</f>
        <v>1</v>
      </c>
      <c r="D127" s="7">
        <f>'[1]DETALIERI 51, 61, 65, 66'!C136</f>
        <v>1</v>
      </c>
      <c r="E127" s="7"/>
      <c r="F127" s="7"/>
      <c r="G127" s="7"/>
      <c r="H127" s="7"/>
    </row>
    <row r="128" spans="1:8" x14ac:dyDescent="0.25">
      <c r="A128" s="6" t="s">
        <v>181</v>
      </c>
      <c r="B128" s="6" t="s">
        <v>182</v>
      </c>
      <c r="C128" s="6">
        <f>SUM(C129:C133)</f>
        <v>1002</v>
      </c>
      <c r="D128" s="6">
        <f>SUM(D129:D133)</f>
        <v>870</v>
      </c>
      <c r="E128" s="6">
        <f>E159</f>
        <v>132</v>
      </c>
      <c r="F128" s="6">
        <f>SUM(F129:F133)</f>
        <v>956</v>
      </c>
      <c r="G128" s="6">
        <f>SUM(G129:G133)</f>
        <v>970</v>
      </c>
      <c r="H128" s="6">
        <f>SUM(H129:H133)</f>
        <v>983</v>
      </c>
    </row>
    <row r="129" spans="1:8" x14ac:dyDescent="0.25">
      <c r="A129" s="14" t="s">
        <v>183</v>
      </c>
      <c r="B129" s="6" t="s">
        <v>184</v>
      </c>
      <c r="C129" s="6">
        <f>'[1]detalieri 67'!C36</f>
        <v>43</v>
      </c>
      <c r="D129" s="6">
        <f>'[1]detalieri 67'!C36</f>
        <v>43</v>
      </c>
      <c r="E129" s="6"/>
      <c r="F129" s="6">
        <f>'[1]detalieri 67'!H37</f>
        <v>49</v>
      </c>
      <c r="G129" s="6">
        <f>'[1]detalieri 67'!I37</f>
        <v>50</v>
      </c>
      <c r="H129" s="6">
        <f>'[1]detalieri 67'!J37</f>
        <v>51</v>
      </c>
    </row>
    <row r="130" spans="1:8" x14ac:dyDescent="0.25">
      <c r="A130" s="14" t="s">
        <v>185</v>
      </c>
      <c r="B130" s="6" t="s">
        <v>186</v>
      </c>
      <c r="C130" s="6">
        <f>'[1]detalieri 67'!C54</f>
        <v>149</v>
      </c>
      <c r="D130" s="6">
        <f>'[1]detalieri 67'!C54</f>
        <v>149</v>
      </c>
      <c r="E130" s="6">
        <v>0</v>
      </c>
      <c r="F130" s="6">
        <f>'[1]detalieri 67'!H55+'[1]detalieri 67'!H58</f>
        <v>151</v>
      </c>
      <c r="G130" s="6">
        <f>'[1]detalieri 67'!I55+'[1]detalieri 67'!I58</f>
        <v>153</v>
      </c>
      <c r="H130" s="6">
        <f>'[1]detalieri 67'!J55+'[1]detalieri 67'!J58</f>
        <v>155</v>
      </c>
    </row>
    <row r="131" spans="1:8" x14ac:dyDescent="0.25">
      <c r="A131" s="14" t="s">
        <v>187</v>
      </c>
      <c r="B131" s="6" t="s">
        <v>188</v>
      </c>
      <c r="C131" s="6">
        <f>'[1]detalieri 67'!C64</f>
        <v>465</v>
      </c>
      <c r="D131" s="6">
        <f>'[1]detalieri 67'!C65+'[1]detalieri 67'!C68+'[1]detalieri 67'!C71+'[1]detalieri 67'!C72</f>
        <v>375</v>
      </c>
      <c r="E131" s="6">
        <f>'[1]detalieri 67'!C74</f>
        <v>90</v>
      </c>
      <c r="F131" s="6">
        <f>'[1]detalieri 67'!H65+'[1]detalieri 67'!H68+'[1]detalieri 67'!H71+'[1]detalieri 67'!H73</f>
        <v>451</v>
      </c>
      <c r="G131" s="6">
        <f>'[1]detalieri 67'!I65+'[1]detalieri 67'!I68+'[1]detalieri 67'!I71+'[1]detalieri 67'!I73</f>
        <v>460</v>
      </c>
      <c r="H131" s="6">
        <f>'[1]detalieri 67'!J65+'[1]detalieri 67'!J68+'[1]detalieri 67'!J71+'[1]detalieri 67'!J73</f>
        <v>468</v>
      </c>
    </row>
    <row r="132" spans="1:8" x14ac:dyDescent="0.25">
      <c r="A132" s="14" t="s">
        <v>189</v>
      </c>
      <c r="B132" s="6" t="s">
        <v>190</v>
      </c>
      <c r="C132" s="6">
        <f>'[1]detalieri 67'!C79</f>
        <v>113</v>
      </c>
      <c r="D132" s="6">
        <f>'[1]detalieri 67'!C80+'[1]detalieri 67'!C83+'[1]detalieri 67'!C84</f>
        <v>103</v>
      </c>
      <c r="E132" s="6"/>
      <c r="F132" s="6">
        <f>'[1]detalieri 67'!H80+'[1]detalieri 67'!H85</f>
        <v>105</v>
      </c>
      <c r="G132" s="6">
        <f>'[1]detalieri 67'!I80+'[1]detalieri 67'!I85</f>
        <v>107</v>
      </c>
      <c r="H132" s="6">
        <f>'[1]detalieri 67'!J80+'[1]detalieri 67'!J85</f>
        <v>109</v>
      </c>
    </row>
    <row r="133" spans="1:8" x14ac:dyDescent="0.25">
      <c r="A133" s="14" t="s">
        <v>191</v>
      </c>
      <c r="B133" s="6" t="s">
        <v>192</v>
      </c>
      <c r="C133" s="6">
        <f>'[1]detalieri 67'!C91</f>
        <v>232</v>
      </c>
      <c r="D133" s="6">
        <f>'[1]detalieri 67'!C92</f>
        <v>200</v>
      </c>
      <c r="E133" s="6">
        <f>'[1]detalieri 67'!C95</f>
        <v>32</v>
      </c>
      <c r="F133" s="6">
        <f>'[1]detalieri 67'!H92</f>
        <v>200</v>
      </c>
      <c r="G133" s="6">
        <f>'[1]detalieri 67'!I92</f>
        <v>200</v>
      </c>
      <c r="H133" s="6">
        <f>'[1]detalieri 67'!J92</f>
        <v>200</v>
      </c>
    </row>
    <row r="134" spans="1:8" x14ac:dyDescent="0.25">
      <c r="A134" s="9" t="s">
        <v>193</v>
      </c>
      <c r="B134" s="7" t="s">
        <v>21</v>
      </c>
      <c r="C134" s="7">
        <f>C135+C143+C157</f>
        <v>870</v>
      </c>
      <c r="D134" s="7">
        <f>D135+D143+D157</f>
        <v>870</v>
      </c>
      <c r="E134" s="7">
        <f>E135+E143</f>
        <v>0</v>
      </c>
      <c r="F134" s="7">
        <f>F135+F143+F157</f>
        <v>956</v>
      </c>
      <c r="G134" s="7">
        <f t="shared" ref="G134:H134" si="15">G135+G143+G157</f>
        <v>970</v>
      </c>
      <c r="H134" s="7">
        <f t="shared" si="15"/>
        <v>983</v>
      </c>
    </row>
    <row r="135" spans="1:8" x14ac:dyDescent="0.25">
      <c r="A135" s="9" t="s">
        <v>194</v>
      </c>
      <c r="B135" s="7" t="s">
        <v>23</v>
      </c>
      <c r="C135" s="7">
        <f>C136+C139+C141</f>
        <v>144</v>
      </c>
      <c r="D135" s="7">
        <f>D136+D139+D141</f>
        <v>144</v>
      </c>
      <c r="E135" s="7">
        <f>E136</f>
        <v>0</v>
      </c>
      <c r="F135" s="7">
        <f>'[1]detalieri 67'!H4</f>
        <v>216</v>
      </c>
      <c r="G135" s="7">
        <f>'[1]detalieri 67'!I4</f>
        <v>220</v>
      </c>
      <c r="H135" s="7">
        <f>'[1]detalieri 67'!J4</f>
        <v>224</v>
      </c>
    </row>
    <row r="136" spans="1:8" x14ac:dyDescent="0.25">
      <c r="A136" s="9" t="s">
        <v>195</v>
      </c>
      <c r="B136" s="7" t="s">
        <v>25</v>
      </c>
      <c r="C136" s="7">
        <f>C137+C138:D138</f>
        <v>140</v>
      </c>
      <c r="D136" s="7">
        <f>D137+D138</f>
        <v>140</v>
      </c>
      <c r="E136" s="7">
        <f>E137</f>
        <v>0</v>
      </c>
      <c r="F136" s="7">
        <f>F137</f>
        <v>0</v>
      </c>
      <c r="G136" s="7">
        <f>G137</f>
        <v>0</v>
      </c>
      <c r="H136" s="7">
        <f>H137</f>
        <v>0</v>
      </c>
    </row>
    <row r="137" spans="1:8" x14ac:dyDescent="0.25">
      <c r="A137" s="9" t="s">
        <v>196</v>
      </c>
      <c r="B137" s="7" t="s">
        <v>27</v>
      </c>
      <c r="C137" s="7">
        <f>D137</f>
        <v>140</v>
      </c>
      <c r="D137" s="7">
        <f>'[1]detalieri 67'!C6</f>
        <v>140</v>
      </c>
      <c r="E137" s="7"/>
      <c r="F137" s="7"/>
      <c r="G137" s="7"/>
      <c r="H137" s="7"/>
    </row>
    <row r="138" spans="1:8" x14ac:dyDescent="0.25">
      <c r="A138" s="9" t="s">
        <v>197</v>
      </c>
      <c r="B138" s="7" t="s">
        <v>198</v>
      </c>
      <c r="C138" s="7">
        <f>D138</f>
        <v>0</v>
      </c>
      <c r="D138" s="7">
        <f>'[1]detalieri 67'!C7</f>
        <v>0</v>
      </c>
      <c r="E138" s="7"/>
      <c r="F138" s="7"/>
      <c r="G138" s="7"/>
      <c r="H138" s="7"/>
    </row>
    <row r="139" spans="1:8" x14ac:dyDescent="0.25">
      <c r="A139" s="9" t="s">
        <v>199</v>
      </c>
      <c r="B139" s="7" t="s">
        <v>35</v>
      </c>
      <c r="C139" s="7">
        <f>D139</f>
        <v>0</v>
      </c>
      <c r="D139" s="7">
        <f>D140</f>
        <v>0</v>
      </c>
      <c r="E139" s="7"/>
      <c r="F139" s="7"/>
      <c r="G139" s="7"/>
      <c r="H139" s="7"/>
    </row>
    <row r="140" spans="1:8" x14ac:dyDescent="0.25">
      <c r="A140" s="9" t="s">
        <v>200</v>
      </c>
      <c r="B140" s="7" t="s">
        <v>37</v>
      </c>
      <c r="C140" s="7">
        <f>D140</f>
        <v>0</v>
      </c>
      <c r="D140" s="7">
        <f>'[1]detalieri 67'!C42</f>
        <v>0</v>
      </c>
      <c r="E140" s="7"/>
      <c r="F140" s="7"/>
      <c r="G140" s="7"/>
      <c r="H140" s="7"/>
    </row>
    <row r="141" spans="1:8" x14ac:dyDescent="0.25">
      <c r="A141" s="9" t="s">
        <v>201</v>
      </c>
      <c r="B141" s="7" t="s">
        <v>39</v>
      </c>
      <c r="C141" s="7">
        <f>SUM(C142:C142)</f>
        <v>4</v>
      </c>
      <c r="D141" s="7">
        <f>SUM(D142:D142)</f>
        <v>4</v>
      </c>
      <c r="E141" s="7"/>
      <c r="F141" s="7"/>
      <c r="G141" s="7"/>
      <c r="H141" s="7"/>
    </row>
    <row r="142" spans="1:8" x14ac:dyDescent="0.25">
      <c r="A142" s="9" t="s">
        <v>202</v>
      </c>
      <c r="B142" s="7" t="s">
        <v>51</v>
      </c>
      <c r="C142" s="7">
        <f>D142</f>
        <v>4</v>
      </c>
      <c r="D142" s="7">
        <f>'[1]detalieri 67'!C11</f>
        <v>4</v>
      </c>
      <c r="E142" s="7"/>
      <c r="F142" s="7"/>
      <c r="G142" s="7"/>
      <c r="H142" s="7"/>
    </row>
    <row r="143" spans="1:8" x14ac:dyDescent="0.25">
      <c r="A143" s="7" t="s">
        <v>203</v>
      </c>
      <c r="B143" s="7" t="s">
        <v>53</v>
      </c>
      <c r="C143" s="7">
        <f>C144+C150+C151+C153+C155+C156</f>
        <v>526</v>
      </c>
      <c r="D143" s="7">
        <f>D144+D150+D151+D153+D155+D156</f>
        <v>526</v>
      </c>
      <c r="E143" s="7">
        <f>E144</f>
        <v>0</v>
      </c>
      <c r="F143" s="7">
        <f>'[1]detalieri 67'!H12</f>
        <v>540</v>
      </c>
      <c r="G143" s="7">
        <f>'[1]detalieri 67'!I12</f>
        <v>550</v>
      </c>
      <c r="H143" s="7">
        <f>'[1]detalieri 67'!J12</f>
        <v>559</v>
      </c>
    </row>
    <row r="144" spans="1:8" x14ac:dyDescent="0.25">
      <c r="A144" s="9" t="s">
        <v>204</v>
      </c>
      <c r="B144" s="7" t="s">
        <v>53</v>
      </c>
      <c r="C144" s="7">
        <f t="shared" ref="C144:H144" si="16">SUM(C145:C149)</f>
        <v>411</v>
      </c>
      <c r="D144" s="7">
        <f t="shared" si="16"/>
        <v>411</v>
      </c>
      <c r="E144" s="7">
        <f t="shared" si="16"/>
        <v>0</v>
      </c>
      <c r="F144" s="7">
        <f t="shared" si="16"/>
        <v>0</v>
      </c>
      <c r="G144" s="7">
        <f t="shared" si="16"/>
        <v>0</v>
      </c>
      <c r="H144" s="7">
        <f t="shared" si="16"/>
        <v>0</v>
      </c>
    </row>
    <row r="145" spans="1:8" x14ac:dyDescent="0.25">
      <c r="A145" s="9" t="s">
        <v>205</v>
      </c>
      <c r="B145" s="7" t="s">
        <v>56</v>
      </c>
      <c r="C145" s="7">
        <f t="shared" ref="C145:C156" si="17">D145</f>
        <v>0</v>
      </c>
      <c r="D145" s="7">
        <f>'[1]detalieri 67'!C14</f>
        <v>0</v>
      </c>
      <c r="E145" s="7"/>
      <c r="F145" s="7"/>
      <c r="G145" s="7"/>
      <c r="H145" s="7"/>
    </row>
    <row r="146" spans="1:8" x14ac:dyDescent="0.25">
      <c r="A146" s="9" t="s">
        <v>206</v>
      </c>
      <c r="B146" s="7" t="s">
        <v>58</v>
      </c>
      <c r="C146" s="7">
        <f t="shared" si="17"/>
        <v>0</v>
      </c>
      <c r="D146" s="7">
        <f>'[1]detalieri 67'!C15</f>
        <v>0</v>
      </c>
      <c r="E146" s="7"/>
      <c r="F146" s="7"/>
      <c r="G146" s="7"/>
      <c r="H146" s="7"/>
    </row>
    <row r="147" spans="1:8" x14ac:dyDescent="0.25">
      <c r="A147" s="9" t="s">
        <v>207</v>
      </c>
      <c r="B147" s="7" t="s">
        <v>60</v>
      </c>
      <c r="C147" s="7">
        <f t="shared" si="17"/>
        <v>196</v>
      </c>
      <c r="D147" s="7">
        <f>'[1]detalieri 67'!C16</f>
        <v>196</v>
      </c>
      <c r="E147" s="7"/>
      <c r="F147" s="7"/>
      <c r="G147" s="7"/>
      <c r="H147" s="7"/>
    </row>
    <row r="148" spans="1:8" x14ac:dyDescent="0.25">
      <c r="A148" s="9" t="s">
        <v>208</v>
      </c>
      <c r="B148" s="7" t="s">
        <v>72</v>
      </c>
      <c r="C148" s="7">
        <f t="shared" si="17"/>
        <v>73</v>
      </c>
      <c r="D148" s="7">
        <f>'[1]detalieri 67'!C20</f>
        <v>73</v>
      </c>
      <c r="E148" s="7"/>
      <c r="F148" s="7"/>
      <c r="G148" s="7"/>
      <c r="H148" s="7"/>
    </row>
    <row r="149" spans="1:8" x14ac:dyDescent="0.25">
      <c r="A149" s="9" t="s">
        <v>209</v>
      </c>
      <c r="B149" s="7" t="s">
        <v>74</v>
      </c>
      <c r="C149" s="7">
        <f t="shared" si="17"/>
        <v>142</v>
      </c>
      <c r="D149" s="7">
        <f>'[1]detalieri 67'!C82+'[1]detalieri 67'!C70</f>
        <v>142</v>
      </c>
      <c r="E149" s="7"/>
      <c r="F149" s="7"/>
      <c r="G149" s="7"/>
      <c r="H149" s="7"/>
    </row>
    <row r="150" spans="1:8" x14ac:dyDescent="0.25">
      <c r="A150" s="9" t="s">
        <v>210</v>
      </c>
      <c r="B150" s="7" t="s">
        <v>76</v>
      </c>
      <c r="C150" s="7">
        <f t="shared" si="17"/>
        <v>95</v>
      </c>
      <c r="D150" s="7">
        <f>'[1]detalieri 67'!C22</f>
        <v>95</v>
      </c>
      <c r="E150" s="7"/>
      <c r="F150" s="7"/>
      <c r="G150" s="7"/>
      <c r="H150" s="7"/>
    </row>
    <row r="151" spans="1:8" x14ac:dyDescent="0.25">
      <c r="A151" s="9" t="s">
        <v>211</v>
      </c>
      <c r="B151" s="7" t="s">
        <v>78</v>
      </c>
      <c r="C151" s="7">
        <f t="shared" si="17"/>
        <v>20</v>
      </c>
      <c r="D151" s="7">
        <f>D152</f>
        <v>20</v>
      </c>
      <c r="E151" s="7"/>
      <c r="F151" s="7"/>
      <c r="G151" s="7"/>
      <c r="H151" s="7"/>
    </row>
    <row r="152" spans="1:8" x14ac:dyDescent="0.25">
      <c r="A152" s="9" t="s">
        <v>212</v>
      </c>
      <c r="B152" s="7" t="s">
        <v>213</v>
      </c>
      <c r="C152" s="7">
        <f t="shared" si="17"/>
        <v>20</v>
      </c>
      <c r="D152" s="7">
        <f>'[1]detalieri 67'!C24</f>
        <v>20</v>
      </c>
      <c r="E152" s="7"/>
      <c r="F152" s="7"/>
      <c r="G152" s="7"/>
      <c r="H152" s="7"/>
    </row>
    <row r="153" spans="1:8" x14ac:dyDescent="0.25">
      <c r="A153" s="9" t="s">
        <v>191</v>
      </c>
      <c r="B153" s="7" t="s">
        <v>214</v>
      </c>
      <c r="C153" s="7">
        <f t="shared" si="17"/>
        <v>0</v>
      </c>
      <c r="D153" s="7">
        <f>D154</f>
        <v>0</v>
      </c>
      <c r="E153" s="7"/>
      <c r="F153" s="7"/>
      <c r="G153" s="7"/>
      <c r="H153" s="7"/>
    </row>
    <row r="154" spans="1:8" x14ac:dyDescent="0.25">
      <c r="A154" s="9" t="s">
        <v>215</v>
      </c>
      <c r="B154" s="7" t="s">
        <v>216</v>
      </c>
      <c r="C154" s="7">
        <f t="shared" si="17"/>
        <v>0</v>
      </c>
      <c r="D154" s="7">
        <f>'[1]detalieri 67'!C26</f>
        <v>0</v>
      </c>
      <c r="E154" s="7"/>
      <c r="F154" s="7"/>
      <c r="G154" s="7"/>
      <c r="H154" s="7"/>
    </row>
    <row r="155" spans="1:8" x14ac:dyDescent="0.25">
      <c r="A155" s="9" t="s">
        <v>217</v>
      </c>
      <c r="B155" s="7" t="s">
        <v>218</v>
      </c>
      <c r="C155" s="7">
        <f t="shared" si="17"/>
        <v>0</v>
      </c>
      <c r="D155" s="7">
        <f>'[1]detalieri 67'!C27</f>
        <v>0</v>
      </c>
      <c r="E155" s="7"/>
      <c r="F155" s="7"/>
      <c r="G155" s="7"/>
      <c r="H155" s="7"/>
    </row>
    <row r="156" spans="1:8" x14ac:dyDescent="0.25">
      <c r="A156" s="9" t="s">
        <v>219</v>
      </c>
      <c r="B156" s="7" t="s">
        <v>86</v>
      </c>
      <c r="C156" s="7">
        <f t="shared" si="17"/>
        <v>0</v>
      </c>
      <c r="D156" s="7">
        <f>'[1]detalieri 67'!C28</f>
        <v>0</v>
      </c>
      <c r="E156" s="7"/>
      <c r="F156" s="7"/>
      <c r="G156" s="7"/>
      <c r="H156" s="7"/>
    </row>
    <row r="157" spans="1:8" x14ac:dyDescent="0.25">
      <c r="A157" s="9" t="s">
        <v>220</v>
      </c>
      <c r="B157" s="11" t="s">
        <v>221</v>
      </c>
      <c r="C157" s="7">
        <f>C158</f>
        <v>200</v>
      </c>
      <c r="D157" s="7">
        <f>D158</f>
        <v>200</v>
      </c>
      <c r="E157" s="7"/>
      <c r="F157" s="7">
        <f>'[1]detalieri 67'!H29</f>
        <v>200</v>
      </c>
      <c r="G157" s="7">
        <f>'[1]detalieri 67'!I29</f>
        <v>200</v>
      </c>
      <c r="H157" s="7">
        <f>'[1]detalieri 67'!J29</f>
        <v>200</v>
      </c>
    </row>
    <row r="158" spans="1:8" x14ac:dyDescent="0.25">
      <c r="A158" s="9" t="s">
        <v>222</v>
      </c>
      <c r="B158" s="11" t="s">
        <v>221</v>
      </c>
      <c r="C158" s="7">
        <f>D158</f>
        <v>200</v>
      </c>
      <c r="D158" s="7">
        <f>'[1]detalieri 67'!C30</f>
        <v>200</v>
      </c>
      <c r="E158" s="7"/>
      <c r="F158" s="7"/>
      <c r="G158" s="7"/>
      <c r="H158" s="7"/>
    </row>
    <row r="159" spans="1:8" x14ac:dyDescent="0.25">
      <c r="A159" s="9" t="s">
        <v>223</v>
      </c>
      <c r="B159" s="7" t="s">
        <v>99</v>
      </c>
      <c r="C159" s="7">
        <f>E159</f>
        <v>132</v>
      </c>
      <c r="D159" s="7">
        <f>D160</f>
        <v>0</v>
      </c>
      <c r="E159" s="7">
        <f>'[1]detalieri 67'!C31</f>
        <v>132</v>
      </c>
      <c r="F159" s="7">
        <f t="shared" ref="F159:H161" si="18">F160</f>
        <v>0</v>
      </c>
      <c r="G159" s="7">
        <f t="shared" si="18"/>
        <v>0</v>
      </c>
      <c r="H159" s="7">
        <f t="shared" si="18"/>
        <v>0</v>
      </c>
    </row>
    <row r="160" spans="1:8" x14ac:dyDescent="0.25">
      <c r="A160" s="9" t="s">
        <v>224</v>
      </c>
      <c r="B160" s="29" t="s">
        <v>101</v>
      </c>
      <c r="C160" s="7">
        <f>E160</f>
        <v>132</v>
      </c>
      <c r="D160" s="7">
        <f>D161</f>
        <v>0</v>
      </c>
      <c r="E160" s="7">
        <f>'[1]detalieri 67'!C32</f>
        <v>132</v>
      </c>
      <c r="F160" s="7">
        <f t="shared" si="18"/>
        <v>0</v>
      </c>
      <c r="G160" s="7">
        <f t="shared" si="18"/>
        <v>0</v>
      </c>
      <c r="H160" s="7">
        <f t="shared" si="18"/>
        <v>0</v>
      </c>
    </row>
    <row r="161" spans="1:8" x14ac:dyDescent="0.25">
      <c r="A161" s="9" t="s">
        <v>225</v>
      </c>
      <c r="B161" s="7" t="s">
        <v>103</v>
      </c>
      <c r="C161" s="7">
        <f>E161</f>
        <v>132</v>
      </c>
      <c r="D161" s="7">
        <f>D162</f>
        <v>0</v>
      </c>
      <c r="E161" s="7">
        <f>'[1]detalieri 67'!C33</f>
        <v>132</v>
      </c>
      <c r="F161" s="7">
        <f t="shared" si="18"/>
        <v>0</v>
      </c>
      <c r="G161" s="7">
        <f t="shared" si="18"/>
        <v>0</v>
      </c>
      <c r="H161" s="7">
        <f t="shared" si="18"/>
        <v>0</v>
      </c>
    </row>
    <row r="162" spans="1:8" x14ac:dyDescent="0.25">
      <c r="A162" s="9" t="s">
        <v>226</v>
      </c>
      <c r="B162" s="7" t="s">
        <v>105</v>
      </c>
      <c r="C162" s="7">
        <f>E162</f>
        <v>117</v>
      </c>
      <c r="D162" s="7"/>
      <c r="E162" s="7">
        <f>'[1]detalieri 67'!C34</f>
        <v>117</v>
      </c>
      <c r="F162" s="7"/>
      <c r="G162" s="7"/>
      <c r="H162" s="7"/>
    </row>
    <row r="163" spans="1:8" x14ac:dyDescent="0.25">
      <c r="A163" s="9" t="s">
        <v>227</v>
      </c>
      <c r="B163" s="7" t="s">
        <v>111</v>
      </c>
      <c r="C163" s="7">
        <f>D163+E163</f>
        <v>15</v>
      </c>
      <c r="D163" s="7"/>
      <c r="E163" s="7">
        <f>'[1]detalieri 67'!C35</f>
        <v>15</v>
      </c>
      <c r="F163" s="7"/>
      <c r="G163" s="7"/>
      <c r="H163" s="7"/>
    </row>
    <row r="164" spans="1:8" s="15" customFormat="1" x14ac:dyDescent="0.25">
      <c r="A164" s="14" t="s">
        <v>228</v>
      </c>
      <c r="B164" s="6" t="s">
        <v>229</v>
      </c>
      <c r="C164" s="6">
        <f t="shared" ref="C164:H164" si="19">C165+C166+C167</f>
        <v>6451</v>
      </c>
      <c r="D164" s="6">
        <f t="shared" si="19"/>
        <v>6451</v>
      </c>
      <c r="E164" s="6">
        <f t="shared" si="19"/>
        <v>0</v>
      </c>
      <c r="F164" s="6">
        <f t="shared" si="19"/>
        <v>6504</v>
      </c>
      <c r="G164" s="6">
        <f t="shared" si="19"/>
        <v>6656</v>
      </c>
      <c r="H164" s="6">
        <f t="shared" si="19"/>
        <v>6793</v>
      </c>
    </row>
    <row r="165" spans="1:8" x14ac:dyDescent="0.25">
      <c r="A165" s="14" t="s">
        <v>230</v>
      </c>
      <c r="B165" s="6" t="s">
        <v>231</v>
      </c>
      <c r="C165" s="6">
        <f>D165</f>
        <v>5951</v>
      </c>
      <c r="D165" s="6">
        <f>'[1]DETALIERI 68'!C17</f>
        <v>5951</v>
      </c>
      <c r="E165" s="6"/>
      <c r="F165" s="6">
        <f>'[1]DETALIERI 68'!H17</f>
        <v>5844</v>
      </c>
      <c r="G165" s="6">
        <f>'[1]DETALIERI 68'!I17</f>
        <v>5984</v>
      </c>
      <c r="H165" s="6">
        <f>'[1]DETALIERI 68'!J17</f>
        <v>6109</v>
      </c>
    </row>
    <row r="166" spans="1:8" x14ac:dyDescent="0.25">
      <c r="A166" s="14" t="s">
        <v>232</v>
      </c>
      <c r="B166" s="6" t="s">
        <v>233</v>
      </c>
      <c r="C166" s="6">
        <f>D166</f>
        <v>29</v>
      </c>
      <c r="D166" s="6">
        <f>'[1]DETALIERI 68'!C30</f>
        <v>29</v>
      </c>
      <c r="E166" s="6"/>
      <c r="F166" s="6">
        <f>'[1]DETALIERI 68'!H30</f>
        <v>0</v>
      </c>
      <c r="G166" s="6">
        <f>'[1]DETALIERI 68'!I30</f>
        <v>0</v>
      </c>
      <c r="H166" s="6">
        <f>'[1]DETALIERI 68'!J30</f>
        <v>0</v>
      </c>
    </row>
    <row r="167" spans="1:8" x14ac:dyDescent="0.25">
      <c r="A167" s="14" t="s">
        <v>234</v>
      </c>
      <c r="B167" s="6" t="s">
        <v>235</v>
      </c>
      <c r="C167" s="6">
        <f>D167</f>
        <v>471</v>
      </c>
      <c r="D167" s="6">
        <f>'[1]DETALIERI 68'!C35+'[1]DETALIERI 68'!C38+'[1]DETALIERI 68'!C40</f>
        <v>471</v>
      </c>
      <c r="E167" s="6"/>
      <c r="F167" s="6">
        <f>'[1]DETALIERI 68'!H35+'[1]DETALIERI 68'!H38+'[1]DETALIERI 68'!H40</f>
        <v>660</v>
      </c>
      <c r="G167" s="6">
        <f>'[1]DETALIERI 68'!I35+'[1]DETALIERI 68'!I38+'[1]DETALIERI 68'!I40</f>
        <v>672</v>
      </c>
      <c r="H167" s="6">
        <f>'[1]DETALIERI 68'!J35+'[1]DETALIERI 68'!J38+'[1]DETALIERI 68'!J40</f>
        <v>684</v>
      </c>
    </row>
    <row r="168" spans="1:8" x14ac:dyDescent="0.25">
      <c r="A168" s="9" t="s">
        <v>236</v>
      </c>
      <c r="B168" s="7" t="s">
        <v>21</v>
      </c>
      <c r="C168" s="7">
        <f>C169+C177+C180</f>
        <v>6444</v>
      </c>
      <c r="D168" s="7">
        <f>D169+D177+D180</f>
        <v>6444</v>
      </c>
      <c r="E168" s="7">
        <f t="shared" ref="E168:H168" si="20">E169+E180</f>
        <v>0</v>
      </c>
      <c r="F168" s="7">
        <f t="shared" si="20"/>
        <v>6324</v>
      </c>
      <c r="G168" s="7">
        <f t="shared" si="20"/>
        <v>6474</v>
      </c>
      <c r="H168" s="7">
        <f t="shared" si="20"/>
        <v>6609</v>
      </c>
    </row>
    <row r="169" spans="1:8" x14ac:dyDescent="0.25">
      <c r="A169" s="9" t="s">
        <v>237</v>
      </c>
      <c r="B169" s="7" t="s">
        <v>23</v>
      </c>
      <c r="C169" s="7">
        <f>C170+C173+C175</f>
        <v>2885</v>
      </c>
      <c r="D169" s="7">
        <f>D170+D173+D175</f>
        <v>2885</v>
      </c>
      <c r="E169" s="7">
        <f>E170+E175</f>
        <v>0</v>
      </c>
      <c r="F169" s="7">
        <f>'[1]DETALIERI 68'!H19+'[1]DETALIERI 68'!H40</f>
        <v>3136</v>
      </c>
      <c r="G169" s="7">
        <f>'[1]DETALIERI 68'!I19+'[1]DETALIERI 68'!I40</f>
        <v>3209</v>
      </c>
      <c r="H169" s="7">
        <f>'[1]DETALIERI 68'!J19+'[1]DETALIERI 68'!J40</f>
        <v>3276</v>
      </c>
    </row>
    <row r="170" spans="1:8" x14ac:dyDescent="0.25">
      <c r="A170" s="9" t="s">
        <v>238</v>
      </c>
      <c r="B170" s="7" t="s">
        <v>25</v>
      </c>
      <c r="C170" s="7">
        <f>C171+C172</f>
        <v>2825</v>
      </c>
      <c r="D170" s="7">
        <f>D171+D172</f>
        <v>2825</v>
      </c>
      <c r="E170" s="7">
        <f>E171</f>
        <v>0</v>
      </c>
      <c r="F170" s="7">
        <f>F171</f>
        <v>0</v>
      </c>
      <c r="G170" s="7">
        <f>G171</f>
        <v>0</v>
      </c>
      <c r="H170" s="7">
        <f>H171</f>
        <v>0</v>
      </c>
    </row>
    <row r="171" spans="1:8" x14ac:dyDescent="0.25">
      <c r="A171" s="9" t="s">
        <v>239</v>
      </c>
      <c r="B171" s="7" t="s">
        <v>27</v>
      </c>
      <c r="C171" s="7">
        <f>D171</f>
        <v>2527</v>
      </c>
      <c r="D171" s="7">
        <f>'[1]DETALIERI 68'!C6</f>
        <v>2527</v>
      </c>
      <c r="E171" s="7"/>
      <c r="F171" s="7"/>
      <c r="G171" s="7"/>
      <c r="H171" s="7"/>
    </row>
    <row r="172" spans="1:8" x14ac:dyDescent="0.25">
      <c r="A172" s="9" t="s">
        <v>240</v>
      </c>
      <c r="B172" s="7" t="s">
        <v>174</v>
      </c>
      <c r="C172" s="7">
        <f>SUM(D172:E172)</f>
        <v>298</v>
      </c>
      <c r="D172" s="7">
        <f>'[1]DETALIERI 68'!C7</f>
        <v>298</v>
      </c>
      <c r="E172" s="7"/>
      <c r="F172" s="7"/>
      <c r="G172" s="7"/>
      <c r="H172" s="7"/>
    </row>
    <row r="173" spans="1:8" x14ac:dyDescent="0.25">
      <c r="A173" s="9" t="s">
        <v>241</v>
      </c>
      <c r="B173" s="7" t="s">
        <v>35</v>
      </c>
      <c r="C173" s="7">
        <f>D173</f>
        <v>0</v>
      </c>
      <c r="D173" s="7">
        <f>D174</f>
        <v>0</v>
      </c>
      <c r="E173" s="7"/>
      <c r="F173" s="7"/>
      <c r="G173" s="7"/>
      <c r="H173" s="7"/>
    </row>
    <row r="174" spans="1:8" x14ac:dyDescent="0.25">
      <c r="A174" s="9" t="s">
        <v>242</v>
      </c>
      <c r="B174" s="7" t="s">
        <v>37</v>
      </c>
      <c r="C174" s="7">
        <f>D174</f>
        <v>0</v>
      </c>
      <c r="D174" s="7">
        <f>'[1]DETALIERI 68'!C24</f>
        <v>0</v>
      </c>
      <c r="E174" s="7"/>
      <c r="F174" s="7"/>
      <c r="G174" s="7"/>
      <c r="H174" s="7"/>
    </row>
    <row r="175" spans="1:8" x14ac:dyDescent="0.25">
      <c r="A175" s="9" t="s">
        <v>243</v>
      </c>
      <c r="B175" s="7" t="s">
        <v>39</v>
      </c>
      <c r="C175" s="7">
        <f>SUM(C176:C176)</f>
        <v>60</v>
      </c>
      <c r="D175" s="7">
        <f>SUM(D176:D176)</f>
        <v>60</v>
      </c>
      <c r="E175" s="7"/>
      <c r="F175" s="7"/>
      <c r="G175" s="7"/>
      <c r="H175" s="7"/>
    </row>
    <row r="176" spans="1:8" x14ac:dyDescent="0.25">
      <c r="A176" s="9" t="s">
        <v>244</v>
      </c>
      <c r="B176" s="7" t="s">
        <v>51</v>
      </c>
      <c r="C176" s="7">
        <f>D176</f>
        <v>60</v>
      </c>
      <c r="D176" s="7">
        <f>'[1]DETALIERI 68'!C26</f>
        <v>60</v>
      </c>
      <c r="E176" s="7"/>
      <c r="F176" s="7"/>
      <c r="G176" s="7"/>
      <c r="H176" s="7"/>
    </row>
    <row r="177" spans="1:8" x14ac:dyDescent="0.25">
      <c r="A177" s="9" t="s">
        <v>245</v>
      </c>
      <c r="B177" s="7" t="s">
        <v>53</v>
      </c>
      <c r="C177" s="7">
        <f>D177</f>
        <v>78</v>
      </c>
      <c r="D177" s="7">
        <f>'[1]DETALIERI 68'!C38</f>
        <v>78</v>
      </c>
      <c r="E177" s="7"/>
      <c r="F177" s="7">
        <f>'[1]DETALIERI 68'!H38</f>
        <v>80</v>
      </c>
      <c r="G177" s="7">
        <f>'[1]DETALIERI 68'!I38</f>
        <v>82</v>
      </c>
      <c r="H177" s="7">
        <f>'[1]DETALIERI 68'!J38</f>
        <v>84</v>
      </c>
    </row>
    <row r="178" spans="1:8" x14ac:dyDescent="0.25">
      <c r="A178" s="9" t="s">
        <v>246</v>
      </c>
      <c r="B178" s="7" t="s">
        <v>53</v>
      </c>
      <c r="C178" s="7">
        <f>D178</f>
        <v>78</v>
      </c>
      <c r="D178" s="7">
        <f>'[1]DETALIERI 68'!C38</f>
        <v>78</v>
      </c>
      <c r="E178" s="7"/>
      <c r="F178" s="7">
        <f>'[1]DETALIERI 68'!H38</f>
        <v>80</v>
      </c>
      <c r="G178" s="7">
        <f>'[1]DETALIERI 68'!I38</f>
        <v>82</v>
      </c>
      <c r="H178" s="7">
        <f>'[1]DETALIERI 68'!J38</f>
        <v>84</v>
      </c>
    </row>
    <row r="179" spans="1:8" x14ac:dyDescent="0.25">
      <c r="A179" s="9" t="s">
        <v>247</v>
      </c>
      <c r="B179" s="7" t="s">
        <v>248</v>
      </c>
      <c r="C179" s="7">
        <f>D179</f>
        <v>78</v>
      </c>
      <c r="D179" s="7">
        <f>'[1]DETALIERI 68'!C39</f>
        <v>78</v>
      </c>
      <c r="E179" s="7"/>
      <c r="F179" s="7">
        <f>'[1]DETALIERI 68'!H39</f>
        <v>0</v>
      </c>
      <c r="G179" s="7">
        <f>'[1]DETALIERI 68'!I39</f>
        <v>0</v>
      </c>
      <c r="H179" s="7">
        <f>'[1]DETALIERI 68'!J39</f>
        <v>0</v>
      </c>
    </row>
    <row r="180" spans="1:8" x14ac:dyDescent="0.25">
      <c r="A180" s="9" t="s">
        <v>249</v>
      </c>
      <c r="B180" s="7" t="s">
        <v>154</v>
      </c>
      <c r="C180" s="7">
        <f t="shared" ref="C180:E181" si="21">C181</f>
        <v>3481</v>
      </c>
      <c r="D180" s="7">
        <f t="shared" si="21"/>
        <v>3481</v>
      </c>
      <c r="E180" s="7">
        <f t="shared" si="21"/>
        <v>0</v>
      </c>
      <c r="F180" s="7">
        <f>'[1]DETALIERI 68'!H27</f>
        <v>3188</v>
      </c>
      <c r="G180" s="7">
        <f>'[1]DETALIERI 68'!I27</f>
        <v>3265</v>
      </c>
      <c r="H180" s="7">
        <f>'[1]DETALIERI 68'!J27</f>
        <v>3333</v>
      </c>
    </row>
    <row r="181" spans="1:8" x14ac:dyDescent="0.25">
      <c r="A181" s="9" t="s">
        <v>250</v>
      </c>
      <c r="B181" s="7" t="s">
        <v>251</v>
      </c>
      <c r="C181" s="7">
        <f t="shared" si="21"/>
        <v>3481</v>
      </c>
      <c r="D181" s="7">
        <f t="shared" si="21"/>
        <v>3481</v>
      </c>
      <c r="E181" s="7">
        <f t="shared" si="21"/>
        <v>0</v>
      </c>
      <c r="F181" s="7">
        <f>'[1]DETALIERI 68'!H28</f>
        <v>0</v>
      </c>
      <c r="G181" s="7">
        <f>G182</f>
        <v>0</v>
      </c>
      <c r="H181" s="7">
        <f>H182</f>
        <v>0</v>
      </c>
    </row>
    <row r="182" spans="1:8" x14ac:dyDescent="0.25">
      <c r="A182" s="32" t="s">
        <v>252</v>
      </c>
      <c r="B182" s="33" t="s">
        <v>156</v>
      </c>
      <c r="C182" s="7">
        <f>D182</f>
        <v>3481</v>
      </c>
      <c r="D182" s="7">
        <f>'[1]DETALIERI 68'!C16</f>
        <v>3481</v>
      </c>
      <c r="E182" s="7"/>
      <c r="F182" s="7">
        <f>'[1]DETALIERI 68'!H29</f>
        <v>0</v>
      </c>
      <c r="G182" s="7">
        <f>'[1]DETALIERI 68'!I29</f>
        <v>0</v>
      </c>
      <c r="H182" s="7">
        <f>'[1]DETALIERI 68'!J29</f>
        <v>0</v>
      </c>
    </row>
    <row r="183" spans="1:8" x14ac:dyDescent="0.25">
      <c r="A183" s="14" t="s">
        <v>253</v>
      </c>
      <c r="B183" s="6" t="s">
        <v>254</v>
      </c>
      <c r="C183" s="6">
        <f t="shared" ref="C183:H183" si="22">C184+C185</f>
        <v>2115.5</v>
      </c>
      <c r="D183" s="6">
        <f t="shared" si="22"/>
        <v>1122</v>
      </c>
      <c r="E183" s="6">
        <f t="shared" si="22"/>
        <v>993.5</v>
      </c>
      <c r="F183" s="6">
        <f t="shared" si="22"/>
        <v>1040</v>
      </c>
      <c r="G183" s="6">
        <f t="shared" si="22"/>
        <v>1065</v>
      </c>
      <c r="H183" s="6">
        <f t="shared" si="22"/>
        <v>1086</v>
      </c>
    </row>
    <row r="184" spans="1:8" s="15" customFormat="1" x14ac:dyDescent="0.25">
      <c r="A184" s="14" t="s">
        <v>255</v>
      </c>
      <c r="B184" s="34" t="s">
        <v>256</v>
      </c>
      <c r="C184" s="6">
        <f>'[1]detalieri 70'!C3</f>
        <v>649</v>
      </c>
      <c r="D184" s="6">
        <f>'[1]detalieri 70'!C5+'[1]detalieri 70'!C8</f>
        <v>649</v>
      </c>
      <c r="E184" s="6">
        <f>'[1]detalieri 70'!C9</f>
        <v>0</v>
      </c>
      <c r="F184" s="6">
        <f>'[1]detalieri 70'!H4</f>
        <v>557</v>
      </c>
      <c r="G184" s="6">
        <f>'[1]detalieri 70'!I4</f>
        <v>570</v>
      </c>
      <c r="H184" s="6">
        <f>'[1]detalieri 70'!J4</f>
        <v>581</v>
      </c>
    </row>
    <row r="185" spans="1:8" s="15" customFormat="1" ht="30" x14ac:dyDescent="0.25">
      <c r="A185" s="35" t="s">
        <v>257</v>
      </c>
      <c r="B185" s="36" t="s">
        <v>258</v>
      </c>
      <c r="C185" s="37">
        <f>D185+E185</f>
        <v>1466.5</v>
      </c>
      <c r="D185" s="37">
        <f>'[1]detalieri 70'!C13</f>
        <v>473</v>
      </c>
      <c r="E185" s="37">
        <f>'[1]detalieri 70'!C23</f>
        <v>993.5</v>
      </c>
      <c r="F185" s="37">
        <f>'[1]detalieri 70'!H13</f>
        <v>483</v>
      </c>
      <c r="G185" s="37">
        <f>'[1]detalieri 70'!I13</f>
        <v>495</v>
      </c>
      <c r="H185" s="37">
        <f>'[1]detalieri 70'!J13</f>
        <v>505</v>
      </c>
    </row>
    <row r="186" spans="1:8" x14ac:dyDescent="0.25">
      <c r="A186" s="9" t="s">
        <v>259</v>
      </c>
      <c r="B186" s="7" t="s">
        <v>21</v>
      </c>
      <c r="C186" s="7">
        <f t="shared" ref="C186:H186" si="23">C187</f>
        <v>1122</v>
      </c>
      <c r="D186" s="7">
        <f t="shared" si="23"/>
        <v>1122</v>
      </c>
      <c r="E186" s="7">
        <f t="shared" si="23"/>
        <v>0</v>
      </c>
      <c r="F186" s="7">
        <f t="shared" si="23"/>
        <v>483</v>
      </c>
      <c r="G186" s="7">
        <f t="shared" si="23"/>
        <v>495</v>
      </c>
      <c r="H186" s="7">
        <f t="shared" si="23"/>
        <v>505</v>
      </c>
    </row>
    <row r="187" spans="1:8" x14ac:dyDescent="0.25">
      <c r="A187" s="9" t="s">
        <v>260</v>
      </c>
      <c r="B187" s="7" t="s">
        <v>53</v>
      </c>
      <c r="C187" s="7">
        <f>C188+C194+C196+C195</f>
        <v>1122</v>
      </c>
      <c r="D187" s="7">
        <f>D188+D194+D196+D195</f>
        <v>1122</v>
      </c>
      <c r="E187" s="7">
        <f>E188+E194+E196</f>
        <v>0</v>
      </c>
      <c r="F187" s="7">
        <f>'[1]detalieri 70'!H3+'[1]detalieri 70'!H13</f>
        <v>483</v>
      </c>
      <c r="G187" s="7">
        <f>'[1]detalieri 70'!I3+'[1]detalieri 70'!I13</f>
        <v>495</v>
      </c>
      <c r="H187" s="7">
        <f>'[1]detalieri 70'!J3+'[1]detalieri 70'!J13</f>
        <v>505</v>
      </c>
    </row>
    <row r="188" spans="1:8" x14ac:dyDescent="0.25">
      <c r="A188" s="9" t="s">
        <v>261</v>
      </c>
      <c r="B188" s="7" t="s">
        <v>53</v>
      </c>
      <c r="C188" s="7">
        <f>C189+C190+C191+C192+C193</f>
        <v>876</v>
      </c>
      <c r="D188" s="7">
        <f>'[1]detalieri 70'!C5+'[1]detalieri 70'!C14</f>
        <v>876</v>
      </c>
      <c r="E188" s="7">
        <f>E189+E190+E191</f>
        <v>0</v>
      </c>
      <c r="F188" s="7">
        <f>F189+F190+F191</f>
        <v>0</v>
      </c>
      <c r="G188" s="7">
        <f>G189+G190+G191</f>
        <v>0</v>
      </c>
      <c r="H188" s="7">
        <f>H189+H190+H191</f>
        <v>0</v>
      </c>
    </row>
    <row r="189" spans="1:8" x14ac:dyDescent="0.25">
      <c r="A189" s="9" t="s">
        <v>262</v>
      </c>
      <c r="B189" s="7" t="s">
        <v>60</v>
      </c>
      <c r="C189" s="7">
        <f t="shared" ref="C189:C195" si="24">D189</f>
        <v>299</v>
      </c>
      <c r="D189" s="7">
        <f>'[1]detalieri 70'!C6</f>
        <v>299</v>
      </c>
      <c r="E189" s="7"/>
      <c r="F189" s="7"/>
      <c r="G189" s="7"/>
      <c r="H189" s="7"/>
    </row>
    <row r="190" spans="1:8" x14ac:dyDescent="0.25">
      <c r="A190" s="9" t="s">
        <v>263</v>
      </c>
      <c r="B190" s="7" t="s">
        <v>64</v>
      </c>
      <c r="C190" s="7">
        <f t="shared" si="24"/>
        <v>36</v>
      </c>
      <c r="D190" s="7">
        <f>'[1]detalieri 70'!C15</f>
        <v>36</v>
      </c>
      <c r="E190" s="7"/>
      <c r="F190" s="7"/>
      <c r="G190" s="7"/>
      <c r="H190" s="7"/>
    </row>
    <row r="191" spans="1:8" x14ac:dyDescent="0.25">
      <c r="A191" s="9" t="s">
        <v>264</v>
      </c>
      <c r="B191" s="7" t="s">
        <v>66</v>
      </c>
      <c r="C191" s="7">
        <f t="shared" si="24"/>
        <v>15</v>
      </c>
      <c r="D191" s="7">
        <f>'[1]detalieri 70'!C16</f>
        <v>15</v>
      </c>
      <c r="E191" s="7"/>
      <c r="F191" s="7"/>
      <c r="G191" s="7"/>
      <c r="H191" s="7"/>
    </row>
    <row r="192" spans="1:8" x14ac:dyDescent="0.25">
      <c r="A192" s="9" t="s">
        <v>265</v>
      </c>
      <c r="B192" s="7" t="s">
        <v>72</v>
      </c>
      <c r="C192" s="7">
        <f t="shared" si="24"/>
        <v>261</v>
      </c>
      <c r="D192" s="7">
        <f>'[1]detalieri 70'!C17</f>
        <v>261</v>
      </c>
      <c r="E192" s="7"/>
      <c r="F192" s="7"/>
      <c r="G192" s="7"/>
      <c r="H192" s="7"/>
    </row>
    <row r="193" spans="1:8" x14ac:dyDescent="0.25">
      <c r="A193" s="9" t="s">
        <v>266</v>
      </c>
      <c r="B193" s="7" t="s">
        <v>248</v>
      </c>
      <c r="C193" s="7">
        <f t="shared" si="24"/>
        <v>265</v>
      </c>
      <c r="D193" s="7">
        <f>'[1]detalieri 70'!C7+'[1]detalieri 70'!C18</f>
        <v>265</v>
      </c>
      <c r="E193" s="7"/>
      <c r="F193" s="7"/>
      <c r="G193" s="7"/>
      <c r="H193" s="7"/>
    </row>
    <row r="194" spans="1:8" x14ac:dyDescent="0.25">
      <c r="A194" s="9" t="s">
        <v>267</v>
      </c>
      <c r="B194" s="7" t="s">
        <v>76</v>
      </c>
      <c r="C194" s="7">
        <f t="shared" si="24"/>
        <v>230</v>
      </c>
      <c r="D194" s="7">
        <f>'[1]detalieri 70'!C8+'[1]detalieri 70'!C19</f>
        <v>230</v>
      </c>
      <c r="E194" s="7"/>
      <c r="F194" s="7"/>
      <c r="G194" s="7"/>
      <c r="H194" s="7"/>
    </row>
    <row r="195" spans="1:8" x14ac:dyDescent="0.25">
      <c r="A195" s="9" t="s">
        <v>268</v>
      </c>
      <c r="B195" s="7" t="s">
        <v>213</v>
      </c>
      <c r="C195" s="7">
        <f t="shared" si="24"/>
        <v>5</v>
      </c>
      <c r="D195" s="7">
        <f>'[1]detalieri 70'!C21</f>
        <v>5</v>
      </c>
      <c r="E195" s="7"/>
      <c r="F195" s="7"/>
      <c r="G195" s="7"/>
      <c r="H195" s="7"/>
    </row>
    <row r="196" spans="1:8" x14ac:dyDescent="0.25">
      <c r="A196" s="9" t="s">
        <v>269</v>
      </c>
      <c r="B196" s="7" t="s">
        <v>88</v>
      </c>
      <c r="C196" s="7">
        <f t="shared" ref="C196:H196" si="25">C197</f>
        <v>11</v>
      </c>
      <c r="D196" s="7">
        <f t="shared" si="25"/>
        <v>11</v>
      </c>
      <c r="E196" s="7">
        <f t="shared" si="25"/>
        <v>0</v>
      </c>
      <c r="F196" s="7">
        <f t="shared" si="25"/>
        <v>0</v>
      </c>
      <c r="G196" s="7">
        <f t="shared" si="25"/>
        <v>0</v>
      </c>
      <c r="H196" s="7">
        <f t="shared" si="25"/>
        <v>0</v>
      </c>
    </row>
    <row r="197" spans="1:8" x14ac:dyDescent="0.25">
      <c r="A197" s="9" t="s">
        <v>270</v>
      </c>
      <c r="B197" s="38" t="s">
        <v>94</v>
      </c>
      <c r="C197" s="7">
        <f>D197</f>
        <v>11</v>
      </c>
      <c r="D197" s="7">
        <f>'[1]detalieri 70'!C22</f>
        <v>11</v>
      </c>
      <c r="E197" s="7"/>
      <c r="F197" s="7"/>
      <c r="G197" s="7"/>
      <c r="H197" s="7"/>
    </row>
    <row r="198" spans="1:8" x14ac:dyDescent="0.25">
      <c r="A198" s="9" t="s">
        <v>271</v>
      </c>
      <c r="B198" t="s">
        <v>99</v>
      </c>
      <c r="C198" s="7">
        <f>D198+E198</f>
        <v>993.5</v>
      </c>
      <c r="D198" s="7"/>
      <c r="E198" s="7">
        <f>'[1]detalieri 70'!C23+'[1]detalieri 70'!C9</f>
        <v>993.5</v>
      </c>
      <c r="F198" s="7"/>
      <c r="G198" s="7"/>
      <c r="H198" s="7"/>
    </row>
    <row r="199" spans="1:8" x14ac:dyDescent="0.25">
      <c r="A199" s="9" t="s">
        <v>272</v>
      </c>
      <c r="B199" s="29" t="s">
        <v>101</v>
      </c>
      <c r="C199" s="7">
        <f>D199+E199</f>
        <v>0</v>
      </c>
      <c r="D199" s="7"/>
      <c r="E199" s="7">
        <v>0</v>
      </c>
      <c r="F199" s="7"/>
      <c r="G199" s="7"/>
      <c r="H199" s="7"/>
    </row>
    <row r="200" spans="1:8" x14ac:dyDescent="0.25">
      <c r="A200" s="9" t="s">
        <v>273</v>
      </c>
      <c r="B200" s="7" t="s">
        <v>103</v>
      </c>
      <c r="C200" s="7">
        <f>D200+E200</f>
        <v>480</v>
      </c>
      <c r="D200" s="7"/>
      <c r="E200" s="7">
        <f>'[1]detalieri 70'!C11+'[1]detalieri 70'!C25</f>
        <v>480</v>
      </c>
      <c r="F200" s="7"/>
      <c r="G200" s="7"/>
      <c r="H200" s="7"/>
    </row>
    <row r="201" spans="1:8" x14ac:dyDescent="0.25">
      <c r="A201" s="9" t="s">
        <v>274</v>
      </c>
      <c r="B201" s="7"/>
      <c r="C201" s="7">
        <f>D201+E201</f>
        <v>390</v>
      </c>
      <c r="D201" s="7"/>
      <c r="E201" s="7">
        <f>'[1]detalieri 70'!C26</f>
        <v>390</v>
      </c>
      <c r="F201" s="7"/>
      <c r="G201" s="7"/>
      <c r="H201" s="7"/>
    </row>
    <row r="202" spans="1:8" x14ac:dyDescent="0.25">
      <c r="A202" s="9" t="s">
        <v>275</v>
      </c>
      <c r="B202" s="7" t="s">
        <v>111</v>
      </c>
      <c r="C202" s="7">
        <f>D202+E202</f>
        <v>123.5</v>
      </c>
      <c r="D202" s="7"/>
      <c r="E202" s="7">
        <f>'[1]detalieri 70'!C27</f>
        <v>123.5</v>
      </c>
      <c r="F202" s="7"/>
      <c r="G202" s="7"/>
      <c r="H202" s="7"/>
    </row>
    <row r="203" spans="1:8" s="40" customFormat="1" x14ac:dyDescent="0.25">
      <c r="A203" s="14" t="s">
        <v>276</v>
      </c>
      <c r="B203" s="39" t="s">
        <v>277</v>
      </c>
      <c r="C203" s="39">
        <f t="shared" ref="C203:H203" si="26">C204+C205</f>
        <v>1923</v>
      </c>
      <c r="D203" s="39">
        <f t="shared" si="26"/>
        <v>210</v>
      </c>
      <c r="E203" s="39">
        <f t="shared" si="26"/>
        <v>1713</v>
      </c>
      <c r="F203" s="39">
        <f t="shared" si="26"/>
        <v>217</v>
      </c>
      <c r="G203" s="39">
        <f t="shared" si="26"/>
        <v>221</v>
      </c>
      <c r="H203" s="39">
        <f t="shared" si="26"/>
        <v>225</v>
      </c>
    </row>
    <row r="204" spans="1:8" s="40" customFormat="1" x14ac:dyDescent="0.25">
      <c r="A204" s="14" t="s">
        <v>278</v>
      </c>
      <c r="B204" s="39" t="s">
        <v>279</v>
      </c>
      <c r="C204" s="39">
        <f>D204+E204</f>
        <v>210</v>
      </c>
      <c r="D204" s="39">
        <f>'[1]detalieri 74'!C4+'[1]detalieri 74'!C8</f>
        <v>210</v>
      </c>
      <c r="E204" s="39">
        <f>'[1]detalieri 74'!C9</f>
        <v>0</v>
      </c>
      <c r="F204" s="39">
        <f>'[1]detalieri 74'!H2</f>
        <v>217</v>
      </c>
      <c r="G204" s="39">
        <f>'[1]detalieri 74'!I3</f>
        <v>221</v>
      </c>
      <c r="H204" s="39">
        <f>'[1]detalieri 74'!J3</f>
        <v>225</v>
      </c>
    </row>
    <row r="205" spans="1:8" s="40" customFormat="1" x14ac:dyDescent="0.25">
      <c r="A205" s="14" t="s">
        <v>280</v>
      </c>
      <c r="B205" s="41" t="s">
        <v>281</v>
      </c>
      <c r="C205" s="39">
        <f>E205</f>
        <v>1713</v>
      </c>
      <c r="D205" s="39"/>
      <c r="E205" s="39">
        <f>'[1]detalieri 74'!C11</f>
        <v>1713</v>
      </c>
      <c r="F205" s="39">
        <f>'[1]detalieri 74'!H11</f>
        <v>0</v>
      </c>
      <c r="G205" s="39">
        <f>'[1]detalieri 74'!I11</f>
        <v>0</v>
      </c>
      <c r="H205" s="39">
        <f>'[1]detalieri 74'!J11</f>
        <v>0</v>
      </c>
    </row>
    <row r="206" spans="1:8" x14ac:dyDescent="0.25">
      <c r="A206" s="9" t="s">
        <v>282</v>
      </c>
      <c r="B206" s="7" t="s">
        <v>21</v>
      </c>
      <c r="C206" s="7">
        <f t="shared" ref="C206:H206" si="27">C207+C211</f>
        <v>210</v>
      </c>
      <c r="D206" s="7">
        <f t="shared" si="27"/>
        <v>210</v>
      </c>
      <c r="E206" s="7">
        <f t="shared" si="27"/>
        <v>0</v>
      </c>
      <c r="F206" s="7">
        <f t="shared" si="27"/>
        <v>217</v>
      </c>
      <c r="G206" s="7">
        <f t="shared" si="27"/>
        <v>221</v>
      </c>
      <c r="H206" s="7">
        <f t="shared" si="27"/>
        <v>225</v>
      </c>
    </row>
    <row r="207" spans="1:8" x14ac:dyDescent="0.25">
      <c r="A207" s="9" t="s">
        <v>283</v>
      </c>
      <c r="B207" s="7" t="s">
        <v>53</v>
      </c>
      <c r="C207" s="7">
        <f>D207</f>
        <v>154</v>
      </c>
      <c r="D207" s="7">
        <f>'[1]detalieri 74'!C4</f>
        <v>154</v>
      </c>
      <c r="E207" s="7">
        <f>E208</f>
        <v>0</v>
      </c>
      <c r="F207" s="7">
        <f>'[1]detalieri 74'!H4</f>
        <v>157</v>
      </c>
      <c r="G207" s="7">
        <f>'[1]detalieri 74'!I4</f>
        <v>161</v>
      </c>
      <c r="H207" s="7">
        <f>'[1]detalieri 74'!J4</f>
        <v>165</v>
      </c>
    </row>
    <row r="208" spans="1:8" x14ac:dyDescent="0.25">
      <c r="A208" s="9" t="s">
        <v>284</v>
      </c>
      <c r="B208" s="7" t="s">
        <v>53</v>
      </c>
      <c r="C208" s="7">
        <f>C209</f>
        <v>98</v>
      </c>
      <c r="D208" s="7">
        <f>'[1]detalieri 74'!C5</f>
        <v>98</v>
      </c>
      <c r="E208" s="7">
        <f>E209</f>
        <v>0</v>
      </c>
      <c r="F208" s="7">
        <f>F209</f>
        <v>0</v>
      </c>
      <c r="G208" s="7">
        <f>G209</f>
        <v>0</v>
      </c>
      <c r="H208" s="7">
        <f>H209</f>
        <v>0</v>
      </c>
    </row>
    <row r="209" spans="1:8" x14ac:dyDescent="0.25">
      <c r="A209" s="9" t="s">
        <v>285</v>
      </c>
      <c r="B209" s="7" t="s">
        <v>72</v>
      </c>
      <c r="C209" s="7">
        <f>D209</f>
        <v>98</v>
      </c>
      <c r="D209" s="7">
        <f>'[1]detalieri 74'!C6</f>
        <v>98</v>
      </c>
      <c r="E209" s="7"/>
      <c r="F209" s="7"/>
      <c r="G209" s="7"/>
      <c r="H209" s="7"/>
    </row>
    <row r="210" spans="1:8" x14ac:dyDescent="0.25">
      <c r="A210" s="9" t="s">
        <v>286</v>
      </c>
      <c r="B210" s="7"/>
      <c r="C210" s="7">
        <f>D210</f>
        <v>56</v>
      </c>
      <c r="D210" s="7">
        <f>'[1]detalieri 74'!C7</f>
        <v>56</v>
      </c>
      <c r="E210" s="7"/>
      <c r="F210" s="7"/>
      <c r="G210" s="7"/>
      <c r="H210" s="7"/>
    </row>
    <row r="211" spans="1:8" x14ac:dyDescent="0.25">
      <c r="A211" s="9" t="s">
        <v>287</v>
      </c>
      <c r="B211" s="7" t="s">
        <v>88</v>
      </c>
      <c r="C211" s="7">
        <f t="shared" ref="C211:H211" si="28">C212</f>
        <v>56</v>
      </c>
      <c r="D211" s="7">
        <f t="shared" si="28"/>
        <v>56</v>
      </c>
      <c r="E211" s="7">
        <f t="shared" si="28"/>
        <v>0</v>
      </c>
      <c r="F211" s="7">
        <f t="shared" si="28"/>
        <v>60</v>
      </c>
      <c r="G211" s="7">
        <f t="shared" si="28"/>
        <v>60</v>
      </c>
      <c r="H211" s="7">
        <f t="shared" si="28"/>
        <v>60</v>
      </c>
    </row>
    <row r="212" spans="1:8" x14ac:dyDescent="0.25">
      <c r="A212" s="9" t="s">
        <v>288</v>
      </c>
      <c r="B212" s="7" t="s">
        <v>97</v>
      </c>
      <c r="C212" s="7">
        <f>D212</f>
        <v>56</v>
      </c>
      <c r="D212" s="7">
        <f>'[1]detalieri 74'!C8</f>
        <v>56</v>
      </c>
      <c r="E212" s="7"/>
      <c r="F212" s="7">
        <f>'[1]detalieri 74'!H8</f>
        <v>60</v>
      </c>
      <c r="G212" s="7">
        <f>'[1]detalieri 74'!I8</f>
        <v>60</v>
      </c>
      <c r="H212" s="7">
        <f>'[1]detalieri 74'!J8</f>
        <v>60</v>
      </c>
    </row>
    <row r="213" spans="1:8" x14ac:dyDescent="0.25">
      <c r="A213" s="9" t="s">
        <v>289</v>
      </c>
      <c r="B213" s="7" t="s">
        <v>290</v>
      </c>
      <c r="C213" s="7">
        <f>'[1]detalieri 74'!C12</f>
        <v>0</v>
      </c>
      <c r="D213" s="7"/>
      <c r="E213" s="7">
        <f>'[1]detalieri 74'!C12</f>
        <v>0</v>
      </c>
      <c r="F213" s="7"/>
      <c r="G213" s="7"/>
      <c r="H213" s="7"/>
    </row>
    <row r="214" spans="1:8" x14ac:dyDescent="0.25">
      <c r="A214" s="9" t="s">
        <v>291</v>
      </c>
      <c r="B214" s="7" t="s">
        <v>292</v>
      </c>
      <c r="C214" s="7">
        <f>'[1]detalieri 74'!C13</f>
        <v>0</v>
      </c>
      <c r="D214" s="7"/>
      <c r="E214" s="7">
        <f>'[1]detalieri 74'!C13</f>
        <v>0</v>
      </c>
      <c r="F214" s="7"/>
      <c r="G214" s="7"/>
      <c r="H214" s="7"/>
    </row>
    <row r="215" spans="1:8" x14ac:dyDescent="0.25">
      <c r="A215" s="9" t="s">
        <v>293</v>
      </c>
      <c r="B215" t="s">
        <v>99</v>
      </c>
      <c r="C215" s="7">
        <f t="shared" ref="C215:H216" si="29">C216</f>
        <v>1713</v>
      </c>
      <c r="D215" s="7">
        <f t="shared" si="29"/>
        <v>0</v>
      </c>
      <c r="E215" s="7">
        <f t="shared" si="29"/>
        <v>1713</v>
      </c>
      <c r="F215" s="7">
        <f t="shared" si="29"/>
        <v>0</v>
      </c>
      <c r="G215" s="7">
        <f t="shared" si="29"/>
        <v>0</v>
      </c>
      <c r="H215" s="7">
        <f t="shared" si="29"/>
        <v>0</v>
      </c>
    </row>
    <row r="216" spans="1:8" x14ac:dyDescent="0.25">
      <c r="A216" s="9" t="s">
        <v>294</v>
      </c>
      <c r="B216" s="29" t="s">
        <v>101</v>
      </c>
      <c r="C216" s="7">
        <f t="shared" si="29"/>
        <v>1713</v>
      </c>
      <c r="D216" s="7">
        <f t="shared" si="29"/>
        <v>0</v>
      </c>
      <c r="E216" s="7">
        <f t="shared" si="29"/>
        <v>1713</v>
      </c>
      <c r="F216" s="7">
        <f t="shared" si="29"/>
        <v>0</v>
      </c>
      <c r="G216" s="7">
        <f t="shared" si="29"/>
        <v>0</v>
      </c>
      <c r="H216" s="7">
        <f t="shared" si="29"/>
        <v>0</v>
      </c>
    </row>
    <row r="217" spans="1:8" x14ac:dyDescent="0.25">
      <c r="A217" s="9" t="s">
        <v>295</v>
      </c>
      <c r="B217" s="7" t="s">
        <v>103</v>
      </c>
      <c r="C217" s="7">
        <f>C218+C219+C220</f>
        <v>1713</v>
      </c>
      <c r="D217" s="7">
        <f>D218+D220</f>
        <v>0</v>
      </c>
      <c r="E217" s="7">
        <f>'[1]detalieri 74'!C14+'[1]detalieri 74'!C9</f>
        <v>1713</v>
      </c>
      <c r="F217" s="7">
        <f>'[1]detalieri 74'!H14</f>
        <v>0</v>
      </c>
      <c r="G217" s="7">
        <f>'[1]detalieri 74'!I14</f>
        <v>0</v>
      </c>
      <c r="H217" s="7">
        <f>'[1]detalieri 74'!J14</f>
        <v>0</v>
      </c>
    </row>
    <row r="218" spans="1:8" x14ac:dyDescent="0.25">
      <c r="A218" s="9" t="s">
        <v>296</v>
      </c>
      <c r="B218" s="7" t="s">
        <v>105</v>
      </c>
      <c r="C218" s="7">
        <f>E218</f>
        <v>1538</v>
      </c>
      <c r="D218" s="7"/>
      <c r="E218" s="7">
        <f>'[1]detalieri 74'!C15</f>
        <v>1538</v>
      </c>
      <c r="F218" s="7"/>
      <c r="G218" s="7"/>
      <c r="H218" s="7"/>
    </row>
    <row r="219" spans="1:8" x14ac:dyDescent="0.25">
      <c r="A219" s="9" t="s">
        <v>297</v>
      </c>
      <c r="B219" s="7" t="s">
        <v>107</v>
      </c>
      <c r="C219" s="7">
        <f>E219</f>
        <v>0</v>
      </c>
      <c r="D219" s="7"/>
      <c r="E219" s="7">
        <f>'[1]detalieri 74'!E10</f>
        <v>0</v>
      </c>
      <c r="F219" s="7"/>
      <c r="G219" s="7"/>
      <c r="H219" s="7"/>
    </row>
    <row r="220" spans="1:8" x14ac:dyDescent="0.25">
      <c r="A220" s="9" t="s">
        <v>298</v>
      </c>
      <c r="B220" s="7" t="s">
        <v>111</v>
      </c>
      <c r="C220" s="7">
        <f>E220</f>
        <v>175</v>
      </c>
      <c r="D220" s="7"/>
      <c r="E220" s="7">
        <f>'[1]detalieri 74'!C16</f>
        <v>175</v>
      </c>
      <c r="F220" s="7"/>
      <c r="G220" s="7"/>
      <c r="H220" s="7"/>
    </row>
    <row r="221" spans="1:8" s="15" customFormat="1" x14ac:dyDescent="0.25">
      <c r="A221" s="6" t="s">
        <v>299</v>
      </c>
      <c r="B221" s="6" t="s">
        <v>300</v>
      </c>
      <c r="C221" s="6">
        <f>C222</f>
        <v>3208</v>
      </c>
      <c r="D221" s="6">
        <f>D222</f>
        <v>516</v>
      </c>
      <c r="E221" s="6">
        <f>E222</f>
        <v>2692</v>
      </c>
      <c r="F221" s="6">
        <f>F224+F228</f>
        <v>690</v>
      </c>
      <c r="G221" s="6">
        <f>G224+G228</f>
        <v>690</v>
      </c>
      <c r="H221" s="6">
        <f>H224+H228</f>
        <v>690</v>
      </c>
    </row>
    <row r="222" spans="1:8" s="15" customFormat="1" x14ac:dyDescent="0.25">
      <c r="A222" s="6" t="s">
        <v>301</v>
      </c>
      <c r="B222" s="6" t="s">
        <v>302</v>
      </c>
      <c r="C222" s="6">
        <f>C223+C228</f>
        <v>3208</v>
      </c>
      <c r="D222" s="6">
        <f>D223+D228</f>
        <v>516</v>
      </c>
      <c r="E222" s="6">
        <f>'[1]detalieri 84'!C8</f>
        <v>2692</v>
      </c>
      <c r="F222" s="6"/>
      <c r="G222" s="6"/>
      <c r="H222" s="6"/>
    </row>
    <row r="223" spans="1:8" x14ac:dyDescent="0.25">
      <c r="A223" s="7" t="s">
        <v>303</v>
      </c>
      <c r="B223" s="7" t="s">
        <v>21</v>
      </c>
      <c r="C223" s="7">
        <f t="shared" ref="C223:H223" si="30">C224</f>
        <v>516</v>
      </c>
      <c r="D223" s="7">
        <f t="shared" si="30"/>
        <v>516</v>
      </c>
      <c r="E223" s="7">
        <f t="shared" si="30"/>
        <v>0</v>
      </c>
      <c r="F223" s="7">
        <f t="shared" si="30"/>
        <v>690</v>
      </c>
      <c r="G223" s="7">
        <f t="shared" si="30"/>
        <v>690</v>
      </c>
      <c r="H223" s="7">
        <f t="shared" si="30"/>
        <v>690</v>
      </c>
    </row>
    <row r="224" spans="1:8" x14ac:dyDescent="0.25">
      <c r="A224" s="7" t="s">
        <v>304</v>
      </c>
      <c r="B224" s="7" t="s">
        <v>53</v>
      </c>
      <c r="C224" s="7">
        <f>D224</f>
        <v>516</v>
      </c>
      <c r="D224" s="7">
        <f>D225+D226+D227</f>
        <v>516</v>
      </c>
      <c r="E224" s="7">
        <f>E226</f>
        <v>0</v>
      </c>
      <c r="F224" s="7">
        <f>'[1]detalieri 84'!H2</f>
        <v>690</v>
      </c>
      <c r="G224" s="7">
        <f>'[1]detalieri 84'!I2</f>
        <v>690</v>
      </c>
      <c r="H224" s="7">
        <f>'[1]detalieri 84'!J2</f>
        <v>690</v>
      </c>
    </row>
    <row r="225" spans="1:8" x14ac:dyDescent="0.25">
      <c r="A225" s="7" t="s">
        <v>305</v>
      </c>
      <c r="B225" s="7" t="s">
        <v>306</v>
      </c>
      <c r="C225" s="7">
        <f>'[1]detalieri 84'!C5</f>
        <v>300</v>
      </c>
      <c r="D225" s="7">
        <f>'[1]detalieri 84'!C5</f>
        <v>300</v>
      </c>
      <c r="E225" s="7"/>
      <c r="F225" s="7"/>
      <c r="G225" s="7"/>
      <c r="H225" s="7"/>
    </row>
    <row r="226" spans="1:8" x14ac:dyDescent="0.25">
      <c r="A226" s="7" t="s">
        <v>307</v>
      </c>
      <c r="B226" s="7" t="s">
        <v>76</v>
      </c>
      <c r="C226" s="7">
        <f>D226</f>
        <v>116</v>
      </c>
      <c r="D226" s="7">
        <f>'[1]detalieri 84'!C6</f>
        <v>116</v>
      </c>
      <c r="E226" s="7"/>
      <c r="F226" s="7">
        <v>0</v>
      </c>
      <c r="G226" s="7">
        <v>0</v>
      </c>
      <c r="H226" s="7">
        <v>0</v>
      </c>
    </row>
    <row r="227" spans="1:8" x14ac:dyDescent="0.25">
      <c r="A227" s="7" t="s">
        <v>308</v>
      </c>
      <c r="B227" t="s">
        <v>94</v>
      </c>
      <c r="C227" s="7">
        <f>D227</f>
        <v>100</v>
      </c>
      <c r="D227" s="7">
        <f>'[1]detalieri 84'!C7</f>
        <v>100</v>
      </c>
      <c r="E227" s="7"/>
      <c r="F227" s="7"/>
      <c r="G227" s="7"/>
      <c r="H227" s="7"/>
    </row>
    <row r="228" spans="1:8" ht="15.75" customHeight="1" x14ac:dyDescent="0.25">
      <c r="A228" s="7" t="s">
        <v>309</v>
      </c>
      <c r="B228" t="s">
        <v>99</v>
      </c>
      <c r="C228" s="7">
        <f>C229</f>
        <v>2692</v>
      </c>
      <c r="D228" s="7">
        <f>D229</f>
        <v>0</v>
      </c>
      <c r="E228" s="7" t="s">
        <v>310</v>
      </c>
      <c r="F228" s="7">
        <f t="shared" ref="F228:H229" si="31">F229</f>
        <v>0</v>
      </c>
      <c r="G228" s="7">
        <f t="shared" si="31"/>
        <v>0</v>
      </c>
      <c r="H228" s="7">
        <f t="shared" si="31"/>
        <v>0</v>
      </c>
    </row>
    <row r="229" spans="1:8" ht="15.75" customHeight="1" x14ac:dyDescent="0.25">
      <c r="A229" s="7" t="s">
        <v>311</v>
      </c>
      <c r="B229" s="29" t="s">
        <v>101</v>
      </c>
      <c r="C229" s="7">
        <f>C230</f>
        <v>2692</v>
      </c>
      <c r="D229" s="7">
        <f>D230</f>
        <v>0</v>
      </c>
      <c r="E229" s="7">
        <f>E230</f>
        <v>2692</v>
      </c>
      <c r="F229" s="7">
        <f t="shared" si="31"/>
        <v>0</v>
      </c>
      <c r="G229" s="7">
        <f t="shared" si="31"/>
        <v>0</v>
      </c>
      <c r="H229" s="7">
        <f t="shared" si="31"/>
        <v>0</v>
      </c>
    </row>
    <row r="230" spans="1:8" ht="15.75" customHeight="1" x14ac:dyDescent="0.25">
      <c r="A230" s="7" t="s">
        <v>312</v>
      </c>
      <c r="B230" s="7" t="s">
        <v>103</v>
      </c>
      <c r="C230" s="7">
        <f>C231+C232</f>
        <v>2692</v>
      </c>
      <c r="D230" s="7">
        <f>D231+D232</f>
        <v>0</v>
      </c>
      <c r="E230" s="7">
        <f>'[1]detalieri 84'!C9</f>
        <v>2692</v>
      </c>
      <c r="F230" s="7">
        <f>F231+F232</f>
        <v>0</v>
      </c>
      <c r="G230" s="7">
        <f>G231+G232</f>
        <v>0</v>
      </c>
      <c r="H230" s="7">
        <f>H231+H232</f>
        <v>0</v>
      </c>
    </row>
    <row r="231" spans="1:8" x14ac:dyDescent="0.25">
      <c r="A231" s="7" t="s">
        <v>313</v>
      </c>
      <c r="B231" s="7" t="s">
        <v>105</v>
      </c>
      <c r="C231" s="7">
        <f>E231</f>
        <v>2322</v>
      </c>
      <c r="D231" s="7"/>
      <c r="E231" s="7">
        <f>'[1]detalieri 84'!C10</f>
        <v>2322</v>
      </c>
      <c r="F231" s="7"/>
      <c r="G231" s="7"/>
      <c r="H231" s="7"/>
    </row>
    <row r="232" spans="1:8" x14ac:dyDescent="0.25">
      <c r="A232" s="7" t="s">
        <v>314</v>
      </c>
      <c r="B232" s="7" t="s">
        <v>111</v>
      </c>
      <c r="C232" s="7">
        <f>E232</f>
        <v>370</v>
      </c>
      <c r="D232" s="7"/>
      <c r="E232" s="7">
        <f>'[1]detalieri 84'!C11</f>
        <v>370</v>
      </c>
      <c r="F232" s="7"/>
      <c r="G232" s="7"/>
      <c r="H232" s="7"/>
    </row>
    <row r="233" spans="1:8" x14ac:dyDescent="0.25">
      <c r="B233" s="42" t="s">
        <v>315</v>
      </c>
      <c r="E233" t="s">
        <v>316</v>
      </c>
    </row>
    <row r="234" spans="1:8" x14ac:dyDescent="0.25">
      <c r="B234" s="42" t="s">
        <v>317</v>
      </c>
      <c r="E234" t="s">
        <v>318</v>
      </c>
    </row>
    <row r="235" spans="1:8" x14ac:dyDescent="0.25">
      <c r="B235" s="42" t="s">
        <v>319</v>
      </c>
      <c r="E235" t="s">
        <v>320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Contabilitate</dc:creator>
  <cp:lastModifiedBy>Contabilitate</cp:lastModifiedBy>
  <dcterms:created xsi:type="dcterms:W3CDTF">2015-06-05T18:17:20Z</dcterms:created>
  <dcterms:modified xsi:type="dcterms:W3CDTF">2026-05-11T08:37:43Z</dcterms:modified>
</cp:coreProperties>
</file>