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X:\HOT 2023\SED ORD 21 DEC 2023\HCL SED 21 DEC 2023\"/>
    </mc:Choice>
  </mc:AlternateContent>
  <xr:revisionPtr revIDLastSave="0" documentId="8_{4C28776E-C27F-40B6-BA67-F5E5FACB00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2" i="1" l="1"/>
  <c r="G242" i="1"/>
  <c r="F234" i="1"/>
  <c r="G234" i="1"/>
  <c r="F208" i="1"/>
  <c r="F229" i="1"/>
  <c r="G229" i="1"/>
  <c r="F223" i="1"/>
  <c r="G223" i="1"/>
  <c r="F214" i="1"/>
  <c r="G214" i="1"/>
  <c r="F207" i="1"/>
  <c r="G207" i="1"/>
  <c r="F196" i="1"/>
  <c r="G196" i="1"/>
  <c r="F184" i="1"/>
  <c r="G184" i="1"/>
  <c r="F178" i="1"/>
  <c r="G178" i="1"/>
  <c r="F171" i="1"/>
  <c r="G171" i="1"/>
  <c r="F166" i="1"/>
  <c r="G166" i="1"/>
  <c r="F162" i="1"/>
  <c r="G162" i="1"/>
  <c r="F159" i="1"/>
  <c r="G159" i="1"/>
  <c r="F146" i="1"/>
  <c r="G146" i="1"/>
  <c r="G139" i="1" s="1"/>
  <c r="F138" i="1"/>
  <c r="G138" i="1"/>
  <c r="F130" i="1"/>
  <c r="G130" i="1"/>
  <c r="F126" i="1"/>
  <c r="G126" i="1"/>
  <c r="F110" i="1"/>
  <c r="G110" i="1"/>
  <c r="F104" i="1"/>
  <c r="G104" i="1"/>
  <c r="F87" i="1"/>
  <c r="G87" i="1"/>
  <c r="F96" i="1"/>
  <c r="G96" i="1"/>
  <c r="F93" i="1"/>
  <c r="G93" i="1"/>
  <c r="G80" i="1" s="1"/>
  <c r="F79" i="1"/>
  <c r="G79" i="1"/>
  <c r="F75" i="1"/>
  <c r="G75" i="1"/>
  <c r="F72" i="1"/>
  <c r="G72" i="1"/>
  <c r="F70" i="1"/>
  <c r="G70" i="1"/>
  <c r="F52" i="1"/>
  <c r="G52" i="1"/>
  <c r="E52" i="1"/>
  <c r="F33" i="1"/>
  <c r="G33" i="1"/>
  <c r="F8" i="1"/>
  <c r="G8" i="1"/>
  <c r="E130" i="1"/>
  <c r="E138" i="1"/>
  <c r="E126" i="1"/>
  <c r="F230" i="1" l="1"/>
  <c r="G230" i="1"/>
  <c r="F44" i="1"/>
  <c r="F80" i="1"/>
  <c r="G44" i="1"/>
  <c r="G97" i="1"/>
  <c r="G111" i="1"/>
  <c r="G172" i="1"/>
  <c r="G185" i="1"/>
  <c r="G208" i="1"/>
  <c r="F97" i="1"/>
  <c r="F111" i="1"/>
  <c r="F139" i="1"/>
  <c r="F172" i="1"/>
  <c r="F185" i="1"/>
  <c r="G7" i="1"/>
  <c r="F7" i="1"/>
  <c r="E111" i="1"/>
  <c r="E184" i="1"/>
  <c r="E178" i="1"/>
  <c r="E207" i="1"/>
  <c r="E196" i="1"/>
  <c r="E229" i="1"/>
  <c r="E223" i="1"/>
  <c r="E214" i="1"/>
  <c r="E242" i="1"/>
  <c r="E234" i="1"/>
  <c r="E171" i="1"/>
  <c r="E166" i="1"/>
  <c r="E162" i="1"/>
  <c r="E159" i="1"/>
  <c r="E146" i="1"/>
  <c r="E110" i="1"/>
  <c r="E104" i="1"/>
  <c r="E93" i="1"/>
  <c r="E96" i="1"/>
  <c r="E87" i="1"/>
  <c r="E79" i="1"/>
  <c r="E75" i="1"/>
  <c r="E72" i="1"/>
  <c r="E70" i="1"/>
  <c r="E33" i="1"/>
  <c r="E8" i="1"/>
  <c r="F42" i="1" l="1"/>
  <c r="G42" i="1"/>
  <c r="E97" i="1"/>
  <c r="E185" i="1"/>
  <c r="E44" i="1"/>
  <c r="E80" i="1"/>
  <c r="E208" i="1"/>
  <c r="E139" i="1"/>
  <c r="E172" i="1"/>
  <c r="E230" i="1"/>
  <c r="E7" i="1"/>
  <c r="E42" i="1" l="1"/>
</calcChain>
</file>

<file path=xl/sharedStrings.xml><?xml version="1.0" encoding="utf-8"?>
<sst xmlns="http://schemas.openxmlformats.org/spreadsheetml/2006/main" count="308" uniqueCount="167">
  <si>
    <t>VENITURI</t>
  </si>
  <si>
    <t>COD</t>
  </si>
  <si>
    <t>INDICATOR</t>
  </si>
  <si>
    <t>CAPITOL</t>
  </si>
  <si>
    <t>DENUMIRE INDICATOR</t>
  </si>
  <si>
    <t>BUGET</t>
  </si>
  <si>
    <t>APROBAT</t>
  </si>
  <si>
    <t>INITIAL</t>
  </si>
  <si>
    <t>INFLUENTE</t>
  </si>
  <si>
    <t>TOTAL</t>
  </si>
  <si>
    <t>TOTAL VENITURI, din care</t>
  </si>
  <si>
    <t>SECTIUNEA DE FUNCTIONARE</t>
  </si>
  <si>
    <t>Impozitul pe veniturile din transferul proprietatilor imobiliare din patrimoniul personal</t>
  </si>
  <si>
    <t>Cote defalcate din impozitul pe venit</t>
  </si>
  <si>
    <t>sume alocate din cote defalcate din impozitul pe venit</t>
  </si>
  <si>
    <t>Sume repartiz din fd la disp Cons Judetean</t>
  </si>
  <si>
    <t>Impozit pe cladiri</t>
  </si>
  <si>
    <t>Impozit pe teren</t>
  </si>
  <si>
    <t>Impozit pe teren extravilan</t>
  </si>
  <si>
    <t>Tx judiciare de timbru si alte taxe de timbru</t>
  </si>
  <si>
    <t>Sume def din TVA pt fin chelt descentraliz</t>
  </si>
  <si>
    <t>15.00.00</t>
  </si>
  <si>
    <t>Taxe pe servicii specifice</t>
  </si>
  <si>
    <t>Taxa asupra mijloacelor de transport</t>
  </si>
  <si>
    <t>Taxe si tarife pt elib de licente si aut de functionare</t>
  </si>
  <si>
    <t>Alte impozite si taxe</t>
  </si>
  <si>
    <t>30.02.05</t>
  </si>
  <si>
    <t>Venituri din concesiuni si inchirieri</t>
  </si>
  <si>
    <t>33.02.08</t>
  </si>
  <si>
    <t>Venituri din prestari de servicii</t>
  </si>
  <si>
    <t>34.02.02</t>
  </si>
  <si>
    <t>Taxe extrajudiciare de timbru</t>
  </si>
  <si>
    <t>35.02.01</t>
  </si>
  <si>
    <t>Venituri din amenzi si alte sanc aplicate cf disp legale</t>
  </si>
  <si>
    <t>36.02.06</t>
  </si>
  <si>
    <t>Taxe speciale</t>
  </si>
  <si>
    <t>36.02.50</t>
  </si>
  <si>
    <t>Alte venituri</t>
  </si>
  <si>
    <t>37.02.03</t>
  </si>
  <si>
    <t>Varsam din sect de funct pt fin  sect de dezv</t>
  </si>
  <si>
    <t>42.02.34</t>
  </si>
  <si>
    <t>Subv pt acord ajut incalzire</t>
  </si>
  <si>
    <t>43.02.34</t>
  </si>
  <si>
    <t>Sume aloc din bug ANCPI pt fin lucr de inreg sistematica din cadr Prog nat de cad si carte funciara</t>
  </si>
  <si>
    <t>SECTIUNEA DE DEZVOLTARE</t>
  </si>
  <si>
    <t>37.02.04</t>
  </si>
  <si>
    <t>Varsaminte din sect de  functionare</t>
  </si>
  <si>
    <t>39.02.07</t>
  </si>
  <si>
    <t>Venituri din vanzarea unor bunuri apartinand domeniului privat</t>
  </si>
  <si>
    <t>42.02.69</t>
  </si>
  <si>
    <t>Subventii de la bug de stat catre bug loc necesar sustinerii derularii proiectelor fin din FEN postader, afer perioadei de prog 2014-2020</t>
  </si>
  <si>
    <t>42.02.87</t>
  </si>
  <si>
    <t>Subv de la bug de stat catre bug loc pt Prog nat de inv Anghel Saligny</t>
  </si>
  <si>
    <t>42.02.88</t>
  </si>
  <si>
    <t>Alocari de sume din PNRR aferente asist financ nerambursabile</t>
  </si>
  <si>
    <t>42.02.89</t>
  </si>
  <si>
    <t>Alocari de sume din PNRR aferente componentei imprumuturi</t>
  </si>
  <si>
    <t>48.02.01</t>
  </si>
  <si>
    <t>Fondul European de Dezvoltare Regionala- FEDR</t>
  </si>
  <si>
    <t>ART/ALIN</t>
  </si>
  <si>
    <t>CAP/SUBC</t>
  </si>
  <si>
    <t>TITLU</t>
  </si>
  <si>
    <t>ANTERIOR</t>
  </si>
  <si>
    <t xml:space="preserve">INFLUENTE </t>
  </si>
  <si>
    <t>FINAL</t>
  </si>
  <si>
    <t>AUTORITATI EXECUTIVE</t>
  </si>
  <si>
    <t>CHELTUIELI DE PERSONAL, din care:</t>
  </si>
  <si>
    <t>Salarii de baza</t>
  </si>
  <si>
    <t>Indemnizatii platite unor persoane din afara unitatii</t>
  </si>
  <si>
    <t>Indemnizatie de hrana</t>
  </si>
  <si>
    <t>Vouchere de vacanta</t>
  </si>
  <si>
    <t>Contributia asiguratorie pentru munca</t>
  </si>
  <si>
    <t>TOTAL SALARII</t>
  </si>
  <si>
    <t>BUNURI SI SERVICII, din care:</t>
  </si>
  <si>
    <t>20.30.01</t>
  </si>
  <si>
    <t>20.30.30</t>
  </si>
  <si>
    <t>55.02.04</t>
  </si>
  <si>
    <t>TOTAL MATERIALE</t>
  </si>
  <si>
    <t>CHELTUIELI DE CAPITAL, din care:</t>
  </si>
  <si>
    <t>71.01.02</t>
  </si>
  <si>
    <t>71.01.30</t>
  </si>
  <si>
    <t>Masini, echipamente si  mijloace de transport</t>
  </si>
  <si>
    <t>Alte active fixe</t>
  </si>
  <si>
    <t>Furnituri birou</t>
  </si>
  <si>
    <t>Materialepentru curatenie</t>
  </si>
  <si>
    <t>Incalzit,iluminat si forta motrica</t>
  </si>
  <si>
    <t>Apa,canal si salubritate</t>
  </si>
  <si>
    <t>Carburanti si lubrefianti</t>
  </si>
  <si>
    <t>Piese de schimb</t>
  </si>
  <si>
    <t>Posta,telecomunicatii,radio,tv,internet</t>
  </si>
  <si>
    <t>Materiale si prestari servicii cu caract funct</t>
  </si>
  <si>
    <t>Alte bunuri si serv pt intret si functionare</t>
  </si>
  <si>
    <t>Alte obiecte de inventar</t>
  </si>
  <si>
    <t>Deplasari interne</t>
  </si>
  <si>
    <t>Deplasari in strainatate</t>
  </si>
  <si>
    <t>Consultanta si expertiza</t>
  </si>
  <si>
    <t>Pregatire profesionala</t>
  </si>
  <si>
    <t>Chelt judiciare si extrajudiciare</t>
  </si>
  <si>
    <t>Reclama si publicitate</t>
  </si>
  <si>
    <t>Alte cheltuieli cu bunuri si servicii</t>
  </si>
  <si>
    <t>Alte transferuri curente in strainatate</t>
  </si>
  <si>
    <t>Despagubiri civile</t>
  </si>
  <si>
    <t>Sume aferente persoanelor cu handicap</t>
  </si>
  <si>
    <t>TOTAL INVESTITII</t>
  </si>
  <si>
    <t>ALTE SERVICII PUBLICE GENERALE</t>
  </si>
  <si>
    <t>54.02.05</t>
  </si>
  <si>
    <t>Fond de rezerva bugetara la disp autorit locale</t>
  </si>
  <si>
    <t>POLITIA LOCALA</t>
  </si>
  <si>
    <t>Alte sporuri</t>
  </si>
  <si>
    <t>Norma de hrana</t>
  </si>
  <si>
    <t>Uniforme si echipament</t>
  </si>
  <si>
    <t>CULTURA,RECREERE SI RELIGIE</t>
  </si>
  <si>
    <t>Carti,publicatii si materiale documentare</t>
  </si>
  <si>
    <t>TRANSFERURI INTRE UNITATI ALE ADMINISTRATIEI PUBLICE</t>
  </si>
  <si>
    <t>51.01.01</t>
  </si>
  <si>
    <t>ALTE CHELTUIELI</t>
  </si>
  <si>
    <t>Asociatii si fundatii</t>
  </si>
  <si>
    <t>Sustinerea cultelor</t>
  </si>
  <si>
    <t>Transferuri de capital</t>
  </si>
  <si>
    <t>ASIGURARI SI ASISTENTA SOCIALA</t>
  </si>
  <si>
    <t>57.02.01</t>
  </si>
  <si>
    <t>Ajutoare</t>
  </si>
  <si>
    <t>57.02.04</t>
  </si>
  <si>
    <t>Tichete cadou</t>
  </si>
  <si>
    <t>57.02.05</t>
  </si>
  <si>
    <t>Suport alimentar</t>
  </si>
  <si>
    <t>LOCUINTE, SERVICII SI DEZVOLTARE PUBLICA</t>
  </si>
  <si>
    <t>Protectia muncii</t>
  </si>
  <si>
    <t>58.01.01</t>
  </si>
  <si>
    <t>Finantare nationala</t>
  </si>
  <si>
    <t>58.01.02</t>
  </si>
  <si>
    <t>Finantare externa nerambursabila</t>
  </si>
  <si>
    <t>Fonduri europene nerambursabile</t>
  </si>
  <si>
    <t>Sume aferente TVA</t>
  </si>
  <si>
    <t>Fonduri din imprumut rambursabil</t>
  </si>
  <si>
    <t>71.01.01</t>
  </si>
  <si>
    <t>Constructii</t>
  </si>
  <si>
    <t>PROTECTIA MEDIULUI</t>
  </si>
  <si>
    <t>Reparatii curente</t>
  </si>
  <si>
    <t>Transferuri catre institutii publice</t>
  </si>
  <si>
    <t>TRANSPORTURI-STRAZI</t>
  </si>
  <si>
    <t>TOTAL TRANSFERURI</t>
  </si>
  <si>
    <t>TOTAL ALTE CHELTUIELI</t>
  </si>
  <si>
    <t>35.02.50</t>
  </si>
  <si>
    <t>Alte amenzi, penalitati</t>
  </si>
  <si>
    <t>Alte drepturi salariale in bani</t>
  </si>
  <si>
    <t>TOTAL ALTE TRANSFERURI</t>
  </si>
  <si>
    <t>TOTAL  ALTE CHELTUIELI</t>
  </si>
  <si>
    <t>INVATAMANT</t>
  </si>
  <si>
    <t>TOTAL CHELTUIELI</t>
  </si>
  <si>
    <t>Transport</t>
  </si>
  <si>
    <t>Ajutoare sociale in numerar</t>
  </si>
  <si>
    <t>ASISTENTA SOCIALA</t>
  </si>
  <si>
    <t>Burse</t>
  </si>
  <si>
    <t>TOTAL ASISTENTA SOCIALA</t>
  </si>
  <si>
    <t>57.02.03</t>
  </si>
  <si>
    <t>Tichete sociale pentru gradinita</t>
  </si>
  <si>
    <t xml:space="preserve">TOTAL </t>
  </si>
  <si>
    <t>Consiliul Local Techirghiol</t>
  </si>
  <si>
    <t>39.01.00</t>
  </si>
  <si>
    <t>Venituri din valorificarea unor bunuri ale institutiiilor publice</t>
  </si>
  <si>
    <t>Sume def din TVA pt echilibrarea bugetelor lcale</t>
  </si>
  <si>
    <t>PREȘEDINTE DE ȘEDINȚĂ,</t>
  </si>
  <si>
    <t xml:space="preserve">                                                                            CONTRASEMNEAZĂ PENTRU LEGALITATE:</t>
  </si>
  <si>
    <r>
      <t>Tahner</t>
    </r>
    <r>
      <rPr>
        <sz val="11"/>
        <color theme="1"/>
        <rFont val="Arial"/>
        <family val="2"/>
      </rPr>
      <t> </t>
    </r>
    <r>
      <rPr>
        <sz val="11"/>
        <color theme="1"/>
        <rFont val="Arial"/>
        <family val="2"/>
      </rPr>
      <t>CURTACAI</t>
    </r>
  </si>
  <si>
    <r>
      <t xml:space="preserve">                                                    Niculina</t>
    </r>
    <r>
      <rPr>
        <sz val="11"/>
        <color theme="1"/>
        <rFont val="Arial"/>
        <family val="2"/>
      </rPr>
      <t> </t>
    </r>
    <r>
      <rPr>
        <sz val="11"/>
        <color theme="1"/>
        <rFont val="Arial"/>
        <family val="2"/>
      </rPr>
      <t>PAROŞANU</t>
    </r>
  </si>
  <si>
    <t xml:space="preserve">                                                                            SECRETARUL GENERAL AL ORAȘULUI TECHIRGHIOL,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</si>
</sst>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2" fillId="0" borderId="1" xfId="0" applyFont="1" applyBorder="1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/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9"/>
  <sheetViews>
    <sheetView tabSelected="1" view="pageLayout" topLeftCell="A242" zoomScaleNormal="100" workbookViewId="0">
      <selection activeCell="F252" sqref="F252"/>
    </sheetView>
  </sheetViews>
  <sheetFormatPr defaultRowHeight="15" x14ac:dyDescent="0.25"/>
  <cols>
    <col min="1" max="1" width="11.28515625" customWidth="1"/>
    <col min="2" max="2" width="7.5703125" customWidth="1"/>
    <col min="3" max="3" width="10.140625" customWidth="1"/>
    <col min="4" max="4" width="50.7109375" customWidth="1"/>
    <col min="5" max="5" width="12.42578125" customWidth="1"/>
    <col min="6" max="6" width="14.5703125" customWidth="1"/>
    <col min="7" max="7" width="13" customWidth="1"/>
  </cols>
  <sheetData>
    <row r="1" spans="1:7" x14ac:dyDescent="0.25">
      <c r="A1" s="9" t="s">
        <v>158</v>
      </c>
      <c r="E1" s="9"/>
      <c r="F1" s="9"/>
      <c r="G1" s="9"/>
    </row>
    <row r="3" spans="1:7" x14ac:dyDescent="0.25">
      <c r="A3" t="s">
        <v>0</v>
      </c>
    </row>
    <row r="4" spans="1:7" x14ac:dyDescent="0.25">
      <c r="A4" s="1" t="s">
        <v>1</v>
      </c>
      <c r="B4" s="1"/>
      <c r="C4" s="1"/>
      <c r="D4" s="1"/>
      <c r="E4" s="6" t="s">
        <v>5</v>
      </c>
      <c r="F4" s="6"/>
      <c r="G4" s="6" t="s">
        <v>9</v>
      </c>
    </row>
    <row r="5" spans="1:7" x14ac:dyDescent="0.25">
      <c r="A5" s="6" t="s">
        <v>2</v>
      </c>
      <c r="B5" s="1"/>
      <c r="C5" s="1"/>
      <c r="D5" s="6" t="s">
        <v>4</v>
      </c>
      <c r="E5" s="6" t="s">
        <v>6</v>
      </c>
      <c r="F5" s="6" t="s">
        <v>8</v>
      </c>
      <c r="G5" s="6" t="s">
        <v>5</v>
      </c>
    </row>
    <row r="6" spans="1:7" x14ac:dyDescent="0.25">
      <c r="A6" s="6" t="s">
        <v>3</v>
      </c>
      <c r="B6" s="1"/>
      <c r="C6" s="1"/>
      <c r="D6" s="1"/>
      <c r="E6" s="6" t="s">
        <v>7</v>
      </c>
      <c r="F6" s="6"/>
      <c r="G6" s="6"/>
    </row>
    <row r="7" spans="1:7" x14ac:dyDescent="0.25">
      <c r="A7" s="1"/>
      <c r="B7" s="1"/>
      <c r="C7" s="1"/>
      <c r="D7" s="6" t="s">
        <v>10</v>
      </c>
      <c r="E7" s="1">
        <f>SUM(E8+E33)</f>
        <v>75370430</v>
      </c>
      <c r="F7" s="1">
        <f t="shared" ref="F7:G7" si="0">SUM(F8+F33)</f>
        <v>171714</v>
      </c>
      <c r="G7" s="1">
        <f t="shared" si="0"/>
        <v>75542144</v>
      </c>
    </row>
    <row r="8" spans="1:7" x14ac:dyDescent="0.25">
      <c r="A8" s="1"/>
      <c r="B8" s="1"/>
      <c r="C8" s="1"/>
      <c r="D8" s="6" t="s">
        <v>11</v>
      </c>
      <c r="E8" s="1">
        <f>SUM(E9:E32)</f>
        <v>21978600</v>
      </c>
      <c r="F8" s="1">
        <f t="shared" ref="F8:G8" si="1">SUM(F9:F32)</f>
        <v>104220</v>
      </c>
      <c r="G8" s="1">
        <f t="shared" si="1"/>
        <v>22082820</v>
      </c>
    </row>
    <row r="9" spans="1:7" ht="26.25" customHeight="1" x14ac:dyDescent="0.25">
      <c r="A9" s="2">
        <v>43134</v>
      </c>
      <c r="B9" s="2"/>
      <c r="C9" s="1"/>
      <c r="D9" s="3" t="s">
        <v>12</v>
      </c>
      <c r="E9" s="1">
        <v>121000</v>
      </c>
      <c r="F9" s="1"/>
      <c r="G9" s="1">
        <v>121000</v>
      </c>
    </row>
    <row r="10" spans="1:7" x14ac:dyDescent="0.25">
      <c r="A10" s="2">
        <v>36926</v>
      </c>
      <c r="B10" s="2"/>
      <c r="C10" s="1"/>
      <c r="D10" s="1" t="s">
        <v>13</v>
      </c>
      <c r="E10" s="1">
        <v>4876000</v>
      </c>
      <c r="F10" s="1">
        <v>92860</v>
      </c>
      <c r="G10" s="1">
        <v>4968860</v>
      </c>
    </row>
    <row r="11" spans="1:7" x14ac:dyDescent="0.25">
      <c r="A11" s="2">
        <v>38021</v>
      </c>
      <c r="B11" s="2"/>
      <c r="C11" s="1"/>
      <c r="D11" s="1" t="s">
        <v>14</v>
      </c>
      <c r="E11" s="1">
        <v>1961000</v>
      </c>
      <c r="F11" s="1">
        <v>165640</v>
      </c>
      <c r="G11" s="1">
        <v>2126640</v>
      </c>
    </row>
    <row r="12" spans="1:7" x14ac:dyDescent="0.25">
      <c r="A12" s="2">
        <v>38387</v>
      </c>
      <c r="B12" s="2"/>
      <c r="C12" s="1"/>
      <c r="D12" s="1" t="s">
        <v>15</v>
      </c>
      <c r="E12" s="1">
        <v>1085160</v>
      </c>
      <c r="F12" s="1"/>
      <c r="G12" s="1">
        <v>1085160</v>
      </c>
    </row>
    <row r="13" spans="1:7" x14ac:dyDescent="0.25">
      <c r="A13" s="2">
        <v>36929</v>
      </c>
      <c r="B13" s="2"/>
      <c r="C13" s="1"/>
      <c r="D13" s="1" t="s">
        <v>16</v>
      </c>
      <c r="E13" s="1">
        <v>4428070</v>
      </c>
      <c r="F13" s="1"/>
      <c r="G13" s="1">
        <v>4428070</v>
      </c>
    </row>
    <row r="14" spans="1:7" x14ac:dyDescent="0.25">
      <c r="A14" s="2">
        <v>37294</v>
      </c>
      <c r="B14" s="2"/>
      <c r="C14" s="1"/>
      <c r="D14" s="1" t="s">
        <v>17</v>
      </c>
      <c r="E14" s="1">
        <v>1289300</v>
      </c>
      <c r="F14" s="1"/>
      <c r="G14" s="1">
        <v>1289300</v>
      </c>
    </row>
    <row r="15" spans="1:7" x14ac:dyDescent="0.25">
      <c r="A15" s="2">
        <v>37659</v>
      </c>
      <c r="B15" s="2"/>
      <c r="C15" s="1"/>
      <c r="D15" s="1" t="s">
        <v>18</v>
      </c>
      <c r="E15" s="1">
        <v>209000</v>
      </c>
      <c r="F15" s="1"/>
      <c r="G15" s="1">
        <v>209000</v>
      </c>
    </row>
    <row r="16" spans="1:7" x14ac:dyDescent="0.25">
      <c r="A16" s="2">
        <v>36592</v>
      </c>
      <c r="B16" s="2"/>
      <c r="C16" s="1"/>
      <c r="D16" s="1" t="s">
        <v>19</v>
      </c>
      <c r="E16" s="1">
        <v>64000</v>
      </c>
      <c r="F16" s="1"/>
      <c r="G16" s="1">
        <v>64000</v>
      </c>
    </row>
    <row r="17" spans="1:7" x14ac:dyDescent="0.25">
      <c r="A17" s="2">
        <v>37298</v>
      </c>
      <c r="B17" s="2"/>
      <c r="C17" s="1"/>
      <c r="D17" s="1" t="s">
        <v>20</v>
      </c>
      <c r="E17" s="1">
        <v>3059040</v>
      </c>
      <c r="F17" s="1">
        <v>-154280</v>
      </c>
      <c r="G17" s="1">
        <v>2904760</v>
      </c>
    </row>
    <row r="18" spans="1:7" x14ac:dyDescent="0.25">
      <c r="A18" s="2">
        <v>38759</v>
      </c>
      <c r="B18" s="2"/>
      <c r="C18" s="1"/>
      <c r="D18" s="1" t="s">
        <v>161</v>
      </c>
      <c r="E18" s="1">
        <v>700000</v>
      </c>
      <c r="F18" s="1"/>
      <c r="G18" s="1">
        <v>700000</v>
      </c>
    </row>
    <row r="19" spans="1:7" x14ac:dyDescent="0.25">
      <c r="A19" s="2" t="s">
        <v>21</v>
      </c>
      <c r="B19" s="2"/>
      <c r="C19" s="1"/>
      <c r="D19" s="1" t="s">
        <v>22</v>
      </c>
      <c r="E19" s="1">
        <v>28000</v>
      </c>
      <c r="F19" s="1"/>
      <c r="G19" s="1">
        <v>28000</v>
      </c>
    </row>
    <row r="20" spans="1:7" x14ac:dyDescent="0.25">
      <c r="A20" s="2">
        <v>37303</v>
      </c>
      <c r="B20" s="2"/>
      <c r="C20" s="1"/>
      <c r="D20" s="1" t="s">
        <v>23</v>
      </c>
      <c r="E20" s="1">
        <v>822000</v>
      </c>
      <c r="F20" s="1"/>
      <c r="G20" s="1">
        <v>822000</v>
      </c>
    </row>
    <row r="21" spans="1:7" x14ac:dyDescent="0.25">
      <c r="A21" s="2">
        <v>37668</v>
      </c>
      <c r="B21" s="2"/>
      <c r="C21" s="1"/>
      <c r="D21" s="1" t="s">
        <v>24</v>
      </c>
      <c r="E21" s="1">
        <v>1000</v>
      </c>
      <c r="F21" s="1"/>
      <c r="G21" s="1">
        <v>1000</v>
      </c>
    </row>
    <row r="22" spans="1:7" x14ac:dyDescent="0.25">
      <c r="A22" s="2">
        <v>18312</v>
      </c>
      <c r="B22" s="2"/>
      <c r="C22" s="1"/>
      <c r="D22" s="1" t="s">
        <v>25</v>
      </c>
      <c r="E22" s="1">
        <v>1663000</v>
      </c>
      <c r="F22" s="1"/>
      <c r="G22" s="1">
        <v>1663000</v>
      </c>
    </row>
    <row r="23" spans="1:7" x14ac:dyDescent="0.25">
      <c r="A23" s="1" t="s">
        <v>26</v>
      </c>
      <c r="B23" s="1"/>
      <c r="C23" s="1"/>
      <c r="D23" s="1" t="s">
        <v>27</v>
      </c>
      <c r="E23" s="1">
        <v>1024000</v>
      </c>
      <c r="F23" s="1"/>
      <c r="G23" s="1">
        <v>1024000</v>
      </c>
    </row>
    <row r="24" spans="1:7" x14ac:dyDescent="0.25">
      <c r="A24" s="1" t="s">
        <v>28</v>
      </c>
      <c r="B24" s="1"/>
      <c r="C24" s="1"/>
      <c r="D24" s="1" t="s">
        <v>29</v>
      </c>
      <c r="E24" s="1">
        <v>262000</v>
      </c>
      <c r="F24" s="1"/>
      <c r="G24" s="1">
        <v>262000</v>
      </c>
    </row>
    <row r="25" spans="1:7" x14ac:dyDescent="0.25">
      <c r="A25" s="1" t="s">
        <v>30</v>
      </c>
      <c r="B25" s="1"/>
      <c r="C25" s="1"/>
      <c r="D25" s="1" t="s">
        <v>31</v>
      </c>
      <c r="E25" s="1">
        <v>46000</v>
      </c>
      <c r="F25" s="1"/>
      <c r="G25" s="1">
        <v>46000</v>
      </c>
    </row>
    <row r="26" spans="1:7" x14ac:dyDescent="0.25">
      <c r="A26" s="1" t="s">
        <v>32</v>
      </c>
      <c r="B26" s="1"/>
      <c r="C26" s="1"/>
      <c r="D26" s="1" t="s">
        <v>33</v>
      </c>
      <c r="E26" s="1">
        <v>392000</v>
      </c>
      <c r="F26" s="1"/>
      <c r="G26" s="1">
        <v>392000</v>
      </c>
    </row>
    <row r="27" spans="1:7" x14ac:dyDescent="0.25">
      <c r="A27" s="1" t="s">
        <v>143</v>
      </c>
      <c r="B27" s="1"/>
      <c r="C27" s="1"/>
      <c r="D27" s="1" t="s">
        <v>144</v>
      </c>
      <c r="E27" s="1">
        <v>14000</v>
      </c>
      <c r="F27" s="1"/>
      <c r="G27" s="1">
        <v>14000</v>
      </c>
    </row>
    <row r="28" spans="1:7" x14ac:dyDescent="0.25">
      <c r="A28" s="1" t="s">
        <v>34</v>
      </c>
      <c r="B28" s="1"/>
      <c r="C28" s="1"/>
      <c r="D28" s="1" t="s">
        <v>35</v>
      </c>
      <c r="E28" s="1">
        <v>1472190</v>
      </c>
      <c r="F28" s="1"/>
      <c r="G28" s="1">
        <v>1472190</v>
      </c>
    </row>
    <row r="29" spans="1:7" x14ac:dyDescent="0.25">
      <c r="A29" s="1" t="s">
        <v>36</v>
      </c>
      <c r="B29" s="1"/>
      <c r="C29" s="1"/>
      <c r="D29" s="1" t="s">
        <v>37</v>
      </c>
      <c r="E29" s="1">
        <v>37000</v>
      </c>
      <c r="F29" s="1"/>
      <c r="G29" s="1">
        <v>37000</v>
      </c>
    </row>
    <row r="30" spans="1:7" x14ac:dyDescent="0.25">
      <c r="A30" s="1" t="s">
        <v>38</v>
      </c>
      <c r="B30" s="1"/>
      <c r="C30" s="1"/>
      <c r="D30" s="1" t="s">
        <v>39</v>
      </c>
      <c r="E30" s="1">
        <v>-2215461</v>
      </c>
      <c r="F30" s="1"/>
      <c r="G30" s="1">
        <v>-2215461</v>
      </c>
    </row>
    <row r="31" spans="1:7" x14ac:dyDescent="0.25">
      <c r="A31" s="1" t="s">
        <v>40</v>
      </c>
      <c r="B31" s="1"/>
      <c r="C31" s="1"/>
      <c r="D31" s="1" t="s">
        <v>41</v>
      </c>
      <c r="E31" s="1">
        <v>200000</v>
      </c>
      <c r="F31" s="1"/>
      <c r="G31" s="1">
        <v>200000</v>
      </c>
    </row>
    <row r="32" spans="1:7" ht="30" x14ac:dyDescent="0.25">
      <c r="A32" s="1" t="s">
        <v>42</v>
      </c>
      <c r="B32" s="1"/>
      <c r="C32" s="1"/>
      <c r="D32" s="3" t="s">
        <v>43</v>
      </c>
      <c r="E32" s="1">
        <v>440301</v>
      </c>
      <c r="F32" s="1"/>
      <c r="G32" s="1">
        <v>440301</v>
      </c>
    </row>
    <row r="33" spans="1:7" x14ac:dyDescent="0.25">
      <c r="A33" s="1"/>
      <c r="B33" s="1"/>
      <c r="C33" s="1"/>
      <c r="D33" s="6" t="s">
        <v>44</v>
      </c>
      <c r="E33" s="1">
        <f>SUM(E34:E41)</f>
        <v>53391830</v>
      </c>
      <c r="F33" s="1">
        <f t="shared" ref="F33:G33" si="2">SUM(F34:F41)</f>
        <v>67494</v>
      </c>
      <c r="G33" s="1">
        <f t="shared" si="2"/>
        <v>53459324</v>
      </c>
    </row>
    <row r="34" spans="1:7" x14ac:dyDescent="0.25">
      <c r="A34" s="1" t="s">
        <v>45</v>
      </c>
      <c r="B34" s="1"/>
      <c r="C34" s="1"/>
      <c r="D34" s="1" t="s">
        <v>46</v>
      </c>
      <c r="E34" s="1">
        <v>2215461</v>
      </c>
      <c r="F34" s="1"/>
      <c r="G34" s="1">
        <v>2215461</v>
      </c>
    </row>
    <row r="35" spans="1:7" ht="30" x14ac:dyDescent="0.25">
      <c r="A35" s="1" t="s">
        <v>159</v>
      </c>
      <c r="B35" s="1"/>
      <c r="C35" s="1"/>
      <c r="D35" s="3" t="s">
        <v>160</v>
      </c>
      <c r="E35" s="1">
        <v>3604</v>
      </c>
      <c r="F35" s="1">
        <v>0</v>
      </c>
      <c r="G35" s="1">
        <v>3604</v>
      </c>
    </row>
    <row r="36" spans="1:7" ht="30" x14ac:dyDescent="0.25">
      <c r="A36" s="1" t="s">
        <v>47</v>
      </c>
      <c r="B36" s="1"/>
      <c r="C36" s="1"/>
      <c r="D36" s="3" t="s">
        <v>48</v>
      </c>
      <c r="E36" s="1">
        <v>1746439</v>
      </c>
      <c r="F36" s="1">
        <v>67494</v>
      </c>
      <c r="G36" s="1">
        <v>1813933</v>
      </c>
    </row>
    <row r="37" spans="1:7" ht="45" x14ac:dyDescent="0.25">
      <c r="A37" s="1" t="s">
        <v>49</v>
      </c>
      <c r="B37" s="1"/>
      <c r="C37" s="1"/>
      <c r="D37" s="3" t="s">
        <v>50</v>
      </c>
      <c r="E37" s="1">
        <v>1778009</v>
      </c>
      <c r="F37" s="1"/>
      <c r="G37" s="1">
        <v>1778009</v>
      </c>
    </row>
    <row r="38" spans="1:7" ht="30" x14ac:dyDescent="0.25">
      <c r="A38" s="1" t="s">
        <v>51</v>
      </c>
      <c r="B38" s="1"/>
      <c r="C38" s="1"/>
      <c r="D38" s="3" t="s">
        <v>52</v>
      </c>
      <c r="E38" s="1">
        <v>13000000</v>
      </c>
      <c r="F38" s="1"/>
      <c r="G38" s="1">
        <v>13000000</v>
      </c>
    </row>
    <row r="39" spans="1:7" ht="30" x14ac:dyDescent="0.25">
      <c r="A39" s="1" t="s">
        <v>53</v>
      </c>
      <c r="B39" s="1"/>
      <c r="C39" s="1"/>
      <c r="D39" s="3" t="s">
        <v>54</v>
      </c>
      <c r="E39" s="1">
        <v>15677833</v>
      </c>
      <c r="F39" s="1"/>
      <c r="G39" s="1">
        <v>15677833</v>
      </c>
    </row>
    <row r="40" spans="1:7" ht="30" x14ac:dyDescent="0.25">
      <c r="A40" s="1" t="s">
        <v>55</v>
      </c>
      <c r="B40" s="1"/>
      <c r="C40" s="1"/>
      <c r="D40" s="3" t="s">
        <v>56</v>
      </c>
      <c r="E40" s="1">
        <v>6048302</v>
      </c>
      <c r="F40" s="1"/>
      <c r="G40" s="1">
        <v>6048302</v>
      </c>
    </row>
    <row r="41" spans="1:7" x14ac:dyDescent="0.25">
      <c r="A41" s="1" t="s">
        <v>57</v>
      </c>
      <c r="B41" s="1"/>
      <c r="C41" s="1"/>
      <c r="D41" s="3" t="s">
        <v>58</v>
      </c>
      <c r="E41" s="1">
        <v>12922182</v>
      </c>
      <c r="F41" s="1"/>
      <c r="G41" s="1">
        <v>12922182</v>
      </c>
    </row>
    <row r="42" spans="1:7" x14ac:dyDescent="0.25">
      <c r="D42" s="7" t="s">
        <v>149</v>
      </c>
      <c r="E42">
        <f>SUM(E44+E80+E97+E111+E139+E172+E185+E208+E230)</f>
        <v>80752581</v>
      </c>
      <c r="F42">
        <f t="shared" ref="F42:G42" si="3">SUM(F44+F80+F97+F111+F139+F172+F185+F208+F230)</f>
        <v>171714</v>
      </c>
      <c r="G42">
        <f t="shared" si="3"/>
        <v>80924295</v>
      </c>
    </row>
    <row r="43" spans="1:7" x14ac:dyDescent="0.25">
      <c r="A43" s="1" t="s">
        <v>60</v>
      </c>
      <c r="B43" s="1" t="s">
        <v>61</v>
      </c>
      <c r="C43" s="1" t="s">
        <v>59</v>
      </c>
      <c r="D43" s="1"/>
      <c r="E43" s="6" t="s">
        <v>62</v>
      </c>
      <c r="F43" s="6" t="s">
        <v>63</v>
      </c>
      <c r="G43" s="6" t="s">
        <v>64</v>
      </c>
    </row>
    <row r="44" spans="1:7" x14ac:dyDescent="0.25">
      <c r="A44" s="6">
        <v>51.02</v>
      </c>
      <c r="B44" s="1"/>
      <c r="C44" s="1"/>
      <c r="D44" s="5" t="s">
        <v>65</v>
      </c>
      <c r="E44" s="6">
        <f>SUM(E52+E70+E72+E75+E79)</f>
        <v>6801576</v>
      </c>
      <c r="F44" s="6">
        <f t="shared" ref="F44:G44" si="4">SUM(F52+F70+F72+F75+F79)</f>
        <v>258500</v>
      </c>
      <c r="G44" s="6">
        <f t="shared" si="4"/>
        <v>7060076</v>
      </c>
    </row>
    <row r="45" spans="1:7" x14ac:dyDescent="0.25">
      <c r="A45" s="6"/>
      <c r="B45" s="6">
        <v>10</v>
      </c>
      <c r="C45" s="1"/>
      <c r="D45" s="3" t="s">
        <v>66</v>
      </c>
      <c r="E45" s="1"/>
      <c r="F45" s="1"/>
      <c r="G45" s="1"/>
    </row>
    <row r="46" spans="1:7" x14ac:dyDescent="0.25">
      <c r="A46" s="1"/>
      <c r="B46" s="2"/>
      <c r="C46" s="2">
        <v>36901</v>
      </c>
      <c r="D46" s="3" t="s">
        <v>67</v>
      </c>
      <c r="E46" s="1">
        <v>3762797</v>
      </c>
      <c r="F46" s="1"/>
      <c r="G46" s="1">
        <v>3762797</v>
      </c>
    </row>
    <row r="47" spans="1:7" x14ac:dyDescent="0.25">
      <c r="A47" s="1"/>
      <c r="B47" s="2"/>
      <c r="C47" s="2">
        <v>40918</v>
      </c>
      <c r="D47" s="3" t="s">
        <v>68</v>
      </c>
      <c r="E47" s="1">
        <v>192192</v>
      </c>
      <c r="F47" s="1"/>
      <c r="G47" s="1">
        <v>192192</v>
      </c>
    </row>
    <row r="48" spans="1:7" x14ac:dyDescent="0.25">
      <c r="A48" s="1"/>
      <c r="B48" s="2"/>
      <c r="C48" s="2">
        <v>42745</v>
      </c>
      <c r="D48" s="3" t="s">
        <v>69</v>
      </c>
      <c r="E48" s="1">
        <v>138121</v>
      </c>
      <c r="F48" s="1"/>
      <c r="G48" s="1">
        <v>138121</v>
      </c>
    </row>
    <row r="49" spans="1:7" x14ac:dyDescent="0.25">
      <c r="A49" s="1"/>
      <c r="B49" s="2"/>
      <c r="C49" s="2">
        <v>10968</v>
      </c>
      <c r="D49" s="3" t="s">
        <v>145</v>
      </c>
      <c r="E49" s="1">
        <v>25765</v>
      </c>
      <c r="F49" s="1"/>
      <c r="G49" s="1">
        <v>25765</v>
      </c>
    </row>
    <row r="50" spans="1:7" x14ac:dyDescent="0.25">
      <c r="A50" s="1"/>
      <c r="B50" s="2"/>
      <c r="C50" s="2">
        <v>38758</v>
      </c>
      <c r="D50" s="3" t="s">
        <v>70</v>
      </c>
      <c r="E50" s="1">
        <v>53850</v>
      </c>
      <c r="F50" s="1"/>
      <c r="G50" s="1">
        <v>53850</v>
      </c>
    </row>
    <row r="51" spans="1:7" x14ac:dyDescent="0.25">
      <c r="A51" s="1"/>
      <c r="B51" s="2"/>
      <c r="C51" s="2">
        <v>39151</v>
      </c>
      <c r="D51" s="3" t="s">
        <v>71</v>
      </c>
      <c r="E51" s="1">
        <v>102206</v>
      </c>
      <c r="F51" s="1"/>
      <c r="G51" s="1">
        <v>102206</v>
      </c>
    </row>
    <row r="52" spans="1:7" x14ac:dyDescent="0.25">
      <c r="A52" s="6" t="s">
        <v>72</v>
      </c>
      <c r="B52" s="6"/>
      <c r="C52" s="2"/>
      <c r="D52" s="3"/>
      <c r="E52" s="6">
        <f>SUM(E46:E51)</f>
        <v>4274931</v>
      </c>
      <c r="F52" s="6">
        <f t="shared" ref="F52:G52" si="5">SUM(F46:F51)</f>
        <v>0</v>
      </c>
      <c r="G52" s="6">
        <f t="shared" si="5"/>
        <v>4274931</v>
      </c>
    </row>
    <row r="53" spans="1:7" x14ac:dyDescent="0.25">
      <c r="A53" s="1"/>
      <c r="B53" s="6">
        <v>20</v>
      </c>
      <c r="C53" s="2"/>
      <c r="D53" s="3" t="s">
        <v>73</v>
      </c>
      <c r="E53" s="1"/>
      <c r="F53" s="1"/>
      <c r="G53" s="1"/>
    </row>
    <row r="54" spans="1:7" x14ac:dyDescent="0.25">
      <c r="A54" s="1"/>
      <c r="B54" s="1"/>
      <c r="C54" s="2">
        <v>36911</v>
      </c>
      <c r="D54" s="3" t="s">
        <v>83</v>
      </c>
      <c r="E54" s="1">
        <v>65000</v>
      </c>
      <c r="F54" s="1"/>
      <c r="G54" s="1">
        <v>65000</v>
      </c>
    </row>
    <row r="55" spans="1:7" x14ac:dyDescent="0.25">
      <c r="A55" s="1"/>
      <c r="B55" s="1"/>
      <c r="C55" s="2">
        <v>37276</v>
      </c>
      <c r="D55" s="3" t="s">
        <v>84</v>
      </c>
      <c r="E55" s="1">
        <v>45000</v>
      </c>
      <c r="F55" s="1"/>
      <c r="G55" s="1">
        <v>45000</v>
      </c>
    </row>
    <row r="56" spans="1:7" x14ac:dyDescent="0.25">
      <c r="A56" s="1"/>
      <c r="B56" s="1"/>
      <c r="C56" s="2">
        <v>37641</v>
      </c>
      <c r="D56" s="3" t="s">
        <v>85</v>
      </c>
      <c r="E56" s="1">
        <v>75000</v>
      </c>
      <c r="F56" s="1"/>
      <c r="G56" s="1">
        <v>75000</v>
      </c>
    </row>
    <row r="57" spans="1:7" x14ac:dyDescent="0.25">
      <c r="A57" s="1"/>
      <c r="B57" s="1"/>
      <c r="C57" s="2">
        <v>38006</v>
      </c>
      <c r="D57" s="3" t="s">
        <v>86</v>
      </c>
      <c r="E57" s="1">
        <v>34000</v>
      </c>
      <c r="F57" s="1"/>
      <c r="G57" s="1">
        <v>34000</v>
      </c>
    </row>
    <row r="58" spans="1:7" x14ac:dyDescent="0.25">
      <c r="A58" s="1"/>
      <c r="B58" s="1"/>
      <c r="C58" s="2">
        <v>38737</v>
      </c>
      <c r="D58" s="3" t="s">
        <v>88</v>
      </c>
      <c r="E58" s="1">
        <v>20000</v>
      </c>
      <c r="F58" s="1"/>
      <c r="G58" s="1">
        <v>20000</v>
      </c>
    </row>
    <row r="59" spans="1:7" x14ac:dyDescent="0.25">
      <c r="A59" s="1"/>
      <c r="B59" s="1"/>
      <c r="C59" s="2">
        <v>39467</v>
      </c>
      <c r="D59" s="3" t="s">
        <v>89</v>
      </c>
      <c r="E59" s="1">
        <v>106000</v>
      </c>
      <c r="F59" s="1"/>
      <c r="G59" s="1">
        <v>106000</v>
      </c>
    </row>
    <row r="60" spans="1:7" x14ac:dyDescent="0.25">
      <c r="A60" s="1"/>
      <c r="B60" s="1"/>
      <c r="C60" s="2">
        <v>39833</v>
      </c>
      <c r="D60" s="3" t="s">
        <v>90</v>
      </c>
      <c r="E60" s="1">
        <v>338240</v>
      </c>
      <c r="F60" s="1"/>
      <c r="G60" s="1">
        <v>338240</v>
      </c>
    </row>
    <row r="61" spans="1:7" x14ac:dyDescent="0.25">
      <c r="A61" s="1"/>
      <c r="B61" s="1"/>
      <c r="C61" s="2">
        <v>10978</v>
      </c>
      <c r="D61" s="3" t="s">
        <v>91</v>
      </c>
      <c r="E61" s="1">
        <v>20000</v>
      </c>
      <c r="F61" s="1">
        <v>258500</v>
      </c>
      <c r="G61" s="1">
        <v>278500</v>
      </c>
    </row>
    <row r="62" spans="1:7" x14ac:dyDescent="0.25">
      <c r="A62" s="1"/>
      <c r="B62" s="1"/>
      <c r="C62" s="2">
        <v>11098</v>
      </c>
      <c r="D62" s="3" t="s">
        <v>92</v>
      </c>
      <c r="E62" s="1">
        <v>5800</v>
      </c>
      <c r="F62" s="1"/>
      <c r="G62" s="1">
        <v>5800</v>
      </c>
    </row>
    <row r="63" spans="1:7" x14ac:dyDescent="0.25">
      <c r="A63" s="1"/>
      <c r="B63" s="1"/>
      <c r="C63" s="2">
        <v>37062</v>
      </c>
      <c r="D63" s="3" t="s">
        <v>93</v>
      </c>
      <c r="E63" s="1">
        <v>17000</v>
      </c>
      <c r="F63" s="1"/>
      <c r="G63" s="1">
        <v>17000</v>
      </c>
    </row>
    <row r="64" spans="1:7" x14ac:dyDescent="0.25">
      <c r="A64" s="1"/>
      <c r="B64" s="1"/>
      <c r="C64" s="2">
        <v>37427</v>
      </c>
      <c r="D64" s="3" t="s">
        <v>94</v>
      </c>
      <c r="E64" s="1">
        <v>23000</v>
      </c>
      <c r="F64" s="1"/>
      <c r="G64" s="1">
        <v>23000</v>
      </c>
    </row>
    <row r="65" spans="1:7" x14ac:dyDescent="0.25">
      <c r="A65" s="1"/>
      <c r="B65" s="1"/>
      <c r="C65" s="4">
        <v>20.12</v>
      </c>
      <c r="D65" s="3" t="s">
        <v>95</v>
      </c>
      <c r="E65" s="1">
        <v>488600</v>
      </c>
      <c r="F65" s="1"/>
      <c r="G65" s="1">
        <v>488600</v>
      </c>
    </row>
    <row r="66" spans="1:7" x14ac:dyDescent="0.25">
      <c r="A66" s="1"/>
      <c r="B66" s="1"/>
      <c r="C66" s="4">
        <v>20.13</v>
      </c>
      <c r="D66" s="3" t="s">
        <v>96</v>
      </c>
      <c r="E66" s="1">
        <v>6861</v>
      </c>
      <c r="F66" s="1"/>
      <c r="G66" s="1">
        <v>6861</v>
      </c>
    </row>
    <row r="67" spans="1:7" x14ac:dyDescent="0.25">
      <c r="A67" s="1"/>
      <c r="B67" s="1"/>
      <c r="C67" s="4">
        <v>20.25</v>
      </c>
      <c r="D67" s="3" t="s">
        <v>97</v>
      </c>
      <c r="E67" s="1">
        <v>5000</v>
      </c>
      <c r="F67" s="1"/>
      <c r="G67" s="1">
        <v>5000</v>
      </c>
    </row>
    <row r="68" spans="1:7" x14ac:dyDescent="0.25">
      <c r="A68" s="1"/>
      <c r="B68" s="1"/>
      <c r="C68" s="2" t="s">
        <v>74</v>
      </c>
      <c r="D68" s="3" t="s">
        <v>98</v>
      </c>
      <c r="E68" s="1">
        <v>188100</v>
      </c>
      <c r="F68" s="8"/>
      <c r="G68" s="1">
        <v>188100</v>
      </c>
    </row>
    <row r="69" spans="1:7" x14ac:dyDescent="0.25">
      <c r="A69" s="1"/>
      <c r="B69" s="1"/>
      <c r="C69" s="1" t="s">
        <v>75</v>
      </c>
      <c r="D69" s="3" t="s">
        <v>99</v>
      </c>
      <c r="E69" s="1">
        <v>605769</v>
      </c>
      <c r="F69" s="8"/>
      <c r="G69" s="1">
        <v>605769</v>
      </c>
    </row>
    <row r="70" spans="1:7" x14ac:dyDescent="0.25">
      <c r="A70" s="6" t="s">
        <v>77</v>
      </c>
      <c r="B70" s="1"/>
      <c r="C70" s="1"/>
      <c r="D70" s="3"/>
      <c r="E70" s="6">
        <f>SUM(E54:E69)</f>
        <v>2043370</v>
      </c>
      <c r="F70" s="6">
        <f t="shared" ref="F70:G70" si="6">SUM(F54:F69)</f>
        <v>258500</v>
      </c>
      <c r="G70" s="6">
        <f t="shared" si="6"/>
        <v>2301870</v>
      </c>
    </row>
    <row r="71" spans="1:7" x14ac:dyDescent="0.25">
      <c r="A71" s="1"/>
      <c r="B71" s="1"/>
      <c r="C71" s="1" t="s">
        <v>76</v>
      </c>
      <c r="D71" s="3" t="s">
        <v>100</v>
      </c>
      <c r="E71" s="1">
        <v>100000</v>
      </c>
      <c r="F71" s="1"/>
      <c r="G71" s="1">
        <v>100000</v>
      </c>
    </row>
    <row r="72" spans="1:7" x14ac:dyDescent="0.25">
      <c r="A72" s="6" t="s">
        <v>146</v>
      </c>
      <c r="B72" s="1"/>
      <c r="C72" s="1"/>
      <c r="D72" s="3"/>
      <c r="E72" s="6">
        <f>E71</f>
        <v>100000</v>
      </c>
      <c r="F72" s="6">
        <f t="shared" ref="F72:G72" si="7">F71</f>
        <v>0</v>
      </c>
      <c r="G72" s="6">
        <f t="shared" si="7"/>
        <v>100000</v>
      </c>
    </row>
    <row r="73" spans="1:7" x14ac:dyDescent="0.25">
      <c r="A73" s="1"/>
      <c r="B73" s="1"/>
      <c r="C73" s="1">
        <v>59.17</v>
      </c>
      <c r="D73" s="3" t="s">
        <v>101</v>
      </c>
      <c r="E73" s="1">
        <v>10000</v>
      </c>
      <c r="F73" s="1"/>
      <c r="G73" s="1">
        <v>10000</v>
      </c>
    </row>
    <row r="74" spans="1:7" x14ac:dyDescent="0.25">
      <c r="A74" s="1"/>
      <c r="B74" s="1"/>
      <c r="C74" s="4">
        <v>59.4</v>
      </c>
      <c r="D74" s="3" t="s">
        <v>102</v>
      </c>
      <c r="E74" s="1">
        <v>198720</v>
      </c>
      <c r="F74" s="1"/>
      <c r="G74" s="1">
        <v>198720</v>
      </c>
    </row>
    <row r="75" spans="1:7" x14ac:dyDescent="0.25">
      <c r="A75" s="6" t="s">
        <v>147</v>
      </c>
      <c r="B75" s="6"/>
      <c r="C75" s="1"/>
      <c r="D75" s="1"/>
      <c r="E75" s="6">
        <f>SUM(E73:E74)</f>
        <v>208720</v>
      </c>
      <c r="F75" s="6">
        <f t="shared" ref="F75:G75" si="8">SUM(F73:F74)</f>
        <v>0</v>
      </c>
      <c r="G75" s="6">
        <f t="shared" si="8"/>
        <v>208720</v>
      </c>
    </row>
    <row r="76" spans="1:7" x14ac:dyDescent="0.25">
      <c r="A76" s="1"/>
      <c r="B76" s="1"/>
      <c r="C76" s="1"/>
      <c r="D76" s="1" t="s">
        <v>78</v>
      </c>
      <c r="E76" s="1"/>
      <c r="F76" s="1"/>
      <c r="G76" s="1"/>
    </row>
    <row r="77" spans="1:7" x14ac:dyDescent="0.25">
      <c r="A77" s="1"/>
      <c r="B77" s="6">
        <v>71</v>
      </c>
      <c r="C77" s="1" t="s">
        <v>79</v>
      </c>
      <c r="D77" s="1" t="s">
        <v>81</v>
      </c>
      <c r="E77" s="1">
        <v>10000</v>
      </c>
      <c r="F77" s="1"/>
      <c r="G77" s="1">
        <v>10000</v>
      </c>
    </row>
    <row r="78" spans="1:7" x14ac:dyDescent="0.25">
      <c r="A78" s="1"/>
      <c r="B78" s="1"/>
      <c r="C78" s="1" t="s">
        <v>80</v>
      </c>
      <c r="D78" s="1" t="s">
        <v>82</v>
      </c>
      <c r="E78" s="1">
        <v>164555</v>
      </c>
      <c r="F78" s="1"/>
      <c r="G78" s="1">
        <v>164555</v>
      </c>
    </row>
    <row r="79" spans="1:7" x14ac:dyDescent="0.25">
      <c r="A79" s="6" t="s">
        <v>103</v>
      </c>
      <c r="B79" s="6"/>
      <c r="C79" s="1"/>
      <c r="D79" s="1"/>
      <c r="E79" s="6">
        <f>SUM(E77:E78)</f>
        <v>174555</v>
      </c>
      <c r="F79" s="6">
        <f t="shared" ref="F79:G79" si="9">SUM(F77:F78)</f>
        <v>0</v>
      </c>
      <c r="G79" s="6">
        <f t="shared" si="9"/>
        <v>174555</v>
      </c>
    </row>
    <row r="80" spans="1:7" x14ac:dyDescent="0.25">
      <c r="A80" s="6">
        <v>54.02</v>
      </c>
      <c r="B80" s="1"/>
      <c r="C80" s="1"/>
      <c r="D80" s="6" t="s">
        <v>104</v>
      </c>
      <c r="E80" s="6">
        <f>SUM(E87+E93+E96)</f>
        <v>490806</v>
      </c>
      <c r="F80" s="6">
        <f t="shared" ref="F80:G80" si="10">SUM(F87+F93+F96)</f>
        <v>0</v>
      </c>
      <c r="G80" s="6">
        <f t="shared" si="10"/>
        <v>490806</v>
      </c>
    </row>
    <row r="81" spans="1:7" x14ac:dyDescent="0.25">
      <c r="A81" s="6"/>
      <c r="B81" s="6">
        <v>10</v>
      </c>
      <c r="C81" s="1"/>
      <c r="D81" s="3" t="s">
        <v>66</v>
      </c>
      <c r="E81" s="1"/>
      <c r="F81" s="1"/>
      <c r="G81" s="1"/>
    </row>
    <row r="82" spans="1:7" x14ac:dyDescent="0.25">
      <c r="A82" s="6"/>
      <c r="B82" s="6"/>
      <c r="C82" s="2">
        <v>36901</v>
      </c>
      <c r="D82" s="3" t="s">
        <v>67</v>
      </c>
      <c r="E82" s="1">
        <v>218268</v>
      </c>
      <c r="F82" s="1"/>
      <c r="G82" s="1">
        <v>218268</v>
      </c>
    </row>
    <row r="83" spans="1:7" x14ac:dyDescent="0.25">
      <c r="A83" s="1"/>
      <c r="B83" s="1"/>
      <c r="C83" s="2">
        <v>42745</v>
      </c>
      <c r="D83" s="3" t="s">
        <v>69</v>
      </c>
      <c r="E83" s="1">
        <v>12492</v>
      </c>
      <c r="F83" s="1"/>
      <c r="G83" s="1">
        <v>12492</v>
      </c>
    </row>
    <row r="84" spans="1:7" x14ac:dyDescent="0.25">
      <c r="A84" s="1"/>
      <c r="B84" s="1"/>
      <c r="C84" s="2">
        <v>10968</v>
      </c>
      <c r="D84" s="3" t="s">
        <v>145</v>
      </c>
      <c r="E84" s="1">
        <v>5000</v>
      </c>
      <c r="F84" s="1"/>
      <c r="G84" s="1">
        <v>5000</v>
      </c>
    </row>
    <row r="85" spans="1:7" x14ac:dyDescent="0.25">
      <c r="A85" s="1"/>
      <c r="B85" s="1"/>
      <c r="C85" s="2">
        <v>38758</v>
      </c>
      <c r="D85" s="3" t="s">
        <v>70</v>
      </c>
      <c r="E85" s="1">
        <v>4350</v>
      </c>
      <c r="F85" s="1"/>
      <c r="G85" s="1">
        <v>4350</v>
      </c>
    </row>
    <row r="86" spans="1:7" x14ac:dyDescent="0.25">
      <c r="A86" s="1"/>
      <c r="B86" s="1"/>
      <c r="C86" s="2">
        <v>39151</v>
      </c>
      <c r="D86" s="3" t="s">
        <v>71</v>
      </c>
      <c r="E86" s="1">
        <v>5196</v>
      </c>
      <c r="F86" s="1"/>
      <c r="G86" s="1">
        <v>5196</v>
      </c>
    </row>
    <row r="87" spans="1:7" x14ac:dyDescent="0.25">
      <c r="A87" s="6" t="s">
        <v>72</v>
      </c>
      <c r="B87" s="6"/>
      <c r="C87" s="1"/>
      <c r="D87" s="1"/>
      <c r="E87" s="6">
        <f>SUM(E82:E86)</f>
        <v>245306</v>
      </c>
      <c r="F87" s="6">
        <f t="shared" ref="F87:G87" si="11">SUM(F82:F86)</f>
        <v>0</v>
      </c>
      <c r="G87" s="6">
        <f t="shared" si="11"/>
        <v>245306</v>
      </c>
    </row>
    <row r="88" spans="1:7" x14ac:dyDescent="0.25">
      <c r="A88" s="1"/>
      <c r="B88" s="6">
        <v>20</v>
      </c>
      <c r="C88" s="1"/>
      <c r="D88" s="3" t="s">
        <v>73</v>
      </c>
      <c r="E88" s="1"/>
      <c r="F88" s="1"/>
      <c r="G88" s="1"/>
    </row>
    <row r="89" spans="1:7" x14ac:dyDescent="0.25">
      <c r="A89" s="1"/>
      <c r="B89" s="1"/>
      <c r="C89" s="2">
        <v>39467</v>
      </c>
      <c r="D89" s="1"/>
      <c r="E89" s="1">
        <v>2400</v>
      </c>
      <c r="F89" s="1"/>
      <c r="G89" s="1">
        <v>2400</v>
      </c>
    </row>
    <row r="90" spans="1:7" x14ac:dyDescent="0.25">
      <c r="A90" s="1"/>
      <c r="B90" s="1"/>
      <c r="C90" s="2">
        <v>39833</v>
      </c>
      <c r="D90" s="1"/>
      <c r="E90" s="1">
        <v>26800</v>
      </c>
      <c r="F90" s="1"/>
      <c r="G90" s="1">
        <v>26800</v>
      </c>
    </row>
    <row r="91" spans="1:7" x14ac:dyDescent="0.25">
      <c r="A91" s="1"/>
      <c r="B91" s="1"/>
      <c r="C91" s="2">
        <v>11098</v>
      </c>
      <c r="D91" s="1"/>
      <c r="E91" s="1">
        <v>10900</v>
      </c>
      <c r="F91" s="1"/>
      <c r="G91" s="1">
        <v>10900</v>
      </c>
    </row>
    <row r="92" spans="1:7" x14ac:dyDescent="0.25">
      <c r="A92" s="1"/>
      <c r="B92" s="6">
        <v>54</v>
      </c>
      <c r="C92" s="1" t="s">
        <v>105</v>
      </c>
      <c r="D92" s="1" t="s">
        <v>106</v>
      </c>
      <c r="E92" s="1">
        <v>200000</v>
      </c>
      <c r="F92" s="1"/>
      <c r="G92" s="1">
        <v>200000</v>
      </c>
    </row>
    <row r="93" spans="1:7" x14ac:dyDescent="0.25">
      <c r="A93" s="6" t="s">
        <v>157</v>
      </c>
      <c r="B93" s="6"/>
      <c r="C93" s="1"/>
      <c r="D93" s="1"/>
      <c r="E93" s="6">
        <f>SUM(E89:E92)</f>
        <v>240100</v>
      </c>
      <c r="F93" s="6">
        <f t="shared" ref="F93:G93" si="12">SUM(F89:F92)</f>
        <v>0</v>
      </c>
      <c r="G93" s="6">
        <f t="shared" si="12"/>
        <v>240100</v>
      </c>
    </row>
    <row r="94" spans="1:7" x14ac:dyDescent="0.25">
      <c r="A94" s="1"/>
      <c r="B94" s="1"/>
      <c r="C94" s="1"/>
      <c r="D94" s="1" t="s">
        <v>78</v>
      </c>
      <c r="E94" s="1"/>
      <c r="F94" s="1"/>
      <c r="G94" s="1"/>
    </row>
    <row r="95" spans="1:7" x14ac:dyDescent="0.25">
      <c r="A95" s="1"/>
      <c r="B95" s="6">
        <v>71</v>
      </c>
      <c r="C95" s="1" t="s">
        <v>79</v>
      </c>
      <c r="D95" s="1" t="s">
        <v>81</v>
      </c>
      <c r="E95" s="1">
        <v>5400</v>
      </c>
      <c r="F95" s="1"/>
      <c r="G95" s="1">
        <v>5400</v>
      </c>
    </row>
    <row r="96" spans="1:7" x14ac:dyDescent="0.25">
      <c r="A96" s="6" t="s">
        <v>103</v>
      </c>
      <c r="B96" s="6"/>
      <c r="C96" s="1"/>
      <c r="D96" s="1"/>
      <c r="E96" s="6">
        <f>E95</f>
        <v>5400</v>
      </c>
      <c r="F96" s="6">
        <f t="shared" ref="F96:G96" si="13">F95</f>
        <v>0</v>
      </c>
      <c r="G96" s="6">
        <f t="shared" si="13"/>
        <v>5400</v>
      </c>
    </row>
    <row r="97" spans="1:7" x14ac:dyDescent="0.25">
      <c r="A97" s="6">
        <v>61.02</v>
      </c>
      <c r="B97" s="1"/>
      <c r="C97" s="1"/>
      <c r="D97" s="6" t="s">
        <v>107</v>
      </c>
      <c r="E97" s="6">
        <f>SUM(E104+E110)</f>
        <v>907152</v>
      </c>
      <c r="F97" s="6">
        <f t="shared" ref="F97:G97" si="14">SUM(F104+F110)</f>
        <v>0</v>
      </c>
      <c r="G97" s="6">
        <f t="shared" si="14"/>
        <v>907152</v>
      </c>
    </row>
    <row r="98" spans="1:7" x14ac:dyDescent="0.25">
      <c r="A98" s="6"/>
      <c r="B98" s="6">
        <v>10</v>
      </c>
      <c r="C98" s="2">
        <v>36901</v>
      </c>
      <c r="D98" s="3" t="s">
        <v>67</v>
      </c>
      <c r="E98" s="1">
        <v>561828</v>
      </c>
      <c r="F98" s="1"/>
      <c r="G98" s="1">
        <v>561828</v>
      </c>
    </row>
    <row r="99" spans="1:7" x14ac:dyDescent="0.25">
      <c r="A99" s="1"/>
      <c r="B99" s="1"/>
      <c r="C99" s="2">
        <v>38727</v>
      </c>
      <c r="D99" s="3" t="s">
        <v>108</v>
      </c>
      <c r="E99" s="1">
        <v>36500</v>
      </c>
      <c r="F99" s="1"/>
      <c r="G99" s="1">
        <v>36500</v>
      </c>
    </row>
    <row r="100" spans="1:7" x14ac:dyDescent="0.25">
      <c r="A100" s="1"/>
      <c r="B100" s="1"/>
      <c r="C100" s="2">
        <v>10968</v>
      </c>
      <c r="D100" s="3" t="s">
        <v>145</v>
      </c>
      <c r="E100" s="1">
        <v>5000</v>
      </c>
      <c r="F100" s="1"/>
      <c r="G100" s="1">
        <v>5000</v>
      </c>
    </row>
    <row r="101" spans="1:7" x14ac:dyDescent="0.25">
      <c r="A101" s="1"/>
      <c r="B101" s="1"/>
      <c r="C101" s="2">
        <v>37297</v>
      </c>
      <c r="D101" s="3" t="s">
        <v>109</v>
      </c>
      <c r="E101" s="1">
        <v>93440</v>
      </c>
      <c r="F101" s="1"/>
      <c r="G101" s="1">
        <v>93440</v>
      </c>
    </row>
    <row r="102" spans="1:7" x14ac:dyDescent="0.25">
      <c r="A102" s="1"/>
      <c r="B102" s="1"/>
      <c r="C102" s="2">
        <v>38758</v>
      </c>
      <c r="D102" s="3" t="s">
        <v>70</v>
      </c>
      <c r="E102" s="1">
        <v>11600</v>
      </c>
      <c r="F102" s="1"/>
      <c r="G102" s="1">
        <v>11600</v>
      </c>
    </row>
    <row r="103" spans="1:7" x14ac:dyDescent="0.25">
      <c r="A103" s="1"/>
      <c r="B103" s="1"/>
      <c r="C103" s="2">
        <v>39151</v>
      </c>
      <c r="D103" s="3" t="s">
        <v>71</v>
      </c>
      <c r="E103" s="1">
        <v>13584</v>
      </c>
      <c r="F103" s="1"/>
      <c r="G103" s="1">
        <v>13584</v>
      </c>
    </row>
    <row r="104" spans="1:7" x14ac:dyDescent="0.25">
      <c r="A104" s="6" t="s">
        <v>72</v>
      </c>
      <c r="B104" s="6"/>
      <c r="C104" s="1"/>
      <c r="D104" s="1"/>
      <c r="E104" s="6">
        <f>SUM(E98:E103)</f>
        <v>721952</v>
      </c>
      <c r="F104" s="6">
        <f t="shared" ref="F104:G104" si="15">SUM(F98:F103)</f>
        <v>0</v>
      </c>
      <c r="G104" s="6">
        <f t="shared" si="15"/>
        <v>721952</v>
      </c>
    </row>
    <row r="105" spans="1:7" x14ac:dyDescent="0.25">
      <c r="A105" s="1"/>
      <c r="B105" s="6">
        <v>20</v>
      </c>
      <c r="C105" s="1"/>
      <c r="D105" s="3" t="s">
        <v>73</v>
      </c>
      <c r="E105" s="1"/>
      <c r="F105" s="1"/>
      <c r="G105" s="1"/>
    </row>
    <row r="106" spans="1:7" x14ac:dyDescent="0.25">
      <c r="A106" s="1"/>
      <c r="B106" s="1"/>
      <c r="C106" s="2">
        <v>37031</v>
      </c>
      <c r="D106" s="3" t="s">
        <v>110</v>
      </c>
      <c r="E106" s="1">
        <v>15000</v>
      </c>
      <c r="F106" s="1"/>
      <c r="G106" s="1">
        <v>15000</v>
      </c>
    </row>
    <row r="107" spans="1:7" x14ac:dyDescent="0.25">
      <c r="A107" s="1"/>
      <c r="B107" s="1"/>
      <c r="C107" s="2">
        <v>11098</v>
      </c>
      <c r="D107" s="3" t="s">
        <v>92</v>
      </c>
      <c r="E107" s="1">
        <v>3100</v>
      </c>
      <c r="F107" s="1"/>
      <c r="G107" s="1">
        <v>3100</v>
      </c>
    </row>
    <row r="108" spans="1:7" x14ac:dyDescent="0.25">
      <c r="A108" s="1"/>
      <c r="B108" s="1"/>
      <c r="C108" s="4">
        <v>20.13</v>
      </c>
      <c r="D108" s="3" t="s">
        <v>96</v>
      </c>
      <c r="E108" s="1">
        <v>25644</v>
      </c>
      <c r="F108" s="1"/>
      <c r="G108" s="1">
        <v>25644</v>
      </c>
    </row>
    <row r="109" spans="1:7" x14ac:dyDescent="0.25">
      <c r="A109" s="1"/>
      <c r="B109" s="1"/>
      <c r="C109" s="1" t="s">
        <v>75</v>
      </c>
      <c r="D109" s="3" t="s">
        <v>99</v>
      </c>
      <c r="E109" s="1">
        <v>141456</v>
      </c>
      <c r="F109" s="1"/>
      <c r="G109" s="1">
        <v>141456</v>
      </c>
    </row>
    <row r="110" spans="1:7" x14ac:dyDescent="0.25">
      <c r="A110" s="6" t="s">
        <v>77</v>
      </c>
      <c r="B110" s="6"/>
      <c r="C110" s="1"/>
      <c r="D110" s="1"/>
      <c r="E110" s="6">
        <f>SUM(E106:E109)</f>
        <v>185200</v>
      </c>
      <c r="F110" s="6">
        <f t="shared" ref="F110:G110" si="16">SUM(F106:F109)</f>
        <v>0</v>
      </c>
      <c r="G110" s="6">
        <f t="shared" si="16"/>
        <v>185200</v>
      </c>
    </row>
    <row r="111" spans="1:7" x14ac:dyDescent="0.25">
      <c r="A111" s="6">
        <v>65.02</v>
      </c>
      <c r="B111" s="6"/>
      <c r="C111" s="1"/>
      <c r="D111" s="6" t="s">
        <v>148</v>
      </c>
      <c r="E111" s="6">
        <f>SUM(E126+E130+E133+E138)</f>
        <v>1528255</v>
      </c>
      <c r="F111" s="6">
        <f t="shared" ref="F111:G111" si="17">SUM(F126+F130+F133+F138)</f>
        <v>-4000</v>
      </c>
      <c r="G111" s="6">
        <f t="shared" si="17"/>
        <v>1524255</v>
      </c>
    </row>
    <row r="112" spans="1:7" x14ac:dyDescent="0.25">
      <c r="A112" s="6"/>
      <c r="B112" s="6">
        <v>20</v>
      </c>
      <c r="C112" s="1"/>
      <c r="D112" s="5" t="s">
        <v>73</v>
      </c>
      <c r="E112" s="1"/>
      <c r="F112" s="1"/>
      <c r="G112" s="1"/>
    </row>
    <row r="113" spans="1:7" x14ac:dyDescent="0.25">
      <c r="A113" s="6"/>
      <c r="B113" s="6"/>
      <c r="C113" s="2">
        <v>36911</v>
      </c>
      <c r="D113" s="3" t="s">
        <v>83</v>
      </c>
      <c r="E113" s="1">
        <v>5917</v>
      </c>
      <c r="F113" s="1"/>
      <c r="G113" s="1">
        <v>5917</v>
      </c>
    </row>
    <row r="114" spans="1:7" x14ac:dyDescent="0.25">
      <c r="A114" s="6"/>
      <c r="B114" s="6"/>
      <c r="C114" s="2">
        <v>37276</v>
      </c>
      <c r="D114" s="3" t="s">
        <v>84</v>
      </c>
      <c r="E114" s="1">
        <v>20000</v>
      </c>
      <c r="F114" s="1"/>
      <c r="G114" s="1">
        <v>20000</v>
      </c>
    </row>
    <row r="115" spans="1:7" x14ac:dyDescent="0.25">
      <c r="A115" s="6"/>
      <c r="B115" s="6"/>
      <c r="C115" s="2">
        <v>37641</v>
      </c>
      <c r="D115" s="3" t="s">
        <v>85</v>
      </c>
      <c r="E115" s="1">
        <v>287113</v>
      </c>
      <c r="F115" s="1"/>
      <c r="G115" s="1">
        <v>287113</v>
      </c>
    </row>
    <row r="116" spans="1:7" x14ac:dyDescent="0.25">
      <c r="A116" s="6"/>
      <c r="B116" s="6"/>
      <c r="C116" s="2">
        <v>38006</v>
      </c>
      <c r="D116" s="3" t="s">
        <v>86</v>
      </c>
      <c r="E116" s="1">
        <v>48527</v>
      </c>
      <c r="F116" s="1"/>
      <c r="G116" s="1">
        <v>48527</v>
      </c>
    </row>
    <row r="117" spans="1:7" x14ac:dyDescent="0.25">
      <c r="A117" s="6"/>
      <c r="B117" s="6"/>
      <c r="C117" s="2">
        <v>39102</v>
      </c>
      <c r="D117" s="3" t="s">
        <v>150</v>
      </c>
      <c r="E117" s="1">
        <v>96954</v>
      </c>
      <c r="F117" s="1"/>
      <c r="G117" s="1">
        <v>96954</v>
      </c>
    </row>
    <row r="118" spans="1:7" x14ac:dyDescent="0.25">
      <c r="A118" s="6"/>
      <c r="B118" s="6"/>
      <c r="C118" s="2">
        <v>39467</v>
      </c>
      <c r="D118" s="3" t="s">
        <v>89</v>
      </c>
      <c r="E118" s="1">
        <v>17999</v>
      </c>
      <c r="F118" s="1"/>
      <c r="G118" s="1">
        <v>17999</v>
      </c>
    </row>
    <row r="119" spans="1:7" x14ac:dyDescent="0.25">
      <c r="A119" s="6"/>
      <c r="B119" s="6"/>
      <c r="C119" s="2">
        <v>39833</v>
      </c>
      <c r="D119" s="3" t="s">
        <v>90</v>
      </c>
      <c r="E119" s="1">
        <v>149712</v>
      </c>
      <c r="F119" s="1"/>
      <c r="G119" s="1">
        <v>149712</v>
      </c>
    </row>
    <row r="120" spans="1:7" x14ac:dyDescent="0.25">
      <c r="A120" s="6"/>
      <c r="B120" s="6"/>
      <c r="C120" s="2">
        <v>10978</v>
      </c>
      <c r="D120" s="3" t="s">
        <v>91</v>
      </c>
      <c r="E120" s="1">
        <v>88704</v>
      </c>
      <c r="F120" s="1"/>
      <c r="G120" s="1">
        <v>88704</v>
      </c>
    </row>
    <row r="121" spans="1:7" x14ac:dyDescent="0.25">
      <c r="A121" s="6"/>
      <c r="B121" s="6"/>
      <c r="C121" s="4">
        <v>20.02</v>
      </c>
      <c r="D121" s="3" t="s">
        <v>138</v>
      </c>
      <c r="E121" s="1">
        <v>52286</v>
      </c>
      <c r="F121" s="1"/>
      <c r="G121" s="1">
        <v>52286</v>
      </c>
    </row>
    <row r="122" spans="1:7" x14ac:dyDescent="0.25">
      <c r="A122" s="6"/>
      <c r="B122" s="6"/>
      <c r="C122" s="2">
        <v>11098</v>
      </c>
      <c r="D122" s="3" t="s">
        <v>92</v>
      </c>
      <c r="E122" s="1">
        <v>41233</v>
      </c>
      <c r="F122" s="1"/>
      <c r="G122" s="1">
        <v>41233</v>
      </c>
    </row>
    <row r="123" spans="1:7" x14ac:dyDescent="0.25">
      <c r="A123" s="6"/>
      <c r="B123" s="6"/>
      <c r="C123" s="2">
        <v>37062</v>
      </c>
      <c r="D123" s="3" t="s">
        <v>93</v>
      </c>
      <c r="E123" s="1">
        <v>15000</v>
      </c>
      <c r="F123" s="1"/>
      <c r="G123" s="1">
        <v>15000</v>
      </c>
    </row>
    <row r="124" spans="1:7" x14ac:dyDescent="0.25">
      <c r="A124" s="6"/>
      <c r="B124" s="6"/>
      <c r="C124" s="4">
        <v>20.13</v>
      </c>
      <c r="D124" s="3" t="s">
        <v>96</v>
      </c>
      <c r="E124" s="1">
        <v>19355</v>
      </c>
      <c r="F124" s="1"/>
      <c r="G124" s="1">
        <v>19355</v>
      </c>
    </row>
    <row r="125" spans="1:7" x14ac:dyDescent="0.25">
      <c r="A125" s="6"/>
      <c r="B125" s="6"/>
      <c r="C125" s="4">
        <v>20.14</v>
      </c>
      <c r="D125" s="3" t="s">
        <v>127</v>
      </c>
      <c r="E125" s="1">
        <v>4200</v>
      </c>
      <c r="F125" s="1"/>
      <c r="G125" s="1">
        <v>4200</v>
      </c>
    </row>
    <row r="126" spans="1:7" x14ac:dyDescent="0.25">
      <c r="A126" s="6" t="s">
        <v>77</v>
      </c>
      <c r="B126" s="6"/>
      <c r="C126" s="4"/>
      <c r="D126" s="3"/>
      <c r="E126" s="6">
        <f>SUM(E113:E125)</f>
        <v>847000</v>
      </c>
      <c r="F126" s="6">
        <f t="shared" ref="F126:G126" si="18">SUM(F113:F125)</f>
        <v>0</v>
      </c>
      <c r="G126" s="6">
        <f t="shared" si="18"/>
        <v>847000</v>
      </c>
    </row>
    <row r="127" spans="1:7" x14ac:dyDescent="0.25">
      <c r="A127" s="6"/>
      <c r="B127" s="6">
        <v>57</v>
      </c>
      <c r="C127" s="4"/>
      <c r="D127" s="5" t="s">
        <v>152</v>
      </c>
      <c r="E127" s="1"/>
      <c r="F127" s="1"/>
      <c r="G127" s="1"/>
    </row>
    <row r="128" spans="1:7" x14ac:dyDescent="0.25">
      <c r="A128" s="6"/>
      <c r="B128" s="6"/>
      <c r="C128" s="4" t="s">
        <v>120</v>
      </c>
      <c r="D128" s="3" t="s">
        <v>151</v>
      </c>
      <c r="E128" s="1">
        <v>160000</v>
      </c>
      <c r="F128" s="1">
        <v>-4000</v>
      </c>
      <c r="G128" s="1">
        <v>156000</v>
      </c>
    </row>
    <row r="129" spans="1:7" x14ac:dyDescent="0.25">
      <c r="A129" s="6"/>
      <c r="B129" s="6"/>
      <c r="C129" s="4" t="s">
        <v>155</v>
      </c>
      <c r="D129" s="3" t="s">
        <v>156</v>
      </c>
      <c r="E129" s="1">
        <v>105000</v>
      </c>
      <c r="F129" s="1"/>
      <c r="G129" s="1">
        <v>105000</v>
      </c>
    </row>
    <row r="130" spans="1:7" x14ac:dyDescent="0.25">
      <c r="A130" s="6" t="s">
        <v>154</v>
      </c>
      <c r="B130" s="6"/>
      <c r="C130" s="4"/>
      <c r="D130" s="3"/>
      <c r="E130" s="6">
        <f>SUM(E128:E129)</f>
        <v>265000</v>
      </c>
      <c r="F130" s="6">
        <f t="shared" ref="F130:G130" si="19">SUM(F128:F129)</f>
        <v>-4000</v>
      </c>
      <c r="G130" s="6">
        <f t="shared" si="19"/>
        <v>261000</v>
      </c>
    </row>
    <row r="131" spans="1:7" x14ac:dyDescent="0.25">
      <c r="A131" s="6"/>
      <c r="B131" s="6">
        <v>59</v>
      </c>
      <c r="C131" s="4"/>
      <c r="D131" s="5" t="s">
        <v>115</v>
      </c>
      <c r="E131" s="1"/>
      <c r="F131" s="1"/>
      <c r="G131" s="1"/>
    </row>
    <row r="132" spans="1:7" x14ac:dyDescent="0.25">
      <c r="A132" s="6"/>
      <c r="B132" s="6"/>
      <c r="C132" s="4">
        <v>59.01</v>
      </c>
      <c r="D132" s="3" t="s">
        <v>153</v>
      </c>
      <c r="E132" s="1">
        <v>238490</v>
      </c>
      <c r="F132" s="1"/>
      <c r="G132" s="1">
        <v>238490</v>
      </c>
    </row>
    <row r="133" spans="1:7" x14ac:dyDescent="0.25">
      <c r="A133" s="6" t="s">
        <v>142</v>
      </c>
      <c r="B133" s="6"/>
      <c r="C133" s="4"/>
      <c r="D133" s="3"/>
      <c r="E133" s="6">
        <v>238490</v>
      </c>
      <c r="F133" s="6"/>
      <c r="G133" s="6">
        <v>238490</v>
      </c>
    </row>
    <row r="134" spans="1:7" x14ac:dyDescent="0.25">
      <c r="A134" s="6"/>
      <c r="B134" s="6"/>
      <c r="C134" s="4"/>
      <c r="D134" s="6" t="s">
        <v>78</v>
      </c>
      <c r="E134" s="1"/>
      <c r="F134" s="1"/>
      <c r="G134" s="1"/>
    </row>
    <row r="135" spans="1:7" x14ac:dyDescent="0.25">
      <c r="A135" s="6"/>
      <c r="B135" s="6">
        <v>61</v>
      </c>
      <c r="C135" s="4">
        <v>61.01</v>
      </c>
      <c r="D135" s="3" t="s">
        <v>134</v>
      </c>
      <c r="E135" s="1">
        <v>98962</v>
      </c>
      <c r="F135" s="1"/>
      <c r="G135" s="1">
        <v>98962</v>
      </c>
    </row>
    <row r="136" spans="1:7" x14ac:dyDescent="0.25">
      <c r="A136" s="6"/>
      <c r="B136" s="6"/>
      <c r="C136" s="4">
        <v>61.03</v>
      </c>
      <c r="D136" s="3" t="s">
        <v>133</v>
      </c>
      <c r="E136" s="1">
        <v>18803</v>
      </c>
      <c r="F136" s="1"/>
      <c r="G136" s="1">
        <v>18803</v>
      </c>
    </row>
    <row r="137" spans="1:7" x14ac:dyDescent="0.25">
      <c r="A137" s="6"/>
      <c r="B137" s="6">
        <v>71</v>
      </c>
      <c r="C137" s="4" t="s">
        <v>80</v>
      </c>
      <c r="D137" s="3" t="s">
        <v>82</v>
      </c>
      <c r="E137" s="1">
        <v>60000</v>
      </c>
      <c r="F137" s="1"/>
      <c r="G137" s="1">
        <v>60000</v>
      </c>
    </row>
    <row r="138" spans="1:7" x14ac:dyDescent="0.25">
      <c r="A138" s="6" t="s">
        <v>103</v>
      </c>
      <c r="B138" s="1"/>
      <c r="C138" s="4"/>
      <c r="D138" s="3"/>
      <c r="E138" s="6">
        <f>SUM(E135:E137)</f>
        <v>177765</v>
      </c>
      <c r="F138" s="6">
        <f t="shared" ref="F138:G138" si="20">SUM(F135:F137)</f>
        <v>0</v>
      </c>
      <c r="G138" s="6">
        <f t="shared" si="20"/>
        <v>177765</v>
      </c>
    </row>
    <row r="139" spans="1:7" x14ac:dyDescent="0.25">
      <c r="A139" s="6">
        <v>67.02</v>
      </c>
      <c r="B139" s="1"/>
      <c r="C139" s="1"/>
      <c r="D139" s="5" t="s">
        <v>111</v>
      </c>
      <c r="E139" s="6">
        <f>SUM(E146+E159+E162+E166+E171)</f>
        <v>5098765</v>
      </c>
      <c r="F139" s="6">
        <f t="shared" ref="F139:G139" si="21">SUM(F146+F159+F162+F166+F171)</f>
        <v>0</v>
      </c>
      <c r="G139" s="6">
        <f t="shared" si="21"/>
        <v>5098765</v>
      </c>
    </row>
    <row r="140" spans="1:7" x14ac:dyDescent="0.25">
      <c r="A140" s="6"/>
      <c r="B140" s="6">
        <v>10</v>
      </c>
      <c r="C140" s="2">
        <v>36901</v>
      </c>
      <c r="D140" s="3" t="s">
        <v>67</v>
      </c>
      <c r="E140" s="1">
        <v>1206176</v>
      </c>
      <c r="F140" s="1"/>
      <c r="G140" s="1">
        <v>1206176</v>
      </c>
    </row>
    <row r="141" spans="1:7" x14ac:dyDescent="0.25">
      <c r="A141" s="1"/>
      <c r="B141" s="1"/>
      <c r="C141" s="2">
        <v>38727</v>
      </c>
      <c r="D141" s="3" t="s">
        <v>108</v>
      </c>
      <c r="E141" s="1">
        <v>9400</v>
      </c>
      <c r="F141" s="1"/>
      <c r="G141" s="1">
        <v>9400</v>
      </c>
    </row>
    <row r="142" spans="1:7" x14ac:dyDescent="0.25">
      <c r="A142" s="1"/>
      <c r="B142" s="1"/>
      <c r="C142" s="2">
        <v>42745</v>
      </c>
      <c r="D142" s="3" t="s">
        <v>69</v>
      </c>
      <c r="E142" s="1">
        <v>93079</v>
      </c>
      <c r="F142" s="1"/>
      <c r="G142" s="1">
        <v>93079</v>
      </c>
    </row>
    <row r="143" spans="1:7" x14ac:dyDescent="0.25">
      <c r="A143" s="1"/>
      <c r="B143" s="1"/>
      <c r="C143" s="2">
        <v>10968</v>
      </c>
      <c r="D143" s="3" t="s">
        <v>145</v>
      </c>
      <c r="E143" s="1">
        <v>29055</v>
      </c>
      <c r="F143" s="1"/>
      <c r="G143" s="1">
        <v>29055</v>
      </c>
    </row>
    <row r="144" spans="1:7" x14ac:dyDescent="0.25">
      <c r="A144" s="1"/>
      <c r="B144" s="1"/>
      <c r="C144" s="2">
        <v>38758</v>
      </c>
      <c r="D144" s="3" t="s">
        <v>70</v>
      </c>
      <c r="E144" s="1">
        <v>31991</v>
      </c>
      <c r="F144" s="1"/>
      <c r="G144" s="1">
        <v>31991</v>
      </c>
    </row>
    <row r="145" spans="1:7" x14ac:dyDescent="0.25">
      <c r="A145" s="1"/>
      <c r="B145" s="1"/>
      <c r="C145" s="2">
        <v>39151</v>
      </c>
      <c r="D145" s="3" t="s">
        <v>71</v>
      </c>
      <c r="E145" s="1">
        <v>29260</v>
      </c>
      <c r="F145" s="1"/>
      <c r="G145" s="1">
        <v>29260</v>
      </c>
    </row>
    <row r="146" spans="1:7" x14ac:dyDescent="0.25">
      <c r="A146" s="6" t="s">
        <v>72</v>
      </c>
      <c r="B146" s="6"/>
      <c r="C146" s="1"/>
      <c r="D146" s="1"/>
      <c r="E146" s="6">
        <f>SUM(E140:E145)</f>
        <v>1398961</v>
      </c>
      <c r="F146" s="6">
        <f t="shared" ref="F146:G146" si="22">SUM(F140:F145)</f>
        <v>0</v>
      </c>
      <c r="G146" s="6">
        <f t="shared" si="22"/>
        <v>1398961</v>
      </c>
    </row>
    <row r="147" spans="1:7" x14ac:dyDescent="0.25">
      <c r="A147" s="1"/>
      <c r="B147" s="6">
        <v>20</v>
      </c>
      <c r="C147" s="1"/>
      <c r="D147" s="5" t="s">
        <v>73</v>
      </c>
      <c r="E147" s="1"/>
      <c r="F147" s="1"/>
      <c r="G147" s="1"/>
    </row>
    <row r="148" spans="1:7" x14ac:dyDescent="0.25">
      <c r="A148" s="1"/>
      <c r="B148" s="1"/>
      <c r="C148" s="2">
        <v>37641</v>
      </c>
      <c r="D148" s="3" t="s">
        <v>85</v>
      </c>
      <c r="E148" s="1">
        <v>280000</v>
      </c>
      <c r="F148" s="1"/>
      <c r="G148" s="1">
        <v>280000</v>
      </c>
    </row>
    <row r="149" spans="1:7" x14ac:dyDescent="0.25">
      <c r="A149" s="1"/>
      <c r="B149" s="1"/>
      <c r="C149" s="2">
        <v>38006</v>
      </c>
      <c r="D149" s="3" t="s">
        <v>86</v>
      </c>
      <c r="E149" s="1">
        <v>120999</v>
      </c>
      <c r="F149" s="1"/>
      <c r="G149" s="1">
        <v>120999</v>
      </c>
    </row>
    <row r="150" spans="1:7" x14ac:dyDescent="0.25">
      <c r="A150" s="1"/>
      <c r="B150" s="1"/>
      <c r="C150" s="2">
        <v>38372</v>
      </c>
      <c r="D150" s="3" t="s">
        <v>87</v>
      </c>
      <c r="E150" s="1">
        <v>27000</v>
      </c>
      <c r="F150" s="1"/>
      <c r="G150" s="1">
        <v>27000</v>
      </c>
    </row>
    <row r="151" spans="1:7" x14ac:dyDescent="0.25">
      <c r="A151" s="1"/>
      <c r="B151" s="1"/>
      <c r="C151" s="2">
        <v>38737</v>
      </c>
      <c r="D151" s="3" t="s">
        <v>88</v>
      </c>
      <c r="E151" s="1">
        <v>3000</v>
      </c>
      <c r="F151" s="1"/>
      <c r="G151" s="1">
        <v>3000</v>
      </c>
    </row>
    <row r="152" spans="1:7" x14ac:dyDescent="0.25">
      <c r="A152" s="1"/>
      <c r="B152" s="1"/>
      <c r="C152" s="2">
        <v>39467</v>
      </c>
      <c r="D152" s="3" t="s">
        <v>89</v>
      </c>
      <c r="E152" s="1">
        <v>4000</v>
      </c>
      <c r="F152" s="1"/>
      <c r="G152" s="1">
        <v>4000</v>
      </c>
    </row>
    <row r="153" spans="1:7" x14ac:dyDescent="0.25">
      <c r="A153" s="1"/>
      <c r="B153" s="1"/>
      <c r="C153" s="2">
        <v>39833</v>
      </c>
      <c r="D153" s="3" t="s">
        <v>90</v>
      </c>
      <c r="E153" s="1">
        <v>26382</v>
      </c>
      <c r="F153" s="1"/>
      <c r="G153" s="1">
        <v>26382</v>
      </c>
    </row>
    <row r="154" spans="1:7" x14ac:dyDescent="0.25">
      <c r="A154" s="1"/>
      <c r="B154" s="1"/>
      <c r="C154" s="2">
        <v>44977</v>
      </c>
      <c r="D154" s="3" t="s">
        <v>138</v>
      </c>
      <c r="E154" s="1">
        <v>10981</v>
      </c>
      <c r="F154" s="1"/>
      <c r="G154" s="1">
        <v>10981</v>
      </c>
    </row>
    <row r="155" spans="1:7" x14ac:dyDescent="0.25">
      <c r="A155" s="1"/>
      <c r="B155" s="1"/>
      <c r="C155" s="2">
        <v>37031</v>
      </c>
      <c r="D155" s="3" t="s">
        <v>110</v>
      </c>
      <c r="E155" s="1">
        <v>2000</v>
      </c>
      <c r="F155" s="1"/>
      <c r="G155" s="1">
        <v>2000</v>
      </c>
    </row>
    <row r="156" spans="1:7" x14ac:dyDescent="0.25">
      <c r="A156" s="1"/>
      <c r="B156" s="1"/>
      <c r="C156" s="2">
        <v>11098</v>
      </c>
      <c r="D156" s="3" t="s">
        <v>92</v>
      </c>
      <c r="E156" s="1">
        <v>25078</v>
      </c>
      <c r="F156" s="1"/>
      <c r="G156" s="1">
        <v>25078</v>
      </c>
    </row>
    <row r="157" spans="1:7" x14ac:dyDescent="0.25">
      <c r="A157" s="1"/>
      <c r="B157" s="1"/>
      <c r="C157" s="4">
        <v>20.11</v>
      </c>
      <c r="D157" s="3" t="s">
        <v>112</v>
      </c>
      <c r="E157" s="1">
        <v>6000</v>
      </c>
      <c r="F157" s="1"/>
      <c r="G157" s="1">
        <v>6000</v>
      </c>
    </row>
    <row r="158" spans="1:7" x14ac:dyDescent="0.25">
      <c r="A158" s="1"/>
      <c r="B158" s="1"/>
      <c r="C158" s="1" t="s">
        <v>75</v>
      </c>
      <c r="D158" s="3" t="s">
        <v>99</v>
      </c>
      <c r="E158" s="1">
        <v>1090154</v>
      </c>
      <c r="F158" s="8"/>
      <c r="G158" s="1">
        <v>1090154</v>
      </c>
    </row>
    <row r="159" spans="1:7" x14ac:dyDescent="0.25">
      <c r="A159" s="6" t="s">
        <v>77</v>
      </c>
      <c r="B159" s="6"/>
      <c r="C159" s="1"/>
      <c r="D159" s="3"/>
      <c r="E159" s="6">
        <f>SUM(E148:E158)</f>
        <v>1595594</v>
      </c>
      <c r="F159" s="6">
        <f t="shared" ref="F159:G159" si="23">SUM(F148:F158)</f>
        <v>0</v>
      </c>
      <c r="G159" s="6">
        <f t="shared" si="23"/>
        <v>1595594</v>
      </c>
    </row>
    <row r="160" spans="1:7" ht="30" x14ac:dyDescent="0.25">
      <c r="A160" s="1"/>
      <c r="B160" s="6">
        <v>51</v>
      </c>
      <c r="C160" s="1"/>
      <c r="D160" s="5" t="s">
        <v>113</v>
      </c>
      <c r="E160" s="1"/>
      <c r="F160" s="1"/>
      <c r="G160" s="1"/>
    </row>
    <row r="161" spans="1:7" x14ac:dyDescent="0.25">
      <c r="A161" s="1"/>
      <c r="B161" s="1"/>
      <c r="C161" s="1" t="s">
        <v>114</v>
      </c>
      <c r="D161" s="3" t="s">
        <v>139</v>
      </c>
      <c r="E161" s="1">
        <v>1886144</v>
      </c>
      <c r="F161" s="1">
        <v>0</v>
      </c>
      <c r="G161" s="1">
        <v>1886144</v>
      </c>
    </row>
    <row r="162" spans="1:7" x14ac:dyDescent="0.25">
      <c r="A162" s="6" t="s">
        <v>141</v>
      </c>
      <c r="B162" s="6"/>
      <c r="C162" s="1"/>
      <c r="D162" s="3"/>
      <c r="E162" s="6">
        <f>E161</f>
        <v>1886144</v>
      </c>
      <c r="F162" s="6">
        <f t="shared" ref="F162:G162" si="24">F161</f>
        <v>0</v>
      </c>
      <c r="G162" s="6">
        <f t="shared" si="24"/>
        <v>1886144</v>
      </c>
    </row>
    <row r="163" spans="1:7" x14ac:dyDescent="0.25">
      <c r="A163" s="1"/>
      <c r="B163" s="6">
        <v>59</v>
      </c>
      <c r="C163" s="1"/>
      <c r="D163" s="5" t="s">
        <v>115</v>
      </c>
      <c r="E163" s="1"/>
      <c r="F163" s="1"/>
      <c r="G163" s="1"/>
    </row>
    <row r="164" spans="1:7" x14ac:dyDescent="0.25">
      <c r="A164" s="1"/>
      <c r="B164" s="1"/>
      <c r="C164" s="1">
        <v>59.11</v>
      </c>
      <c r="D164" s="3" t="s">
        <v>116</v>
      </c>
      <c r="E164" s="1">
        <v>30000</v>
      </c>
      <c r="F164" s="1"/>
      <c r="G164" s="1">
        <v>30000</v>
      </c>
    </row>
    <row r="165" spans="1:7" x14ac:dyDescent="0.25">
      <c r="A165" s="1"/>
      <c r="B165" s="1"/>
      <c r="C165" s="1">
        <v>59.12</v>
      </c>
      <c r="D165" s="3" t="s">
        <v>117</v>
      </c>
      <c r="E165" s="1">
        <v>40000</v>
      </c>
      <c r="F165" s="1"/>
      <c r="G165" s="1">
        <v>40000</v>
      </c>
    </row>
    <row r="166" spans="1:7" x14ac:dyDescent="0.25">
      <c r="A166" s="6" t="s">
        <v>142</v>
      </c>
      <c r="B166" s="6"/>
      <c r="C166" s="1"/>
      <c r="D166" s="1"/>
      <c r="E166" s="6">
        <f>SUM(E164:E165)</f>
        <v>70000</v>
      </c>
      <c r="F166" s="6">
        <f t="shared" ref="F166:G166" si="25">SUM(F164:F165)</f>
        <v>0</v>
      </c>
      <c r="G166" s="6">
        <f t="shared" si="25"/>
        <v>70000</v>
      </c>
    </row>
    <row r="167" spans="1:7" x14ac:dyDescent="0.25">
      <c r="A167" s="1"/>
      <c r="B167" s="1"/>
      <c r="C167" s="1"/>
      <c r="D167" s="6" t="s">
        <v>78</v>
      </c>
      <c r="E167" s="1"/>
      <c r="F167" s="1"/>
      <c r="G167" s="1"/>
    </row>
    <row r="168" spans="1:7" x14ac:dyDescent="0.25">
      <c r="A168" s="1"/>
      <c r="B168" s="6">
        <v>51</v>
      </c>
      <c r="C168" s="1">
        <v>51.02</v>
      </c>
      <c r="D168" s="3" t="s">
        <v>118</v>
      </c>
      <c r="E168" s="1">
        <v>31125</v>
      </c>
      <c r="F168" s="1"/>
      <c r="G168" s="1">
        <v>31125</v>
      </c>
    </row>
    <row r="169" spans="1:7" x14ac:dyDescent="0.25">
      <c r="A169" s="1"/>
      <c r="B169" s="6">
        <v>71</v>
      </c>
      <c r="C169" s="1" t="s">
        <v>79</v>
      </c>
      <c r="D169" s="1" t="s">
        <v>81</v>
      </c>
      <c r="E169" s="1">
        <v>54821</v>
      </c>
      <c r="F169" s="1"/>
      <c r="G169" s="1">
        <v>54821</v>
      </c>
    </row>
    <row r="170" spans="1:7" x14ac:dyDescent="0.25">
      <c r="A170" s="1"/>
      <c r="B170" s="1"/>
      <c r="C170" s="1" t="s">
        <v>80</v>
      </c>
      <c r="D170" s="1" t="s">
        <v>82</v>
      </c>
      <c r="E170" s="1">
        <v>62120</v>
      </c>
      <c r="F170" s="1"/>
      <c r="G170" s="1">
        <v>62120</v>
      </c>
    </row>
    <row r="171" spans="1:7" x14ac:dyDescent="0.25">
      <c r="A171" s="6" t="s">
        <v>103</v>
      </c>
      <c r="B171" s="1"/>
      <c r="C171" s="1"/>
      <c r="D171" s="1"/>
      <c r="E171" s="6">
        <f>SUM(E168:E170)</f>
        <v>148066</v>
      </c>
      <c r="F171" s="6">
        <f t="shared" ref="F171:G171" si="26">SUM(F168:F170)</f>
        <v>0</v>
      </c>
      <c r="G171" s="6">
        <f t="shared" si="26"/>
        <v>148066</v>
      </c>
    </row>
    <row r="172" spans="1:7" x14ac:dyDescent="0.25">
      <c r="A172" s="6">
        <v>68.02</v>
      </c>
      <c r="B172" s="1"/>
      <c r="C172" s="1"/>
      <c r="D172" s="6" t="s">
        <v>119</v>
      </c>
      <c r="E172" s="6">
        <f>SUM(E178+E184)</f>
        <v>3601396</v>
      </c>
      <c r="F172" s="6">
        <f t="shared" ref="F172:G172" si="27">SUM(F178+F184)</f>
        <v>-150280</v>
      </c>
      <c r="G172" s="6">
        <f t="shared" si="27"/>
        <v>3451116</v>
      </c>
    </row>
    <row r="173" spans="1:7" x14ac:dyDescent="0.25">
      <c r="A173" s="6"/>
      <c r="B173" s="6">
        <v>10</v>
      </c>
      <c r="C173" s="2">
        <v>36901</v>
      </c>
      <c r="D173" s="3" t="s">
        <v>67</v>
      </c>
      <c r="E173" s="1">
        <v>1839271</v>
      </c>
      <c r="F173" s="1">
        <v>-150280</v>
      </c>
      <c r="G173" s="1">
        <v>1688991</v>
      </c>
    </row>
    <row r="174" spans="1:7" x14ac:dyDescent="0.25">
      <c r="A174" s="1"/>
      <c r="B174" s="1"/>
      <c r="C174" s="2">
        <v>42745</v>
      </c>
      <c r="D174" s="3" t="s">
        <v>69</v>
      </c>
      <c r="E174" s="1">
        <v>183216</v>
      </c>
      <c r="F174" s="1"/>
      <c r="G174" s="1">
        <v>183216</v>
      </c>
    </row>
    <row r="175" spans="1:7" x14ac:dyDescent="0.25">
      <c r="A175" s="1"/>
      <c r="B175" s="1"/>
      <c r="C175" s="2">
        <v>10968</v>
      </c>
      <c r="D175" s="3" t="s">
        <v>145</v>
      </c>
      <c r="E175" s="1">
        <v>5000</v>
      </c>
      <c r="F175" s="1"/>
      <c r="G175" s="1">
        <v>5000</v>
      </c>
    </row>
    <row r="176" spans="1:7" x14ac:dyDescent="0.25">
      <c r="A176" s="1"/>
      <c r="B176" s="1"/>
      <c r="C176" s="2">
        <v>38758</v>
      </c>
      <c r="D176" s="3" t="s">
        <v>70</v>
      </c>
      <c r="E176" s="1">
        <v>63800</v>
      </c>
      <c r="F176" s="1"/>
      <c r="G176" s="1">
        <v>63800</v>
      </c>
    </row>
    <row r="177" spans="1:7" x14ac:dyDescent="0.25">
      <c r="A177" s="1"/>
      <c r="B177" s="1"/>
      <c r="C177" s="2">
        <v>39151</v>
      </c>
      <c r="D177" s="3" t="s">
        <v>71</v>
      </c>
      <c r="E177" s="1">
        <v>44679</v>
      </c>
      <c r="F177" s="1"/>
      <c r="G177" s="1">
        <v>44679</v>
      </c>
    </row>
    <row r="178" spans="1:7" x14ac:dyDescent="0.25">
      <c r="A178" s="6" t="s">
        <v>72</v>
      </c>
      <c r="B178" s="1"/>
      <c r="C178" s="2"/>
      <c r="D178" s="3"/>
      <c r="E178" s="6">
        <f>SUM(E173:E177)</f>
        <v>2135966</v>
      </c>
      <c r="F178" s="6">
        <f t="shared" ref="F178:G178" si="28">SUM(F173:F177)</f>
        <v>-150280</v>
      </c>
      <c r="G178" s="6">
        <f t="shared" si="28"/>
        <v>1985686</v>
      </c>
    </row>
    <row r="179" spans="1:7" x14ac:dyDescent="0.25">
      <c r="A179" s="1"/>
      <c r="B179" s="6">
        <v>20</v>
      </c>
      <c r="C179" s="1"/>
      <c r="D179" s="3" t="s">
        <v>73</v>
      </c>
      <c r="E179" s="1"/>
      <c r="F179" s="1"/>
      <c r="G179" s="1"/>
    </row>
    <row r="180" spans="1:7" x14ac:dyDescent="0.25">
      <c r="A180" s="1"/>
      <c r="B180" s="1"/>
      <c r="C180" s="1" t="s">
        <v>75</v>
      </c>
      <c r="D180" s="3" t="s">
        <v>99</v>
      </c>
      <c r="E180" s="1">
        <v>41000</v>
      </c>
      <c r="F180" s="1"/>
      <c r="G180" s="1">
        <v>41000</v>
      </c>
    </row>
    <row r="181" spans="1:7" x14ac:dyDescent="0.25">
      <c r="A181" s="1"/>
      <c r="B181" s="1">
        <v>57</v>
      </c>
      <c r="C181" s="1" t="s">
        <v>120</v>
      </c>
      <c r="D181" s="3" t="s">
        <v>121</v>
      </c>
      <c r="E181" s="1">
        <v>1224430</v>
      </c>
      <c r="F181" s="1"/>
      <c r="G181" s="1">
        <v>1224430</v>
      </c>
    </row>
    <row r="182" spans="1:7" x14ac:dyDescent="0.25">
      <c r="A182" s="1"/>
      <c r="B182" s="1"/>
      <c r="C182" s="1" t="s">
        <v>122</v>
      </c>
      <c r="D182" s="3" t="s">
        <v>123</v>
      </c>
      <c r="E182" s="1">
        <v>40000</v>
      </c>
      <c r="F182" s="1"/>
      <c r="G182" s="1">
        <v>40000</v>
      </c>
    </row>
    <row r="183" spans="1:7" x14ac:dyDescent="0.25">
      <c r="A183" s="1"/>
      <c r="B183" s="1"/>
      <c r="C183" s="1" t="s">
        <v>124</v>
      </c>
      <c r="D183" s="3" t="s">
        <v>125</v>
      </c>
      <c r="E183" s="1">
        <v>160000</v>
      </c>
      <c r="F183" s="1"/>
      <c r="G183" s="1">
        <v>160000</v>
      </c>
    </row>
    <row r="184" spans="1:7" x14ac:dyDescent="0.25">
      <c r="A184" s="6" t="s">
        <v>149</v>
      </c>
      <c r="B184" s="1"/>
      <c r="C184" s="1"/>
      <c r="D184" s="1"/>
      <c r="E184" s="6">
        <f>SUM(E180:E183)</f>
        <v>1465430</v>
      </c>
      <c r="F184" s="6">
        <f t="shared" ref="F184:G184" si="29">SUM(F180:F183)</f>
        <v>0</v>
      </c>
      <c r="G184" s="6">
        <f t="shared" si="29"/>
        <v>1465430</v>
      </c>
    </row>
    <row r="185" spans="1:7" x14ac:dyDescent="0.25">
      <c r="A185" s="6">
        <v>70.02</v>
      </c>
      <c r="B185" s="1"/>
      <c r="C185" s="1"/>
      <c r="D185" s="5" t="s">
        <v>126</v>
      </c>
      <c r="E185" s="6">
        <f>SUM(E196+E207)</f>
        <v>27545267</v>
      </c>
      <c r="F185" s="6">
        <f t="shared" ref="F185:G185" si="30">SUM(F196+F207)</f>
        <v>0</v>
      </c>
      <c r="G185" s="6">
        <f t="shared" si="30"/>
        <v>27545267</v>
      </c>
    </row>
    <row r="186" spans="1:7" x14ac:dyDescent="0.25">
      <c r="A186" s="6"/>
      <c r="B186" s="6">
        <v>20</v>
      </c>
      <c r="C186" s="1"/>
      <c r="D186" s="3" t="s">
        <v>73</v>
      </c>
      <c r="E186" s="1"/>
      <c r="F186" s="1"/>
      <c r="G186" s="1"/>
    </row>
    <row r="187" spans="1:7" x14ac:dyDescent="0.25">
      <c r="A187" s="1"/>
      <c r="B187" s="1"/>
      <c r="C187" s="2">
        <v>37641</v>
      </c>
      <c r="D187" s="3" t="s">
        <v>85</v>
      </c>
      <c r="E187" s="1">
        <v>745000</v>
      </c>
      <c r="F187" s="1"/>
      <c r="G187" s="1">
        <v>745000</v>
      </c>
    </row>
    <row r="188" spans="1:7" x14ac:dyDescent="0.25">
      <c r="A188" s="1"/>
      <c r="B188" s="1"/>
      <c r="C188" s="2">
        <v>38006</v>
      </c>
      <c r="D188" s="3" t="s">
        <v>86</v>
      </c>
      <c r="E188" s="1">
        <v>208000</v>
      </c>
      <c r="F188" s="1"/>
      <c r="G188" s="1">
        <v>208000</v>
      </c>
    </row>
    <row r="189" spans="1:7" x14ac:dyDescent="0.25">
      <c r="A189" s="1"/>
      <c r="B189" s="1"/>
      <c r="C189" s="2">
        <v>38372</v>
      </c>
      <c r="D189" s="3" t="s">
        <v>87</v>
      </c>
      <c r="E189" s="1">
        <v>10200</v>
      </c>
      <c r="F189" s="1"/>
      <c r="G189" s="1">
        <v>10200</v>
      </c>
    </row>
    <row r="190" spans="1:7" x14ac:dyDescent="0.25">
      <c r="A190" s="1"/>
      <c r="B190" s="1"/>
      <c r="C190" s="2">
        <v>38737</v>
      </c>
      <c r="D190" s="3" t="s">
        <v>88</v>
      </c>
      <c r="E190" s="1">
        <v>11900</v>
      </c>
      <c r="F190" s="1"/>
      <c r="G190" s="1">
        <v>11900</v>
      </c>
    </row>
    <row r="191" spans="1:7" x14ac:dyDescent="0.25">
      <c r="A191" s="1"/>
      <c r="B191" s="1"/>
      <c r="C191" s="2">
        <v>39833</v>
      </c>
      <c r="D191" s="3" t="s">
        <v>90</v>
      </c>
      <c r="E191" s="1">
        <v>2400</v>
      </c>
      <c r="F191" s="1"/>
      <c r="G191" s="1">
        <v>2400</v>
      </c>
    </row>
    <row r="192" spans="1:7" x14ac:dyDescent="0.25">
      <c r="A192" s="1"/>
      <c r="B192" s="1"/>
      <c r="C192" s="4">
        <v>20.02</v>
      </c>
      <c r="D192" s="3" t="s">
        <v>138</v>
      </c>
      <c r="E192" s="1">
        <v>150000</v>
      </c>
      <c r="F192" s="1"/>
      <c r="G192" s="1">
        <v>150000</v>
      </c>
    </row>
    <row r="193" spans="1:7" x14ac:dyDescent="0.25">
      <c r="A193" s="1"/>
      <c r="B193" s="1"/>
      <c r="C193" s="4">
        <v>20.12</v>
      </c>
      <c r="D193" s="3" t="s">
        <v>95</v>
      </c>
      <c r="E193" s="1">
        <v>8400</v>
      </c>
      <c r="F193" s="1"/>
      <c r="G193" s="1">
        <v>8400</v>
      </c>
    </row>
    <row r="194" spans="1:7" x14ac:dyDescent="0.25">
      <c r="A194" s="1"/>
      <c r="B194" s="1"/>
      <c r="C194" s="4">
        <v>20.14</v>
      </c>
      <c r="D194" s="3" t="s">
        <v>127</v>
      </c>
      <c r="E194" s="1">
        <v>18500</v>
      </c>
      <c r="F194" s="1"/>
      <c r="G194" s="1">
        <v>18500</v>
      </c>
    </row>
    <row r="195" spans="1:7" x14ac:dyDescent="0.25">
      <c r="A195" s="1"/>
      <c r="B195" s="1"/>
      <c r="C195" s="1" t="s">
        <v>75</v>
      </c>
      <c r="D195" s="3" t="s">
        <v>99</v>
      </c>
      <c r="E195" s="1">
        <v>935500</v>
      </c>
      <c r="F195" s="1"/>
      <c r="G195" s="1">
        <v>935500</v>
      </c>
    </row>
    <row r="196" spans="1:7" x14ac:dyDescent="0.25">
      <c r="A196" s="6" t="s">
        <v>77</v>
      </c>
      <c r="B196" s="1"/>
      <c r="C196" s="1"/>
      <c r="D196" s="1"/>
      <c r="E196" s="6">
        <f>SUM(E187:E195)</f>
        <v>2089900</v>
      </c>
      <c r="F196" s="6">
        <f t="shared" ref="F196:G196" si="31">SUM(F187:F195)</f>
        <v>0</v>
      </c>
      <c r="G196" s="6">
        <f t="shared" si="31"/>
        <v>2089900</v>
      </c>
    </row>
    <row r="197" spans="1:7" x14ac:dyDescent="0.25">
      <c r="A197" s="1"/>
      <c r="B197" s="1"/>
      <c r="C197" s="1"/>
      <c r="D197" s="1" t="s">
        <v>78</v>
      </c>
      <c r="E197" s="1"/>
      <c r="F197" s="1"/>
      <c r="G197" s="1"/>
    </row>
    <row r="198" spans="1:7" x14ac:dyDescent="0.25">
      <c r="A198" s="1"/>
      <c r="B198" s="6">
        <v>58</v>
      </c>
      <c r="C198" s="1" t="s">
        <v>128</v>
      </c>
      <c r="D198" s="3" t="s">
        <v>129</v>
      </c>
      <c r="E198" s="1">
        <v>135976</v>
      </c>
      <c r="F198" s="1"/>
      <c r="G198" s="1">
        <v>135976</v>
      </c>
    </row>
    <row r="199" spans="1:7" x14ac:dyDescent="0.25">
      <c r="A199" s="1"/>
      <c r="B199" s="1"/>
      <c r="C199" s="1" t="s">
        <v>130</v>
      </c>
      <c r="D199" s="3" t="s">
        <v>131</v>
      </c>
      <c r="E199" s="1">
        <v>2185822</v>
      </c>
      <c r="F199" s="1"/>
      <c r="G199" s="1">
        <v>2185822</v>
      </c>
    </row>
    <row r="200" spans="1:7" x14ac:dyDescent="0.25">
      <c r="A200" s="1"/>
      <c r="B200" s="6">
        <v>60</v>
      </c>
      <c r="C200" s="1">
        <v>60.01</v>
      </c>
      <c r="D200" s="3" t="s">
        <v>132</v>
      </c>
      <c r="E200" s="1">
        <v>11121231</v>
      </c>
      <c r="F200" s="1"/>
      <c r="G200" s="1">
        <v>11121231</v>
      </c>
    </row>
    <row r="201" spans="1:7" x14ac:dyDescent="0.25">
      <c r="A201" s="1"/>
      <c r="B201" s="1"/>
      <c r="C201" s="1">
        <v>60.03</v>
      </c>
      <c r="D201" s="3" t="s">
        <v>133</v>
      </c>
      <c r="E201" s="1">
        <v>2113034</v>
      </c>
      <c r="F201" s="1"/>
      <c r="G201" s="1">
        <v>2113034</v>
      </c>
    </row>
    <row r="202" spans="1:7" x14ac:dyDescent="0.25">
      <c r="A202" s="1"/>
      <c r="B202" s="6">
        <v>61</v>
      </c>
      <c r="C202" s="1">
        <v>61.01</v>
      </c>
      <c r="D202" s="3" t="s">
        <v>134</v>
      </c>
      <c r="E202" s="1">
        <v>4983644</v>
      </c>
      <c r="F202" s="1"/>
      <c r="G202" s="1">
        <v>4983644</v>
      </c>
    </row>
    <row r="203" spans="1:7" x14ac:dyDescent="0.25">
      <c r="A203" s="1"/>
      <c r="B203" s="1"/>
      <c r="C203" s="1">
        <v>61.03</v>
      </c>
      <c r="D203" s="3" t="s">
        <v>133</v>
      </c>
      <c r="E203" s="1">
        <v>946893</v>
      </c>
      <c r="F203" s="1"/>
      <c r="G203" s="1">
        <v>946893</v>
      </c>
    </row>
    <row r="204" spans="1:7" x14ac:dyDescent="0.25">
      <c r="A204" s="1"/>
      <c r="B204" s="6">
        <v>71</v>
      </c>
      <c r="C204" s="1" t="s">
        <v>135</v>
      </c>
      <c r="D204" s="3" t="s">
        <v>136</v>
      </c>
      <c r="E204" s="1">
        <v>461503</v>
      </c>
      <c r="F204" s="1"/>
      <c r="G204" s="1">
        <v>461503</v>
      </c>
    </row>
    <row r="205" spans="1:7" x14ac:dyDescent="0.25">
      <c r="A205" s="1"/>
      <c r="B205" s="6"/>
      <c r="C205" s="1" t="s">
        <v>79</v>
      </c>
      <c r="D205" s="3" t="s">
        <v>81</v>
      </c>
      <c r="E205" s="1">
        <v>460107</v>
      </c>
      <c r="F205" s="1"/>
      <c r="G205" s="1">
        <v>460107</v>
      </c>
    </row>
    <row r="206" spans="1:7" x14ac:dyDescent="0.25">
      <c r="A206" s="1"/>
      <c r="B206" s="1"/>
      <c r="C206" s="1" t="s">
        <v>80</v>
      </c>
      <c r="D206" s="3" t="s">
        <v>82</v>
      </c>
      <c r="E206" s="1">
        <v>3047157</v>
      </c>
      <c r="F206" s="1"/>
      <c r="G206" s="1">
        <v>3047157</v>
      </c>
    </row>
    <row r="207" spans="1:7" x14ac:dyDescent="0.25">
      <c r="A207" s="6" t="s">
        <v>103</v>
      </c>
      <c r="B207" s="1"/>
      <c r="C207" s="1"/>
      <c r="D207" s="1"/>
      <c r="E207" s="6">
        <f>SUM(E198:E206)</f>
        <v>25455367</v>
      </c>
      <c r="F207" s="6">
        <f t="shared" ref="F207:G207" si="32">SUM(F198:F206)</f>
        <v>0</v>
      </c>
      <c r="G207" s="6">
        <f t="shared" si="32"/>
        <v>25455367</v>
      </c>
    </row>
    <row r="208" spans="1:7" x14ac:dyDescent="0.25">
      <c r="A208" s="6">
        <v>74.02</v>
      </c>
      <c r="B208" s="1"/>
      <c r="C208" s="1"/>
      <c r="D208" s="5" t="s">
        <v>137</v>
      </c>
      <c r="E208" s="6">
        <f>SUM(E214+E223+E225+E229)</f>
        <v>4451020</v>
      </c>
      <c r="F208" s="6">
        <f t="shared" ref="F208:G208" si="33">SUM(F214+F223+F225+F229)</f>
        <v>0</v>
      </c>
      <c r="G208" s="6">
        <f t="shared" si="33"/>
        <v>4451020</v>
      </c>
    </row>
    <row r="209" spans="1:7" x14ac:dyDescent="0.25">
      <c r="A209" s="6"/>
      <c r="B209" s="6">
        <v>10</v>
      </c>
      <c r="C209" s="2">
        <v>36901</v>
      </c>
      <c r="D209" s="3" t="s">
        <v>67</v>
      </c>
      <c r="E209" s="1">
        <v>461282</v>
      </c>
      <c r="F209" s="1"/>
      <c r="G209" s="1">
        <v>461282</v>
      </c>
    </row>
    <row r="210" spans="1:7" x14ac:dyDescent="0.25">
      <c r="A210" s="1"/>
      <c r="B210" s="1"/>
      <c r="C210" s="2">
        <v>42745</v>
      </c>
      <c r="D210" s="3" t="s">
        <v>69</v>
      </c>
      <c r="E210" s="1">
        <v>26563</v>
      </c>
      <c r="F210" s="1"/>
      <c r="G210" s="1">
        <v>26563</v>
      </c>
    </row>
    <row r="211" spans="1:7" x14ac:dyDescent="0.25">
      <c r="A211" s="1"/>
      <c r="B211" s="1"/>
      <c r="C211" s="2">
        <v>10968</v>
      </c>
      <c r="D211" s="3" t="s">
        <v>145</v>
      </c>
      <c r="E211" s="1">
        <v>3809</v>
      </c>
      <c r="F211" s="1"/>
      <c r="G211" s="1">
        <v>3809</v>
      </c>
    </row>
    <row r="212" spans="1:7" x14ac:dyDescent="0.25">
      <c r="A212" s="1"/>
      <c r="B212" s="1"/>
      <c r="C212" s="2">
        <v>38758</v>
      </c>
      <c r="D212" s="3" t="s">
        <v>70</v>
      </c>
      <c r="E212" s="1">
        <v>9000</v>
      </c>
      <c r="F212" s="1"/>
      <c r="G212" s="1">
        <v>9000</v>
      </c>
    </row>
    <row r="213" spans="1:7" x14ac:dyDescent="0.25">
      <c r="A213" s="1"/>
      <c r="B213" s="1"/>
      <c r="C213" s="2">
        <v>39151</v>
      </c>
      <c r="D213" s="3" t="s">
        <v>71</v>
      </c>
      <c r="E213" s="1">
        <v>10977</v>
      </c>
      <c r="F213" s="1"/>
      <c r="G213" s="1">
        <v>10977</v>
      </c>
    </row>
    <row r="214" spans="1:7" x14ac:dyDescent="0.25">
      <c r="A214" s="6" t="s">
        <v>72</v>
      </c>
      <c r="B214" s="1"/>
      <c r="C214" s="2"/>
      <c r="D214" s="3"/>
      <c r="E214" s="6">
        <f>SUM(E209:E213)</f>
        <v>511631</v>
      </c>
      <c r="F214" s="6">
        <f t="shared" ref="F214:G214" si="34">SUM(F209:F213)</f>
        <v>0</v>
      </c>
      <c r="G214" s="6">
        <f t="shared" si="34"/>
        <v>511631</v>
      </c>
    </row>
    <row r="215" spans="1:7" x14ac:dyDescent="0.25">
      <c r="A215" s="1"/>
      <c r="B215" s="6">
        <v>20</v>
      </c>
      <c r="C215" s="1"/>
      <c r="D215" s="3" t="s">
        <v>73</v>
      </c>
      <c r="E215" s="1"/>
      <c r="F215" s="1"/>
      <c r="G215" s="1"/>
    </row>
    <row r="216" spans="1:7" x14ac:dyDescent="0.25">
      <c r="A216" s="1"/>
      <c r="B216" s="1"/>
      <c r="C216" s="2">
        <v>37641</v>
      </c>
      <c r="D216" s="3" t="s">
        <v>85</v>
      </c>
      <c r="E216" s="1">
        <v>8000</v>
      </c>
      <c r="F216" s="1"/>
      <c r="G216" s="1">
        <v>8000</v>
      </c>
    </row>
    <row r="217" spans="1:7" x14ac:dyDescent="0.25">
      <c r="A217" s="1"/>
      <c r="B217" s="1"/>
      <c r="C217" s="2">
        <v>38006</v>
      </c>
      <c r="D217" s="3" t="s">
        <v>86</v>
      </c>
      <c r="E217" s="1">
        <v>7000</v>
      </c>
      <c r="F217" s="1"/>
      <c r="G217" s="1">
        <v>7000</v>
      </c>
    </row>
    <row r="218" spans="1:7" x14ac:dyDescent="0.25">
      <c r="A218" s="1"/>
      <c r="B218" s="1"/>
      <c r="C218" s="2">
        <v>38372</v>
      </c>
      <c r="D218" s="3" t="s">
        <v>87</v>
      </c>
      <c r="E218" s="1">
        <v>110234</v>
      </c>
      <c r="F218" s="1"/>
      <c r="G218" s="1">
        <v>110234</v>
      </c>
    </row>
    <row r="219" spans="1:7" x14ac:dyDescent="0.25">
      <c r="A219" s="1"/>
      <c r="B219" s="1"/>
      <c r="C219" s="2">
        <v>38737</v>
      </c>
      <c r="D219" s="3" t="s">
        <v>88</v>
      </c>
      <c r="E219" s="1">
        <v>17381</v>
      </c>
      <c r="F219" s="1"/>
      <c r="G219" s="1">
        <v>17381</v>
      </c>
    </row>
    <row r="220" spans="1:7" x14ac:dyDescent="0.25">
      <c r="A220" s="1"/>
      <c r="B220" s="1"/>
      <c r="C220" s="2">
        <v>39833</v>
      </c>
      <c r="D220" s="3" t="s">
        <v>90</v>
      </c>
      <c r="E220" s="1">
        <v>9608</v>
      </c>
      <c r="F220" s="1"/>
      <c r="G220" s="1">
        <v>9608</v>
      </c>
    </row>
    <row r="221" spans="1:7" x14ac:dyDescent="0.25">
      <c r="A221" s="1"/>
      <c r="B221" s="1"/>
      <c r="C221" s="4">
        <v>20.02</v>
      </c>
      <c r="D221" s="3" t="s">
        <v>138</v>
      </c>
      <c r="E221" s="1">
        <v>22287</v>
      </c>
      <c r="F221" s="1"/>
      <c r="G221" s="1">
        <v>22287</v>
      </c>
    </row>
    <row r="222" spans="1:7" x14ac:dyDescent="0.25">
      <c r="A222" s="1"/>
      <c r="B222" s="1"/>
      <c r="C222" s="1" t="s">
        <v>75</v>
      </c>
      <c r="D222" s="3" t="s">
        <v>99</v>
      </c>
      <c r="E222" s="1">
        <v>2279365</v>
      </c>
      <c r="F222" s="1"/>
      <c r="G222" s="1">
        <v>2279365</v>
      </c>
    </row>
    <row r="223" spans="1:7" x14ac:dyDescent="0.25">
      <c r="A223" s="6" t="s">
        <v>77</v>
      </c>
      <c r="B223" s="1"/>
      <c r="C223" s="1"/>
      <c r="D223" s="3"/>
      <c r="E223" s="6">
        <f>SUM(E216:E222)</f>
        <v>2453875</v>
      </c>
      <c r="F223" s="6">
        <f t="shared" ref="F223:G223" si="35">SUM(F216:F222)</f>
        <v>0</v>
      </c>
      <c r="G223" s="6">
        <f t="shared" si="35"/>
        <v>2453875</v>
      </c>
    </row>
    <row r="224" spans="1:7" ht="30" x14ac:dyDescent="0.25">
      <c r="A224" s="1"/>
      <c r="B224" s="6">
        <v>51</v>
      </c>
      <c r="C224" s="1"/>
      <c r="D224" s="3" t="s">
        <v>113</v>
      </c>
      <c r="E224" s="1"/>
      <c r="F224" s="1"/>
      <c r="G224" s="1"/>
    </row>
    <row r="225" spans="1:7" x14ac:dyDescent="0.25">
      <c r="A225" s="1"/>
      <c r="B225" s="1"/>
      <c r="C225" s="1" t="s">
        <v>114</v>
      </c>
      <c r="D225" s="3" t="s">
        <v>139</v>
      </c>
      <c r="E225" s="6">
        <v>1151464</v>
      </c>
      <c r="F225" s="1"/>
      <c r="G225" s="6">
        <v>1151464</v>
      </c>
    </row>
    <row r="226" spans="1:7" x14ac:dyDescent="0.25">
      <c r="A226" s="1"/>
      <c r="B226" s="1"/>
      <c r="C226" s="1"/>
      <c r="D226" s="1" t="s">
        <v>78</v>
      </c>
      <c r="E226" s="1"/>
      <c r="F226" s="1"/>
      <c r="G226" s="1"/>
    </row>
    <row r="227" spans="1:7" x14ac:dyDescent="0.25">
      <c r="A227" s="1"/>
      <c r="B227" s="6">
        <v>71</v>
      </c>
      <c r="C227" s="1" t="s">
        <v>79</v>
      </c>
      <c r="D227" s="3" t="s">
        <v>81</v>
      </c>
      <c r="E227" s="1">
        <v>327300</v>
      </c>
      <c r="F227" s="1"/>
      <c r="G227" s="1">
        <v>327300</v>
      </c>
    </row>
    <row r="228" spans="1:7" x14ac:dyDescent="0.25">
      <c r="A228" s="1"/>
      <c r="B228" s="1"/>
      <c r="C228" s="1" t="s">
        <v>80</v>
      </c>
      <c r="D228" s="3" t="s">
        <v>82</v>
      </c>
      <c r="E228" s="1">
        <v>6750</v>
      </c>
      <c r="F228" s="1"/>
      <c r="G228" s="1">
        <v>6750</v>
      </c>
    </row>
    <row r="229" spans="1:7" x14ac:dyDescent="0.25">
      <c r="A229" s="6" t="s">
        <v>103</v>
      </c>
      <c r="B229" s="1"/>
      <c r="C229" s="1"/>
      <c r="D229" s="1"/>
      <c r="E229" s="6">
        <f>SUM(E227:E228)</f>
        <v>334050</v>
      </c>
      <c r="F229" s="6">
        <f t="shared" ref="F229:G229" si="36">SUM(F227:F228)</f>
        <v>0</v>
      </c>
      <c r="G229" s="6">
        <f t="shared" si="36"/>
        <v>334050</v>
      </c>
    </row>
    <row r="230" spans="1:7" x14ac:dyDescent="0.25">
      <c r="A230" s="6">
        <v>84.02</v>
      </c>
      <c r="B230" s="1"/>
      <c r="C230" s="1"/>
      <c r="D230" s="5" t="s">
        <v>140</v>
      </c>
      <c r="E230" s="6">
        <f>SUM(E234+E242)</f>
        <v>30328344</v>
      </c>
      <c r="F230" s="6">
        <f t="shared" ref="F230:G230" si="37">SUM(F234+F242)</f>
        <v>67494</v>
      </c>
      <c r="G230" s="6">
        <f t="shared" si="37"/>
        <v>30395838</v>
      </c>
    </row>
    <row r="231" spans="1:7" x14ac:dyDescent="0.25">
      <c r="A231" s="6"/>
      <c r="B231" s="6">
        <v>20</v>
      </c>
      <c r="C231" s="1"/>
      <c r="D231" s="3" t="s">
        <v>73</v>
      </c>
      <c r="E231" s="1"/>
      <c r="F231" s="1"/>
      <c r="G231" s="1"/>
    </row>
    <row r="232" spans="1:7" x14ac:dyDescent="0.25">
      <c r="A232" s="1"/>
      <c r="B232" s="1"/>
      <c r="C232" s="4">
        <v>20.02</v>
      </c>
      <c r="D232" s="3" t="s">
        <v>138</v>
      </c>
      <c r="E232" s="1">
        <v>1015665</v>
      </c>
      <c r="F232" s="1"/>
      <c r="G232" s="1">
        <v>1015665</v>
      </c>
    </row>
    <row r="233" spans="1:7" x14ac:dyDescent="0.25">
      <c r="A233" s="1"/>
      <c r="B233" s="1"/>
      <c r="C233" s="1" t="s">
        <v>75</v>
      </c>
      <c r="D233" s="3" t="s">
        <v>99</v>
      </c>
      <c r="E233" s="1">
        <v>171650</v>
      </c>
      <c r="F233" s="1"/>
      <c r="G233" s="1">
        <v>171650</v>
      </c>
    </row>
    <row r="234" spans="1:7" x14ac:dyDescent="0.25">
      <c r="A234" s="6" t="s">
        <v>77</v>
      </c>
      <c r="B234" s="1"/>
      <c r="C234" s="1"/>
      <c r="D234" s="1"/>
      <c r="E234" s="6">
        <f>SUM(E232:E233)</f>
        <v>1187315</v>
      </c>
      <c r="F234" s="6">
        <f t="shared" ref="F234:G234" si="38">SUM(F232:F233)</f>
        <v>0</v>
      </c>
      <c r="G234" s="6">
        <f t="shared" si="38"/>
        <v>1187315</v>
      </c>
    </row>
    <row r="235" spans="1:7" x14ac:dyDescent="0.25">
      <c r="A235" s="1"/>
      <c r="B235" s="1"/>
      <c r="C235" s="1"/>
      <c r="D235" s="1" t="s">
        <v>78</v>
      </c>
      <c r="E235" s="1"/>
      <c r="F235" s="1"/>
      <c r="G235" s="1"/>
    </row>
    <row r="236" spans="1:7" x14ac:dyDescent="0.25">
      <c r="A236" s="1"/>
      <c r="B236" s="6">
        <v>58</v>
      </c>
      <c r="C236" s="1" t="s">
        <v>128</v>
      </c>
      <c r="D236" s="3" t="s">
        <v>129</v>
      </c>
      <c r="E236" s="1">
        <v>783927</v>
      </c>
      <c r="F236" s="1"/>
      <c r="G236" s="1">
        <v>783927</v>
      </c>
    </row>
    <row r="237" spans="1:7" x14ac:dyDescent="0.25">
      <c r="A237" s="1"/>
      <c r="B237" s="1"/>
      <c r="C237" s="1" t="s">
        <v>130</v>
      </c>
      <c r="D237" s="3" t="s">
        <v>131</v>
      </c>
      <c r="E237" s="1">
        <v>5125669</v>
      </c>
      <c r="F237" s="1"/>
      <c r="G237" s="1">
        <v>5125669</v>
      </c>
    </row>
    <row r="238" spans="1:7" x14ac:dyDescent="0.25">
      <c r="A238" s="1"/>
      <c r="B238" s="6">
        <v>60</v>
      </c>
      <c r="C238" s="1">
        <v>60.01</v>
      </c>
      <c r="D238" s="3" t="s">
        <v>132</v>
      </c>
      <c r="E238" s="1">
        <v>2053419</v>
      </c>
      <c r="F238" s="1"/>
      <c r="G238" s="1">
        <v>2053419</v>
      </c>
    </row>
    <row r="239" spans="1:7" x14ac:dyDescent="0.25">
      <c r="A239" s="1"/>
      <c r="B239" s="1"/>
      <c r="C239" s="1">
        <v>60.03</v>
      </c>
      <c r="D239" s="3" t="s">
        <v>133</v>
      </c>
      <c r="E239" s="1">
        <v>390149</v>
      </c>
      <c r="F239" s="1"/>
      <c r="G239" s="1">
        <v>390149</v>
      </c>
    </row>
    <row r="240" spans="1:7" x14ac:dyDescent="0.25">
      <c r="A240" s="1"/>
      <c r="B240" s="6">
        <v>71</v>
      </c>
      <c r="C240" s="1" t="s">
        <v>135</v>
      </c>
      <c r="D240" s="3" t="s">
        <v>136</v>
      </c>
      <c r="E240" s="1">
        <v>14071000</v>
      </c>
      <c r="F240" s="1"/>
      <c r="G240" s="1">
        <v>14071000</v>
      </c>
    </row>
    <row r="241" spans="1:8" x14ac:dyDescent="0.25">
      <c r="A241" s="1"/>
      <c r="B241" s="1"/>
      <c r="C241" s="1" t="s">
        <v>80</v>
      </c>
      <c r="D241" s="3" t="s">
        <v>82</v>
      </c>
      <c r="E241" s="1">
        <v>6716865</v>
      </c>
      <c r="F241" s="1">
        <v>67494</v>
      </c>
      <c r="G241" s="1">
        <v>6784359</v>
      </c>
    </row>
    <row r="242" spans="1:8" x14ac:dyDescent="0.25">
      <c r="A242" s="6" t="s">
        <v>103</v>
      </c>
      <c r="B242" s="1"/>
      <c r="C242" s="1"/>
      <c r="D242" s="1"/>
      <c r="E242" s="6">
        <f>SUM(E236:E241)</f>
        <v>29141029</v>
      </c>
      <c r="F242" s="6">
        <f t="shared" ref="F242:G242" si="39">SUM(F236:F241)</f>
        <v>67494</v>
      </c>
      <c r="G242" s="6">
        <f t="shared" si="39"/>
        <v>29208523</v>
      </c>
    </row>
    <row r="244" spans="1:8" x14ac:dyDescent="0.25">
      <c r="B244" s="10" t="s">
        <v>162</v>
      </c>
      <c r="C244" s="11"/>
      <c r="D244" s="11"/>
      <c r="E244" s="12"/>
      <c r="F244" s="12"/>
      <c r="G244" s="12"/>
      <c r="H244" s="12"/>
    </row>
    <row r="245" spans="1:8" x14ac:dyDescent="0.25">
      <c r="B245" s="13" t="s">
        <v>164</v>
      </c>
      <c r="C245" s="11"/>
      <c r="D245" s="11"/>
      <c r="E245" s="12"/>
      <c r="F245" s="12"/>
      <c r="G245" s="12"/>
      <c r="H245" s="12"/>
    </row>
    <row r="246" spans="1:8" x14ac:dyDescent="0.25">
      <c r="B246" s="10" t="s">
        <v>163</v>
      </c>
      <c r="C246" s="11"/>
      <c r="D246" s="11"/>
      <c r="E246" s="11"/>
      <c r="F246" s="11"/>
      <c r="G246" s="11"/>
      <c r="H246" s="11"/>
    </row>
    <row r="247" spans="1:8" x14ac:dyDescent="0.25">
      <c r="B247" s="10" t="s">
        <v>166</v>
      </c>
      <c r="C247" s="11"/>
      <c r="D247" s="11"/>
      <c r="E247" s="11"/>
      <c r="F247" s="11"/>
      <c r="G247" s="11"/>
      <c r="H247" s="11"/>
    </row>
    <row r="248" spans="1:8" x14ac:dyDescent="0.25">
      <c r="B248" s="13" t="s">
        <v>165</v>
      </c>
      <c r="C248" s="11"/>
      <c r="D248" s="11"/>
      <c r="E248" s="11"/>
      <c r="F248" s="11"/>
      <c r="G248" s="11"/>
      <c r="H248" s="11"/>
    </row>
    <row r="249" spans="1:8" x14ac:dyDescent="0.25">
      <c r="B249" s="12"/>
      <c r="C249" s="12"/>
      <c r="D249" s="12"/>
      <c r="E249" s="12"/>
      <c r="F249" s="12"/>
      <c r="G249" s="12"/>
      <c r="H249" s="12"/>
    </row>
  </sheetData>
  <mergeCells count="5">
    <mergeCell ref="B244:D244"/>
    <mergeCell ref="B245:D245"/>
    <mergeCell ref="B247:H247"/>
    <mergeCell ref="B246:H246"/>
    <mergeCell ref="B248:H248"/>
  </mergeCells>
  <pageMargins left="0.7" right="0.7" top="0.75" bottom="0.75" header="0.3" footer="0.3"/>
  <pageSetup paperSize="9" orientation="landscape" r:id="rId1"/>
  <headerFooter>
    <oddHeader>&amp;C&amp;"-,Aldin"&amp;12                                                                                                                          ANEXA 1 LA HCL NR. 211/21.12.2023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Mioara Enache</dc:creator>
  <cp:lastModifiedBy>Melissa Regep</cp:lastModifiedBy>
  <cp:lastPrinted>2023-12-21T06:23:29Z</cp:lastPrinted>
  <dcterms:created xsi:type="dcterms:W3CDTF">2015-06-05T18:19:34Z</dcterms:created>
  <dcterms:modified xsi:type="dcterms:W3CDTF">2023-12-27T09:27:50Z</dcterms:modified>
</cp:coreProperties>
</file>