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bilitate\Desktop\diverse\Sedinte consiliul local\2024\Cont executie trim IV\"/>
    </mc:Choice>
  </mc:AlternateContent>
  <bookViews>
    <workbookView xWindow="-120" yWindow="-120" windowWidth="25440" windowHeight="15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0" i="1" l="1"/>
  <c r="H59" i="1"/>
  <c r="H58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3" i="1"/>
  <c r="H22" i="1"/>
  <c r="H21" i="1"/>
  <c r="H20" i="1"/>
  <c r="H19" i="1"/>
  <c r="H18" i="1"/>
  <c r="H17" i="1"/>
  <c r="H16" i="1"/>
  <c r="H15" i="1"/>
  <c r="H14" i="1"/>
  <c r="H13" i="1"/>
  <c r="H12" i="1"/>
  <c r="G60" i="1"/>
  <c r="G58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3" i="1"/>
  <c r="G22" i="1"/>
  <c r="G21" i="1"/>
  <c r="G20" i="1"/>
  <c r="G19" i="1"/>
  <c r="G18" i="1"/>
  <c r="G17" i="1"/>
  <c r="G16" i="1"/>
  <c r="G15" i="1"/>
  <c r="G14" i="1"/>
  <c r="G13" i="1"/>
  <c r="G12" i="1"/>
  <c r="D15" i="1"/>
  <c r="D14" i="1" s="1"/>
  <c r="E15" i="1"/>
  <c r="E14" i="1" s="1"/>
  <c r="F15" i="1"/>
  <c r="F14" i="1" s="1"/>
  <c r="D17" i="1"/>
  <c r="E17" i="1"/>
  <c r="F17" i="1"/>
  <c r="D20" i="1"/>
  <c r="D19" i="1" s="1"/>
  <c r="E20" i="1"/>
  <c r="E19" i="1" s="1"/>
  <c r="F20" i="1"/>
  <c r="F19" i="1" s="1"/>
  <c r="D24" i="1"/>
  <c r="E24" i="1"/>
  <c r="F24" i="1"/>
  <c r="D26" i="1"/>
  <c r="E26" i="1"/>
  <c r="F26" i="1"/>
  <c r="D28" i="1"/>
  <c r="E28" i="1"/>
  <c r="F28" i="1"/>
  <c r="D31" i="1"/>
  <c r="E31" i="1"/>
  <c r="F31" i="1"/>
  <c r="D34" i="1"/>
  <c r="E34" i="1"/>
  <c r="F34" i="1"/>
  <c r="D39" i="1"/>
  <c r="D38" i="1" s="1"/>
  <c r="E39" i="1"/>
  <c r="E38" i="1" s="1"/>
  <c r="F39" i="1"/>
  <c r="F38" i="1" s="1"/>
  <c r="D43" i="1"/>
  <c r="D42" i="1" s="1"/>
  <c r="E43" i="1"/>
  <c r="E42" i="1" s="1"/>
  <c r="F43" i="1"/>
  <c r="F42" i="1" s="1"/>
  <c r="D49" i="1"/>
  <c r="D48" i="1" s="1"/>
  <c r="E49" i="1"/>
  <c r="E48" i="1" s="1"/>
  <c r="F49" i="1"/>
  <c r="F48" i="1" s="1"/>
  <c r="D53" i="1"/>
  <c r="D52" i="1" s="1"/>
  <c r="E53" i="1"/>
  <c r="E52" i="1" s="1"/>
  <c r="F53" i="1"/>
  <c r="F52" i="1" s="1"/>
  <c r="D55" i="1"/>
  <c r="E55" i="1"/>
  <c r="F55" i="1"/>
  <c r="E30" i="1" l="1"/>
  <c r="D51" i="1"/>
  <c r="D23" i="1"/>
  <c r="F13" i="1"/>
  <c r="D30" i="1"/>
  <c r="F51" i="1"/>
  <c r="F23" i="1"/>
  <c r="D13" i="1"/>
  <c r="F30" i="1"/>
  <c r="E51" i="1"/>
  <c r="E23" i="1"/>
  <c r="E22" i="1" s="1"/>
  <c r="E13" i="1"/>
  <c r="E41" i="1"/>
  <c r="F41" i="1"/>
  <c r="D41" i="1"/>
  <c r="D22" i="1" l="1"/>
  <c r="F22" i="1"/>
  <c r="F12" i="1" s="1"/>
  <c r="D12" i="1"/>
  <c r="E12" i="1"/>
</calcChain>
</file>

<file path=xl/sharedStrings.xml><?xml version="1.0" encoding="utf-8"?>
<sst xmlns="http://schemas.openxmlformats.org/spreadsheetml/2006/main" count="165" uniqueCount="165">
  <si>
    <t>CENTRALIZAT</t>
  </si>
  <si>
    <t xml:space="preserve"> Anexa 13</t>
  </si>
  <si>
    <t>Cont de executie - Cheltuieli - Bugetul local</t>
  </si>
  <si>
    <t>Trimestrul: 4, Anul: 2023</t>
  </si>
  <si>
    <t>Denumirea indicatorilor</t>
  </si>
  <si>
    <t>A</t>
  </si>
  <si>
    <t>Cod indicator</t>
  </si>
  <si>
    <t>B</t>
  </si>
  <si>
    <t>aprobate la finele perioadei de raportare</t>
  </si>
  <si>
    <t>trimestriale cumulate</t>
  </si>
  <si>
    <t>Credite bugetare</t>
  </si>
  <si>
    <t>Plati efectuate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</si>
  <si>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</si>
  <si>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</si>
  <si>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</si>
  <si>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</si>
  <si>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</si>
  <si>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</si>
  <si>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</si>
  <si>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</si>
  <si>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</si>
  <si>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</si>
  <si>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</si>
  <si>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</si>
  <si>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</si>
  <si>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</si>
  <si>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</si>
  <si>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</si>
  <si>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</si>
  <si>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</si>
  <si>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</si>
  <si>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</si>
  <si>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</si>
  <si>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</si>
  <si>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</si>
  <si>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</si>
  <si>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</si>
  <si>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</si>
  <si>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</si>
  <si>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</si>
  <si>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</si>
  <si>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</si>
  <si>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</si>
  <si>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</si>
  <si>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</si>
  <si>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</si>
  <si>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</si>
  <si>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</si>
  <si>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</si>
  <si>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</si>
  <si>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</si>
  <si>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</si>
  <si>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</si>
  <si>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</si>
  <si>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</si>
  <si>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</si>
  <si>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</si>
  <si>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</si>
  <si>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</si>
  <si>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</si>
  <si>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47</t>
  </si>
  <si>
    <t>Sanatate (cod 66.02.06+66.02.08+66.02.50)</t>
  </si>
  <si>
    <t>66.02</t>
  </si>
  <si>
    <t>51</t>
  </si>
  <si>
    <t>Servicii de sanatate publica</t>
  </si>
  <si>
    <t>66.02.08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</si>
  <si>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</si>
  <si>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</si>
  <si>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</si>
  <si>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</si>
  <si>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</si>
  <si>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</si>
  <si>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</si>
  <si>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</si>
  <si>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</si>
  <si>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</si>
  <si>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</si>
  <si>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</si>
  <si>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</si>
  <si>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</si>
  <si>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</si>
  <si>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</si>
  <si>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</si>
  <si>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</si>
  <si>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68</t>
  </si>
  <si>
    <t>Intretinere gradini publice, parcuri, zone verzi, baze sportive si de agrement</t>
  </si>
  <si>
    <t>67.02.05.03</t>
  </si>
  <si>
    <t>69</t>
  </si>
  <si>
    <t>Servicii religioase</t>
  </si>
  <si>
    <t>67.02.06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</si>
  <si>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</si>
  <si>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</si>
  <si>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</si>
  <si>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</si>
  <si>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</si>
  <si>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</si>
  <si>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</si>
  <si>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</si>
  <si>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</si>
  <si>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</si>
  <si>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</si>
  <si>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</si>
  <si>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</si>
  <si>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</si>
  <si>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</si>
  <si>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</si>
  <si>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</si>
  <si>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</si>
  <si>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</si>
  <si>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</si>
  <si>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</si>
  <si>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</si>
  <si>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</si>
  <si>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</si>
  <si>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</si>
  <si>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</si>
  <si>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</si>
  <si>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</si>
  <si>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</si>
  <si>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</si>
  <si>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</si>
  <si>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</si>
  <si>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</si>
  <si>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</si>
  <si>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</si>
  <si>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</si>
  <si>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</si>
  <si>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</si>
  <si>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</si>
  <si>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</si>
  <si>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</si>
  <si>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</si>
  <si>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</si>
  <si>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</si>
  <si>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</si>
  <si>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</si>
  <si>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</si>
  <si>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</si>
  <si>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</si>
  <si>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</si>
  <si>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</si>
  <si>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129</t>
  </si>
  <si>
    <t>Alte actiuni economice (cod 87.02.01+87.02.03 la 87.02.05+87.02.50)</t>
  </si>
  <si>
    <t>87.02</t>
  </si>
  <si>
    <t>134</t>
  </si>
  <si>
    <t>Alte actiuni economice</t>
  </si>
  <si>
    <t>87.02.50</t>
  </si>
  <si>
    <t>135</t>
  </si>
  <si>
    <t>VII. REZERVE, EXCEDENT / DEFICIT</t>
  </si>
  <si>
    <t>96.02</t>
  </si>
  <si>
    <t>138</t>
  </si>
  <si>
    <t xml:space="preserve">    Excedentul secţiunii de funcţionare</t>
  </si>
  <si>
    <t>98.02.96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</si>
  <si>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</si>
  <si>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</si>
  <si>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</si>
  <si>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</si>
  <si>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</si>
  <si>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</si>
  <si>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</si>
  <si>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DUMITRIU DANUT</t>
  </si>
  <si>
    <t>Procent annual</t>
  </si>
  <si>
    <t>Procent trimestrial</t>
  </si>
  <si>
    <t>Contabil,</t>
  </si>
  <si>
    <t>Mihaela Luminita POLCOVNICU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</si>
</sst>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10" fontId="4" fillId="0" borderId="2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center" vertical="center" wrapText="1" shrinkToFit="1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tabSelected="1" topLeftCell="B43" workbookViewId="0">
      <selection activeCell="H65" sqref="H65"/>
    </sheetView>
  </sheetViews>
  <sheetFormatPr defaultRowHeight="14.4" x14ac:dyDescent="0.3"/>
  <cols>
    <col min="1" max="1" width="4" hidden="1" customWidth="1"/>
    <col min="2" max="2" width="41.88671875" customWidth="1"/>
    <col min="3" max="3" width="10.77734375" customWidth="1"/>
    <col min="4" max="6" width="14.44140625" customWidth="1"/>
    <col min="7" max="8" width="12.44140625" customWidth="1"/>
  </cols>
  <sheetData>
    <row r="1" spans="1:8" x14ac:dyDescent="0.3">
      <c r="A1" s="14" t="s">
        <v>0</v>
      </c>
      <c r="B1" s="14"/>
      <c r="C1" s="14"/>
      <c r="D1" s="14"/>
      <c r="E1" s="14"/>
      <c r="F1" s="14"/>
    </row>
    <row r="2" spans="1:8" x14ac:dyDescent="0.3">
      <c r="A2" s="15" t="s">
        <v>1</v>
      </c>
      <c r="B2" s="15"/>
      <c r="C2" s="15"/>
      <c r="D2" s="15"/>
      <c r="E2" s="15"/>
      <c r="F2" s="15"/>
    </row>
    <row r="3" spans="1:8" ht="69.900000000000006" customHeight="1" x14ac:dyDescent="0.3">
      <c r="A3" s="16" t="s">
        <v>2</v>
      </c>
      <c r="B3" s="16"/>
      <c r="C3" s="16"/>
      <c r="D3" s="16"/>
      <c r="E3" s="16"/>
      <c r="F3" s="16"/>
    </row>
    <row r="4" spans="1:8" x14ac:dyDescent="0.3">
      <c r="A4" s="14" t="s">
        <v>3</v>
      </c>
      <c r="B4" s="14"/>
      <c r="C4" s="14"/>
      <c r="D4" s="14"/>
      <c r="E4" s="14"/>
      <c r="F4" s="14"/>
    </row>
    <row r="5" spans="1:8" ht="15" thickBot="1" x14ac:dyDescent="0.35"/>
    <row r="6" spans="1:8" s="3" customFormat="1" ht="15" thickBot="1" x14ac:dyDescent="0.35">
      <c r="A6" s="11" t="s">
        <v>4</v>
      </c>
      <c r="B6" s="11"/>
      <c r="C6" s="11" t="s">
        <v>6</v>
      </c>
      <c r="D6" s="11" t="s">
        <v>10</v>
      </c>
      <c r="E6" s="11"/>
      <c r="F6" s="11" t="s">
        <v>11</v>
      </c>
      <c r="G6" s="11" t="s">
        <v>161</v>
      </c>
      <c r="H6" s="11" t="s">
        <v>162</v>
      </c>
    </row>
    <row r="7" spans="1:8" s="3" customFormat="1" ht="15" thickBot="1" x14ac:dyDescent="0.35">
      <c r="A7" s="11"/>
      <c r="B7" s="11"/>
      <c r="C7" s="11"/>
      <c r="D7" s="11" t="s">
        <v>8</v>
      </c>
      <c r="E7" s="11" t="s">
        <v>9</v>
      </c>
      <c r="F7" s="11"/>
      <c r="G7" s="11"/>
      <c r="H7" s="11"/>
    </row>
    <row r="8" spans="1:8" s="3" customFormat="1" ht="15" thickBot="1" x14ac:dyDescent="0.35">
      <c r="A8" s="11"/>
      <c r="B8" s="11"/>
      <c r="C8" s="11"/>
      <c r="D8" s="11"/>
      <c r="E8" s="11"/>
      <c r="F8" s="11"/>
      <c r="G8" s="11"/>
      <c r="H8" s="11"/>
    </row>
    <row r="9" spans="1:8" s="3" customFormat="1" ht="15" thickBot="1" x14ac:dyDescent="0.35">
      <c r="A9" s="11"/>
      <c r="B9" s="11"/>
      <c r="C9" s="11"/>
      <c r="D9" s="11"/>
      <c r="E9" s="11"/>
      <c r="F9" s="11"/>
      <c r="G9" s="11"/>
      <c r="H9" s="11"/>
    </row>
    <row r="10" spans="1:8" s="3" customFormat="1" ht="15" thickBot="1" x14ac:dyDescent="0.35">
      <c r="A10" s="11"/>
      <c r="B10" s="11"/>
      <c r="C10" s="11"/>
      <c r="D10" s="11"/>
      <c r="E10" s="11"/>
      <c r="F10" s="11"/>
      <c r="G10" s="11"/>
      <c r="H10" s="11"/>
    </row>
    <row r="11" spans="1:8" s="3" customFormat="1" ht="15" thickBot="1" x14ac:dyDescent="0.35">
      <c r="A11" s="11" t="s">
        <v>5</v>
      </c>
      <c r="B11" s="11"/>
      <c r="C11" s="2" t="s">
        <v>7</v>
      </c>
      <c r="D11" s="2">
        <v>3</v>
      </c>
      <c r="E11" s="2">
        <v>4</v>
      </c>
      <c r="F11" s="2">
        <v>7</v>
      </c>
      <c r="G11" s="2">
        <v>4</v>
      </c>
      <c r="H11" s="2">
        <v>5</v>
      </c>
    </row>
    <row r="12" spans="1:8" s="3" customFormat="1" ht="21.6" x14ac:dyDescent="0.3">
      <c r="A12" s="6" t="s">
        <v>12</v>
      </c>
      <c r="B12" s="6" t="s">
        <v>13</v>
      </c>
      <c r="C12" s="6" t="s">
        <v>14</v>
      </c>
      <c r="D12" s="7">
        <f t="shared" ref="D12:F12" si="0">D13+D19+D22+D41+D51</f>
        <v>15855900</v>
      </c>
      <c r="E12" s="7">
        <f t="shared" si="0"/>
        <v>17394700</v>
      </c>
      <c r="F12" s="7">
        <f t="shared" si="0"/>
        <v>7195859</v>
      </c>
      <c r="G12" s="10">
        <f>F12/D12</f>
        <v>0.45382848025025385</v>
      </c>
      <c r="H12" s="10">
        <f>F12/E12</f>
        <v>0.41368112126107376</v>
      </c>
    </row>
    <row r="13" spans="1:8" s="3" customFormat="1" ht="21.6" x14ac:dyDescent="0.3">
      <c r="A13" s="6" t="s">
        <v>15</v>
      </c>
      <c r="B13" s="6" t="s">
        <v>16</v>
      </c>
      <c r="C13" s="6" t="s">
        <v>17</v>
      </c>
      <c r="D13" s="7">
        <f t="shared" ref="D13:F13" si="1">D14+D17</f>
        <v>6718600</v>
      </c>
      <c r="E13" s="7">
        <f t="shared" si="1"/>
        <v>6463600</v>
      </c>
      <c r="F13" s="7">
        <f t="shared" si="1"/>
        <v>1959986</v>
      </c>
      <c r="G13" s="10">
        <f t="shared" ref="G13:G60" si="2">F13/D13</f>
        <v>0.29172535944988537</v>
      </c>
      <c r="H13" s="10">
        <f t="shared" ref="H13:H60" si="3">F13/E13</f>
        <v>0.30323442044680982</v>
      </c>
    </row>
    <row r="14" spans="1:8" s="3" customFormat="1" x14ac:dyDescent="0.3">
      <c r="A14" s="6" t="s">
        <v>18</v>
      </c>
      <c r="B14" s="6" t="s">
        <v>19</v>
      </c>
      <c r="C14" s="6" t="s">
        <v>20</v>
      </c>
      <c r="D14" s="7">
        <f t="shared" ref="D14:F15" si="4">D15</f>
        <v>6718600</v>
      </c>
      <c r="E14" s="7">
        <f t="shared" si="4"/>
        <v>6455600</v>
      </c>
      <c r="F14" s="7">
        <f t="shared" si="4"/>
        <v>1954986</v>
      </c>
      <c r="G14" s="10">
        <f t="shared" si="2"/>
        <v>0.29098115678861669</v>
      </c>
      <c r="H14" s="10">
        <f t="shared" si="3"/>
        <v>0.30283567755127333</v>
      </c>
    </row>
    <row r="15" spans="1:8" s="3" customFormat="1" x14ac:dyDescent="0.3">
      <c r="A15" s="6" t="s">
        <v>21</v>
      </c>
      <c r="B15" s="6" t="s">
        <v>22</v>
      </c>
      <c r="C15" s="6" t="s">
        <v>23</v>
      </c>
      <c r="D15" s="7">
        <f t="shared" si="4"/>
        <v>6718600</v>
      </c>
      <c r="E15" s="7">
        <f t="shared" si="4"/>
        <v>6455600</v>
      </c>
      <c r="F15" s="7">
        <f t="shared" si="4"/>
        <v>1954986</v>
      </c>
      <c r="G15" s="10">
        <f t="shared" si="2"/>
        <v>0.29098115678861669</v>
      </c>
      <c r="H15" s="10">
        <f t="shared" si="3"/>
        <v>0.30283567755127333</v>
      </c>
    </row>
    <row r="16" spans="1:8" s="3" customFormat="1" x14ac:dyDescent="0.3">
      <c r="A16" s="6" t="s">
        <v>24</v>
      </c>
      <c r="B16" s="6" t="s">
        <v>25</v>
      </c>
      <c r="C16" s="6" t="s">
        <v>26</v>
      </c>
      <c r="D16" s="7">
        <v>6718600</v>
      </c>
      <c r="E16" s="7">
        <v>6455600</v>
      </c>
      <c r="F16" s="7">
        <v>1954986</v>
      </c>
      <c r="G16" s="10">
        <f t="shared" si="2"/>
        <v>0.29098115678861669</v>
      </c>
      <c r="H16" s="10">
        <f t="shared" si="3"/>
        <v>0.30283567755127333</v>
      </c>
    </row>
    <row r="17" spans="1:8" s="3" customFormat="1" ht="21.6" x14ac:dyDescent="0.3">
      <c r="A17" s="6" t="s">
        <v>27</v>
      </c>
      <c r="B17" s="6" t="s">
        <v>28</v>
      </c>
      <c r="C17" s="6" t="s">
        <v>29</v>
      </c>
      <c r="D17" s="7">
        <f t="shared" ref="D17:F17" si="5">+D18</f>
        <v>0</v>
      </c>
      <c r="E17" s="7">
        <f t="shared" si="5"/>
        <v>8000</v>
      </c>
      <c r="F17" s="7">
        <f t="shared" si="5"/>
        <v>5000</v>
      </c>
      <c r="G17" s="10" t="e">
        <f t="shared" si="2"/>
        <v>#DIV/0!</v>
      </c>
      <c r="H17" s="10">
        <f t="shared" si="3"/>
        <v>0.625</v>
      </c>
    </row>
    <row r="18" spans="1:8" s="3" customFormat="1" x14ac:dyDescent="0.3">
      <c r="A18" s="6" t="s">
        <v>30</v>
      </c>
      <c r="B18" s="6" t="s">
        <v>31</v>
      </c>
      <c r="C18" s="6" t="s">
        <v>32</v>
      </c>
      <c r="D18" s="7">
        <v>0</v>
      </c>
      <c r="E18" s="7">
        <v>8000</v>
      </c>
      <c r="F18" s="7">
        <v>5000</v>
      </c>
      <c r="G18" s="10" t="e">
        <f t="shared" si="2"/>
        <v>#DIV/0!</v>
      </c>
      <c r="H18" s="10">
        <f t="shared" si="3"/>
        <v>0.625</v>
      </c>
    </row>
    <row r="19" spans="1:8" s="3" customFormat="1" ht="21.6" x14ac:dyDescent="0.3">
      <c r="A19" s="6" t="s">
        <v>33</v>
      </c>
      <c r="B19" s="6" t="s">
        <v>34</v>
      </c>
      <c r="C19" s="6" t="s">
        <v>35</v>
      </c>
      <c r="D19" s="7">
        <f t="shared" ref="D19:F20" si="6">+D20</f>
        <v>136000</v>
      </c>
      <c r="E19" s="7">
        <f t="shared" si="6"/>
        <v>136000</v>
      </c>
      <c r="F19" s="7">
        <f t="shared" si="6"/>
        <v>95176</v>
      </c>
      <c r="G19" s="10">
        <f t="shared" si="2"/>
        <v>0.69982352941176473</v>
      </c>
      <c r="H19" s="10">
        <f t="shared" si="3"/>
        <v>0.69982352941176473</v>
      </c>
    </row>
    <row r="20" spans="1:8" s="3" customFormat="1" ht="21.6" x14ac:dyDescent="0.3">
      <c r="A20" s="6" t="s">
        <v>36</v>
      </c>
      <c r="B20" s="6" t="s">
        <v>37</v>
      </c>
      <c r="C20" s="6" t="s">
        <v>38</v>
      </c>
      <c r="D20" s="7">
        <f t="shared" si="6"/>
        <v>136000</v>
      </c>
      <c r="E20" s="7">
        <f t="shared" si="6"/>
        <v>136000</v>
      </c>
      <c r="F20" s="7">
        <f t="shared" si="6"/>
        <v>95176</v>
      </c>
      <c r="G20" s="10">
        <f t="shared" si="2"/>
        <v>0.69982352941176473</v>
      </c>
      <c r="H20" s="10">
        <f t="shared" si="3"/>
        <v>0.69982352941176473</v>
      </c>
    </row>
    <row r="21" spans="1:8" s="3" customFormat="1" ht="21.6" x14ac:dyDescent="0.3">
      <c r="A21" s="6" t="s">
        <v>39</v>
      </c>
      <c r="B21" s="6" t="s">
        <v>40</v>
      </c>
      <c r="C21" s="6" t="s">
        <v>41</v>
      </c>
      <c r="D21" s="7">
        <v>136000</v>
      </c>
      <c r="E21" s="7">
        <v>136000</v>
      </c>
      <c r="F21" s="7">
        <v>95176</v>
      </c>
      <c r="G21" s="10">
        <f t="shared" si="2"/>
        <v>0.69982352941176473</v>
      </c>
      <c r="H21" s="10">
        <f t="shared" si="3"/>
        <v>0.69982352941176473</v>
      </c>
    </row>
    <row r="22" spans="1:8" s="3" customFormat="1" ht="21.6" x14ac:dyDescent="0.3">
      <c r="A22" s="6" t="s">
        <v>42</v>
      </c>
      <c r="B22" s="6" t="s">
        <v>43</v>
      </c>
      <c r="C22" s="6" t="s">
        <v>44</v>
      </c>
      <c r="D22" s="7">
        <f t="shared" ref="D22:F22" si="7">D23+D28+D30+D38</f>
        <v>5695610</v>
      </c>
      <c r="E22" s="7">
        <f t="shared" si="7"/>
        <v>6830610</v>
      </c>
      <c r="F22" s="7">
        <f t="shared" si="7"/>
        <v>4206292</v>
      </c>
      <c r="G22" s="10">
        <f t="shared" si="2"/>
        <v>0.73851475083441454</v>
      </c>
      <c r="H22" s="10">
        <f t="shared" si="3"/>
        <v>0.61580034579634912</v>
      </c>
    </row>
    <row r="23" spans="1:8" s="3" customFormat="1" ht="21.6" x14ac:dyDescent="0.3">
      <c r="A23" s="6" t="s">
        <v>45</v>
      </c>
      <c r="B23" s="6" t="s">
        <v>46</v>
      </c>
      <c r="C23" s="6" t="s">
        <v>47</v>
      </c>
      <c r="D23" s="7">
        <f t="shared" ref="D23:F23" si="8">D24+D26</f>
        <v>398100</v>
      </c>
      <c r="E23" s="7">
        <f t="shared" si="8"/>
        <v>365800</v>
      </c>
      <c r="F23" s="7">
        <f t="shared" si="8"/>
        <v>351106</v>
      </c>
      <c r="G23" s="10">
        <f t="shared" si="2"/>
        <v>0.88195428284350663</v>
      </c>
      <c r="H23" s="10">
        <f t="shared" si="3"/>
        <v>0.95983050847457629</v>
      </c>
    </row>
    <row r="24" spans="1:8" s="3" customFormat="1" ht="21.6" x14ac:dyDescent="0.3">
      <c r="A24" s="6" t="s">
        <v>48</v>
      </c>
      <c r="B24" s="6" t="s">
        <v>49</v>
      </c>
      <c r="C24" s="6" t="s">
        <v>50</v>
      </c>
      <c r="D24" s="7">
        <f t="shared" ref="D24:F24" si="9">D25</f>
        <v>0</v>
      </c>
      <c r="E24" s="7">
        <f t="shared" si="9"/>
        <v>0</v>
      </c>
      <c r="F24" s="7">
        <f t="shared" si="9"/>
        <v>0</v>
      </c>
      <c r="G24" s="10">
        <v>0</v>
      </c>
      <c r="H24" s="10">
        <v>0</v>
      </c>
    </row>
    <row r="25" spans="1:8" s="3" customFormat="1" x14ac:dyDescent="0.3">
      <c r="A25" s="6" t="s">
        <v>51</v>
      </c>
      <c r="B25" s="6" t="s">
        <v>52</v>
      </c>
      <c r="C25" s="6" t="s">
        <v>53</v>
      </c>
      <c r="D25" s="7">
        <v>0</v>
      </c>
      <c r="E25" s="7">
        <v>0</v>
      </c>
      <c r="F25" s="7">
        <v>0</v>
      </c>
      <c r="G25" s="10">
        <v>0</v>
      </c>
      <c r="H25" s="10">
        <v>0</v>
      </c>
    </row>
    <row r="26" spans="1:8" s="3" customFormat="1" ht="21.6" x14ac:dyDescent="0.3">
      <c r="A26" s="6" t="s">
        <v>54</v>
      </c>
      <c r="B26" s="6" t="s">
        <v>55</v>
      </c>
      <c r="C26" s="6" t="s">
        <v>56</v>
      </c>
      <c r="D26" s="7">
        <f t="shared" ref="D26:F26" si="10">D27</f>
        <v>398100</v>
      </c>
      <c r="E26" s="7">
        <f t="shared" si="10"/>
        <v>365800</v>
      </c>
      <c r="F26" s="7">
        <f t="shared" si="10"/>
        <v>351106</v>
      </c>
      <c r="G26" s="10">
        <f t="shared" si="2"/>
        <v>0.88195428284350663</v>
      </c>
      <c r="H26" s="10">
        <f t="shared" si="3"/>
        <v>0.95983050847457629</v>
      </c>
    </row>
    <row r="27" spans="1:8" s="3" customFormat="1" x14ac:dyDescent="0.3">
      <c r="A27" s="6" t="s">
        <v>57</v>
      </c>
      <c r="B27" s="6" t="s">
        <v>58</v>
      </c>
      <c r="C27" s="6" t="s">
        <v>59</v>
      </c>
      <c r="D27" s="7">
        <v>398100</v>
      </c>
      <c r="E27" s="7">
        <v>365800</v>
      </c>
      <c r="F27" s="7">
        <v>351106</v>
      </c>
      <c r="G27" s="10">
        <f t="shared" si="2"/>
        <v>0.88195428284350663</v>
      </c>
      <c r="H27" s="10">
        <f t="shared" si="3"/>
        <v>0.95983050847457629</v>
      </c>
    </row>
    <row r="28" spans="1:8" s="3" customFormat="1" x14ac:dyDescent="0.3">
      <c r="A28" s="6" t="s">
        <v>60</v>
      </c>
      <c r="B28" s="6" t="s">
        <v>61</v>
      </c>
      <c r="C28" s="6" t="s">
        <v>62</v>
      </c>
      <c r="D28" s="7">
        <f t="shared" ref="D28:F28" si="11">+D29</f>
        <v>117000</v>
      </c>
      <c r="E28" s="7">
        <f t="shared" si="11"/>
        <v>117000</v>
      </c>
      <c r="F28" s="7">
        <f t="shared" si="11"/>
        <v>74626</v>
      </c>
      <c r="G28" s="10">
        <f t="shared" si="2"/>
        <v>0.6378290598290598</v>
      </c>
      <c r="H28" s="10">
        <f t="shared" si="3"/>
        <v>0.6378290598290598</v>
      </c>
    </row>
    <row r="29" spans="1:8" s="3" customFormat="1" x14ac:dyDescent="0.3">
      <c r="A29" s="6" t="s">
        <v>63</v>
      </c>
      <c r="B29" s="6" t="s">
        <v>64</v>
      </c>
      <c r="C29" s="6" t="s">
        <v>65</v>
      </c>
      <c r="D29" s="7">
        <v>117000</v>
      </c>
      <c r="E29" s="7">
        <v>117000</v>
      </c>
      <c r="F29" s="7">
        <v>74626</v>
      </c>
      <c r="G29" s="10">
        <f t="shared" si="2"/>
        <v>0.6378290598290598</v>
      </c>
      <c r="H29" s="10">
        <f t="shared" si="3"/>
        <v>0.6378290598290598</v>
      </c>
    </row>
    <row r="30" spans="1:8" s="3" customFormat="1" ht="21.6" x14ac:dyDescent="0.3">
      <c r="A30" s="6" t="s">
        <v>66</v>
      </c>
      <c r="B30" s="6" t="s">
        <v>67</v>
      </c>
      <c r="C30" s="6" t="s">
        <v>68</v>
      </c>
      <c r="D30" s="7">
        <f t="shared" ref="D30:F30" si="12">D31+D34+D37</f>
        <v>3133510</v>
      </c>
      <c r="E30" s="7">
        <f t="shared" si="12"/>
        <v>4154810</v>
      </c>
      <c r="F30" s="7">
        <f t="shared" si="12"/>
        <v>1647590</v>
      </c>
      <c r="G30" s="10">
        <f t="shared" si="2"/>
        <v>0.52579694974645041</v>
      </c>
      <c r="H30" s="10">
        <f t="shared" si="3"/>
        <v>0.3965500227447224</v>
      </c>
    </row>
    <row r="31" spans="1:8" s="3" customFormat="1" ht="21.6" x14ac:dyDescent="0.3">
      <c r="A31" s="6" t="s">
        <v>69</v>
      </c>
      <c r="B31" s="6" t="s">
        <v>70</v>
      </c>
      <c r="C31" s="6" t="s">
        <v>71</v>
      </c>
      <c r="D31" s="7">
        <f t="shared" ref="D31:F31" si="13">D32+D33</f>
        <v>2958510</v>
      </c>
      <c r="E31" s="7">
        <f t="shared" si="13"/>
        <v>3884810</v>
      </c>
      <c r="F31" s="7">
        <f t="shared" si="13"/>
        <v>1599076</v>
      </c>
      <c r="G31" s="10">
        <f t="shared" si="2"/>
        <v>0.54050045462073815</v>
      </c>
      <c r="H31" s="10">
        <f t="shared" si="3"/>
        <v>0.41162270484270785</v>
      </c>
    </row>
    <row r="32" spans="1:8" s="3" customFormat="1" x14ac:dyDescent="0.3">
      <c r="A32" s="6" t="s">
        <v>72</v>
      </c>
      <c r="B32" s="6" t="s">
        <v>73</v>
      </c>
      <c r="C32" s="6" t="s">
        <v>74</v>
      </c>
      <c r="D32" s="7">
        <v>108200</v>
      </c>
      <c r="E32" s="7">
        <v>72500</v>
      </c>
      <c r="F32" s="7">
        <v>63968</v>
      </c>
      <c r="G32" s="10">
        <f t="shared" si="2"/>
        <v>0.59120147874306839</v>
      </c>
      <c r="H32" s="10">
        <f t="shared" si="3"/>
        <v>0.88231724137931034</v>
      </c>
    </row>
    <row r="33" spans="1:8" s="3" customFormat="1" x14ac:dyDescent="0.3">
      <c r="A33" s="6" t="s">
        <v>75</v>
      </c>
      <c r="B33" s="6" t="s">
        <v>76</v>
      </c>
      <c r="C33" s="6" t="s">
        <v>77</v>
      </c>
      <c r="D33" s="7">
        <v>2850310</v>
      </c>
      <c r="E33" s="7">
        <v>3812310</v>
      </c>
      <c r="F33" s="7">
        <v>1535108</v>
      </c>
      <c r="G33" s="10">
        <f t="shared" si="2"/>
        <v>0.53857580403535055</v>
      </c>
      <c r="H33" s="10">
        <f t="shared" si="3"/>
        <v>0.40267134624414069</v>
      </c>
    </row>
    <row r="34" spans="1:8" s="3" customFormat="1" ht="21.6" x14ac:dyDescent="0.3">
      <c r="A34" s="6" t="s">
        <v>78</v>
      </c>
      <c r="B34" s="6" t="s">
        <v>79</v>
      </c>
      <c r="C34" s="6" t="s">
        <v>80</v>
      </c>
      <c r="D34" s="7">
        <f t="shared" ref="D34:F34" si="14">D35+D36</f>
        <v>130000</v>
      </c>
      <c r="E34" s="7">
        <f t="shared" si="14"/>
        <v>225000</v>
      </c>
      <c r="F34" s="7">
        <f t="shared" si="14"/>
        <v>3514</v>
      </c>
      <c r="G34" s="10">
        <f t="shared" si="2"/>
        <v>2.703076923076923E-2</v>
      </c>
      <c r="H34" s="10">
        <f t="shared" si="3"/>
        <v>1.5617777777777777E-2</v>
      </c>
    </row>
    <row r="35" spans="1:8" s="3" customFormat="1" x14ac:dyDescent="0.3">
      <c r="A35" s="6" t="s">
        <v>81</v>
      </c>
      <c r="B35" s="6" t="s">
        <v>82</v>
      </c>
      <c r="C35" s="6" t="s">
        <v>83</v>
      </c>
      <c r="D35" s="7">
        <v>115000</v>
      </c>
      <c r="E35" s="7">
        <v>225000</v>
      </c>
      <c r="F35" s="7">
        <v>3514</v>
      </c>
      <c r="G35" s="10">
        <f t="shared" si="2"/>
        <v>3.0556521739130434E-2</v>
      </c>
      <c r="H35" s="10">
        <f t="shared" si="3"/>
        <v>1.5617777777777777E-2</v>
      </c>
    </row>
    <row r="36" spans="1:8" s="3" customFormat="1" ht="21.6" x14ac:dyDescent="0.3">
      <c r="A36" s="6" t="s">
        <v>84</v>
      </c>
      <c r="B36" s="6" t="s">
        <v>85</v>
      </c>
      <c r="C36" s="6" t="s">
        <v>86</v>
      </c>
      <c r="D36" s="7">
        <v>15000</v>
      </c>
      <c r="E36" s="7">
        <v>0</v>
      </c>
      <c r="F36" s="7">
        <v>0</v>
      </c>
      <c r="G36" s="10">
        <f t="shared" si="2"/>
        <v>0</v>
      </c>
      <c r="H36" s="10" t="e">
        <f t="shared" si="3"/>
        <v>#DIV/0!</v>
      </c>
    </row>
    <row r="37" spans="1:8" s="3" customFormat="1" x14ac:dyDescent="0.3">
      <c r="A37" s="6" t="s">
        <v>87</v>
      </c>
      <c r="B37" s="6" t="s">
        <v>88</v>
      </c>
      <c r="C37" s="6" t="s">
        <v>89</v>
      </c>
      <c r="D37" s="7">
        <v>45000</v>
      </c>
      <c r="E37" s="7">
        <v>45000</v>
      </c>
      <c r="F37" s="7">
        <v>45000</v>
      </c>
      <c r="G37" s="10">
        <f t="shared" si="2"/>
        <v>1</v>
      </c>
      <c r="H37" s="10">
        <f t="shared" si="3"/>
        <v>1</v>
      </c>
    </row>
    <row r="38" spans="1:8" s="3" customFormat="1" ht="31.8" x14ac:dyDescent="0.3">
      <c r="A38" s="6" t="s">
        <v>90</v>
      </c>
      <c r="B38" s="6" t="s">
        <v>91</v>
      </c>
      <c r="C38" s="6" t="s">
        <v>92</v>
      </c>
      <c r="D38" s="7">
        <f t="shared" ref="D38:F38" si="15">+D39</f>
        <v>2047000</v>
      </c>
      <c r="E38" s="7">
        <f t="shared" si="15"/>
        <v>2193000</v>
      </c>
      <c r="F38" s="7">
        <f t="shared" si="15"/>
        <v>2132970</v>
      </c>
      <c r="G38" s="10">
        <f t="shared" si="2"/>
        <v>1.0419980459208598</v>
      </c>
      <c r="H38" s="10">
        <f t="shared" si="3"/>
        <v>0.97262653898768814</v>
      </c>
    </row>
    <row r="39" spans="1:8" s="3" customFormat="1" ht="21.6" x14ac:dyDescent="0.3">
      <c r="A39" s="6" t="s">
        <v>93</v>
      </c>
      <c r="B39" s="6" t="s">
        <v>94</v>
      </c>
      <c r="C39" s="6" t="s">
        <v>95</v>
      </c>
      <c r="D39" s="7">
        <f t="shared" ref="D39:F39" si="16">D40</f>
        <v>2047000</v>
      </c>
      <c r="E39" s="7">
        <f t="shared" si="16"/>
        <v>2193000</v>
      </c>
      <c r="F39" s="7">
        <f t="shared" si="16"/>
        <v>2132970</v>
      </c>
      <c r="G39" s="10">
        <f t="shared" si="2"/>
        <v>1.0419980459208598</v>
      </c>
      <c r="H39" s="10">
        <f t="shared" si="3"/>
        <v>0.97262653898768814</v>
      </c>
    </row>
    <row r="40" spans="1:8" s="3" customFormat="1" x14ac:dyDescent="0.3">
      <c r="A40" s="6" t="s">
        <v>96</v>
      </c>
      <c r="B40" s="6" t="s">
        <v>97</v>
      </c>
      <c r="C40" s="6" t="s">
        <v>98</v>
      </c>
      <c r="D40" s="7">
        <v>2047000</v>
      </c>
      <c r="E40" s="7">
        <v>2193000</v>
      </c>
      <c r="F40" s="7">
        <v>2132970</v>
      </c>
      <c r="G40" s="10">
        <f t="shared" si="2"/>
        <v>1.0419980459208598</v>
      </c>
      <c r="H40" s="10">
        <f t="shared" si="3"/>
        <v>0.97262653898768814</v>
      </c>
    </row>
    <row r="41" spans="1:8" s="3" customFormat="1" ht="21.6" x14ac:dyDescent="0.3">
      <c r="A41" s="6" t="s">
        <v>99</v>
      </c>
      <c r="B41" s="6" t="s">
        <v>100</v>
      </c>
      <c r="C41" s="6" t="s">
        <v>101</v>
      </c>
      <c r="D41" s="7">
        <f t="shared" ref="D41:F41" si="17">D42+D48</f>
        <v>2955190</v>
      </c>
      <c r="E41" s="7">
        <f t="shared" si="17"/>
        <v>3485990</v>
      </c>
      <c r="F41" s="7">
        <f t="shared" si="17"/>
        <v>652598</v>
      </c>
      <c r="G41" s="10">
        <f t="shared" si="2"/>
        <v>0.22083114791265537</v>
      </c>
      <c r="H41" s="10">
        <f t="shared" si="3"/>
        <v>0.18720593002274821</v>
      </c>
    </row>
    <row r="42" spans="1:8" s="3" customFormat="1" ht="21.6" x14ac:dyDescent="0.3">
      <c r="A42" s="6" t="s">
        <v>102</v>
      </c>
      <c r="B42" s="6" t="s">
        <v>103</v>
      </c>
      <c r="C42" s="6" t="s">
        <v>104</v>
      </c>
      <c r="D42" s="7">
        <f t="shared" ref="D42:F42" si="18">+D43+D45+D46+D47</f>
        <v>2810190</v>
      </c>
      <c r="E42" s="7">
        <f t="shared" si="18"/>
        <v>3355990</v>
      </c>
      <c r="F42" s="7">
        <f t="shared" si="18"/>
        <v>540019</v>
      </c>
      <c r="G42" s="10">
        <f t="shared" si="2"/>
        <v>0.19216458673612816</v>
      </c>
      <c r="H42" s="10">
        <f t="shared" si="3"/>
        <v>0.16091198126335299</v>
      </c>
    </row>
    <row r="43" spans="1:8" s="3" customFormat="1" ht="21.6" x14ac:dyDescent="0.3">
      <c r="A43" s="6" t="s">
        <v>105</v>
      </c>
      <c r="B43" s="6" t="s">
        <v>106</v>
      </c>
      <c r="C43" s="6" t="s">
        <v>107</v>
      </c>
      <c r="D43" s="7">
        <f t="shared" ref="D43:F43" si="19">D44</f>
        <v>2519500</v>
      </c>
      <c r="E43" s="7">
        <f t="shared" si="19"/>
        <v>2283610</v>
      </c>
      <c r="F43" s="7">
        <f t="shared" si="19"/>
        <v>317003</v>
      </c>
      <c r="G43" s="10">
        <f t="shared" si="2"/>
        <v>0.12581980551696764</v>
      </c>
      <c r="H43" s="10">
        <f t="shared" si="3"/>
        <v>0.1388166105420803</v>
      </c>
    </row>
    <row r="44" spans="1:8" s="3" customFormat="1" x14ac:dyDescent="0.3">
      <c r="A44" s="6" t="s">
        <v>108</v>
      </c>
      <c r="B44" s="6" t="s">
        <v>109</v>
      </c>
      <c r="C44" s="6" t="s">
        <v>110</v>
      </c>
      <c r="D44" s="7">
        <v>2519500</v>
      </c>
      <c r="E44" s="7">
        <v>2283610</v>
      </c>
      <c r="F44" s="7">
        <v>317003</v>
      </c>
      <c r="G44" s="10">
        <f t="shared" si="2"/>
        <v>0.12581980551696764</v>
      </c>
      <c r="H44" s="10">
        <f t="shared" si="3"/>
        <v>0.1388166105420803</v>
      </c>
    </row>
    <row r="45" spans="1:8" s="3" customFormat="1" x14ac:dyDescent="0.3">
      <c r="A45" s="6" t="s">
        <v>111</v>
      </c>
      <c r="B45" s="6" t="s">
        <v>112</v>
      </c>
      <c r="C45" s="6" t="s">
        <v>113</v>
      </c>
      <c r="D45" s="7">
        <v>166000</v>
      </c>
      <c r="E45" s="7">
        <v>176000</v>
      </c>
      <c r="F45" s="7">
        <v>164409</v>
      </c>
      <c r="G45" s="10">
        <f t="shared" si="2"/>
        <v>0.99041566265060244</v>
      </c>
      <c r="H45" s="10">
        <f t="shared" si="3"/>
        <v>0.93414204545454549</v>
      </c>
    </row>
    <row r="46" spans="1:8" s="3" customFormat="1" x14ac:dyDescent="0.3">
      <c r="A46" s="6" t="s">
        <v>114</v>
      </c>
      <c r="B46" s="6" t="s">
        <v>115</v>
      </c>
      <c r="C46" s="6" t="s">
        <v>116</v>
      </c>
      <c r="D46" s="7">
        <v>17580</v>
      </c>
      <c r="E46" s="7">
        <v>17580</v>
      </c>
      <c r="F46" s="7">
        <v>0</v>
      </c>
      <c r="G46" s="10">
        <f t="shared" si="2"/>
        <v>0</v>
      </c>
      <c r="H46" s="10">
        <f t="shared" si="3"/>
        <v>0</v>
      </c>
    </row>
    <row r="47" spans="1:8" s="3" customFormat="1" ht="21.6" x14ac:dyDescent="0.3">
      <c r="A47" s="6" t="s">
        <v>117</v>
      </c>
      <c r="B47" s="6" t="s">
        <v>118</v>
      </c>
      <c r="C47" s="6" t="s">
        <v>119</v>
      </c>
      <c r="D47" s="7">
        <v>107110</v>
      </c>
      <c r="E47" s="7">
        <v>878800</v>
      </c>
      <c r="F47" s="7">
        <v>58607</v>
      </c>
      <c r="G47" s="10">
        <f t="shared" si="2"/>
        <v>0.54716646438241057</v>
      </c>
      <c r="H47" s="10">
        <f t="shared" si="3"/>
        <v>6.6689804278561679E-2</v>
      </c>
    </row>
    <row r="48" spans="1:8" s="3" customFormat="1" ht="21.6" x14ac:dyDescent="0.3">
      <c r="A48" s="6" t="s">
        <v>120</v>
      </c>
      <c r="B48" s="6" t="s">
        <v>121</v>
      </c>
      <c r="C48" s="6" t="s">
        <v>122</v>
      </c>
      <c r="D48" s="7">
        <f t="shared" ref="D48:F48" si="20">+D49</f>
        <v>145000</v>
      </c>
      <c r="E48" s="7">
        <f t="shared" si="20"/>
        <v>130000</v>
      </c>
      <c r="F48" s="7">
        <f t="shared" si="20"/>
        <v>112579</v>
      </c>
      <c r="G48" s="10">
        <f t="shared" si="2"/>
        <v>0.77640689655172412</v>
      </c>
      <c r="H48" s="10">
        <f t="shared" si="3"/>
        <v>0.86599230769230773</v>
      </c>
    </row>
    <row r="49" spans="1:8" s="3" customFormat="1" ht="21.6" x14ac:dyDescent="0.3">
      <c r="A49" s="6" t="s">
        <v>123</v>
      </c>
      <c r="B49" s="6" t="s">
        <v>124</v>
      </c>
      <c r="C49" s="6" t="s">
        <v>125</v>
      </c>
      <c r="D49" s="7">
        <f t="shared" ref="D49:F49" si="21">D50</f>
        <v>145000</v>
      </c>
      <c r="E49" s="7">
        <f t="shared" si="21"/>
        <v>130000</v>
      </c>
      <c r="F49" s="7">
        <f t="shared" si="21"/>
        <v>112579</v>
      </c>
      <c r="G49" s="10">
        <f t="shared" si="2"/>
        <v>0.77640689655172412</v>
      </c>
      <c r="H49" s="10">
        <f t="shared" si="3"/>
        <v>0.86599230769230773</v>
      </c>
    </row>
    <row r="50" spans="1:8" s="3" customFormat="1" x14ac:dyDescent="0.3">
      <c r="A50" s="6" t="s">
        <v>126</v>
      </c>
      <c r="B50" s="6" t="s">
        <v>127</v>
      </c>
      <c r="C50" s="6" t="s">
        <v>128</v>
      </c>
      <c r="D50" s="7">
        <v>145000</v>
      </c>
      <c r="E50" s="7">
        <v>130000</v>
      </c>
      <c r="F50" s="7">
        <v>112579</v>
      </c>
      <c r="G50" s="10">
        <f t="shared" si="2"/>
        <v>0.77640689655172412</v>
      </c>
      <c r="H50" s="10">
        <f t="shared" si="3"/>
        <v>0.86599230769230773</v>
      </c>
    </row>
    <row r="51" spans="1:8" s="3" customFormat="1" ht="21.6" x14ac:dyDescent="0.3">
      <c r="A51" s="6" t="s">
        <v>129</v>
      </c>
      <c r="B51" s="6" t="s">
        <v>130</v>
      </c>
      <c r="C51" s="6" t="s">
        <v>131</v>
      </c>
      <c r="D51" s="7">
        <f t="shared" ref="D51:F51" si="22">+D52+D55</f>
        <v>350500</v>
      </c>
      <c r="E51" s="7">
        <f t="shared" si="22"/>
        <v>478500</v>
      </c>
      <c r="F51" s="7">
        <f t="shared" si="22"/>
        <v>281807</v>
      </c>
      <c r="G51" s="10">
        <f t="shared" si="2"/>
        <v>0.80401426533523535</v>
      </c>
      <c r="H51" s="10">
        <f t="shared" si="3"/>
        <v>0.58893834900731457</v>
      </c>
    </row>
    <row r="52" spans="1:8" s="3" customFormat="1" x14ac:dyDescent="0.3">
      <c r="A52" s="6" t="s">
        <v>132</v>
      </c>
      <c r="B52" s="6" t="s">
        <v>133</v>
      </c>
      <c r="C52" s="6" t="s">
        <v>134</v>
      </c>
      <c r="D52" s="7">
        <f t="shared" ref="D52:F53" si="23">D53</f>
        <v>280500</v>
      </c>
      <c r="E52" s="7">
        <f t="shared" si="23"/>
        <v>478500</v>
      </c>
      <c r="F52" s="7">
        <f t="shared" si="23"/>
        <v>281807</v>
      </c>
      <c r="G52" s="10">
        <f t="shared" si="2"/>
        <v>1.0046595365418896</v>
      </c>
      <c r="H52" s="10">
        <f t="shared" si="3"/>
        <v>0.58893834900731457</v>
      </c>
    </row>
    <row r="53" spans="1:8" s="3" customFormat="1" x14ac:dyDescent="0.3">
      <c r="A53" s="6" t="s">
        <v>135</v>
      </c>
      <c r="B53" s="6" t="s">
        <v>136</v>
      </c>
      <c r="C53" s="6" t="s">
        <v>137</v>
      </c>
      <c r="D53" s="7">
        <f t="shared" si="23"/>
        <v>280500</v>
      </c>
      <c r="E53" s="7">
        <f t="shared" si="23"/>
        <v>478500</v>
      </c>
      <c r="F53" s="7">
        <f t="shared" si="23"/>
        <v>281807</v>
      </c>
      <c r="G53" s="10">
        <f t="shared" si="2"/>
        <v>1.0046595365418896</v>
      </c>
      <c r="H53" s="10">
        <f t="shared" si="3"/>
        <v>0.58893834900731457</v>
      </c>
    </row>
    <row r="54" spans="1:8" s="3" customFormat="1" x14ac:dyDescent="0.3">
      <c r="A54" s="6" t="s">
        <v>138</v>
      </c>
      <c r="B54" s="6" t="s">
        <v>139</v>
      </c>
      <c r="C54" s="6" t="s">
        <v>140</v>
      </c>
      <c r="D54" s="7">
        <v>280500</v>
      </c>
      <c r="E54" s="7">
        <v>478500</v>
      </c>
      <c r="F54" s="7">
        <v>281807</v>
      </c>
      <c r="G54" s="10">
        <f t="shared" si="2"/>
        <v>1.0046595365418896</v>
      </c>
      <c r="H54" s="10">
        <f t="shared" si="3"/>
        <v>0.58893834900731457</v>
      </c>
    </row>
    <row r="55" spans="1:8" s="3" customFormat="1" ht="21.6" x14ac:dyDescent="0.3">
      <c r="A55" s="6" t="s">
        <v>141</v>
      </c>
      <c r="B55" s="6" t="s">
        <v>142</v>
      </c>
      <c r="C55" s="6" t="s">
        <v>143</v>
      </c>
      <c r="D55" s="7">
        <f t="shared" ref="D55:F55" si="24">+D56</f>
        <v>70000</v>
      </c>
      <c r="E55" s="7">
        <f t="shared" si="24"/>
        <v>0</v>
      </c>
      <c r="F55" s="7">
        <f t="shared" si="24"/>
        <v>0</v>
      </c>
      <c r="G55" s="10">
        <v>0</v>
      </c>
      <c r="H55" s="10">
        <v>0</v>
      </c>
    </row>
    <row r="56" spans="1:8" s="3" customFormat="1" x14ac:dyDescent="0.3">
      <c r="A56" s="6" t="s">
        <v>144</v>
      </c>
      <c r="B56" s="6" t="s">
        <v>145</v>
      </c>
      <c r="C56" s="6" t="s">
        <v>146</v>
      </c>
      <c r="D56" s="7">
        <v>70000</v>
      </c>
      <c r="E56" s="7">
        <v>0</v>
      </c>
      <c r="F56" s="7">
        <v>0</v>
      </c>
      <c r="G56" s="10">
        <v>0</v>
      </c>
      <c r="H56" s="10">
        <v>0</v>
      </c>
    </row>
    <row r="57" spans="1:8" s="3" customFormat="1" x14ac:dyDescent="0.3">
      <c r="A57" s="6" t="s">
        <v>147</v>
      </c>
      <c r="B57" s="6" t="s">
        <v>148</v>
      </c>
      <c r="C57" s="6" t="s">
        <v>149</v>
      </c>
      <c r="D57" s="7">
        <v>-2459620</v>
      </c>
      <c r="E57" s="7">
        <v>-2459620</v>
      </c>
      <c r="F57" s="7">
        <v>-630542</v>
      </c>
      <c r="G57" s="10">
        <v>0</v>
      </c>
      <c r="H57" s="10">
        <v>0</v>
      </c>
    </row>
    <row r="58" spans="1:8" s="3" customFormat="1" x14ac:dyDescent="0.3">
      <c r="A58" s="6" t="s">
        <v>150</v>
      </c>
      <c r="B58" s="6" t="s">
        <v>151</v>
      </c>
      <c r="C58" s="6" t="s">
        <v>152</v>
      </c>
      <c r="D58" s="7">
        <v>0</v>
      </c>
      <c r="E58" s="7">
        <v>0</v>
      </c>
      <c r="F58" s="7">
        <v>1185882</v>
      </c>
      <c r="G58" s="10" t="e">
        <f t="shared" si="2"/>
        <v>#DIV/0!</v>
      </c>
      <c r="H58" s="10" t="e">
        <f t="shared" si="3"/>
        <v>#DIV/0!</v>
      </c>
    </row>
    <row r="59" spans="1:8" s="3" customFormat="1" x14ac:dyDescent="0.3">
      <c r="A59" s="6" t="s">
        <v>153</v>
      </c>
      <c r="B59" s="6" t="s">
        <v>154</v>
      </c>
      <c r="C59" s="6" t="s">
        <v>155</v>
      </c>
      <c r="D59" s="7">
        <v>-2459620</v>
      </c>
      <c r="E59" s="7">
        <v>-2459620</v>
      </c>
      <c r="F59" s="7">
        <v>-630542</v>
      </c>
      <c r="G59" s="10">
        <v>0</v>
      </c>
      <c r="H59" s="10">
        <f t="shared" si="3"/>
        <v>0.25635748611574144</v>
      </c>
    </row>
    <row r="60" spans="1:8" s="3" customFormat="1" x14ac:dyDescent="0.3">
      <c r="A60" s="6" t="s">
        <v>156</v>
      </c>
      <c r="B60" s="6" t="s">
        <v>157</v>
      </c>
      <c r="C60" s="6" t="s">
        <v>158</v>
      </c>
      <c r="D60" s="7">
        <v>-2459620</v>
      </c>
      <c r="E60" s="7">
        <v>-2459620</v>
      </c>
      <c r="F60" s="7">
        <v>-1816424</v>
      </c>
      <c r="G60" s="10">
        <f t="shared" si="2"/>
        <v>0.73849781673591852</v>
      </c>
      <c r="H60" s="10">
        <f t="shared" si="3"/>
        <v>0.73849781673591852</v>
      </c>
    </row>
    <row r="61" spans="1:8" s="3" customFormat="1" x14ac:dyDescent="0.3">
      <c r="A61" s="4"/>
      <c r="B61" s="4"/>
      <c r="C61" s="4"/>
      <c r="D61" s="5"/>
      <c r="E61" s="5"/>
      <c r="F61" s="5"/>
      <c r="G61" s="5"/>
      <c r="H61" s="5"/>
    </row>
    <row r="62" spans="1:8" x14ac:dyDescent="0.3">
      <c r="A62" s="12" t="s">
        <v>159</v>
      </c>
      <c r="B62" s="12"/>
      <c r="C62" s="12"/>
      <c r="D62" s="12" t="s">
        <v>163</v>
      </c>
      <c r="E62" s="12"/>
      <c r="F62" s="9"/>
    </row>
    <row r="63" spans="1:8" x14ac:dyDescent="0.3">
      <c r="A63" s="13" t="s">
        <v>160</v>
      </c>
      <c r="B63" s="13"/>
      <c r="C63" s="13"/>
      <c r="D63" s="17" t="s">
        <v>164</v>
      </c>
      <c r="E63" s="17"/>
      <c r="F63" s="1"/>
    </row>
    <row r="123" spans="1:14" x14ac:dyDescent="0.3">
      <c r="A123" s="8"/>
      <c r="B123" s="8"/>
      <c r="C123" s="8"/>
      <c r="F123" s="8"/>
      <c r="G123" s="8"/>
      <c r="H123" s="8"/>
      <c r="K123" s="8"/>
      <c r="L123" s="8"/>
      <c r="M123" s="8"/>
      <c r="N123" s="8"/>
    </row>
  </sheetData>
  <mergeCells count="16">
    <mergeCell ref="A1:F1"/>
    <mergeCell ref="A2:F2"/>
    <mergeCell ref="A3:F3"/>
    <mergeCell ref="A4:F4"/>
    <mergeCell ref="A6:B10"/>
    <mergeCell ref="C6:C10"/>
    <mergeCell ref="H6:H10"/>
    <mergeCell ref="G6:G10"/>
    <mergeCell ref="A62:C62"/>
    <mergeCell ref="A63:C63"/>
    <mergeCell ref="D62:E62"/>
    <mergeCell ref="D6:E6"/>
    <mergeCell ref="D7:D10"/>
    <mergeCell ref="E7:E10"/>
    <mergeCell ref="F6:F10"/>
    <mergeCell ref="A11:B1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Contabilitate</cp:lastModifiedBy>
  <cp:lastPrinted>2024-01-25T16:39:12Z</cp:lastPrinted>
  <dcterms:created xsi:type="dcterms:W3CDTF">2024-01-25T10:16:20Z</dcterms:created>
  <dcterms:modified xsi:type="dcterms:W3CDTF">2024-01-30T06:59:59Z</dcterms:modified>
</cp:coreProperties>
</file>