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tate\Desktop\diverse\Sedinte consiliul local\2024\Cont executie trim IV\"/>
    </mc:Choice>
  </mc:AlternateContent>
  <bookViews>
    <workbookView xWindow="-120" yWindow="-120" windowWidth="25440" windowHeight="15540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H70" i="1"/>
  <c r="H69" i="1"/>
  <c r="H62" i="1"/>
  <c r="H61" i="1"/>
  <c r="H59" i="1"/>
  <c r="H58" i="1"/>
  <c r="H57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G78" i="1"/>
  <c r="G77" i="1"/>
  <c r="G76" i="1"/>
  <c r="G75" i="1"/>
  <c r="G74" i="1"/>
  <c r="G73" i="1"/>
  <c r="G72" i="1"/>
  <c r="G71" i="1"/>
  <c r="G70" i="1"/>
  <c r="G69" i="1"/>
  <c r="G62" i="1"/>
  <c r="G61" i="1"/>
  <c r="G59" i="1"/>
  <c r="G58" i="1"/>
  <c r="G57" i="1"/>
  <c r="G54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H78" i="3"/>
  <c r="H77" i="3"/>
  <c r="H76" i="3"/>
  <c r="H75" i="3"/>
  <c r="H74" i="3"/>
  <c r="H73" i="3"/>
  <c r="H72" i="3"/>
  <c r="H71" i="3"/>
  <c r="H70" i="3"/>
  <c r="H69" i="3"/>
  <c r="H62" i="3"/>
  <c r="H61" i="3"/>
  <c r="H59" i="3"/>
  <c r="H58" i="3"/>
  <c r="H57" i="3"/>
  <c r="H54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G78" i="3"/>
  <c r="G77" i="3"/>
  <c r="G76" i="3"/>
  <c r="G75" i="3"/>
  <c r="G74" i="3"/>
  <c r="G73" i="3"/>
  <c r="G72" i="3"/>
  <c r="G71" i="3"/>
  <c r="G70" i="3"/>
  <c r="G69" i="3"/>
  <c r="G62" i="3"/>
  <c r="G61" i="3"/>
  <c r="G59" i="3"/>
  <c r="G58" i="3"/>
  <c r="G57" i="3"/>
  <c r="G54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D15" i="3" l="1"/>
  <c r="D14" i="3" s="1"/>
  <c r="D13" i="3" s="1"/>
  <c r="D12" i="3" s="1"/>
  <c r="E15" i="3"/>
  <c r="E14" i="3" s="1"/>
  <c r="E13" i="3" s="1"/>
  <c r="E12" i="3" s="1"/>
  <c r="F15" i="3"/>
  <c r="F14" i="3" s="1"/>
  <c r="F13" i="3" s="1"/>
  <c r="F12" i="3" s="1"/>
  <c r="D18" i="3"/>
  <c r="D17" i="3" s="1"/>
  <c r="E18" i="3"/>
  <c r="E17" i="3" s="1"/>
  <c r="F18" i="3"/>
  <c r="F17" i="3" s="1"/>
  <c r="D25" i="3"/>
  <c r="D22" i="3" s="1"/>
  <c r="D21" i="3" s="1"/>
  <c r="D20" i="3" s="1"/>
  <c r="E25" i="3"/>
  <c r="E22" i="3" s="1"/>
  <c r="E21" i="3" s="1"/>
  <c r="E20" i="3" s="1"/>
  <c r="F25" i="3"/>
  <c r="F22" i="3" s="1"/>
  <c r="F21" i="3" s="1"/>
  <c r="F20" i="3" s="1"/>
  <c r="D29" i="3"/>
  <c r="D28" i="3" s="1"/>
  <c r="E29" i="3"/>
  <c r="E28" i="3" s="1"/>
  <c r="F29" i="3"/>
  <c r="F28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E49" i="2" s="1"/>
  <c r="G50" i="2"/>
  <c r="F50" i="2" s="1"/>
  <c r="K50" i="2" s="1"/>
  <c r="H50" i="2"/>
  <c r="I50" i="2"/>
  <c r="I49" i="2" s="1"/>
  <c r="J50" i="2"/>
  <c r="J49" i="2" s="1"/>
  <c r="F51" i="2"/>
  <c r="K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D67" i="2"/>
  <c r="E67" i="2"/>
  <c r="G67" i="2"/>
  <c r="F67" i="2" s="1"/>
  <c r="K67" i="2" s="1"/>
  <c r="H67" i="2"/>
  <c r="I67" i="2"/>
  <c r="J67" i="2"/>
  <c r="F68" i="2"/>
  <c r="K68" i="2"/>
  <c r="F69" i="2"/>
  <c r="K69" i="2"/>
  <c r="D17" i="1"/>
  <c r="E17" i="1"/>
  <c r="E16" i="1" s="1"/>
  <c r="E15" i="1" s="1"/>
  <c r="F17" i="1"/>
  <c r="D19" i="1"/>
  <c r="E19" i="1"/>
  <c r="F19" i="1"/>
  <c r="D24" i="1"/>
  <c r="E24" i="1"/>
  <c r="F24" i="1"/>
  <c r="D27" i="1"/>
  <c r="E27" i="1"/>
  <c r="F27" i="1"/>
  <c r="D33" i="1"/>
  <c r="E33" i="1"/>
  <c r="F33" i="1"/>
  <c r="D38" i="1"/>
  <c r="D37" i="1" s="1"/>
  <c r="E38" i="1"/>
  <c r="E37" i="1" s="1"/>
  <c r="F38" i="1"/>
  <c r="F37" i="1" s="1"/>
  <c r="D43" i="1"/>
  <c r="D42" i="1" s="1"/>
  <c r="E43" i="1"/>
  <c r="E42" i="1" s="1"/>
  <c r="F43" i="1"/>
  <c r="F42" i="1" s="1"/>
  <c r="D48" i="1"/>
  <c r="D47" i="1" s="1"/>
  <c r="D46" i="1" s="1"/>
  <c r="E48" i="1"/>
  <c r="E47" i="1" s="1"/>
  <c r="E46" i="1" s="1"/>
  <c r="F48" i="1"/>
  <c r="F47" i="1" s="1"/>
  <c r="F46" i="1" s="1"/>
  <c r="D51" i="1"/>
  <c r="E51" i="1"/>
  <c r="F51" i="1"/>
  <c r="D55" i="1"/>
  <c r="D54" i="1" s="1"/>
  <c r="E55" i="1"/>
  <c r="E54" i="1" s="1"/>
  <c r="F55" i="1"/>
  <c r="F54" i="1" s="1"/>
  <c r="D58" i="1"/>
  <c r="E58" i="1"/>
  <c r="F58" i="1"/>
  <c r="D64" i="1"/>
  <c r="D63" i="1" s="1"/>
  <c r="E64" i="1"/>
  <c r="E63" i="1" s="1"/>
  <c r="F64" i="1"/>
  <c r="F63" i="1" s="1"/>
  <c r="D73" i="1"/>
  <c r="D68" i="1" s="1"/>
  <c r="E73" i="1"/>
  <c r="E68" i="1" s="1"/>
  <c r="F73" i="1"/>
  <c r="F68" i="1" s="1"/>
  <c r="D76" i="1"/>
  <c r="E76" i="1"/>
  <c r="F76" i="1"/>
  <c r="D80" i="1"/>
  <c r="D79" i="1" s="1"/>
  <c r="E80" i="1"/>
  <c r="E79" i="1" s="1"/>
  <c r="F80" i="1"/>
  <c r="F79" i="1" s="1"/>
  <c r="E23" i="1" l="1"/>
  <c r="E22" i="1" s="1"/>
  <c r="F16" i="1"/>
  <c r="F15" i="1" s="1"/>
  <c r="D16" i="1"/>
  <c r="D15" i="1" s="1"/>
  <c r="F23" i="1"/>
  <c r="F22" i="1" s="1"/>
  <c r="D23" i="1"/>
  <c r="D22" i="1" s="1"/>
  <c r="F50" i="1"/>
  <c r="F45" i="1" s="1"/>
  <c r="D50" i="1"/>
  <c r="D45" i="1" s="1"/>
  <c r="E67" i="1"/>
  <c r="E66" i="1" s="1"/>
  <c r="F67" i="1"/>
  <c r="F66" i="1" s="1"/>
  <c r="D67" i="1"/>
  <c r="D66" i="1" s="1"/>
  <c r="E50" i="1"/>
  <c r="E11" i="3"/>
  <c r="F11" i="3"/>
  <c r="D11" i="3"/>
  <c r="G45" i="2"/>
  <c r="F46" i="2"/>
  <c r="K46" i="2" s="1"/>
  <c r="F36" i="2"/>
  <c r="K36" i="2" s="1"/>
  <c r="J44" i="2"/>
  <c r="E44" i="2"/>
  <c r="J31" i="2"/>
  <c r="J13" i="2" s="1"/>
  <c r="J12" i="2" s="1"/>
  <c r="J11" i="2" s="1"/>
  <c r="E31" i="2"/>
  <c r="E13" i="2" s="1"/>
  <c r="E12" i="2" s="1"/>
  <c r="E11" i="2" s="1"/>
  <c r="I44" i="2"/>
  <c r="D44" i="2"/>
  <c r="I31" i="2"/>
  <c r="I13" i="2" s="1"/>
  <c r="I12" i="2" s="1"/>
  <c r="I11" i="2" s="1"/>
  <c r="D31" i="2"/>
  <c r="H49" i="2"/>
  <c r="H44" i="2" s="1"/>
  <c r="H31" i="2"/>
  <c r="H13" i="2" s="1"/>
  <c r="D13" i="2"/>
  <c r="D12" i="2" s="1"/>
  <c r="D11" i="2" s="1"/>
  <c r="G63" i="2"/>
  <c r="G15" i="2"/>
  <c r="F47" i="2"/>
  <c r="K47" i="2" s="1"/>
  <c r="F37" i="2"/>
  <c r="K37" i="2" s="1"/>
  <c r="G53" i="2"/>
  <c r="F53" i="2" s="1"/>
  <c r="K53" i="2" s="1"/>
  <c r="G49" i="2"/>
  <c r="F49" i="2" s="1"/>
  <c r="K49" i="2" s="1"/>
  <c r="G41" i="2"/>
  <c r="F41" i="2" s="1"/>
  <c r="K41" i="2" s="1"/>
  <c r="G31" i="2"/>
  <c r="F31" i="2" s="1"/>
  <c r="K31" i="2" s="1"/>
  <c r="G22" i="2"/>
  <c r="E45" i="1"/>
  <c r="F32" i="1"/>
  <c r="D32" i="1"/>
  <c r="E32" i="1"/>
  <c r="E14" i="1" l="1"/>
  <c r="E13" i="1" s="1"/>
  <c r="F14" i="1"/>
  <c r="F13" i="1" s="1"/>
  <c r="D14" i="1"/>
  <c r="D13" i="1" s="1"/>
  <c r="H12" i="2"/>
  <c r="H11" i="2" s="1"/>
  <c r="F22" i="2"/>
  <c r="K22" i="2" s="1"/>
  <c r="G21" i="2"/>
  <c r="F21" i="2" s="1"/>
  <c r="K21" i="2" s="1"/>
  <c r="G62" i="2"/>
  <c r="F62" i="2" s="1"/>
  <c r="K62" i="2" s="1"/>
  <c r="F63" i="2"/>
  <c r="K63" i="2" s="1"/>
  <c r="F15" i="2"/>
  <c r="K15" i="2" s="1"/>
  <c r="G14" i="2"/>
  <c r="G44" i="2"/>
  <c r="F44" i="2" s="1"/>
  <c r="K44" i="2" s="1"/>
  <c r="F45" i="2"/>
  <c r="K45" i="2" s="1"/>
  <c r="E11" i="1" l="1"/>
  <c r="E12" i="1"/>
  <c r="F14" i="2"/>
  <c r="K14" i="2" s="1"/>
  <c r="G13" i="2"/>
  <c r="F11" i="1"/>
  <c r="F12" i="1"/>
  <c r="D11" i="1"/>
  <c r="D12" i="1"/>
  <c r="F13" i="2" l="1"/>
  <c r="K13" i="2" s="1"/>
  <c r="G12" i="2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<sst xmlns="http://schemas.openxmlformats.org/spreadsheetml/2006/main" count="513" uniqueCount="279">
  <si>
    <t>CENTRALIZAT</t>
  </si>
  <si>
    <t xml:space="preserve"> Anexa 12</t>
  </si>
  <si>
    <t>Cont de executie - Venituri - Bugetul local</t>
  </si>
  <si>
    <t>Trimestrul: 4,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</si>
  <si>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</si>
  <si>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</si>
  <si>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</si>
  <si>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</si>
  <si>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</si>
  <si>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</si>
  <si>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</si>
  <si>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</si>
  <si>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</si>
  <si>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</si>
  <si>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</si>
  <si>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</si>
  <si>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</si>
  <si>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</si>
  <si>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</si>
  <si>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</si>
  <si>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</si>
  <si>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</si>
  <si>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</si>
  <si>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</si>
  <si>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</si>
  <si>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</si>
  <si>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</si>
  <si>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</si>
  <si>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</si>
  <si>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</si>
  <si>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</si>
  <si>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</si>
  <si>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</si>
  <si>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</si>
  <si>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</si>
  <si>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</si>
  <si>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</si>
  <si>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</si>
  <si>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</si>
  <si>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</si>
  <si>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</si>
  <si>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</si>
  <si>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</si>
  <si>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</si>
  <si>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</si>
  <si>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</si>
  <si>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</si>
  <si>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</si>
  <si>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</si>
  <si>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</si>
  <si>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</si>
  <si>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</si>
  <si>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</si>
  <si>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</si>
  <si>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</si>
  <si>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</si>
  <si>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</si>
  <si>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</si>
  <si>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</si>
  <si>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</si>
  <si>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</si>
  <si>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</si>
  <si>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</si>
  <si>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</si>
  <si>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</si>
  <si>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</si>
  <si>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</si>
  <si>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</si>
  <si>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</si>
  <si>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</si>
  <si>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</si>
  <si>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</si>
  <si>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</si>
  <si>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</si>
  <si>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</si>
  <si>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</si>
  <si>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</si>
  <si>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</si>
  <si>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</si>
  <si>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</si>
  <si>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</si>
  <si>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</si>
  <si>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</si>
  <si>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</si>
  <si>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</si>
  <si>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</si>
  <si>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</si>
  <si>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</si>
  <si>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</si>
  <si>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</si>
  <si>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</si>
  <si>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</si>
  <si>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</si>
  <si>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</si>
  <si>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</si>
  <si>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</si>
  <si>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</si>
  <si>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</si>
  <si>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</si>
  <si>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</si>
  <si>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</si>
  <si>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</si>
  <si>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</si>
  <si>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</si>
  <si>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</si>
  <si>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</si>
  <si>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</si>
  <si>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</si>
  <si>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</si>
  <si>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</si>
  <si>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</si>
  <si>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</si>
  <si>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</si>
  <si>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</si>
  <si>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</si>
  <si>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</si>
  <si>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</si>
  <si>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</si>
  <si>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</si>
  <si>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</si>
  <si>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</si>
  <si>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</si>
  <si>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</si>
  <si>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</si>
  <si>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</si>
  <si>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</si>
  <si>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</si>
  <si>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</si>
  <si>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</si>
  <si>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</si>
  <si>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</si>
  <si>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</si>
  <si>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</si>
  <si>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</si>
  <si>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</si>
  <si>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</si>
  <si>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</si>
  <si>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</si>
  <si>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</si>
  <si>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</si>
  <si>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</si>
  <si>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</si>
  <si>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</si>
  <si>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</si>
  <si>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</si>
  <si>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</si>
  <si>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</si>
  <si>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</si>
  <si>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</si>
  <si>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</si>
  <si>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</si>
  <si>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</si>
  <si>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</si>
  <si>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</si>
  <si>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</si>
  <si>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</si>
  <si>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</si>
  <si>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92</t>
  </si>
  <si>
    <t>Alte amenzi, penalitati si confiscari</t>
  </si>
  <si>
    <t>35.02.50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</si>
  <si>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</si>
  <si>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</si>
  <si>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</si>
  <si>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</si>
  <si>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</si>
  <si>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</si>
  <si>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</si>
  <si>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</si>
  <si>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</si>
  <si>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</si>
  <si>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</si>
  <si>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</si>
  <si>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</si>
  <si>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</si>
  <si>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</si>
  <si>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115</t>
  </si>
  <si>
    <t>II. VENITURI DIN CAPITAL (cod 39.02)</t>
  </si>
  <si>
    <t>00.15</t>
  </si>
  <si>
    <t>116</t>
  </si>
  <si>
    <t>Venituri din valorificarea unor bunuri  (cod 39.02.01+39.02.03+39.02.04+39.02.07+39.02.10)</t>
  </si>
  <si>
    <t>39.02</t>
  </si>
  <si>
    <t>117</t>
  </si>
  <si>
    <t>Venituri din valorificarea unor bunuri ale institutiilor publice</t>
  </si>
  <si>
    <t>39.02.01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</si>
  <si>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</si>
  <si>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</si>
  <si>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</si>
  <si>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</si>
  <si>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</si>
  <si>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</si>
  <si>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</si>
  <si>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</si>
  <si>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</si>
  <si>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146</t>
  </si>
  <si>
    <t>Planuri si  regulamente de urbanism</t>
  </si>
  <si>
    <t>42.02.05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</si>
  <si>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</si>
  <si>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</si>
  <si>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</si>
  <si>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</si>
  <si>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</si>
  <si>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</si>
  <si>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</si>
  <si>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</si>
  <si>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</si>
  <si>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216</t>
  </si>
  <si>
    <t>Alocări de sume din PNRR aferente asistenţei financiare nerambursabile ( cod 42.02.88 01 la 42.02.88.03)</t>
  </si>
  <si>
    <t>42.02.88</t>
  </si>
  <si>
    <t>217</t>
  </si>
  <si>
    <t>Fonduri europene nerambursabile</t>
  </si>
  <si>
    <t>42.02.88.01</t>
  </si>
  <si>
    <t>219</t>
  </si>
  <si>
    <t>Sume aferente TVA</t>
  </si>
  <si>
    <t>42.02.88.03</t>
  </si>
  <si>
    <t>235</t>
  </si>
  <si>
    <t>Subventii de la alte administratii (cod. 43.02.01+43.02.04+43.02.07+43.02.08+43.02.20+43.02.21)</t>
  </si>
  <si>
    <t>43.02</t>
  </si>
  <si>
    <t>239</t>
  </si>
  <si>
    <t>Subventii primite  de la bugetele consiliilor locale si judetene pentru ajutoare  în situatii de extrema dificultate</t>
  </si>
  <si>
    <t>43.02.08</t>
  </si>
  <si>
    <t>246</t>
  </si>
  <si>
    <t>Sume alocate din bugetul ANCPI pentru finanţarea lucrărilor de înregistrare sistematică din cadrul Programului naţional de cadastru şi carte funciară</t>
  </si>
  <si>
    <t>43.02.34</t>
  </si>
  <si>
    <t>342</t>
  </si>
  <si>
    <t>Sume primite de la UE/alti donatori in contul platilor efectuate si prefinantari aferente cadrului financiar 2014-2020</t>
  </si>
  <si>
    <t>48.02</t>
  </si>
  <si>
    <t>355</t>
  </si>
  <si>
    <t xml:space="preserve">Fondul European Agricol de Dezvoltare Rurala  (FEADR)  (cod 48.02.04.01+48.02.04.02+48.02.04.03) </t>
  </si>
  <si>
    <t>48.02.04</t>
  </si>
  <si>
    <t>357</t>
  </si>
  <si>
    <t xml:space="preserve">  Sume primite in contul platilor efectuate in anii anteriori</t>
  </si>
  <si>
    <t>48.02.04.02</t>
  </si>
  <si>
    <t>ORDONATOR DE CREDITE,</t>
  </si>
  <si>
    <t>DUMITRIU DANUT</t>
  </si>
  <si>
    <t>.</t>
  </si>
  <si>
    <t>CONTABIL,</t>
  </si>
  <si>
    <t>POLCOVNICU MIHAELA LUMINITA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</si>
  <si>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</si>
  <si>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</si>
  <si>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</si>
  <si>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</si>
  <si>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</si>
  <si>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</si>
  <si>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</si>
  <si>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</si>
  <si>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</si>
  <si>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</si>
  <si>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</si>
  <si>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</si>
  <si>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</si>
  <si>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</si>
  <si>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</si>
  <si>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</si>
  <si>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</si>
  <si>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</si>
  <si>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90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</si>
  <si>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</si>
  <si>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</si>
  <si>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</si>
  <si>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</si>
  <si>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</si>
  <si>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</si>
  <si>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</si>
  <si>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118</t>
  </si>
  <si>
    <t>126</t>
  </si>
  <si>
    <t>130</t>
  </si>
  <si>
    <t>149</t>
  </si>
  <si>
    <t>153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</si>
  <si>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</si>
  <si>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</si>
  <si>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</si>
  <si>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</si>
  <si>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</si>
  <si>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</si>
  <si>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</si>
  <si>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</si>
  <si>
    <t>214</t>
  </si>
  <si>
    <t>Procent annual</t>
  </si>
  <si>
    <t>Procent trimestrial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</si>
</sst>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topLeftCell="B70" workbookViewId="0">
      <selection activeCell="K86" sqref="K86"/>
    </sheetView>
  </sheetViews>
  <sheetFormatPr defaultRowHeight="14.4" x14ac:dyDescent="0.3"/>
  <cols>
    <col min="1" max="1" width="4" hidden="1" customWidth="1"/>
    <col min="2" max="2" width="41.88671875" customWidth="1"/>
    <col min="3" max="3" width="11.6640625" customWidth="1"/>
    <col min="4" max="6" width="14.44140625" customWidth="1"/>
    <col min="7" max="7" width="10.44140625" customWidth="1"/>
    <col min="8" max="8" width="10.88671875" customWidth="1"/>
  </cols>
  <sheetData>
    <row r="1" spans="1:8" x14ac:dyDescent="0.3">
      <c r="A1" s="12" t="s">
        <v>0</v>
      </c>
      <c r="B1" s="12"/>
      <c r="C1" s="12"/>
      <c r="D1" s="12"/>
      <c r="E1" s="12"/>
      <c r="F1" s="12"/>
    </row>
    <row r="2" spans="1:8" x14ac:dyDescent="0.3">
      <c r="A2" s="13" t="s">
        <v>1</v>
      </c>
      <c r="B2" s="13"/>
      <c r="C2" s="13"/>
      <c r="D2" s="13"/>
      <c r="E2" s="13"/>
      <c r="F2" s="13"/>
    </row>
    <row r="3" spans="1:8" ht="69.900000000000006" customHeight="1" x14ac:dyDescent="0.3">
      <c r="A3" s="14" t="s">
        <v>2</v>
      </c>
      <c r="B3" s="14"/>
      <c r="C3" s="14"/>
      <c r="D3" s="14"/>
      <c r="E3" s="14"/>
      <c r="F3" s="14"/>
    </row>
    <row r="4" spans="1:8" x14ac:dyDescent="0.3">
      <c r="A4" s="12" t="s">
        <v>3</v>
      </c>
      <c r="B4" s="12"/>
      <c r="C4" s="12"/>
      <c r="D4" s="12"/>
      <c r="E4" s="12"/>
      <c r="F4" s="12"/>
    </row>
    <row r="5" spans="1:8" ht="15" thickBot="1" x14ac:dyDescent="0.35"/>
    <row r="6" spans="1:8" s="3" customFormat="1" ht="15" thickBot="1" x14ac:dyDescent="0.35">
      <c r="A6" s="11" t="s">
        <v>4</v>
      </c>
      <c r="B6" s="11"/>
      <c r="C6" s="11" t="s">
        <v>6</v>
      </c>
      <c r="D6" s="11" t="s">
        <v>8</v>
      </c>
      <c r="E6" s="11" t="s">
        <v>9</v>
      </c>
      <c r="F6" s="11" t="s">
        <v>15</v>
      </c>
      <c r="G6" s="11" t="s">
        <v>277</v>
      </c>
      <c r="H6" s="11" t="s">
        <v>278</v>
      </c>
    </row>
    <row r="7" spans="1:8" s="3" customFormat="1" ht="15" thickBot="1" x14ac:dyDescent="0.35">
      <c r="A7" s="11"/>
      <c r="B7" s="11"/>
      <c r="C7" s="11"/>
      <c r="D7" s="11"/>
      <c r="E7" s="11"/>
      <c r="F7" s="11"/>
      <c r="G7" s="11"/>
      <c r="H7" s="11"/>
    </row>
    <row r="8" spans="1:8" s="3" customFormat="1" ht="15" thickBot="1" x14ac:dyDescent="0.35">
      <c r="A8" s="11"/>
      <c r="B8" s="11"/>
      <c r="C8" s="11"/>
      <c r="D8" s="11"/>
      <c r="E8" s="11"/>
      <c r="F8" s="11"/>
      <c r="G8" s="11"/>
      <c r="H8" s="11"/>
    </row>
    <row r="9" spans="1:8" s="3" customFormat="1" ht="15" thickBot="1" x14ac:dyDescent="0.35">
      <c r="A9" s="11"/>
      <c r="B9" s="11"/>
      <c r="C9" s="11"/>
      <c r="D9" s="11"/>
      <c r="E9" s="11"/>
      <c r="F9" s="11"/>
      <c r="G9" s="11"/>
      <c r="H9" s="11"/>
    </row>
    <row r="10" spans="1:8" s="3" customFormat="1" ht="15" thickBot="1" x14ac:dyDescent="0.35">
      <c r="A10" s="11" t="s">
        <v>5</v>
      </c>
      <c r="B10" s="11"/>
      <c r="C10" s="2" t="s">
        <v>7</v>
      </c>
      <c r="D10" s="2">
        <v>1</v>
      </c>
      <c r="E10" s="2">
        <v>2</v>
      </c>
      <c r="F10" s="2">
        <v>6</v>
      </c>
      <c r="G10" s="2">
        <v>4</v>
      </c>
      <c r="H10" s="2">
        <v>5</v>
      </c>
    </row>
    <row r="11" spans="1:8" s="3" customFormat="1" ht="21.6" x14ac:dyDescent="0.3">
      <c r="A11" s="6" t="s">
        <v>19</v>
      </c>
      <c r="B11" s="6" t="s">
        <v>20</v>
      </c>
      <c r="C11" s="6" t="s">
        <v>21</v>
      </c>
      <c r="D11" s="7">
        <f>D13+D63+D66+D79</f>
        <v>13396280</v>
      </c>
      <c r="E11" s="7">
        <f>E13+E63+E66+E79</f>
        <v>14935080</v>
      </c>
      <c r="F11" s="7">
        <f>F13+F63+F66+F79</f>
        <v>6565317</v>
      </c>
      <c r="G11" s="10">
        <f>F11/D11</f>
        <v>0.49008508332163853</v>
      </c>
      <c r="H11" s="10">
        <f>F11/E11</f>
        <v>0.43959034702191085</v>
      </c>
    </row>
    <row r="12" spans="1:8" s="3" customFormat="1" x14ac:dyDescent="0.3">
      <c r="A12" s="6" t="s">
        <v>22</v>
      </c>
      <c r="B12" s="6" t="s">
        <v>23</v>
      </c>
      <c r="C12" s="6" t="s">
        <v>24</v>
      </c>
      <c r="D12" s="7">
        <f>D13-D33+D63</f>
        <v>1645410</v>
      </c>
      <c r="E12" s="7">
        <f>E13-E33+E63</f>
        <v>1722410</v>
      </c>
      <c r="F12" s="7">
        <f>F13-F33+F63</f>
        <v>1473631</v>
      </c>
      <c r="G12" s="10">
        <f t="shared" ref="G12:G75" si="0">F12/D12</f>
        <v>0.89560109638327223</v>
      </c>
      <c r="H12" s="10">
        <f t="shared" ref="H12:H75" si="1">F12/E12</f>
        <v>0.85556342566520172</v>
      </c>
    </row>
    <row r="13" spans="1:8" s="3" customFormat="1" x14ac:dyDescent="0.3">
      <c r="A13" s="6" t="s">
        <v>25</v>
      </c>
      <c r="B13" s="6" t="s">
        <v>26</v>
      </c>
      <c r="C13" s="6" t="s">
        <v>27</v>
      </c>
      <c r="D13" s="7">
        <f>D14+D45</f>
        <v>5767410</v>
      </c>
      <c r="E13" s="7">
        <f>E14+E45</f>
        <v>6387410</v>
      </c>
      <c r="F13" s="7">
        <f>F14+F45</f>
        <v>6129168</v>
      </c>
      <c r="G13" s="10">
        <f t="shared" si="0"/>
        <v>1.0627245158572045</v>
      </c>
      <c r="H13" s="10">
        <f t="shared" si="1"/>
        <v>0.95957015441313454</v>
      </c>
    </row>
    <row r="14" spans="1:8" s="3" customFormat="1" x14ac:dyDescent="0.3">
      <c r="A14" s="6" t="s">
        <v>28</v>
      </c>
      <c r="B14" s="6" t="s">
        <v>29</v>
      </c>
      <c r="C14" s="6" t="s">
        <v>30</v>
      </c>
      <c r="D14" s="7">
        <f>D15+D22+D32+D42</f>
        <v>5230410</v>
      </c>
      <c r="E14" s="7">
        <f>E15+E22+E32+E42</f>
        <v>5850410</v>
      </c>
      <c r="F14" s="7">
        <f>F15+F22+F32+F42</f>
        <v>5754022</v>
      </c>
      <c r="G14" s="10">
        <f t="shared" si="0"/>
        <v>1.1001091692620655</v>
      </c>
      <c r="H14" s="10">
        <f t="shared" si="1"/>
        <v>0.98352457349143052</v>
      </c>
    </row>
    <row r="15" spans="1:8" s="3" customFormat="1" ht="21.6" x14ac:dyDescent="0.3">
      <c r="A15" s="6" t="s">
        <v>31</v>
      </c>
      <c r="B15" s="6" t="s">
        <v>32</v>
      </c>
      <c r="C15" s="6" t="s">
        <v>33</v>
      </c>
      <c r="D15" s="7">
        <f>+D16</f>
        <v>488000</v>
      </c>
      <c r="E15" s="7">
        <f>+E16</f>
        <v>535000</v>
      </c>
      <c r="F15" s="7">
        <f>+F16</f>
        <v>533670</v>
      </c>
      <c r="G15" s="10">
        <f t="shared" si="0"/>
        <v>1.0935860655737706</v>
      </c>
      <c r="H15" s="10">
        <f t="shared" si="1"/>
        <v>0.99751401869158873</v>
      </c>
    </row>
    <row r="16" spans="1:8" s="3" customFormat="1" ht="21.6" x14ac:dyDescent="0.3">
      <c r="A16" s="6" t="s">
        <v>34</v>
      </c>
      <c r="B16" s="6" t="s">
        <v>35</v>
      </c>
      <c r="C16" s="6" t="s">
        <v>36</v>
      </c>
      <c r="D16" s="7">
        <f>D17+D19</f>
        <v>488000</v>
      </c>
      <c r="E16" s="7">
        <f>E17+E19</f>
        <v>535000</v>
      </c>
      <c r="F16" s="7">
        <f>F17+F19</f>
        <v>533670</v>
      </c>
      <c r="G16" s="10">
        <f t="shared" si="0"/>
        <v>1.0935860655737706</v>
      </c>
      <c r="H16" s="10">
        <f t="shared" si="1"/>
        <v>0.99751401869158873</v>
      </c>
    </row>
    <row r="17" spans="1:8" s="3" customFormat="1" x14ac:dyDescent="0.3">
      <c r="A17" s="6" t="s">
        <v>37</v>
      </c>
      <c r="B17" s="6" t="s">
        <v>38</v>
      </c>
      <c r="C17" s="6" t="s">
        <v>39</v>
      </c>
      <c r="D17" s="7">
        <f>+D18</f>
        <v>0</v>
      </c>
      <c r="E17" s="7">
        <f>+E18</f>
        <v>15000</v>
      </c>
      <c r="F17" s="7">
        <f>+F18</f>
        <v>18607</v>
      </c>
      <c r="G17" s="10" t="e">
        <f t="shared" si="0"/>
        <v>#DIV/0!</v>
      </c>
      <c r="H17" s="10">
        <f t="shared" si="1"/>
        <v>1.2404666666666666</v>
      </c>
    </row>
    <row r="18" spans="1:8" s="3" customFormat="1" ht="21.6" x14ac:dyDescent="0.3">
      <c r="A18" s="6" t="s">
        <v>40</v>
      </c>
      <c r="B18" s="6" t="s">
        <v>41</v>
      </c>
      <c r="C18" s="6" t="s">
        <v>42</v>
      </c>
      <c r="D18" s="7">
        <v>0</v>
      </c>
      <c r="E18" s="7">
        <v>15000</v>
      </c>
      <c r="F18" s="7">
        <v>18607</v>
      </c>
      <c r="G18" s="10" t="e">
        <f t="shared" si="0"/>
        <v>#DIV/0!</v>
      </c>
      <c r="H18" s="10">
        <f t="shared" si="1"/>
        <v>1.2404666666666666</v>
      </c>
    </row>
    <row r="19" spans="1:8" s="3" customFormat="1" ht="21.6" x14ac:dyDescent="0.3">
      <c r="A19" s="6" t="s">
        <v>43</v>
      </c>
      <c r="B19" s="6" t="s">
        <v>44</v>
      </c>
      <c r="C19" s="6" t="s">
        <v>45</v>
      </c>
      <c r="D19" s="7">
        <f>D20+D21</f>
        <v>488000</v>
      </c>
      <c r="E19" s="7">
        <f>E20+E21</f>
        <v>520000</v>
      </c>
      <c r="F19" s="7">
        <f>F20+F21</f>
        <v>515063</v>
      </c>
      <c r="G19" s="10">
        <f t="shared" si="0"/>
        <v>1.0554569672131147</v>
      </c>
      <c r="H19" s="10">
        <f t="shared" si="1"/>
        <v>0.99050576923076927</v>
      </c>
    </row>
    <row r="20" spans="1:8" s="3" customFormat="1" x14ac:dyDescent="0.3">
      <c r="A20" s="6" t="s">
        <v>46</v>
      </c>
      <c r="B20" s="6" t="s">
        <v>47</v>
      </c>
      <c r="C20" s="6" t="s">
        <v>48</v>
      </c>
      <c r="D20" s="7">
        <v>318000</v>
      </c>
      <c r="E20" s="7">
        <v>350000</v>
      </c>
      <c r="F20" s="7">
        <v>349748</v>
      </c>
      <c r="G20" s="10">
        <f t="shared" si="0"/>
        <v>1.0998364779874215</v>
      </c>
      <c r="H20" s="10">
        <f t="shared" si="1"/>
        <v>0.99927999999999995</v>
      </c>
    </row>
    <row r="21" spans="1:8" s="3" customFormat="1" ht="21.6" x14ac:dyDescent="0.3">
      <c r="A21" s="6" t="s">
        <v>49</v>
      </c>
      <c r="B21" s="6" t="s">
        <v>50</v>
      </c>
      <c r="C21" s="6" t="s">
        <v>51</v>
      </c>
      <c r="D21" s="7">
        <v>170000</v>
      </c>
      <c r="E21" s="7">
        <v>170000</v>
      </c>
      <c r="F21" s="7">
        <v>165315</v>
      </c>
      <c r="G21" s="10">
        <f t="shared" si="0"/>
        <v>0.97244117647058825</v>
      </c>
      <c r="H21" s="10">
        <f t="shared" si="1"/>
        <v>0.97244117647058825</v>
      </c>
    </row>
    <row r="22" spans="1:8" s="3" customFormat="1" x14ac:dyDescent="0.3">
      <c r="A22" s="6" t="s">
        <v>52</v>
      </c>
      <c r="B22" s="6" t="s">
        <v>53</v>
      </c>
      <c r="C22" s="6" t="s">
        <v>54</v>
      </c>
      <c r="D22" s="7">
        <f>D23</f>
        <v>470000</v>
      </c>
      <c r="E22" s="7">
        <f>E23</f>
        <v>495000</v>
      </c>
      <c r="F22" s="7">
        <f>F23</f>
        <v>414603</v>
      </c>
      <c r="G22" s="10">
        <f t="shared" si="0"/>
        <v>0.8821340425531915</v>
      </c>
      <c r="H22" s="10">
        <f t="shared" si="1"/>
        <v>0.83758181818181821</v>
      </c>
    </row>
    <row r="23" spans="1:8" s="3" customFormat="1" ht="21.6" x14ac:dyDescent="0.3">
      <c r="A23" s="6" t="s">
        <v>55</v>
      </c>
      <c r="B23" s="6" t="s">
        <v>56</v>
      </c>
      <c r="C23" s="6" t="s">
        <v>57</v>
      </c>
      <c r="D23" s="7">
        <f>D24+D27+D31</f>
        <v>470000</v>
      </c>
      <c r="E23" s="7">
        <f>E24+E27+E31</f>
        <v>495000</v>
      </c>
      <c r="F23" s="7">
        <f>F24+F27+F31</f>
        <v>414603</v>
      </c>
      <c r="G23" s="10">
        <f t="shared" si="0"/>
        <v>0.8821340425531915</v>
      </c>
      <c r="H23" s="10">
        <f t="shared" si="1"/>
        <v>0.83758181818181821</v>
      </c>
    </row>
    <row r="24" spans="1:8" s="3" customFormat="1" ht="21.6" x14ac:dyDescent="0.3">
      <c r="A24" s="6" t="s">
        <v>58</v>
      </c>
      <c r="B24" s="6" t="s">
        <v>59</v>
      </c>
      <c r="C24" s="6" t="s">
        <v>60</v>
      </c>
      <c r="D24" s="7">
        <f>D25+D26</f>
        <v>49000</v>
      </c>
      <c r="E24" s="7">
        <f>E25+E26</f>
        <v>49000</v>
      </c>
      <c r="F24" s="7">
        <f>F25+F26</f>
        <v>41481</v>
      </c>
      <c r="G24" s="10">
        <f t="shared" si="0"/>
        <v>0.84655102040816321</v>
      </c>
      <c r="H24" s="10">
        <f t="shared" si="1"/>
        <v>0.84655102040816321</v>
      </c>
    </row>
    <row r="25" spans="1:8" s="3" customFormat="1" x14ac:dyDescent="0.3">
      <c r="A25" s="6" t="s">
        <v>61</v>
      </c>
      <c r="B25" s="6" t="s">
        <v>62</v>
      </c>
      <c r="C25" s="6" t="s">
        <v>63</v>
      </c>
      <c r="D25" s="7">
        <v>41000</v>
      </c>
      <c r="E25" s="7">
        <v>41000</v>
      </c>
      <c r="F25" s="7">
        <v>37009</v>
      </c>
      <c r="G25" s="10">
        <f t="shared" si="0"/>
        <v>0.90265853658536588</v>
      </c>
      <c r="H25" s="10">
        <f t="shared" si="1"/>
        <v>0.90265853658536588</v>
      </c>
    </row>
    <row r="26" spans="1:8" s="3" customFormat="1" x14ac:dyDescent="0.3">
      <c r="A26" s="6" t="s">
        <v>64</v>
      </c>
      <c r="B26" s="6" t="s">
        <v>65</v>
      </c>
      <c r="C26" s="6" t="s">
        <v>66</v>
      </c>
      <c r="D26" s="7">
        <v>8000</v>
      </c>
      <c r="E26" s="7">
        <v>8000</v>
      </c>
      <c r="F26" s="7">
        <v>4472</v>
      </c>
      <c r="G26" s="10">
        <f t="shared" si="0"/>
        <v>0.55900000000000005</v>
      </c>
      <c r="H26" s="10">
        <f t="shared" si="1"/>
        <v>0.55900000000000005</v>
      </c>
    </row>
    <row r="27" spans="1:8" s="3" customFormat="1" ht="21.6" x14ac:dyDescent="0.3">
      <c r="A27" s="6" t="s">
        <v>67</v>
      </c>
      <c r="B27" s="6" t="s">
        <v>68</v>
      </c>
      <c r="C27" s="6" t="s">
        <v>69</v>
      </c>
      <c r="D27" s="7">
        <f>D28+D29+D30</f>
        <v>420000</v>
      </c>
      <c r="E27" s="7">
        <f>E28+E29+E30</f>
        <v>445000</v>
      </c>
      <c r="F27" s="7">
        <f>F28+F29+F30</f>
        <v>373107</v>
      </c>
      <c r="G27" s="10">
        <f t="shared" si="0"/>
        <v>0.88834999999999997</v>
      </c>
      <c r="H27" s="10">
        <f t="shared" si="1"/>
        <v>0.83844269662921345</v>
      </c>
    </row>
    <row r="28" spans="1:8" s="3" customFormat="1" x14ac:dyDescent="0.3">
      <c r="A28" s="6" t="s">
        <v>70</v>
      </c>
      <c r="B28" s="6" t="s">
        <v>71</v>
      </c>
      <c r="C28" s="6" t="s">
        <v>72</v>
      </c>
      <c r="D28" s="7">
        <v>69000</v>
      </c>
      <c r="E28" s="7">
        <v>69000</v>
      </c>
      <c r="F28" s="7">
        <v>64024</v>
      </c>
      <c r="G28" s="10">
        <f t="shared" si="0"/>
        <v>0.92788405797101448</v>
      </c>
      <c r="H28" s="10">
        <f t="shared" si="1"/>
        <v>0.92788405797101448</v>
      </c>
    </row>
    <row r="29" spans="1:8" s="3" customFormat="1" x14ac:dyDescent="0.3">
      <c r="A29" s="6" t="s">
        <v>73</v>
      </c>
      <c r="B29" s="6" t="s">
        <v>74</v>
      </c>
      <c r="C29" s="6" t="s">
        <v>75</v>
      </c>
      <c r="D29" s="7">
        <v>1000</v>
      </c>
      <c r="E29" s="7">
        <v>1000</v>
      </c>
      <c r="F29" s="7">
        <v>589</v>
      </c>
      <c r="G29" s="10">
        <f t="shared" si="0"/>
        <v>0.58899999999999997</v>
      </c>
      <c r="H29" s="10">
        <f t="shared" si="1"/>
        <v>0.58899999999999997</v>
      </c>
    </row>
    <row r="30" spans="1:8" s="3" customFormat="1" x14ac:dyDescent="0.3">
      <c r="A30" s="6" t="s">
        <v>76</v>
      </c>
      <c r="B30" s="6" t="s">
        <v>77</v>
      </c>
      <c r="C30" s="6" t="s">
        <v>78</v>
      </c>
      <c r="D30" s="7">
        <v>350000</v>
      </c>
      <c r="E30" s="7">
        <v>375000</v>
      </c>
      <c r="F30" s="7">
        <v>308494</v>
      </c>
      <c r="G30" s="10">
        <f t="shared" si="0"/>
        <v>0.88141142857142862</v>
      </c>
      <c r="H30" s="10">
        <f t="shared" si="1"/>
        <v>0.82265066666666664</v>
      </c>
    </row>
    <row r="31" spans="1:8" s="3" customFormat="1" x14ac:dyDescent="0.3">
      <c r="A31" s="6" t="s">
        <v>79</v>
      </c>
      <c r="B31" s="6" t="s">
        <v>80</v>
      </c>
      <c r="C31" s="6" t="s">
        <v>81</v>
      </c>
      <c r="D31" s="7">
        <v>1000</v>
      </c>
      <c r="E31" s="7">
        <v>1000</v>
      </c>
      <c r="F31" s="7">
        <v>15</v>
      </c>
      <c r="G31" s="10">
        <f t="shared" si="0"/>
        <v>1.4999999999999999E-2</v>
      </c>
      <c r="H31" s="10">
        <f t="shared" si="1"/>
        <v>1.4999999999999999E-2</v>
      </c>
    </row>
    <row r="32" spans="1:8" s="3" customFormat="1" ht="21.6" x14ac:dyDescent="0.3">
      <c r="A32" s="6" t="s">
        <v>82</v>
      </c>
      <c r="B32" s="6" t="s">
        <v>83</v>
      </c>
      <c r="C32" s="6" t="s">
        <v>84</v>
      </c>
      <c r="D32" s="7">
        <f>D33+D37</f>
        <v>4222410</v>
      </c>
      <c r="E32" s="7">
        <f>E33+E37</f>
        <v>4770410</v>
      </c>
      <c r="F32" s="7">
        <f>F33+F37</f>
        <v>4761083</v>
      </c>
      <c r="G32" s="10">
        <f t="shared" si="0"/>
        <v>1.1275747736482247</v>
      </c>
      <c r="H32" s="10">
        <f t="shared" si="1"/>
        <v>0.99804482214317003</v>
      </c>
    </row>
    <row r="33" spans="1:8" s="3" customFormat="1" ht="21.6" x14ac:dyDescent="0.3">
      <c r="A33" s="6" t="s">
        <v>85</v>
      </c>
      <c r="B33" s="6" t="s">
        <v>86</v>
      </c>
      <c r="C33" s="6" t="s">
        <v>87</v>
      </c>
      <c r="D33" s="7">
        <f>+D34+D35+D36</f>
        <v>4122000</v>
      </c>
      <c r="E33" s="7">
        <f>+E34+E35+E36</f>
        <v>4665000</v>
      </c>
      <c r="F33" s="7">
        <f>+F34+F35+F36</f>
        <v>4658367</v>
      </c>
      <c r="G33" s="10">
        <f t="shared" si="0"/>
        <v>1.1301229985443959</v>
      </c>
      <c r="H33" s="10">
        <f t="shared" si="1"/>
        <v>0.99857813504823156</v>
      </c>
    </row>
    <row r="34" spans="1:8" s="3" customFormat="1" ht="42" x14ac:dyDescent="0.3">
      <c r="A34" s="6" t="s">
        <v>88</v>
      </c>
      <c r="B34" s="6" t="s">
        <v>89</v>
      </c>
      <c r="C34" s="6" t="s">
        <v>90</v>
      </c>
      <c r="D34" s="7">
        <v>2160000</v>
      </c>
      <c r="E34" s="7">
        <v>2248000</v>
      </c>
      <c r="F34" s="7">
        <v>2241367</v>
      </c>
      <c r="G34" s="10">
        <f t="shared" si="0"/>
        <v>1.0376699074074074</v>
      </c>
      <c r="H34" s="10">
        <f t="shared" si="1"/>
        <v>0.99704937722419928</v>
      </c>
    </row>
    <row r="35" spans="1:8" s="3" customFormat="1" ht="21.6" x14ac:dyDescent="0.3">
      <c r="A35" s="6" t="s">
        <v>91</v>
      </c>
      <c r="B35" s="6" t="s">
        <v>92</v>
      </c>
      <c r="C35" s="6" t="s">
        <v>93</v>
      </c>
      <c r="D35" s="7">
        <v>40000</v>
      </c>
      <c r="E35" s="7">
        <v>40000</v>
      </c>
      <c r="F35" s="7">
        <v>40000</v>
      </c>
      <c r="G35" s="10">
        <f t="shared" si="0"/>
        <v>1</v>
      </c>
      <c r="H35" s="10">
        <f t="shared" si="1"/>
        <v>1</v>
      </c>
    </row>
    <row r="36" spans="1:8" s="3" customFormat="1" ht="21.6" x14ac:dyDescent="0.3">
      <c r="A36" s="6" t="s">
        <v>94</v>
      </c>
      <c r="B36" s="6" t="s">
        <v>95</v>
      </c>
      <c r="C36" s="6" t="s">
        <v>96</v>
      </c>
      <c r="D36" s="7">
        <v>1922000</v>
      </c>
      <c r="E36" s="7">
        <v>2377000</v>
      </c>
      <c r="F36" s="7">
        <v>2377000</v>
      </c>
      <c r="G36" s="10">
        <f t="shared" si="0"/>
        <v>1.2367325702393339</v>
      </c>
      <c r="H36" s="10">
        <f t="shared" si="1"/>
        <v>1</v>
      </c>
    </row>
    <row r="37" spans="1:8" s="3" customFormat="1" ht="31.8" x14ac:dyDescent="0.3">
      <c r="A37" s="6" t="s">
        <v>97</v>
      </c>
      <c r="B37" s="6" t="s">
        <v>98</v>
      </c>
      <c r="C37" s="6" t="s">
        <v>99</v>
      </c>
      <c r="D37" s="7">
        <f>D38+D41</f>
        <v>100410</v>
      </c>
      <c r="E37" s="7">
        <f>E38+E41</f>
        <v>105410</v>
      </c>
      <c r="F37" s="7">
        <f>F38+F41</f>
        <v>102716</v>
      </c>
      <c r="G37" s="10">
        <f t="shared" si="0"/>
        <v>1.0229658400557713</v>
      </c>
      <c r="H37" s="10">
        <f t="shared" si="1"/>
        <v>0.97444265249976281</v>
      </c>
    </row>
    <row r="38" spans="1:8" s="3" customFormat="1" ht="21.6" x14ac:dyDescent="0.3">
      <c r="A38" s="6" t="s">
        <v>100</v>
      </c>
      <c r="B38" s="6" t="s">
        <v>101</v>
      </c>
      <c r="C38" s="6" t="s">
        <v>102</v>
      </c>
      <c r="D38" s="7">
        <f>D39+D40</f>
        <v>96410</v>
      </c>
      <c r="E38" s="7">
        <f>E39+E40</f>
        <v>101410</v>
      </c>
      <c r="F38" s="7">
        <f>F39+F40</f>
        <v>98606</v>
      </c>
      <c r="G38" s="10">
        <f t="shared" si="0"/>
        <v>1.0227777201535111</v>
      </c>
      <c r="H38" s="10">
        <f t="shared" si="1"/>
        <v>0.97234986687703384</v>
      </c>
    </row>
    <row r="39" spans="1:8" s="3" customFormat="1" ht="21.6" x14ac:dyDescent="0.3">
      <c r="A39" s="6" t="s">
        <v>103</v>
      </c>
      <c r="B39" s="6" t="s">
        <v>104</v>
      </c>
      <c r="C39" s="6" t="s">
        <v>105</v>
      </c>
      <c r="D39" s="7">
        <v>80410</v>
      </c>
      <c r="E39" s="7">
        <v>85410</v>
      </c>
      <c r="F39" s="7">
        <v>84702</v>
      </c>
      <c r="G39" s="10">
        <f t="shared" si="0"/>
        <v>1.0533764457157071</v>
      </c>
      <c r="H39" s="10">
        <f t="shared" si="1"/>
        <v>0.99171057253249029</v>
      </c>
    </row>
    <row r="40" spans="1:8" s="3" customFormat="1" ht="21.6" x14ac:dyDescent="0.3">
      <c r="A40" s="6" t="s">
        <v>106</v>
      </c>
      <c r="B40" s="6" t="s">
        <v>107</v>
      </c>
      <c r="C40" s="6" t="s">
        <v>108</v>
      </c>
      <c r="D40" s="7">
        <v>16000</v>
      </c>
      <c r="E40" s="7">
        <v>16000</v>
      </c>
      <c r="F40" s="7">
        <v>13904</v>
      </c>
      <c r="G40" s="10">
        <f t="shared" si="0"/>
        <v>0.86899999999999999</v>
      </c>
      <c r="H40" s="10">
        <f t="shared" si="1"/>
        <v>0.86899999999999999</v>
      </c>
    </row>
    <row r="41" spans="1:8" s="3" customFormat="1" ht="21.6" x14ac:dyDescent="0.3">
      <c r="A41" s="6" t="s">
        <v>109</v>
      </c>
      <c r="B41" s="6" t="s">
        <v>110</v>
      </c>
      <c r="C41" s="6" t="s">
        <v>111</v>
      </c>
      <c r="D41" s="7">
        <v>4000</v>
      </c>
      <c r="E41" s="7">
        <v>4000</v>
      </c>
      <c r="F41" s="7">
        <v>4110</v>
      </c>
      <c r="G41" s="10">
        <f t="shared" si="0"/>
        <v>1.0275000000000001</v>
      </c>
      <c r="H41" s="10">
        <f t="shared" si="1"/>
        <v>1.0275000000000001</v>
      </c>
    </row>
    <row r="42" spans="1:8" s="3" customFormat="1" x14ac:dyDescent="0.3">
      <c r="A42" s="6" t="s">
        <v>112</v>
      </c>
      <c r="B42" s="6" t="s">
        <v>113</v>
      </c>
      <c r="C42" s="6" t="s">
        <v>114</v>
      </c>
      <c r="D42" s="7">
        <f>D43</f>
        <v>50000</v>
      </c>
      <c r="E42" s="7">
        <f>E43</f>
        <v>50000</v>
      </c>
      <c r="F42" s="7">
        <f t="shared" ref="F42:F43" si="2">F43</f>
        <v>44666</v>
      </c>
      <c r="G42" s="10">
        <f t="shared" si="0"/>
        <v>0.89332</v>
      </c>
      <c r="H42" s="10">
        <f t="shared" si="1"/>
        <v>0.89332</v>
      </c>
    </row>
    <row r="43" spans="1:8" s="3" customFormat="1" x14ac:dyDescent="0.3">
      <c r="A43" s="6" t="s">
        <v>115</v>
      </c>
      <c r="B43" s="6" t="s">
        <v>116</v>
      </c>
      <c r="C43" s="6" t="s">
        <v>117</v>
      </c>
      <c r="D43" s="7">
        <f>D44</f>
        <v>50000</v>
      </c>
      <c r="E43" s="7">
        <f>E44</f>
        <v>50000</v>
      </c>
      <c r="F43" s="7">
        <f t="shared" si="2"/>
        <v>44666</v>
      </c>
      <c r="G43" s="10">
        <f t="shared" si="0"/>
        <v>0.89332</v>
      </c>
      <c r="H43" s="10">
        <f t="shared" si="1"/>
        <v>0.89332</v>
      </c>
    </row>
    <row r="44" spans="1:8" s="3" customFormat="1" x14ac:dyDescent="0.3">
      <c r="A44" s="6" t="s">
        <v>118</v>
      </c>
      <c r="B44" s="6" t="s">
        <v>119</v>
      </c>
      <c r="C44" s="6" t="s">
        <v>120</v>
      </c>
      <c r="D44" s="7">
        <v>50000</v>
      </c>
      <c r="E44" s="7">
        <v>50000</v>
      </c>
      <c r="F44" s="7">
        <v>44666</v>
      </c>
      <c r="G44" s="10">
        <f t="shared" si="0"/>
        <v>0.89332</v>
      </c>
      <c r="H44" s="10">
        <f t="shared" si="1"/>
        <v>0.89332</v>
      </c>
    </row>
    <row r="45" spans="1:8" s="3" customFormat="1" x14ac:dyDescent="0.3">
      <c r="A45" s="6" t="s">
        <v>121</v>
      </c>
      <c r="B45" s="6" t="s">
        <v>122</v>
      </c>
      <c r="C45" s="6" t="s">
        <v>123</v>
      </c>
      <c r="D45" s="7">
        <f>D46+D50</f>
        <v>537000</v>
      </c>
      <c r="E45" s="7">
        <f>E46+E50</f>
        <v>537000</v>
      </c>
      <c r="F45" s="7">
        <f>F46+F50</f>
        <v>375146</v>
      </c>
      <c r="G45" s="10">
        <f t="shared" si="0"/>
        <v>0.69859590316573561</v>
      </c>
      <c r="H45" s="10">
        <f t="shared" si="1"/>
        <v>0.69859590316573561</v>
      </c>
    </row>
    <row r="46" spans="1:8" s="3" customFormat="1" x14ac:dyDescent="0.3">
      <c r="A46" s="6" t="s">
        <v>124</v>
      </c>
      <c r="B46" s="6" t="s">
        <v>125</v>
      </c>
      <c r="C46" s="6" t="s">
        <v>126</v>
      </c>
      <c r="D46" s="7">
        <f>D47</f>
        <v>60000</v>
      </c>
      <c r="E46" s="7">
        <f>E47</f>
        <v>60000</v>
      </c>
      <c r="F46" s="7">
        <f>F47</f>
        <v>40352</v>
      </c>
      <c r="G46" s="10">
        <f t="shared" si="0"/>
        <v>0.67253333333333332</v>
      </c>
      <c r="H46" s="10">
        <f t="shared" si="1"/>
        <v>0.67253333333333332</v>
      </c>
    </row>
    <row r="47" spans="1:8" s="3" customFormat="1" ht="21.6" x14ac:dyDescent="0.3">
      <c r="A47" s="6" t="s">
        <v>127</v>
      </c>
      <c r="B47" s="6" t="s">
        <v>128</v>
      </c>
      <c r="C47" s="6" t="s">
        <v>129</v>
      </c>
      <c r="D47" s="7">
        <f>+D48</f>
        <v>60000</v>
      </c>
      <c r="E47" s="7">
        <f>+E48</f>
        <v>60000</v>
      </c>
      <c r="F47" s="7">
        <f t="shared" ref="F47:F48" si="3">+F48</f>
        <v>40352</v>
      </c>
      <c r="G47" s="10">
        <f t="shared" si="0"/>
        <v>0.67253333333333332</v>
      </c>
      <c r="H47" s="10">
        <f t="shared" si="1"/>
        <v>0.67253333333333332</v>
      </c>
    </row>
    <row r="48" spans="1:8" s="3" customFormat="1" x14ac:dyDescent="0.3">
      <c r="A48" s="6" t="s">
        <v>130</v>
      </c>
      <c r="B48" s="6" t="s">
        <v>131</v>
      </c>
      <c r="C48" s="6" t="s">
        <v>132</v>
      </c>
      <c r="D48" s="7">
        <f>+D49</f>
        <v>60000</v>
      </c>
      <c r="E48" s="7">
        <f>+E49</f>
        <v>60000</v>
      </c>
      <c r="F48" s="7">
        <f t="shared" si="3"/>
        <v>40352</v>
      </c>
      <c r="G48" s="10">
        <f t="shared" si="0"/>
        <v>0.67253333333333332</v>
      </c>
      <c r="H48" s="10">
        <f t="shared" si="1"/>
        <v>0.67253333333333332</v>
      </c>
    </row>
    <row r="49" spans="1:8" s="3" customFormat="1" ht="21.6" x14ac:dyDescent="0.3">
      <c r="A49" s="6" t="s">
        <v>133</v>
      </c>
      <c r="B49" s="6" t="s">
        <v>134</v>
      </c>
      <c r="C49" s="6" t="s">
        <v>135</v>
      </c>
      <c r="D49" s="7">
        <v>60000</v>
      </c>
      <c r="E49" s="7">
        <v>60000</v>
      </c>
      <c r="F49" s="7">
        <v>40352</v>
      </c>
      <c r="G49" s="10">
        <f t="shared" si="0"/>
        <v>0.67253333333333332</v>
      </c>
      <c r="H49" s="10">
        <f t="shared" si="1"/>
        <v>0.67253333333333332</v>
      </c>
    </row>
    <row r="50" spans="1:8" s="3" customFormat="1" ht="21.6" x14ac:dyDescent="0.3">
      <c r="A50" s="6" t="s">
        <v>136</v>
      </c>
      <c r="B50" s="6" t="s">
        <v>137</v>
      </c>
      <c r="C50" s="6" t="s">
        <v>138</v>
      </c>
      <c r="D50" s="7">
        <f>D51+D54+D58</f>
        <v>477000</v>
      </c>
      <c r="E50" s="7">
        <f>E51+E54+E58</f>
        <v>477000</v>
      </c>
      <c r="F50" s="7">
        <f>F51+F54+F58</f>
        <v>334794</v>
      </c>
      <c r="G50" s="10">
        <f t="shared" si="0"/>
        <v>0.70187421383647797</v>
      </c>
      <c r="H50" s="10">
        <f t="shared" si="1"/>
        <v>0.70187421383647797</v>
      </c>
    </row>
    <row r="51" spans="1:8" s="3" customFormat="1" ht="31.8" x14ac:dyDescent="0.3">
      <c r="A51" s="6" t="s">
        <v>139</v>
      </c>
      <c r="B51" s="6" t="s">
        <v>140</v>
      </c>
      <c r="C51" s="6" t="s">
        <v>141</v>
      </c>
      <c r="D51" s="7">
        <f>D52+D53</f>
        <v>140000</v>
      </c>
      <c r="E51" s="7">
        <f>E52+E53</f>
        <v>140000</v>
      </c>
      <c r="F51" s="7">
        <f>F52+F53</f>
        <v>132473</v>
      </c>
      <c r="G51" s="10">
        <f t="shared" si="0"/>
        <v>0.94623571428571429</v>
      </c>
      <c r="H51" s="10">
        <f t="shared" si="1"/>
        <v>0.94623571428571429</v>
      </c>
    </row>
    <row r="52" spans="1:8" s="3" customFormat="1" x14ac:dyDescent="0.3">
      <c r="A52" s="6" t="s">
        <v>142</v>
      </c>
      <c r="B52" s="6" t="s">
        <v>143</v>
      </c>
      <c r="C52" s="6" t="s">
        <v>144</v>
      </c>
      <c r="D52" s="7">
        <v>140000</v>
      </c>
      <c r="E52" s="7">
        <v>140000</v>
      </c>
      <c r="F52" s="7">
        <v>123343</v>
      </c>
      <c r="G52" s="10">
        <f t="shared" si="0"/>
        <v>0.88102142857142862</v>
      </c>
      <c r="H52" s="10">
        <f t="shared" si="1"/>
        <v>0.88102142857142862</v>
      </c>
    </row>
    <row r="53" spans="1:8" s="3" customFormat="1" ht="21.6" x14ac:dyDescent="0.3">
      <c r="A53" s="6" t="s">
        <v>145</v>
      </c>
      <c r="B53" s="6" t="s">
        <v>146</v>
      </c>
      <c r="C53" s="6" t="s">
        <v>147</v>
      </c>
      <c r="D53" s="7">
        <v>0</v>
      </c>
      <c r="E53" s="7">
        <v>0</v>
      </c>
      <c r="F53" s="7">
        <v>9130</v>
      </c>
      <c r="G53" s="10">
        <v>0</v>
      </c>
      <c r="H53" s="10">
        <v>0</v>
      </c>
    </row>
    <row r="54" spans="1:8" s="3" customFormat="1" ht="21.6" x14ac:dyDescent="0.3">
      <c r="A54" s="6" t="s">
        <v>148</v>
      </c>
      <c r="B54" s="6" t="s">
        <v>149</v>
      </c>
      <c r="C54" s="6" t="s">
        <v>150</v>
      </c>
      <c r="D54" s="7">
        <f>D55+D57</f>
        <v>207000</v>
      </c>
      <c r="E54" s="7">
        <f>E55+E57</f>
        <v>207000</v>
      </c>
      <c r="F54" s="7">
        <f>F55+F57</f>
        <v>89310</v>
      </c>
      <c r="G54" s="10">
        <f>F54/D54</f>
        <v>0.43144927536231886</v>
      </c>
      <c r="H54" s="10">
        <f t="shared" si="1"/>
        <v>0.43144927536231886</v>
      </c>
    </row>
    <row r="55" spans="1:8" s="3" customFormat="1" ht="21.6" x14ac:dyDescent="0.3">
      <c r="A55" s="6" t="s">
        <v>151</v>
      </c>
      <c r="B55" s="6" t="s">
        <v>152</v>
      </c>
      <c r="C55" s="6" t="s">
        <v>153</v>
      </c>
      <c r="D55" s="7">
        <f>D56</f>
        <v>0</v>
      </c>
      <c r="E55" s="7">
        <f>E56</f>
        <v>0</v>
      </c>
      <c r="F55" s="7">
        <f>F56</f>
        <v>89310</v>
      </c>
      <c r="G55" s="10">
        <v>0</v>
      </c>
      <c r="H55" s="10">
        <v>0</v>
      </c>
    </row>
    <row r="56" spans="1:8" s="3" customFormat="1" ht="21.6" x14ac:dyDescent="0.3">
      <c r="A56" s="6" t="s">
        <v>154</v>
      </c>
      <c r="B56" s="6" t="s">
        <v>155</v>
      </c>
      <c r="C56" s="6" t="s">
        <v>156</v>
      </c>
      <c r="D56" s="7">
        <v>0</v>
      </c>
      <c r="E56" s="7">
        <v>0</v>
      </c>
      <c r="F56" s="7">
        <v>89310</v>
      </c>
      <c r="G56" s="10">
        <v>0</v>
      </c>
      <c r="H56" s="10">
        <v>0</v>
      </c>
    </row>
    <row r="57" spans="1:8" s="3" customFormat="1" x14ac:dyDescent="0.3">
      <c r="A57" s="6" t="s">
        <v>157</v>
      </c>
      <c r="B57" s="6" t="s">
        <v>158</v>
      </c>
      <c r="C57" s="6" t="s">
        <v>159</v>
      </c>
      <c r="D57" s="7">
        <v>207000</v>
      </c>
      <c r="E57" s="7">
        <v>207000</v>
      </c>
      <c r="F57" s="7">
        <v>0</v>
      </c>
      <c r="G57" s="10">
        <f t="shared" si="0"/>
        <v>0</v>
      </c>
      <c r="H57" s="10">
        <f t="shared" si="1"/>
        <v>0</v>
      </c>
    </row>
    <row r="58" spans="1:8" s="3" customFormat="1" ht="31.8" x14ac:dyDescent="0.3">
      <c r="A58" s="6" t="s">
        <v>160</v>
      </c>
      <c r="B58" s="6" t="s">
        <v>161</v>
      </c>
      <c r="C58" s="6" t="s">
        <v>162</v>
      </c>
      <c r="D58" s="7">
        <f>+D59+D60</f>
        <v>130000</v>
      </c>
      <c r="E58" s="7">
        <f>+E59+E60</f>
        <v>130000</v>
      </c>
      <c r="F58" s="7">
        <f>+F59+F60</f>
        <v>113011</v>
      </c>
      <c r="G58" s="10">
        <f t="shared" si="0"/>
        <v>0.8693153846153846</v>
      </c>
      <c r="H58" s="10">
        <f t="shared" si="1"/>
        <v>0.8693153846153846</v>
      </c>
    </row>
    <row r="59" spans="1:8" s="3" customFormat="1" x14ac:dyDescent="0.3">
      <c r="A59" s="6" t="s">
        <v>163</v>
      </c>
      <c r="B59" s="6" t="s">
        <v>164</v>
      </c>
      <c r="C59" s="6" t="s">
        <v>165</v>
      </c>
      <c r="D59" s="7">
        <v>130000</v>
      </c>
      <c r="E59" s="7">
        <v>130000</v>
      </c>
      <c r="F59" s="7">
        <v>112325</v>
      </c>
      <c r="G59" s="10">
        <f t="shared" si="0"/>
        <v>0.86403846153846153</v>
      </c>
      <c r="H59" s="10">
        <f t="shared" si="1"/>
        <v>0.86403846153846153</v>
      </c>
    </row>
    <row r="60" spans="1:8" s="3" customFormat="1" x14ac:dyDescent="0.3">
      <c r="A60" s="6" t="s">
        <v>166</v>
      </c>
      <c r="B60" s="6" t="s">
        <v>167</v>
      </c>
      <c r="C60" s="6" t="s">
        <v>168</v>
      </c>
      <c r="D60" s="7">
        <v>0</v>
      </c>
      <c r="E60" s="7">
        <v>0</v>
      </c>
      <c r="F60" s="7">
        <v>686</v>
      </c>
      <c r="G60" s="10">
        <v>0</v>
      </c>
      <c r="H60" s="10">
        <v>0</v>
      </c>
    </row>
    <row r="61" spans="1:8" s="3" customFormat="1" ht="31.8" x14ac:dyDescent="0.3">
      <c r="A61" s="6" t="s">
        <v>169</v>
      </c>
      <c r="B61" s="6" t="s">
        <v>170</v>
      </c>
      <c r="C61" s="6" t="s">
        <v>171</v>
      </c>
      <c r="D61" s="7">
        <v>0</v>
      </c>
      <c r="E61" s="7">
        <v>-902000</v>
      </c>
      <c r="F61" s="7">
        <v>-2200</v>
      </c>
      <c r="G61" s="10" t="e">
        <f t="shared" si="0"/>
        <v>#DIV/0!</v>
      </c>
      <c r="H61" s="10">
        <f t="shared" si="1"/>
        <v>2.4390243902439024E-3</v>
      </c>
    </row>
    <row r="62" spans="1:8" s="3" customFormat="1" x14ac:dyDescent="0.3">
      <c r="A62" s="6" t="s">
        <v>172</v>
      </c>
      <c r="B62" s="6" t="s">
        <v>173</v>
      </c>
      <c r="C62" s="6" t="s">
        <v>174</v>
      </c>
      <c r="D62" s="7">
        <v>0</v>
      </c>
      <c r="E62" s="7">
        <v>902000</v>
      </c>
      <c r="F62" s="7">
        <v>2200</v>
      </c>
      <c r="G62" s="10" t="e">
        <f t="shared" si="0"/>
        <v>#DIV/0!</v>
      </c>
      <c r="H62" s="10">
        <f t="shared" si="1"/>
        <v>2.4390243902439024E-3</v>
      </c>
    </row>
    <row r="63" spans="1:8" s="3" customFormat="1" x14ac:dyDescent="0.3">
      <c r="A63" s="6" t="s">
        <v>175</v>
      </c>
      <c r="B63" s="6" t="s">
        <v>176</v>
      </c>
      <c r="C63" s="6" t="s">
        <v>177</v>
      </c>
      <c r="D63" s="7">
        <f>D64</f>
        <v>0</v>
      </c>
      <c r="E63" s="7">
        <f>E64</f>
        <v>0</v>
      </c>
      <c r="F63" s="7">
        <f t="shared" ref="F63:F64" si="4">F64</f>
        <v>2830</v>
      </c>
      <c r="G63" s="10">
        <v>0</v>
      </c>
      <c r="H63" s="10">
        <v>0</v>
      </c>
    </row>
    <row r="64" spans="1:8" s="3" customFormat="1" ht="21.6" x14ac:dyDescent="0.3">
      <c r="A64" s="6" t="s">
        <v>178</v>
      </c>
      <c r="B64" s="6" t="s">
        <v>179</v>
      </c>
      <c r="C64" s="6" t="s">
        <v>180</v>
      </c>
      <c r="D64" s="7">
        <f>D65</f>
        <v>0</v>
      </c>
      <c r="E64" s="7">
        <f>E65</f>
        <v>0</v>
      </c>
      <c r="F64" s="7">
        <f t="shared" si="4"/>
        <v>2830</v>
      </c>
      <c r="G64" s="10">
        <v>0</v>
      </c>
      <c r="H64" s="10">
        <v>0</v>
      </c>
    </row>
    <row r="65" spans="1:8" s="3" customFormat="1" ht="21.6" x14ac:dyDescent="0.3">
      <c r="A65" s="6" t="s">
        <v>181</v>
      </c>
      <c r="B65" s="6" t="s">
        <v>182</v>
      </c>
      <c r="C65" s="6" t="s">
        <v>183</v>
      </c>
      <c r="D65" s="7">
        <v>0</v>
      </c>
      <c r="E65" s="7">
        <v>0</v>
      </c>
      <c r="F65" s="7">
        <v>2830</v>
      </c>
      <c r="G65" s="10">
        <v>0</v>
      </c>
      <c r="H65" s="10">
        <v>0</v>
      </c>
    </row>
    <row r="66" spans="1:8" s="3" customFormat="1" x14ac:dyDescent="0.3">
      <c r="A66" s="6" t="s">
        <v>184</v>
      </c>
      <c r="B66" s="6" t="s">
        <v>185</v>
      </c>
      <c r="C66" s="6" t="s">
        <v>186</v>
      </c>
      <c r="D66" s="7">
        <f>D67</f>
        <v>7628870</v>
      </c>
      <c r="E66" s="7">
        <f>E67</f>
        <v>8547670</v>
      </c>
      <c r="F66" s="7">
        <f>F67</f>
        <v>433319</v>
      </c>
      <c r="G66" s="10">
        <v>0</v>
      </c>
      <c r="H66" s="10">
        <v>0</v>
      </c>
    </row>
    <row r="67" spans="1:8" s="3" customFormat="1" ht="21.6" x14ac:dyDescent="0.3">
      <c r="A67" s="6" t="s">
        <v>187</v>
      </c>
      <c r="B67" s="6" t="s">
        <v>188</v>
      </c>
      <c r="C67" s="6" t="s">
        <v>189</v>
      </c>
      <c r="D67" s="7">
        <f>D68+D76</f>
        <v>7628870</v>
      </c>
      <c r="E67" s="7">
        <f>E68+E76</f>
        <v>8547670</v>
      </c>
      <c r="F67" s="7">
        <f>F68+F76</f>
        <v>433319</v>
      </c>
      <c r="G67" s="10">
        <v>0</v>
      </c>
      <c r="H67" s="10">
        <v>0</v>
      </c>
    </row>
    <row r="68" spans="1:8" s="3" customFormat="1" ht="82.8" x14ac:dyDescent="0.3">
      <c r="A68" s="6" t="s">
        <v>190</v>
      </c>
      <c r="B68" s="6" t="s">
        <v>191</v>
      </c>
      <c r="C68" s="6" t="s">
        <v>192</v>
      </c>
      <c r="D68" s="7">
        <f>+D69+D70+D71+D72+D73</f>
        <v>7628870</v>
      </c>
      <c r="E68" s="7">
        <f>+E69+E70+E71+E72+E73</f>
        <v>8467670</v>
      </c>
      <c r="F68" s="7">
        <f>+F69+F70+F71+F72+F73</f>
        <v>381853</v>
      </c>
      <c r="G68" s="10">
        <v>0</v>
      </c>
      <c r="H68" s="10">
        <v>0</v>
      </c>
    </row>
    <row r="69" spans="1:8" s="3" customFormat="1" x14ac:dyDescent="0.3">
      <c r="A69" s="6" t="s">
        <v>193</v>
      </c>
      <c r="B69" s="6" t="s">
        <v>194</v>
      </c>
      <c r="C69" s="6" t="s">
        <v>195</v>
      </c>
      <c r="D69" s="7">
        <v>160000</v>
      </c>
      <c r="E69" s="7">
        <v>120000</v>
      </c>
      <c r="F69" s="7">
        <v>0</v>
      </c>
      <c r="G69" s="10">
        <f t="shared" si="0"/>
        <v>0</v>
      </c>
      <c r="H69" s="10">
        <f t="shared" si="1"/>
        <v>0</v>
      </c>
    </row>
    <row r="70" spans="1:8" s="3" customFormat="1" ht="31.8" x14ac:dyDescent="0.3">
      <c r="A70" s="6" t="s">
        <v>196</v>
      </c>
      <c r="B70" s="6" t="s">
        <v>197</v>
      </c>
      <c r="C70" s="6" t="s">
        <v>198</v>
      </c>
      <c r="D70" s="7">
        <v>200000</v>
      </c>
      <c r="E70" s="7">
        <v>200000</v>
      </c>
      <c r="F70" s="7">
        <v>140152</v>
      </c>
      <c r="G70" s="10">
        <f t="shared" si="0"/>
        <v>0.70076000000000005</v>
      </c>
      <c r="H70" s="10">
        <f t="shared" si="1"/>
        <v>0.70076000000000005</v>
      </c>
    </row>
    <row r="71" spans="1:8" s="3" customFormat="1" ht="21.6" x14ac:dyDescent="0.3">
      <c r="A71" s="6" t="s">
        <v>199</v>
      </c>
      <c r="B71" s="6" t="s">
        <v>200</v>
      </c>
      <c r="C71" s="6" t="s">
        <v>201</v>
      </c>
      <c r="D71" s="7">
        <v>80000</v>
      </c>
      <c r="E71" s="7">
        <v>80000</v>
      </c>
      <c r="F71" s="7">
        <v>64066</v>
      </c>
      <c r="G71" s="10">
        <f t="shared" si="0"/>
        <v>0.80082500000000001</v>
      </c>
      <c r="H71" s="10">
        <f t="shared" si="1"/>
        <v>0.80082500000000001</v>
      </c>
    </row>
    <row r="72" spans="1:8" s="3" customFormat="1" x14ac:dyDescent="0.3">
      <c r="A72" s="6" t="s">
        <v>202</v>
      </c>
      <c r="B72" s="6" t="s">
        <v>203</v>
      </c>
      <c r="C72" s="6" t="s">
        <v>204</v>
      </c>
      <c r="D72" s="7">
        <v>7188870</v>
      </c>
      <c r="E72" s="7">
        <v>7188870</v>
      </c>
      <c r="F72" s="7">
        <v>119406</v>
      </c>
      <c r="G72" s="10">
        <f t="shared" si="0"/>
        <v>1.6609842715197241E-2</v>
      </c>
      <c r="H72" s="10">
        <f t="shared" si="1"/>
        <v>1.6609842715197241E-2</v>
      </c>
    </row>
    <row r="73" spans="1:8" s="3" customFormat="1" ht="31.8" x14ac:dyDescent="0.3">
      <c r="A73" s="6" t="s">
        <v>205</v>
      </c>
      <c r="B73" s="6" t="s">
        <v>206</v>
      </c>
      <c r="C73" s="6" t="s">
        <v>207</v>
      </c>
      <c r="D73" s="7">
        <f>D74+D75</f>
        <v>0</v>
      </c>
      <c r="E73" s="7">
        <f>E74+E75</f>
        <v>878800</v>
      </c>
      <c r="F73" s="7">
        <f>F74+F75</f>
        <v>58229</v>
      </c>
      <c r="G73" s="10" t="e">
        <f t="shared" si="0"/>
        <v>#DIV/0!</v>
      </c>
      <c r="H73" s="10">
        <f t="shared" si="1"/>
        <v>6.6259672280382334E-2</v>
      </c>
    </row>
    <row r="74" spans="1:8" s="3" customFormat="1" x14ac:dyDescent="0.3">
      <c r="A74" s="6" t="s">
        <v>208</v>
      </c>
      <c r="B74" s="6" t="s">
        <v>209</v>
      </c>
      <c r="C74" s="6" t="s">
        <v>210</v>
      </c>
      <c r="D74" s="7">
        <v>0</v>
      </c>
      <c r="E74" s="7">
        <v>738500</v>
      </c>
      <c r="F74" s="7">
        <v>48932</v>
      </c>
      <c r="G74" s="10" t="e">
        <f t="shared" si="0"/>
        <v>#DIV/0!</v>
      </c>
      <c r="H74" s="10">
        <f t="shared" si="1"/>
        <v>6.6258632362897765E-2</v>
      </c>
    </row>
    <row r="75" spans="1:8" s="3" customFormat="1" x14ac:dyDescent="0.3">
      <c r="A75" s="6" t="s">
        <v>211</v>
      </c>
      <c r="B75" s="6" t="s">
        <v>212</v>
      </c>
      <c r="C75" s="6" t="s">
        <v>213</v>
      </c>
      <c r="D75" s="7">
        <v>0</v>
      </c>
      <c r="E75" s="7">
        <v>140300</v>
      </c>
      <c r="F75" s="7">
        <v>9297</v>
      </c>
      <c r="G75" s="10" t="e">
        <f t="shared" si="0"/>
        <v>#DIV/0!</v>
      </c>
      <c r="H75" s="10">
        <f t="shared" si="1"/>
        <v>6.6265146115466855E-2</v>
      </c>
    </row>
    <row r="76" spans="1:8" s="3" customFormat="1" ht="31.8" x14ac:dyDescent="0.3">
      <c r="A76" s="6" t="s">
        <v>214</v>
      </c>
      <c r="B76" s="6" t="s">
        <v>215</v>
      </c>
      <c r="C76" s="6" t="s">
        <v>216</v>
      </c>
      <c r="D76" s="7">
        <f>+D77+D78</f>
        <v>0</v>
      </c>
      <c r="E76" s="7">
        <f>+E77+E78</f>
        <v>80000</v>
      </c>
      <c r="F76" s="7">
        <f>+F77+F78</f>
        <v>51466</v>
      </c>
      <c r="G76" s="10" t="e">
        <f t="shared" ref="G76:G78" si="5">F76/D76</f>
        <v>#DIV/0!</v>
      </c>
      <c r="H76" s="10">
        <f t="shared" ref="H76:H78" si="6">F76/E76</f>
        <v>0.64332500000000004</v>
      </c>
    </row>
    <row r="77" spans="1:8" s="3" customFormat="1" ht="31.8" x14ac:dyDescent="0.3">
      <c r="A77" s="6" t="s">
        <v>217</v>
      </c>
      <c r="B77" s="6" t="s">
        <v>218</v>
      </c>
      <c r="C77" s="6" t="s">
        <v>219</v>
      </c>
      <c r="D77" s="7">
        <v>0</v>
      </c>
      <c r="E77" s="7">
        <v>40000</v>
      </c>
      <c r="F77" s="7">
        <v>40000</v>
      </c>
      <c r="G77" s="10" t="e">
        <f t="shared" si="5"/>
        <v>#DIV/0!</v>
      </c>
      <c r="H77" s="10">
        <f t="shared" si="6"/>
        <v>1</v>
      </c>
    </row>
    <row r="78" spans="1:8" s="3" customFormat="1" ht="31.8" x14ac:dyDescent="0.3">
      <c r="A78" s="6" t="s">
        <v>220</v>
      </c>
      <c r="B78" s="6" t="s">
        <v>221</v>
      </c>
      <c r="C78" s="6" t="s">
        <v>222</v>
      </c>
      <c r="D78" s="7">
        <v>0</v>
      </c>
      <c r="E78" s="7">
        <v>40000</v>
      </c>
      <c r="F78" s="7">
        <v>11466</v>
      </c>
      <c r="G78" s="10" t="e">
        <f t="shared" si="5"/>
        <v>#DIV/0!</v>
      </c>
      <c r="H78" s="10">
        <f t="shared" si="6"/>
        <v>0.28665000000000002</v>
      </c>
    </row>
    <row r="79" spans="1:8" s="3" customFormat="1" ht="31.8" x14ac:dyDescent="0.3">
      <c r="A79" s="6" t="s">
        <v>223</v>
      </c>
      <c r="B79" s="6" t="s">
        <v>224</v>
      </c>
      <c r="C79" s="6" t="s">
        <v>225</v>
      </c>
      <c r="D79" s="7">
        <f>+D80</f>
        <v>0</v>
      </c>
      <c r="E79" s="7">
        <f>+E80</f>
        <v>0</v>
      </c>
      <c r="F79" s="7">
        <f t="shared" ref="F79:F80" si="7">+F80</f>
        <v>0</v>
      </c>
      <c r="G79" s="10">
        <v>0</v>
      </c>
      <c r="H79" s="10">
        <v>0</v>
      </c>
    </row>
    <row r="80" spans="1:8" s="3" customFormat="1" ht="21.6" x14ac:dyDescent="0.3">
      <c r="A80" s="6" t="s">
        <v>226</v>
      </c>
      <c r="B80" s="6" t="s">
        <v>227</v>
      </c>
      <c r="C80" s="6" t="s">
        <v>228</v>
      </c>
      <c r="D80" s="7">
        <f>+D81</f>
        <v>0</v>
      </c>
      <c r="E80" s="7">
        <f>+E81</f>
        <v>0</v>
      </c>
      <c r="F80" s="7">
        <f t="shared" si="7"/>
        <v>0</v>
      </c>
      <c r="G80" s="10">
        <v>0</v>
      </c>
      <c r="H80" s="10">
        <v>0</v>
      </c>
    </row>
    <row r="81" spans="1:8" s="3" customFormat="1" ht="21.6" x14ac:dyDescent="0.3">
      <c r="A81" s="6" t="s">
        <v>229</v>
      </c>
      <c r="B81" s="6" t="s">
        <v>230</v>
      </c>
      <c r="C81" s="6" t="s">
        <v>231</v>
      </c>
      <c r="D81" s="7">
        <v>0</v>
      </c>
      <c r="E81" s="7">
        <v>0</v>
      </c>
      <c r="F81" s="7">
        <v>0</v>
      </c>
      <c r="G81" s="10">
        <v>0</v>
      </c>
      <c r="H81" s="10">
        <v>0</v>
      </c>
    </row>
    <row r="82" spans="1:8" s="3" customFormat="1" x14ac:dyDescent="0.3">
      <c r="A82" s="4"/>
      <c r="B82" s="4"/>
      <c r="C82" s="4"/>
      <c r="D82" s="5"/>
      <c r="E82" s="5"/>
      <c r="F82" s="5"/>
      <c r="G82" s="5"/>
      <c r="H82" s="5"/>
    </row>
    <row r="83" spans="1:8" x14ac:dyDescent="0.3">
      <c r="A83" s="15" t="s">
        <v>232</v>
      </c>
      <c r="B83" s="15"/>
      <c r="C83" s="15"/>
      <c r="D83" s="15"/>
      <c r="E83" s="9" t="s">
        <v>234</v>
      </c>
      <c r="F83" s="15" t="s">
        <v>235</v>
      </c>
      <c r="G83" s="15"/>
      <c r="H83" s="3"/>
    </row>
    <row r="84" spans="1:8" x14ac:dyDescent="0.3">
      <c r="A84" s="16" t="s">
        <v>233</v>
      </c>
      <c r="B84" s="16"/>
      <c r="C84" s="16"/>
      <c r="D84" s="16"/>
      <c r="E84" s="1" t="s">
        <v>234</v>
      </c>
      <c r="F84" s="17" t="s">
        <v>236</v>
      </c>
      <c r="G84" s="17"/>
      <c r="H84" s="3"/>
    </row>
    <row r="165" spans="1:15" x14ac:dyDescent="0.3">
      <c r="A165" s="8"/>
      <c r="B165" s="8"/>
      <c r="C165" s="8"/>
      <c r="D165" s="8"/>
      <c r="F165" s="8"/>
      <c r="G165" s="8"/>
      <c r="H165" s="8"/>
      <c r="L165" s="8"/>
      <c r="M165" s="8"/>
      <c r="N165" s="8"/>
      <c r="O165" s="8"/>
    </row>
  </sheetData>
  <mergeCells count="15">
    <mergeCell ref="H6:H9"/>
    <mergeCell ref="A83:D83"/>
    <mergeCell ref="A84:D84"/>
    <mergeCell ref="F83:G83"/>
    <mergeCell ref="A1:F1"/>
    <mergeCell ref="A2:F2"/>
    <mergeCell ref="A3:F3"/>
    <mergeCell ref="A4:F4"/>
    <mergeCell ref="A6:B9"/>
    <mergeCell ref="F6:F9"/>
    <mergeCell ref="A10:B10"/>
    <mergeCell ref="C6:C9"/>
    <mergeCell ref="D6:D9"/>
    <mergeCell ref="E6:E9"/>
    <mergeCell ref="G6:G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>
      <selection sqref="A1:K1"/>
    </sheetView>
  </sheetViews>
  <sheetFormatPr defaultRowHeight="14.4" x14ac:dyDescent="0.3"/>
  <cols>
    <col min="1" max="1" width="4" hidden="1" customWidth="1"/>
    <col min="2" max="2" width="41.88671875" customWidth="1"/>
    <col min="3" max="3" width="11.6640625" customWidth="1"/>
    <col min="4" max="11" width="14.44140625" customWidth="1"/>
  </cols>
  <sheetData>
    <row r="1" spans="1:1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69.900000000000006" customHeight="1" x14ac:dyDescent="0.3">
      <c r="A3" s="14" t="s">
        <v>237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3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" thickBot="1" x14ac:dyDescent="0.35"/>
    <row r="6" spans="1:11" s="3" customFormat="1" ht="15" thickBot="1" x14ac:dyDescent="0.35">
      <c r="A6" s="11" t="s">
        <v>4</v>
      </c>
      <c r="B6" s="11"/>
      <c r="C6" s="11" t="s">
        <v>6</v>
      </c>
      <c r="D6" s="11" t="s">
        <v>8</v>
      </c>
      <c r="E6" s="11" t="s">
        <v>9</v>
      </c>
      <c r="F6" s="11" t="s">
        <v>10</v>
      </c>
      <c r="G6" s="11"/>
      <c r="H6" s="11"/>
      <c r="I6" s="11" t="s">
        <v>15</v>
      </c>
      <c r="J6" s="11" t="s">
        <v>16</v>
      </c>
      <c r="K6" s="11" t="s">
        <v>17</v>
      </c>
    </row>
    <row r="7" spans="1:11" s="3" customFormat="1" ht="15" thickBot="1" x14ac:dyDescent="0.35">
      <c r="A7" s="11"/>
      <c r="B7" s="11"/>
      <c r="C7" s="11"/>
      <c r="D7" s="11"/>
      <c r="E7" s="11"/>
      <c r="F7" s="11" t="s">
        <v>11</v>
      </c>
      <c r="G7" s="11" t="s">
        <v>13</v>
      </c>
      <c r="H7" s="11" t="s">
        <v>14</v>
      </c>
      <c r="I7" s="11"/>
      <c r="J7" s="11"/>
      <c r="K7" s="11"/>
    </row>
    <row r="8" spans="1:11" s="3" customFormat="1" ht="15" thickBot="1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3" customFormat="1" ht="15" thickBot="1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s="3" customFormat="1" ht="15" thickBot="1" x14ac:dyDescent="0.35">
      <c r="A10" s="11" t="s">
        <v>5</v>
      </c>
      <c r="B10" s="11"/>
      <c r="C10" s="2" t="s">
        <v>7</v>
      </c>
      <c r="D10" s="2">
        <v>1</v>
      </c>
      <c r="E10" s="2">
        <v>2</v>
      </c>
      <c r="F10" s="2" t="s">
        <v>12</v>
      </c>
      <c r="G10" s="2">
        <v>4</v>
      </c>
      <c r="H10" s="2">
        <v>5</v>
      </c>
      <c r="I10" s="2">
        <v>6</v>
      </c>
      <c r="J10" s="2">
        <v>7</v>
      </c>
      <c r="K10" s="2" t="s">
        <v>18</v>
      </c>
    </row>
    <row r="11" spans="1:11" s="3" customFormat="1" x14ac:dyDescent="0.3">
      <c r="A11" s="6" t="s">
        <v>19</v>
      </c>
      <c r="B11" s="6" t="s">
        <v>238</v>
      </c>
      <c r="C11" s="6" t="s">
        <v>21</v>
      </c>
      <c r="D11" s="7">
        <f>D12+D62</f>
        <v>6047410</v>
      </c>
      <c r="E11" s="7">
        <f>E12+E62</f>
        <v>5845410</v>
      </c>
      <c r="F11" s="7">
        <f t="shared" ref="F11:F42" si="0">G11+H11</f>
        <v>7210684</v>
      </c>
      <c r="G11" s="7">
        <f>G12+G62</f>
        <v>921226</v>
      </c>
      <c r="H11" s="7">
        <f>H12+H62</f>
        <v>6289458</v>
      </c>
      <c r="I11" s="7">
        <f>I12+I62</f>
        <v>6382652</v>
      </c>
      <c r="J11" s="7">
        <f>J12+J62</f>
        <v>0</v>
      </c>
      <c r="K11" s="7">
        <f t="shared" ref="K11:K42" si="1">F11-I11-J11</f>
        <v>828032</v>
      </c>
    </row>
    <row r="12" spans="1:11" s="3" customFormat="1" x14ac:dyDescent="0.3">
      <c r="A12" s="6" t="s">
        <v>22</v>
      </c>
      <c r="B12" s="6" t="s">
        <v>26</v>
      </c>
      <c r="C12" s="6" t="s">
        <v>27</v>
      </c>
      <c r="D12" s="7">
        <f>D13+D44</f>
        <v>5767410</v>
      </c>
      <c r="E12" s="7">
        <f>E13+E44</f>
        <v>5485410</v>
      </c>
      <c r="F12" s="7">
        <f t="shared" si="0"/>
        <v>6955000</v>
      </c>
      <c r="G12" s="7">
        <f>G13+G44</f>
        <v>921226</v>
      </c>
      <c r="H12" s="7">
        <f>H13+H44</f>
        <v>6033774</v>
      </c>
      <c r="I12" s="7">
        <f>I13+I44</f>
        <v>6126968</v>
      </c>
      <c r="J12" s="7">
        <f>J13+J44</f>
        <v>0</v>
      </c>
      <c r="K12" s="7">
        <f t="shared" si="1"/>
        <v>828032</v>
      </c>
    </row>
    <row r="13" spans="1:11" s="3" customFormat="1" x14ac:dyDescent="0.3">
      <c r="A13" s="6" t="s">
        <v>25</v>
      </c>
      <c r="B13" s="6" t="s">
        <v>29</v>
      </c>
      <c r="C13" s="6" t="s">
        <v>30</v>
      </c>
      <c r="D13" s="7">
        <f>D14+D21+D31+D41</f>
        <v>5230410</v>
      </c>
      <c r="E13" s="7">
        <f>E14+E21+E31+E41</f>
        <v>5850410</v>
      </c>
      <c r="F13" s="7">
        <f t="shared" si="0"/>
        <v>6200173</v>
      </c>
      <c r="G13" s="7">
        <f>G14+G21+G31+G41</f>
        <v>469553</v>
      </c>
      <c r="H13" s="7">
        <f>H14+H21+H31+H41</f>
        <v>5730620</v>
      </c>
      <c r="I13" s="7">
        <f>I14+I21+I31+I41</f>
        <v>5754022</v>
      </c>
      <c r="J13" s="7">
        <f>J14+J21+J31+J41</f>
        <v>0</v>
      </c>
      <c r="K13" s="7">
        <f t="shared" si="1"/>
        <v>446151</v>
      </c>
    </row>
    <row r="14" spans="1:11" s="3" customFormat="1" ht="21.6" x14ac:dyDescent="0.3">
      <c r="A14" s="6" t="s">
        <v>28</v>
      </c>
      <c r="B14" s="6" t="s">
        <v>32</v>
      </c>
      <c r="C14" s="6" t="s">
        <v>33</v>
      </c>
      <c r="D14" s="7">
        <f>+D15</f>
        <v>488000</v>
      </c>
      <c r="E14" s="7">
        <f>+E15</f>
        <v>535000</v>
      </c>
      <c r="F14" s="7">
        <f t="shared" si="0"/>
        <v>533671</v>
      </c>
      <c r="G14" s="7">
        <f>+G15</f>
        <v>0</v>
      </c>
      <c r="H14" s="7">
        <f>+H15</f>
        <v>533671</v>
      </c>
      <c r="I14" s="7">
        <f>+I15</f>
        <v>533670</v>
      </c>
      <c r="J14" s="7">
        <f>+J15</f>
        <v>0</v>
      </c>
      <c r="K14" s="7">
        <f t="shared" si="1"/>
        <v>1</v>
      </c>
    </row>
    <row r="15" spans="1:11" s="3" customFormat="1" ht="21.6" x14ac:dyDescent="0.3">
      <c r="A15" s="6" t="s">
        <v>239</v>
      </c>
      <c r="B15" s="6" t="s">
        <v>35</v>
      </c>
      <c r="C15" s="6" t="s">
        <v>36</v>
      </c>
      <c r="D15" s="7">
        <f>D16+D18</f>
        <v>488000</v>
      </c>
      <c r="E15" s="7">
        <f>E16+E18</f>
        <v>535000</v>
      </c>
      <c r="F15" s="7">
        <f t="shared" si="0"/>
        <v>533671</v>
      </c>
      <c r="G15" s="7">
        <f>G16+G18</f>
        <v>0</v>
      </c>
      <c r="H15" s="7">
        <f>H16+H18</f>
        <v>533671</v>
      </c>
      <c r="I15" s="7">
        <f>I16+I18</f>
        <v>533670</v>
      </c>
      <c r="J15" s="7">
        <f>J16+J18</f>
        <v>0</v>
      </c>
      <c r="K15" s="7">
        <f t="shared" si="1"/>
        <v>1</v>
      </c>
    </row>
    <row r="16" spans="1:11" s="3" customFormat="1" x14ac:dyDescent="0.3">
      <c r="A16" s="6" t="s">
        <v>34</v>
      </c>
      <c r="B16" s="6" t="s">
        <v>38</v>
      </c>
      <c r="C16" s="6" t="s">
        <v>39</v>
      </c>
      <c r="D16" s="7">
        <f>+D17</f>
        <v>0</v>
      </c>
      <c r="E16" s="7">
        <f>+E17</f>
        <v>15000</v>
      </c>
      <c r="F16" s="7">
        <f t="shared" si="0"/>
        <v>18608</v>
      </c>
      <c r="G16" s="7">
        <f>+G17</f>
        <v>0</v>
      </c>
      <c r="H16" s="7">
        <f>+H17</f>
        <v>18608</v>
      </c>
      <c r="I16" s="7">
        <f>+I17</f>
        <v>18607</v>
      </c>
      <c r="J16" s="7">
        <f>+J17</f>
        <v>0</v>
      </c>
      <c r="K16" s="7">
        <f t="shared" si="1"/>
        <v>1</v>
      </c>
    </row>
    <row r="17" spans="1:11" s="3" customFormat="1" ht="21.6" x14ac:dyDescent="0.3">
      <c r="A17" s="6" t="s">
        <v>240</v>
      </c>
      <c r="B17" s="6" t="s">
        <v>41</v>
      </c>
      <c r="C17" s="6" t="s">
        <v>42</v>
      </c>
      <c r="D17" s="7">
        <v>0</v>
      </c>
      <c r="E17" s="7">
        <v>15000</v>
      </c>
      <c r="F17" s="7">
        <f t="shared" si="0"/>
        <v>18608</v>
      </c>
      <c r="G17" s="7">
        <v>0</v>
      </c>
      <c r="H17" s="7">
        <v>18608</v>
      </c>
      <c r="I17" s="7">
        <v>18607</v>
      </c>
      <c r="J17" s="7">
        <v>0</v>
      </c>
      <c r="K17" s="7">
        <f t="shared" si="1"/>
        <v>1</v>
      </c>
    </row>
    <row r="18" spans="1:11" s="3" customFormat="1" ht="21.6" x14ac:dyDescent="0.3">
      <c r="A18" s="6" t="s">
        <v>40</v>
      </c>
      <c r="B18" s="6" t="s">
        <v>44</v>
      </c>
      <c r="C18" s="6" t="s">
        <v>45</v>
      </c>
      <c r="D18" s="7">
        <f>D19+D20</f>
        <v>488000</v>
      </c>
      <c r="E18" s="7">
        <f>E19+E20</f>
        <v>520000</v>
      </c>
      <c r="F18" s="7">
        <f t="shared" si="0"/>
        <v>515063</v>
      </c>
      <c r="G18" s="7">
        <f>G19+G20</f>
        <v>0</v>
      </c>
      <c r="H18" s="7">
        <f>H19+H20</f>
        <v>515063</v>
      </c>
      <c r="I18" s="7">
        <f>I19+I20</f>
        <v>515063</v>
      </c>
      <c r="J18" s="7">
        <f>J19+J20</f>
        <v>0</v>
      </c>
      <c r="K18" s="7">
        <f t="shared" si="1"/>
        <v>0</v>
      </c>
    </row>
    <row r="19" spans="1:11" s="3" customFormat="1" x14ac:dyDescent="0.3">
      <c r="A19" s="6" t="s">
        <v>43</v>
      </c>
      <c r="B19" s="6" t="s">
        <v>47</v>
      </c>
      <c r="C19" s="6" t="s">
        <v>48</v>
      </c>
      <c r="D19" s="7">
        <v>318000</v>
      </c>
      <c r="E19" s="7">
        <v>350000</v>
      </c>
      <c r="F19" s="7">
        <f t="shared" si="0"/>
        <v>349748</v>
      </c>
      <c r="G19" s="7">
        <v>0</v>
      </c>
      <c r="H19" s="7">
        <v>349748</v>
      </c>
      <c r="I19" s="7">
        <v>349748</v>
      </c>
      <c r="J19" s="7">
        <v>0</v>
      </c>
      <c r="K19" s="7">
        <f t="shared" si="1"/>
        <v>0</v>
      </c>
    </row>
    <row r="20" spans="1:11" s="3" customFormat="1" ht="21.6" x14ac:dyDescent="0.3">
      <c r="A20" s="6" t="s">
        <v>46</v>
      </c>
      <c r="B20" s="6" t="s">
        <v>50</v>
      </c>
      <c r="C20" s="6" t="s">
        <v>51</v>
      </c>
      <c r="D20" s="7">
        <v>170000</v>
      </c>
      <c r="E20" s="7">
        <v>170000</v>
      </c>
      <c r="F20" s="7">
        <f t="shared" si="0"/>
        <v>165315</v>
      </c>
      <c r="G20" s="7">
        <v>0</v>
      </c>
      <c r="H20" s="7">
        <v>165315</v>
      </c>
      <c r="I20" s="7">
        <v>165315</v>
      </c>
      <c r="J20" s="7">
        <v>0</v>
      </c>
      <c r="K20" s="7">
        <f t="shared" si="1"/>
        <v>0</v>
      </c>
    </row>
    <row r="21" spans="1:11" s="3" customFormat="1" x14ac:dyDescent="0.3">
      <c r="A21" s="6" t="s">
        <v>241</v>
      </c>
      <c r="B21" s="6" t="s">
        <v>53</v>
      </c>
      <c r="C21" s="6" t="s">
        <v>54</v>
      </c>
      <c r="D21" s="7">
        <f>D22</f>
        <v>470000</v>
      </c>
      <c r="E21" s="7">
        <f>E22</f>
        <v>495000</v>
      </c>
      <c r="F21" s="7">
        <f t="shared" si="0"/>
        <v>818374</v>
      </c>
      <c r="G21" s="7">
        <f>G22</f>
        <v>431083</v>
      </c>
      <c r="H21" s="7">
        <f>H22</f>
        <v>387291</v>
      </c>
      <c r="I21" s="7">
        <f>I22</f>
        <v>414603</v>
      </c>
      <c r="J21" s="7">
        <f>J22</f>
        <v>0</v>
      </c>
      <c r="K21" s="7">
        <f t="shared" si="1"/>
        <v>403771</v>
      </c>
    </row>
    <row r="22" spans="1:11" s="3" customFormat="1" ht="21.6" x14ac:dyDescent="0.3">
      <c r="A22" s="6" t="s">
        <v>52</v>
      </c>
      <c r="B22" s="6" t="s">
        <v>56</v>
      </c>
      <c r="C22" s="6" t="s">
        <v>57</v>
      </c>
      <c r="D22" s="7">
        <f>D23+D26+D30</f>
        <v>470000</v>
      </c>
      <c r="E22" s="7">
        <f>E23+E26+E30</f>
        <v>495000</v>
      </c>
      <c r="F22" s="7">
        <f t="shared" si="0"/>
        <v>818374</v>
      </c>
      <c r="G22" s="7">
        <f>G23+G26+G30</f>
        <v>431083</v>
      </c>
      <c r="H22" s="7">
        <f>H23+H26+H30</f>
        <v>387291</v>
      </c>
      <c r="I22" s="7">
        <f>I23+I26+I30</f>
        <v>414603</v>
      </c>
      <c r="J22" s="7">
        <f>J23+J26+J30</f>
        <v>0</v>
      </c>
      <c r="K22" s="7">
        <f t="shared" si="1"/>
        <v>403771</v>
      </c>
    </row>
    <row r="23" spans="1:11" s="3" customFormat="1" ht="21.6" x14ac:dyDescent="0.3">
      <c r="A23" s="6" t="s">
        <v>55</v>
      </c>
      <c r="B23" s="6" t="s">
        <v>59</v>
      </c>
      <c r="C23" s="6" t="s">
        <v>60</v>
      </c>
      <c r="D23" s="7">
        <f>D24+D25</f>
        <v>49000</v>
      </c>
      <c r="E23" s="7">
        <f>E24+E25</f>
        <v>49000</v>
      </c>
      <c r="F23" s="7">
        <f t="shared" si="0"/>
        <v>195851</v>
      </c>
      <c r="G23" s="7">
        <f>G24+G25</f>
        <v>150482</v>
      </c>
      <c r="H23" s="7">
        <f>H24+H25</f>
        <v>45369</v>
      </c>
      <c r="I23" s="7">
        <f>I24+I25</f>
        <v>41481</v>
      </c>
      <c r="J23" s="7">
        <f>J24+J25</f>
        <v>0</v>
      </c>
      <c r="K23" s="7">
        <f t="shared" si="1"/>
        <v>154370</v>
      </c>
    </row>
    <row r="24" spans="1:11" s="3" customFormat="1" x14ac:dyDescent="0.3">
      <c r="A24" s="6" t="s">
        <v>58</v>
      </c>
      <c r="B24" s="6" t="s">
        <v>62</v>
      </c>
      <c r="C24" s="6" t="s">
        <v>63</v>
      </c>
      <c r="D24" s="7">
        <v>41000</v>
      </c>
      <c r="E24" s="7">
        <v>41000</v>
      </c>
      <c r="F24" s="7">
        <f t="shared" si="0"/>
        <v>53716</v>
      </c>
      <c r="G24" s="7">
        <v>17227</v>
      </c>
      <c r="H24" s="7">
        <v>36489</v>
      </c>
      <c r="I24" s="7">
        <v>37009</v>
      </c>
      <c r="J24" s="7">
        <v>0</v>
      </c>
      <c r="K24" s="7">
        <f t="shared" si="1"/>
        <v>16707</v>
      </c>
    </row>
    <row r="25" spans="1:11" s="3" customFormat="1" x14ac:dyDescent="0.3">
      <c r="A25" s="6" t="s">
        <v>61</v>
      </c>
      <c r="B25" s="6" t="s">
        <v>65</v>
      </c>
      <c r="C25" s="6" t="s">
        <v>66</v>
      </c>
      <c r="D25" s="7">
        <v>8000</v>
      </c>
      <c r="E25" s="7">
        <v>8000</v>
      </c>
      <c r="F25" s="7">
        <f t="shared" si="0"/>
        <v>142135</v>
      </c>
      <c r="G25" s="7">
        <v>133255</v>
      </c>
      <c r="H25" s="7">
        <v>8880</v>
      </c>
      <c r="I25" s="7">
        <v>4472</v>
      </c>
      <c r="J25" s="7">
        <v>0</v>
      </c>
      <c r="K25" s="7">
        <f t="shared" si="1"/>
        <v>137663</v>
      </c>
    </row>
    <row r="26" spans="1:11" s="3" customFormat="1" ht="21.6" x14ac:dyDescent="0.3">
      <c r="A26" s="6" t="s">
        <v>64</v>
      </c>
      <c r="B26" s="6" t="s">
        <v>68</v>
      </c>
      <c r="C26" s="6" t="s">
        <v>69</v>
      </c>
      <c r="D26" s="7">
        <f>D27+D28+D29</f>
        <v>420000</v>
      </c>
      <c r="E26" s="7">
        <f>E27+E28+E29</f>
        <v>445000</v>
      </c>
      <c r="F26" s="7">
        <f t="shared" si="0"/>
        <v>622508</v>
      </c>
      <c r="G26" s="7">
        <f>G27+G28+G29</f>
        <v>280601</v>
      </c>
      <c r="H26" s="7">
        <f>H27+H28+H29</f>
        <v>341907</v>
      </c>
      <c r="I26" s="7">
        <f>I27+I28+I29</f>
        <v>373107</v>
      </c>
      <c r="J26" s="7">
        <f>J27+J28+J29</f>
        <v>0</v>
      </c>
      <c r="K26" s="7">
        <f t="shared" si="1"/>
        <v>249401</v>
      </c>
    </row>
    <row r="27" spans="1:11" s="3" customFormat="1" x14ac:dyDescent="0.3">
      <c r="A27" s="6" t="s">
        <v>67</v>
      </c>
      <c r="B27" s="6" t="s">
        <v>71</v>
      </c>
      <c r="C27" s="6" t="s">
        <v>72</v>
      </c>
      <c r="D27" s="7">
        <v>69000</v>
      </c>
      <c r="E27" s="7">
        <v>69000</v>
      </c>
      <c r="F27" s="7">
        <f t="shared" si="0"/>
        <v>101243</v>
      </c>
      <c r="G27" s="7">
        <v>42336</v>
      </c>
      <c r="H27" s="7">
        <v>58907</v>
      </c>
      <c r="I27" s="7">
        <v>64024</v>
      </c>
      <c r="J27" s="7">
        <v>0</v>
      </c>
      <c r="K27" s="7">
        <f t="shared" si="1"/>
        <v>37219</v>
      </c>
    </row>
    <row r="28" spans="1:11" s="3" customFormat="1" x14ac:dyDescent="0.3">
      <c r="A28" s="6" t="s">
        <v>70</v>
      </c>
      <c r="B28" s="6" t="s">
        <v>74</v>
      </c>
      <c r="C28" s="6" t="s">
        <v>75</v>
      </c>
      <c r="D28" s="7">
        <v>1000</v>
      </c>
      <c r="E28" s="7">
        <v>1000</v>
      </c>
      <c r="F28" s="7">
        <f t="shared" si="0"/>
        <v>3657</v>
      </c>
      <c r="G28" s="7">
        <v>2906</v>
      </c>
      <c r="H28" s="7">
        <v>751</v>
      </c>
      <c r="I28" s="7">
        <v>589</v>
      </c>
      <c r="J28" s="7">
        <v>0</v>
      </c>
      <c r="K28" s="7">
        <f t="shared" si="1"/>
        <v>3068</v>
      </c>
    </row>
    <row r="29" spans="1:11" s="3" customFormat="1" x14ac:dyDescent="0.3">
      <c r="A29" s="6" t="s">
        <v>73</v>
      </c>
      <c r="B29" s="6" t="s">
        <v>77</v>
      </c>
      <c r="C29" s="6" t="s">
        <v>78</v>
      </c>
      <c r="D29" s="7">
        <v>350000</v>
      </c>
      <c r="E29" s="7">
        <v>375000</v>
      </c>
      <c r="F29" s="7">
        <f t="shared" si="0"/>
        <v>517608</v>
      </c>
      <c r="G29" s="7">
        <v>235359</v>
      </c>
      <c r="H29" s="7">
        <v>282249</v>
      </c>
      <c r="I29" s="7">
        <v>308494</v>
      </c>
      <c r="J29" s="7">
        <v>0</v>
      </c>
      <c r="K29" s="7">
        <f t="shared" si="1"/>
        <v>209114</v>
      </c>
    </row>
    <row r="30" spans="1:11" s="3" customFormat="1" x14ac:dyDescent="0.3">
      <c r="A30" s="6" t="s">
        <v>76</v>
      </c>
      <c r="B30" s="6" t="s">
        <v>80</v>
      </c>
      <c r="C30" s="6" t="s">
        <v>81</v>
      </c>
      <c r="D30" s="7">
        <v>1000</v>
      </c>
      <c r="E30" s="7">
        <v>1000</v>
      </c>
      <c r="F30" s="7">
        <f t="shared" si="0"/>
        <v>15</v>
      </c>
      <c r="G30" s="7">
        <v>0</v>
      </c>
      <c r="H30" s="7">
        <v>15</v>
      </c>
      <c r="I30" s="7">
        <v>15</v>
      </c>
      <c r="J30" s="7">
        <v>0</v>
      </c>
      <c r="K30" s="7">
        <f t="shared" si="1"/>
        <v>0</v>
      </c>
    </row>
    <row r="31" spans="1:11" s="3" customFormat="1" ht="21.6" x14ac:dyDescent="0.3">
      <c r="A31" s="6" t="s">
        <v>242</v>
      </c>
      <c r="B31" s="6" t="s">
        <v>83</v>
      </c>
      <c r="C31" s="6" t="s">
        <v>84</v>
      </c>
      <c r="D31" s="7">
        <f>D32+D36</f>
        <v>4222410</v>
      </c>
      <c r="E31" s="7">
        <f>E32+E36</f>
        <v>4770410</v>
      </c>
      <c r="F31" s="7">
        <f t="shared" si="0"/>
        <v>4797044</v>
      </c>
      <c r="G31" s="7">
        <f>G32+G36</f>
        <v>33236</v>
      </c>
      <c r="H31" s="7">
        <f>H32+H36</f>
        <v>4763808</v>
      </c>
      <c r="I31" s="7">
        <f>I32+I36</f>
        <v>4761083</v>
      </c>
      <c r="J31" s="7">
        <f>J32+J36</f>
        <v>0</v>
      </c>
      <c r="K31" s="7">
        <f t="shared" si="1"/>
        <v>35961</v>
      </c>
    </row>
    <row r="32" spans="1:11" s="3" customFormat="1" ht="21.6" x14ac:dyDescent="0.3">
      <c r="A32" s="6" t="s">
        <v>82</v>
      </c>
      <c r="B32" s="6" t="s">
        <v>86</v>
      </c>
      <c r="C32" s="6" t="s">
        <v>87</v>
      </c>
      <c r="D32" s="7">
        <f>+D33+D34+D35</f>
        <v>4122000</v>
      </c>
      <c r="E32" s="7">
        <f>+E33+E34+E35</f>
        <v>4665000</v>
      </c>
      <c r="F32" s="7">
        <f t="shared" si="0"/>
        <v>4658367</v>
      </c>
      <c r="G32" s="7">
        <f>+G33+G34+G35</f>
        <v>0</v>
      </c>
      <c r="H32" s="7">
        <f>+H33+H34+H35</f>
        <v>4658367</v>
      </c>
      <c r="I32" s="7">
        <f>+I33+I34+I35</f>
        <v>4658367</v>
      </c>
      <c r="J32" s="7">
        <f>+J33+J34+J35</f>
        <v>0</v>
      </c>
      <c r="K32" s="7">
        <f t="shared" si="1"/>
        <v>0</v>
      </c>
    </row>
    <row r="33" spans="1:11" s="3" customFormat="1" ht="42" x14ac:dyDescent="0.3">
      <c r="A33" s="6" t="s">
        <v>243</v>
      </c>
      <c r="B33" s="6" t="s">
        <v>89</v>
      </c>
      <c r="C33" s="6" t="s">
        <v>90</v>
      </c>
      <c r="D33" s="7">
        <v>2160000</v>
      </c>
      <c r="E33" s="7">
        <v>2248000</v>
      </c>
      <c r="F33" s="7">
        <f t="shared" si="0"/>
        <v>2241367</v>
      </c>
      <c r="G33" s="7">
        <v>0</v>
      </c>
      <c r="H33" s="7">
        <v>2241367</v>
      </c>
      <c r="I33" s="7">
        <v>2241367</v>
      </c>
      <c r="J33" s="7">
        <v>0</v>
      </c>
      <c r="K33" s="7">
        <f t="shared" si="1"/>
        <v>0</v>
      </c>
    </row>
    <row r="34" spans="1:11" s="3" customFormat="1" ht="21.6" x14ac:dyDescent="0.3">
      <c r="A34" s="6" t="s">
        <v>244</v>
      </c>
      <c r="B34" s="6" t="s">
        <v>92</v>
      </c>
      <c r="C34" s="6" t="s">
        <v>93</v>
      </c>
      <c r="D34" s="7">
        <v>40000</v>
      </c>
      <c r="E34" s="7">
        <v>40000</v>
      </c>
      <c r="F34" s="7">
        <f t="shared" si="0"/>
        <v>40000</v>
      </c>
      <c r="G34" s="7">
        <v>0</v>
      </c>
      <c r="H34" s="7">
        <v>40000</v>
      </c>
      <c r="I34" s="7">
        <v>40000</v>
      </c>
      <c r="J34" s="7">
        <v>0</v>
      </c>
      <c r="K34" s="7">
        <f t="shared" si="1"/>
        <v>0</v>
      </c>
    </row>
    <row r="35" spans="1:11" s="3" customFormat="1" ht="21.6" x14ac:dyDescent="0.3">
      <c r="A35" s="6" t="s">
        <v>91</v>
      </c>
      <c r="B35" s="6" t="s">
        <v>95</v>
      </c>
      <c r="C35" s="6" t="s">
        <v>96</v>
      </c>
      <c r="D35" s="7">
        <v>1922000</v>
      </c>
      <c r="E35" s="7">
        <v>2377000</v>
      </c>
      <c r="F35" s="7">
        <f t="shared" si="0"/>
        <v>2377000</v>
      </c>
      <c r="G35" s="7">
        <v>0</v>
      </c>
      <c r="H35" s="7">
        <v>2377000</v>
      </c>
      <c r="I35" s="7">
        <v>2377000</v>
      </c>
      <c r="J35" s="7">
        <v>0</v>
      </c>
      <c r="K35" s="7">
        <f t="shared" si="1"/>
        <v>0</v>
      </c>
    </row>
    <row r="36" spans="1:11" s="3" customFormat="1" ht="31.8" x14ac:dyDescent="0.3">
      <c r="A36" s="6" t="s">
        <v>245</v>
      </c>
      <c r="B36" s="6" t="s">
        <v>98</v>
      </c>
      <c r="C36" s="6" t="s">
        <v>99</v>
      </c>
      <c r="D36" s="7">
        <f>D37+D40</f>
        <v>100410</v>
      </c>
      <c r="E36" s="7">
        <f>E37+E40</f>
        <v>105410</v>
      </c>
      <c r="F36" s="7">
        <f t="shared" si="0"/>
        <v>138677</v>
      </c>
      <c r="G36" s="7">
        <f>G37+G40</f>
        <v>33236</v>
      </c>
      <c r="H36" s="7">
        <f>H37+H40</f>
        <v>105441</v>
      </c>
      <c r="I36" s="7">
        <f>I37+I40</f>
        <v>102716</v>
      </c>
      <c r="J36" s="7">
        <f>J37+J40</f>
        <v>0</v>
      </c>
      <c r="K36" s="7">
        <f t="shared" si="1"/>
        <v>35961</v>
      </c>
    </row>
    <row r="37" spans="1:11" s="3" customFormat="1" ht="21.6" x14ac:dyDescent="0.3">
      <c r="A37" s="6" t="s">
        <v>246</v>
      </c>
      <c r="B37" s="6" t="s">
        <v>101</v>
      </c>
      <c r="C37" s="6" t="s">
        <v>102</v>
      </c>
      <c r="D37" s="7">
        <f>D38+D39</f>
        <v>96410</v>
      </c>
      <c r="E37" s="7">
        <f>E38+E39</f>
        <v>101410</v>
      </c>
      <c r="F37" s="7">
        <f t="shared" si="0"/>
        <v>133782</v>
      </c>
      <c r="G37" s="7">
        <f>G38+G39</f>
        <v>32807</v>
      </c>
      <c r="H37" s="7">
        <f>H38+H39</f>
        <v>100975</v>
      </c>
      <c r="I37" s="7">
        <f>I38+I39</f>
        <v>98606</v>
      </c>
      <c r="J37" s="7">
        <f>J38+J39</f>
        <v>0</v>
      </c>
      <c r="K37" s="7">
        <f t="shared" si="1"/>
        <v>35176</v>
      </c>
    </row>
    <row r="38" spans="1:11" s="3" customFormat="1" ht="21.6" x14ac:dyDescent="0.3">
      <c r="A38" s="6" t="s">
        <v>97</v>
      </c>
      <c r="B38" s="6" t="s">
        <v>104</v>
      </c>
      <c r="C38" s="6" t="s">
        <v>105</v>
      </c>
      <c r="D38" s="7">
        <v>80410</v>
      </c>
      <c r="E38" s="7">
        <v>85410</v>
      </c>
      <c r="F38" s="7">
        <f t="shared" si="0"/>
        <v>117250</v>
      </c>
      <c r="G38" s="7">
        <v>31055</v>
      </c>
      <c r="H38" s="7">
        <v>86195</v>
      </c>
      <c r="I38" s="7">
        <v>84702</v>
      </c>
      <c r="J38" s="7">
        <v>0</v>
      </c>
      <c r="K38" s="7">
        <f t="shared" si="1"/>
        <v>32548</v>
      </c>
    </row>
    <row r="39" spans="1:11" s="3" customFormat="1" ht="21.6" x14ac:dyDescent="0.3">
      <c r="A39" s="6" t="s">
        <v>100</v>
      </c>
      <c r="B39" s="6" t="s">
        <v>107</v>
      </c>
      <c r="C39" s="6" t="s">
        <v>108</v>
      </c>
      <c r="D39" s="7">
        <v>16000</v>
      </c>
      <c r="E39" s="7">
        <v>16000</v>
      </c>
      <c r="F39" s="7">
        <f t="shared" si="0"/>
        <v>16532</v>
      </c>
      <c r="G39" s="7">
        <v>1752</v>
      </c>
      <c r="H39" s="7">
        <v>14780</v>
      </c>
      <c r="I39" s="7">
        <v>13904</v>
      </c>
      <c r="J39" s="7">
        <v>0</v>
      </c>
      <c r="K39" s="7">
        <f t="shared" si="1"/>
        <v>2628</v>
      </c>
    </row>
    <row r="40" spans="1:11" s="3" customFormat="1" ht="21.6" x14ac:dyDescent="0.3">
      <c r="A40" s="6" t="s">
        <v>103</v>
      </c>
      <c r="B40" s="6" t="s">
        <v>110</v>
      </c>
      <c r="C40" s="6" t="s">
        <v>111</v>
      </c>
      <c r="D40" s="7">
        <v>4000</v>
      </c>
      <c r="E40" s="7">
        <v>4000</v>
      </c>
      <c r="F40" s="7">
        <f t="shared" si="0"/>
        <v>4895</v>
      </c>
      <c r="G40" s="7">
        <v>429</v>
      </c>
      <c r="H40" s="7">
        <v>4466</v>
      </c>
      <c r="I40" s="7">
        <v>4110</v>
      </c>
      <c r="J40" s="7">
        <v>0</v>
      </c>
      <c r="K40" s="7">
        <f t="shared" si="1"/>
        <v>785</v>
      </c>
    </row>
    <row r="41" spans="1:11" s="3" customFormat="1" x14ac:dyDescent="0.3">
      <c r="A41" s="6" t="s">
        <v>109</v>
      </c>
      <c r="B41" s="6" t="s">
        <v>113</v>
      </c>
      <c r="C41" s="6" t="s">
        <v>114</v>
      </c>
      <c r="D41" s="7">
        <f>D42</f>
        <v>50000</v>
      </c>
      <c r="E41" s="7">
        <f>E42</f>
        <v>50000</v>
      </c>
      <c r="F41" s="7">
        <f t="shared" si="0"/>
        <v>51084</v>
      </c>
      <c r="G41" s="7">
        <f t="shared" ref="G41:J42" si="2">G42</f>
        <v>5234</v>
      </c>
      <c r="H41" s="7">
        <f t="shared" si="2"/>
        <v>45850</v>
      </c>
      <c r="I41" s="7">
        <f t="shared" si="2"/>
        <v>44666</v>
      </c>
      <c r="J41" s="7">
        <f t="shared" si="2"/>
        <v>0</v>
      </c>
      <c r="K41" s="7">
        <f t="shared" si="1"/>
        <v>6418</v>
      </c>
    </row>
    <row r="42" spans="1:11" s="3" customFormat="1" x14ac:dyDescent="0.3">
      <c r="A42" s="6" t="s">
        <v>247</v>
      </c>
      <c r="B42" s="6" t="s">
        <v>116</v>
      </c>
      <c r="C42" s="6" t="s">
        <v>117</v>
      </c>
      <c r="D42" s="7">
        <f>D43</f>
        <v>50000</v>
      </c>
      <c r="E42" s="7">
        <f>E43</f>
        <v>50000</v>
      </c>
      <c r="F42" s="7">
        <f t="shared" si="0"/>
        <v>51084</v>
      </c>
      <c r="G42" s="7">
        <f t="shared" si="2"/>
        <v>5234</v>
      </c>
      <c r="H42" s="7">
        <f t="shared" si="2"/>
        <v>45850</v>
      </c>
      <c r="I42" s="7">
        <f t="shared" si="2"/>
        <v>44666</v>
      </c>
      <c r="J42" s="7">
        <f t="shared" si="2"/>
        <v>0</v>
      </c>
      <c r="K42" s="7">
        <f t="shared" si="1"/>
        <v>6418</v>
      </c>
    </row>
    <row r="43" spans="1:11" s="3" customFormat="1" x14ac:dyDescent="0.3">
      <c r="A43" s="6" t="s">
        <v>112</v>
      </c>
      <c r="B43" s="6" t="s">
        <v>119</v>
      </c>
      <c r="C43" s="6" t="s">
        <v>120</v>
      </c>
      <c r="D43" s="7">
        <v>50000</v>
      </c>
      <c r="E43" s="7">
        <v>50000</v>
      </c>
      <c r="F43" s="7">
        <f t="shared" ref="F43:F69" si="3">G43+H43</f>
        <v>51084</v>
      </c>
      <c r="G43" s="7">
        <v>5234</v>
      </c>
      <c r="H43" s="7">
        <v>45850</v>
      </c>
      <c r="I43" s="7">
        <v>44666</v>
      </c>
      <c r="J43" s="7">
        <v>0</v>
      </c>
      <c r="K43" s="7">
        <f t="shared" ref="K43:K69" si="4">F43-I43-J43</f>
        <v>6418</v>
      </c>
    </row>
    <row r="44" spans="1:11" s="3" customFormat="1" x14ac:dyDescent="0.3">
      <c r="A44" s="6" t="s">
        <v>115</v>
      </c>
      <c r="B44" s="6" t="s">
        <v>122</v>
      </c>
      <c r="C44" s="6" t="s">
        <v>123</v>
      </c>
      <c r="D44" s="7">
        <f>D45+D49</f>
        <v>537000</v>
      </c>
      <c r="E44" s="7">
        <f>E45+E49</f>
        <v>-365000</v>
      </c>
      <c r="F44" s="7">
        <f t="shared" si="3"/>
        <v>754827</v>
      </c>
      <c r="G44" s="7">
        <f>G45+G49</f>
        <v>451673</v>
      </c>
      <c r="H44" s="7">
        <f>H45+H49</f>
        <v>303154</v>
      </c>
      <c r="I44" s="7">
        <f>I45+I49</f>
        <v>372946</v>
      </c>
      <c r="J44" s="7">
        <f>J45+J49</f>
        <v>0</v>
      </c>
      <c r="K44" s="7">
        <f t="shared" si="4"/>
        <v>381881</v>
      </c>
    </row>
    <row r="45" spans="1:11" s="3" customFormat="1" x14ac:dyDescent="0.3">
      <c r="A45" s="6" t="s">
        <v>118</v>
      </c>
      <c r="B45" s="6" t="s">
        <v>125</v>
      </c>
      <c r="C45" s="6" t="s">
        <v>126</v>
      </c>
      <c r="D45" s="7">
        <f>D46</f>
        <v>60000</v>
      </c>
      <c r="E45" s="7">
        <f>E46</f>
        <v>60000</v>
      </c>
      <c r="F45" s="7">
        <f t="shared" si="3"/>
        <v>81811</v>
      </c>
      <c r="G45" s="7">
        <f>G46</f>
        <v>16850</v>
      </c>
      <c r="H45" s="7">
        <f>H46</f>
        <v>64961</v>
      </c>
      <c r="I45" s="7">
        <f>I46</f>
        <v>40352</v>
      </c>
      <c r="J45" s="7">
        <f>J46</f>
        <v>0</v>
      </c>
      <c r="K45" s="7">
        <f t="shared" si="4"/>
        <v>41459</v>
      </c>
    </row>
    <row r="46" spans="1:11" s="3" customFormat="1" ht="21.6" x14ac:dyDescent="0.3">
      <c r="A46" s="6" t="s">
        <v>121</v>
      </c>
      <c r="B46" s="6" t="s">
        <v>128</v>
      </c>
      <c r="C46" s="6" t="s">
        <v>129</v>
      </c>
      <c r="D46" s="7">
        <f>+D47</f>
        <v>60000</v>
      </c>
      <c r="E46" s="7">
        <f>+E47</f>
        <v>60000</v>
      </c>
      <c r="F46" s="7">
        <f t="shared" si="3"/>
        <v>81811</v>
      </c>
      <c r="G46" s="7">
        <f t="shared" ref="G46:J47" si="5">+G47</f>
        <v>16850</v>
      </c>
      <c r="H46" s="7">
        <f t="shared" si="5"/>
        <v>64961</v>
      </c>
      <c r="I46" s="7">
        <f t="shared" si="5"/>
        <v>40352</v>
      </c>
      <c r="J46" s="7">
        <f t="shared" si="5"/>
        <v>0</v>
      </c>
      <c r="K46" s="7">
        <f t="shared" si="4"/>
        <v>41459</v>
      </c>
    </row>
    <row r="47" spans="1:11" s="3" customFormat="1" x14ac:dyDescent="0.3">
      <c r="A47" s="6" t="s">
        <v>248</v>
      </c>
      <c r="B47" s="6" t="s">
        <v>131</v>
      </c>
      <c r="C47" s="6" t="s">
        <v>132</v>
      </c>
      <c r="D47" s="7">
        <f>+D48</f>
        <v>60000</v>
      </c>
      <c r="E47" s="7">
        <f>+E48</f>
        <v>60000</v>
      </c>
      <c r="F47" s="7">
        <f t="shared" si="3"/>
        <v>81811</v>
      </c>
      <c r="G47" s="7">
        <f t="shared" si="5"/>
        <v>16850</v>
      </c>
      <c r="H47" s="7">
        <f t="shared" si="5"/>
        <v>64961</v>
      </c>
      <c r="I47" s="7">
        <f t="shared" si="5"/>
        <v>40352</v>
      </c>
      <c r="J47" s="7">
        <f t="shared" si="5"/>
        <v>0</v>
      </c>
      <c r="K47" s="7">
        <f t="shared" si="4"/>
        <v>41459</v>
      </c>
    </row>
    <row r="48" spans="1:11" s="3" customFormat="1" ht="21.6" x14ac:dyDescent="0.3">
      <c r="A48" s="6" t="s">
        <v>249</v>
      </c>
      <c r="B48" s="6" t="s">
        <v>134</v>
      </c>
      <c r="C48" s="6" t="s">
        <v>135</v>
      </c>
      <c r="D48" s="7">
        <v>60000</v>
      </c>
      <c r="E48" s="7">
        <v>60000</v>
      </c>
      <c r="F48" s="7">
        <f t="shared" si="3"/>
        <v>81811</v>
      </c>
      <c r="G48" s="7">
        <v>16850</v>
      </c>
      <c r="H48" s="7">
        <v>64961</v>
      </c>
      <c r="I48" s="7">
        <v>40352</v>
      </c>
      <c r="J48" s="7">
        <v>0</v>
      </c>
      <c r="K48" s="7">
        <f t="shared" si="4"/>
        <v>41459</v>
      </c>
    </row>
    <row r="49" spans="1:11" s="3" customFormat="1" ht="21.6" x14ac:dyDescent="0.3">
      <c r="A49" s="6" t="s">
        <v>250</v>
      </c>
      <c r="B49" s="6" t="s">
        <v>137</v>
      </c>
      <c r="C49" s="6" t="s">
        <v>138</v>
      </c>
      <c r="D49" s="7">
        <f>D50+D53+D57+D60</f>
        <v>477000</v>
      </c>
      <c r="E49" s="7">
        <f>E50+E53+E57+E60</f>
        <v>-425000</v>
      </c>
      <c r="F49" s="7">
        <f t="shared" si="3"/>
        <v>673016</v>
      </c>
      <c r="G49" s="7">
        <f>G50+G53+G57+G60</f>
        <v>434823</v>
      </c>
      <c r="H49" s="7">
        <f>H50+H53+H57+H60</f>
        <v>238193</v>
      </c>
      <c r="I49" s="7">
        <f>I50+I53+I57+I60</f>
        <v>332594</v>
      </c>
      <c r="J49" s="7">
        <f>J50+J53+J57+J60</f>
        <v>0</v>
      </c>
      <c r="K49" s="7">
        <f t="shared" si="4"/>
        <v>340422</v>
      </c>
    </row>
    <row r="50" spans="1:11" s="3" customFormat="1" ht="31.8" x14ac:dyDescent="0.3">
      <c r="A50" s="6" t="s">
        <v>251</v>
      </c>
      <c r="B50" s="6" t="s">
        <v>140</v>
      </c>
      <c r="C50" s="6" t="s">
        <v>141</v>
      </c>
      <c r="D50" s="7">
        <f>D51+D52</f>
        <v>140000</v>
      </c>
      <c r="E50" s="7">
        <f>E51+E52</f>
        <v>140000</v>
      </c>
      <c r="F50" s="7">
        <f t="shared" si="3"/>
        <v>135473</v>
      </c>
      <c r="G50" s="7">
        <f>G51+G52</f>
        <v>6720</v>
      </c>
      <c r="H50" s="7">
        <f>H51+H52</f>
        <v>128753</v>
      </c>
      <c r="I50" s="7">
        <f>I51+I52</f>
        <v>132473</v>
      </c>
      <c r="J50" s="7">
        <f>J51+J52</f>
        <v>0</v>
      </c>
      <c r="K50" s="7">
        <f t="shared" si="4"/>
        <v>3000</v>
      </c>
    </row>
    <row r="51" spans="1:11" s="3" customFormat="1" x14ac:dyDescent="0.3">
      <c r="A51" s="6" t="s">
        <v>136</v>
      </c>
      <c r="B51" s="6" t="s">
        <v>143</v>
      </c>
      <c r="C51" s="6" t="s">
        <v>144</v>
      </c>
      <c r="D51" s="7">
        <v>140000</v>
      </c>
      <c r="E51" s="7">
        <v>140000</v>
      </c>
      <c r="F51" s="7">
        <f t="shared" si="3"/>
        <v>123343</v>
      </c>
      <c r="G51" s="7">
        <v>302</v>
      </c>
      <c r="H51" s="7">
        <v>123041</v>
      </c>
      <c r="I51" s="7">
        <v>123343</v>
      </c>
      <c r="J51" s="7">
        <v>0</v>
      </c>
      <c r="K51" s="7">
        <f t="shared" si="4"/>
        <v>0</v>
      </c>
    </row>
    <row r="52" spans="1:11" s="3" customFormat="1" ht="21.6" x14ac:dyDescent="0.3">
      <c r="A52" s="6" t="s">
        <v>252</v>
      </c>
      <c r="B52" s="6" t="s">
        <v>146</v>
      </c>
      <c r="C52" s="6" t="s">
        <v>147</v>
      </c>
      <c r="D52" s="7">
        <v>0</v>
      </c>
      <c r="E52" s="7">
        <v>0</v>
      </c>
      <c r="F52" s="7">
        <f t="shared" si="3"/>
        <v>12130</v>
      </c>
      <c r="G52" s="7">
        <v>6418</v>
      </c>
      <c r="H52" s="7">
        <v>5712</v>
      </c>
      <c r="I52" s="7">
        <v>9130</v>
      </c>
      <c r="J52" s="7">
        <v>0</v>
      </c>
      <c r="K52" s="7">
        <f t="shared" si="4"/>
        <v>3000</v>
      </c>
    </row>
    <row r="53" spans="1:11" s="3" customFormat="1" ht="21.6" x14ac:dyDescent="0.3">
      <c r="A53" s="6" t="s">
        <v>253</v>
      </c>
      <c r="B53" s="6" t="s">
        <v>149</v>
      </c>
      <c r="C53" s="6" t="s">
        <v>150</v>
      </c>
      <c r="D53" s="7">
        <f>D54+D56</f>
        <v>207000</v>
      </c>
      <c r="E53" s="7">
        <f>E54+E56</f>
        <v>207000</v>
      </c>
      <c r="F53" s="7">
        <f t="shared" si="3"/>
        <v>404241</v>
      </c>
      <c r="G53" s="7">
        <f>G54+G56</f>
        <v>403891</v>
      </c>
      <c r="H53" s="7">
        <f>H54+H56</f>
        <v>350</v>
      </c>
      <c r="I53" s="7">
        <f>I54+I56</f>
        <v>89310</v>
      </c>
      <c r="J53" s="7">
        <f>J54+J56</f>
        <v>0</v>
      </c>
      <c r="K53" s="7">
        <f t="shared" si="4"/>
        <v>314931</v>
      </c>
    </row>
    <row r="54" spans="1:11" s="3" customFormat="1" ht="21.6" x14ac:dyDescent="0.3">
      <c r="A54" s="6" t="s">
        <v>254</v>
      </c>
      <c r="B54" s="6" t="s">
        <v>152</v>
      </c>
      <c r="C54" s="6" t="s">
        <v>153</v>
      </c>
      <c r="D54" s="7">
        <f>D55</f>
        <v>0</v>
      </c>
      <c r="E54" s="7">
        <f>E55</f>
        <v>0</v>
      </c>
      <c r="F54" s="7">
        <f t="shared" si="3"/>
        <v>404241</v>
      </c>
      <c r="G54" s="7">
        <f>G55</f>
        <v>403891</v>
      </c>
      <c r="H54" s="7">
        <f>H55</f>
        <v>350</v>
      </c>
      <c r="I54" s="7">
        <f>I55</f>
        <v>89310</v>
      </c>
      <c r="J54" s="7">
        <f>J55</f>
        <v>0</v>
      </c>
      <c r="K54" s="7">
        <f t="shared" si="4"/>
        <v>314931</v>
      </c>
    </row>
    <row r="55" spans="1:11" s="3" customFormat="1" ht="21.6" x14ac:dyDescent="0.3">
      <c r="A55" s="6" t="s">
        <v>148</v>
      </c>
      <c r="B55" s="6" t="s">
        <v>155</v>
      </c>
      <c r="C55" s="6" t="s">
        <v>156</v>
      </c>
      <c r="D55" s="7">
        <v>0</v>
      </c>
      <c r="E55" s="7">
        <v>0</v>
      </c>
      <c r="F55" s="7">
        <f t="shared" si="3"/>
        <v>404241</v>
      </c>
      <c r="G55" s="7">
        <v>403891</v>
      </c>
      <c r="H55" s="7">
        <v>350</v>
      </c>
      <c r="I55" s="7">
        <v>89310</v>
      </c>
      <c r="J55" s="7">
        <v>0</v>
      </c>
      <c r="K55" s="7">
        <f t="shared" si="4"/>
        <v>314931</v>
      </c>
    </row>
    <row r="56" spans="1:11" s="3" customFormat="1" x14ac:dyDescent="0.3">
      <c r="A56" s="6" t="s">
        <v>255</v>
      </c>
      <c r="B56" s="6" t="s">
        <v>158</v>
      </c>
      <c r="C56" s="6" t="s">
        <v>159</v>
      </c>
      <c r="D56" s="7">
        <v>207000</v>
      </c>
      <c r="E56" s="7">
        <v>207000</v>
      </c>
      <c r="F56" s="7">
        <f t="shared" si="3"/>
        <v>0</v>
      </c>
      <c r="G56" s="7">
        <v>0</v>
      </c>
      <c r="H56" s="7">
        <v>0</v>
      </c>
      <c r="I56" s="7">
        <v>0</v>
      </c>
      <c r="J56" s="7">
        <v>0</v>
      </c>
      <c r="K56" s="7">
        <f t="shared" si="4"/>
        <v>0</v>
      </c>
    </row>
    <row r="57" spans="1:11" s="3" customFormat="1" ht="31.8" x14ac:dyDescent="0.3">
      <c r="A57" s="6" t="s">
        <v>256</v>
      </c>
      <c r="B57" s="6" t="s">
        <v>161</v>
      </c>
      <c r="C57" s="6" t="s">
        <v>162</v>
      </c>
      <c r="D57" s="7">
        <f>+D58+D59</f>
        <v>130000</v>
      </c>
      <c r="E57" s="7">
        <f>+E58+E59</f>
        <v>130000</v>
      </c>
      <c r="F57" s="7">
        <f t="shared" si="3"/>
        <v>135502</v>
      </c>
      <c r="G57" s="7">
        <f>+G58+G59</f>
        <v>24212</v>
      </c>
      <c r="H57" s="7">
        <f>+H58+H59</f>
        <v>111290</v>
      </c>
      <c r="I57" s="7">
        <f>+I58+I59</f>
        <v>113011</v>
      </c>
      <c r="J57" s="7">
        <f>+J58+J59</f>
        <v>0</v>
      </c>
      <c r="K57" s="7">
        <f t="shared" si="4"/>
        <v>22491</v>
      </c>
    </row>
    <row r="58" spans="1:11" s="3" customFormat="1" x14ac:dyDescent="0.3">
      <c r="A58" s="6" t="s">
        <v>257</v>
      </c>
      <c r="B58" s="6" t="s">
        <v>164</v>
      </c>
      <c r="C58" s="6" t="s">
        <v>165</v>
      </c>
      <c r="D58" s="7">
        <v>130000</v>
      </c>
      <c r="E58" s="7">
        <v>130000</v>
      </c>
      <c r="F58" s="7">
        <f t="shared" si="3"/>
        <v>134816</v>
      </c>
      <c r="G58" s="7">
        <v>23070</v>
      </c>
      <c r="H58" s="7">
        <v>111746</v>
      </c>
      <c r="I58" s="7">
        <v>112325</v>
      </c>
      <c r="J58" s="7">
        <v>0</v>
      </c>
      <c r="K58" s="7">
        <f t="shared" si="4"/>
        <v>22491</v>
      </c>
    </row>
    <row r="59" spans="1:11" s="3" customFormat="1" x14ac:dyDescent="0.3">
      <c r="A59" s="6" t="s">
        <v>258</v>
      </c>
      <c r="B59" s="6" t="s">
        <v>167</v>
      </c>
      <c r="C59" s="6" t="s">
        <v>168</v>
      </c>
      <c r="D59" s="7">
        <v>0</v>
      </c>
      <c r="E59" s="7">
        <v>0</v>
      </c>
      <c r="F59" s="7">
        <f t="shared" si="3"/>
        <v>686</v>
      </c>
      <c r="G59" s="7">
        <v>1142</v>
      </c>
      <c r="H59" s="7">
        <v>-456</v>
      </c>
      <c r="I59" s="7">
        <v>686</v>
      </c>
      <c r="J59" s="7">
        <v>0</v>
      </c>
      <c r="K59" s="7">
        <f t="shared" si="4"/>
        <v>0</v>
      </c>
    </row>
    <row r="60" spans="1:11" s="3" customFormat="1" ht="21.6" x14ac:dyDescent="0.3">
      <c r="A60" s="6" t="s">
        <v>259</v>
      </c>
      <c r="B60" s="6" t="s">
        <v>260</v>
      </c>
      <c r="C60" s="6" t="s">
        <v>261</v>
      </c>
      <c r="D60" s="7">
        <f>+D61</f>
        <v>0</v>
      </c>
      <c r="E60" s="7">
        <f>+E61</f>
        <v>-902000</v>
      </c>
      <c r="F60" s="7">
        <f t="shared" si="3"/>
        <v>-2200</v>
      </c>
      <c r="G60" s="7">
        <f>+G61</f>
        <v>0</v>
      </c>
      <c r="H60" s="7">
        <f>+H61</f>
        <v>-2200</v>
      </c>
      <c r="I60" s="7">
        <f>+I61</f>
        <v>-2200</v>
      </c>
      <c r="J60" s="7">
        <f>+J61</f>
        <v>0</v>
      </c>
      <c r="K60" s="7">
        <f t="shared" si="4"/>
        <v>0</v>
      </c>
    </row>
    <row r="61" spans="1:11" s="3" customFormat="1" ht="31.8" x14ac:dyDescent="0.3">
      <c r="A61" s="6" t="s">
        <v>262</v>
      </c>
      <c r="B61" s="6" t="s">
        <v>170</v>
      </c>
      <c r="C61" s="6" t="s">
        <v>171</v>
      </c>
      <c r="D61" s="7">
        <v>0</v>
      </c>
      <c r="E61" s="7">
        <v>-902000</v>
      </c>
      <c r="F61" s="7">
        <f t="shared" si="3"/>
        <v>-2200</v>
      </c>
      <c r="G61" s="7">
        <v>0</v>
      </c>
      <c r="H61" s="7">
        <v>-2200</v>
      </c>
      <c r="I61" s="7">
        <v>-2200</v>
      </c>
      <c r="J61" s="7">
        <v>0</v>
      </c>
      <c r="K61" s="7">
        <f t="shared" si="4"/>
        <v>0</v>
      </c>
    </row>
    <row r="62" spans="1:11" s="3" customFormat="1" x14ac:dyDescent="0.3">
      <c r="A62" s="6" t="s">
        <v>178</v>
      </c>
      <c r="B62" s="6" t="s">
        <v>185</v>
      </c>
      <c r="C62" s="6" t="s">
        <v>186</v>
      </c>
      <c r="D62" s="7">
        <f>D63</f>
        <v>280000</v>
      </c>
      <c r="E62" s="7">
        <f>E63</f>
        <v>360000</v>
      </c>
      <c r="F62" s="7">
        <f t="shared" si="3"/>
        <v>255684</v>
      </c>
      <c r="G62" s="7">
        <f>G63</f>
        <v>0</v>
      </c>
      <c r="H62" s="7">
        <f>H63</f>
        <v>255684</v>
      </c>
      <c r="I62" s="7">
        <f>I63</f>
        <v>255684</v>
      </c>
      <c r="J62" s="7">
        <f>J63</f>
        <v>0</v>
      </c>
      <c r="K62" s="7">
        <f t="shared" si="4"/>
        <v>0</v>
      </c>
    </row>
    <row r="63" spans="1:11" s="3" customFormat="1" ht="21.6" x14ac:dyDescent="0.3">
      <c r="A63" s="6" t="s">
        <v>181</v>
      </c>
      <c r="B63" s="6" t="s">
        <v>188</v>
      </c>
      <c r="C63" s="6" t="s">
        <v>189</v>
      </c>
      <c r="D63" s="7">
        <f>D64+D67</f>
        <v>280000</v>
      </c>
      <c r="E63" s="7">
        <f>E64+E67</f>
        <v>360000</v>
      </c>
      <c r="F63" s="7">
        <f t="shared" si="3"/>
        <v>255684</v>
      </c>
      <c r="G63" s="7">
        <f>G64+G67</f>
        <v>0</v>
      </c>
      <c r="H63" s="7">
        <f>H64+H67</f>
        <v>255684</v>
      </c>
      <c r="I63" s="7">
        <f>I64+I67</f>
        <v>255684</v>
      </c>
      <c r="J63" s="7">
        <f>J64+J67</f>
        <v>0</v>
      </c>
      <c r="K63" s="7">
        <f t="shared" si="4"/>
        <v>0</v>
      </c>
    </row>
    <row r="64" spans="1:11" s="3" customFormat="1" ht="82.8" x14ac:dyDescent="0.3">
      <c r="A64" s="6" t="s">
        <v>263</v>
      </c>
      <c r="B64" s="6" t="s">
        <v>191</v>
      </c>
      <c r="C64" s="6" t="s">
        <v>192</v>
      </c>
      <c r="D64" s="7">
        <f>+D65+D66</f>
        <v>280000</v>
      </c>
      <c r="E64" s="7">
        <f>+E65+E66</f>
        <v>280000</v>
      </c>
      <c r="F64" s="7">
        <f t="shared" si="3"/>
        <v>204218</v>
      </c>
      <c r="G64" s="7">
        <f>+G65+G66</f>
        <v>0</v>
      </c>
      <c r="H64" s="7">
        <f>+H65+H66</f>
        <v>204218</v>
      </c>
      <c r="I64" s="7">
        <f>+I65+I66</f>
        <v>204218</v>
      </c>
      <c r="J64" s="7">
        <f>+J65+J66</f>
        <v>0</v>
      </c>
      <c r="K64" s="7">
        <f t="shared" si="4"/>
        <v>0</v>
      </c>
    </row>
    <row r="65" spans="1:12" s="3" customFormat="1" ht="31.8" x14ac:dyDescent="0.3">
      <c r="A65" s="6" t="s">
        <v>264</v>
      </c>
      <c r="B65" s="6" t="s">
        <v>197</v>
      </c>
      <c r="C65" s="6" t="s">
        <v>198</v>
      </c>
      <c r="D65" s="7">
        <v>200000</v>
      </c>
      <c r="E65" s="7">
        <v>200000</v>
      </c>
      <c r="F65" s="7">
        <f t="shared" si="3"/>
        <v>140152</v>
      </c>
      <c r="G65" s="7">
        <v>0</v>
      </c>
      <c r="H65" s="7">
        <v>140152</v>
      </c>
      <c r="I65" s="7">
        <v>140152</v>
      </c>
      <c r="J65" s="7">
        <v>0</v>
      </c>
      <c r="K65" s="7">
        <f t="shared" si="4"/>
        <v>0</v>
      </c>
    </row>
    <row r="66" spans="1:12" s="3" customFormat="1" ht="21.6" x14ac:dyDescent="0.3">
      <c r="A66" s="6" t="s">
        <v>265</v>
      </c>
      <c r="B66" s="6" t="s">
        <v>200</v>
      </c>
      <c r="C66" s="6" t="s">
        <v>201</v>
      </c>
      <c r="D66" s="7">
        <v>80000</v>
      </c>
      <c r="E66" s="7">
        <v>80000</v>
      </c>
      <c r="F66" s="7">
        <f t="shared" si="3"/>
        <v>64066</v>
      </c>
      <c r="G66" s="7">
        <v>0</v>
      </c>
      <c r="H66" s="7">
        <v>64066</v>
      </c>
      <c r="I66" s="7">
        <v>64066</v>
      </c>
      <c r="J66" s="7">
        <v>0</v>
      </c>
      <c r="K66" s="7">
        <f t="shared" si="4"/>
        <v>0</v>
      </c>
    </row>
    <row r="67" spans="1:12" s="3" customFormat="1" ht="31.8" x14ac:dyDescent="0.3">
      <c r="A67" s="6" t="s">
        <v>266</v>
      </c>
      <c r="B67" s="6" t="s">
        <v>215</v>
      </c>
      <c r="C67" s="6" t="s">
        <v>216</v>
      </c>
      <c r="D67" s="7">
        <f>+D68+D69</f>
        <v>0</v>
      </c>
      <c r="E67" s="7">
        <f>+E68+E69</f>
        <v>80000</v>
      </c>
      <c r="F67" s="7">
        <f t="shared" si="3"/>
        <v>51466</v>
      </c>
      <c r="G67" s="7">
        <f>+G68+G69</f>
        <v>0</v>
      </c>
      <c r="H67" s="7">
        <f>+H68+H69</f>
        <v>51466</v>
      </c>
      <c r="I67" s="7">
        <f>+I68+I69</f>
        <v>51466</v>
      </c>
      <c r="J67" s="7">
        <f>+J68+J69</f>
        <v>0</v>
      </c>
      <c r="K67" s="7">
        <f t="shared" si="4"/>
        <v>0</v>
      </c>
    </row>
    <row r="68" spans="1:12" s="3" customFormat="1" ht="31.8" x14ac:dyDescent="0.3">
      <c r="A68" s="6" t="s">
        <v>267</v>
      </c>
      <c r="B68" s="6" t="s">
        <v>218</v>
      </c>
      <c r="C68" s="6" t="s">
        <v>219</v>
      </c>
      <c r="D68" s="7">
        <v>0</v>
      </c>
      <c r="E68" s="7">
        <v>40000</v>
      </c>
      <c r="F68" s="7">
        <f t="shared" si="3"/>
        <v>40000</v>
      </c>
      <c r="G68" s="7">
        <v>0</v>
      </c>
      <c r="H68" s="7">
        <v>40000</v>
      </c>
      <c r="I68" s="7">
        <v>40000</v>
      </c>
      <c r="J68" s="7">
        <v>0</v>
      </c>
      <c r="K68" s="7">
        <f t="shared" si="4"/>
        <v>0</v>
      </c>
    </row>
    <row r="69" spans="1:12" s="3" customFormat="1" ht="31.8" x14ac:dyDescent="0.3">
      <c r="A69" s="6" t="s">
        <v>268</v>
      </c>
      <c r="B69" s="6" t="s">
        <v>221</v>
      </c>
      <c r="C69" s="6" t="s">
        <v>222</v>
      </c>
      <c r="D69" s="7">
        <v>0</v>
      </c>
      <c r="E69" s="7">
        <v>40000</v>
      </c>
      <c r="F69" s="7">
        <f t="shared" si="3"/>
        <v>11466</v>
      </c>
      <c r="G69" s="7">
        <v>0</v>
      </c>
      <c r="H69" s="7">
        <v>11466</v>
      </c>
      <c r="I69" s="7">
        <v>11466</v>
      </c>
      <c r="J69" s="7">
        <v>0</v>
      </c>
      <c r="K69" s="7">
        <f t="shared" si="4"/>
        <v>0</v>
      </c>
    </row>
    <row r="70" spans="1:12" s="3" customFormat="1" x14ac:dyDescent="0.3">
      <c r="A70" s="4"/>
      <c r="B70" s="4"/>
      <c r="C70" s="4"/>
      <c r="D70" s="5"/>
      <c r="E70" s="5"/>
      <c r="F70" s="5"/>
      <c r="G70" s="5"/>
      <c r="H70" s="5"/>
      <c r="I70" s="5"/>
      <c r="J70" s="5"/>
      <c r="K70" s="5"/>
    </row>
    <row r="71" spans="1:12" x14ac:dyDescent="0.3">
      <c r="A71" s="15" t="s">
        <v>232</v>
      </c>
      <c r="B71" s="15"/>
      <c r="C71" s="15"/>
      <c r="D71" s="15"/>
      <c r="E71" s="15" t="s">
        <v>234</v>
      </c>
      <c r="F71" s="15"/>
      <c r="G71" s="15"/>
      <c r="H71" s="15"/>
      <c r="I71" s="15" t="s">
        <v>235</v>
      </c>
      <c r="J71" s="15"/>
      <c r="K71" s="15"/>
      <c r="L71" s="15"/>
    </row>
    <row r="72" spans="1:12" x14ac:dyDescent="0.3">
      <c r="A72" s="16" t="s">
        <v>233</v>
      </c>
      <c r="B72" s="16"/>
      <c r="C72" s="16"/>
      <c r="D72" s="16"/>
      <c r="E72" s="16" t="s">
        <v>234</v>
      </c>
      <c r="F72" s="16"/>
      <c r="G72" s="16"/>
      <c r="H72" s="16"/>
      <c r="I72" s="16" t="s">
        <v>236</v>
      </c>
      <c r="J72" s="16"/>
      <c r="K72" s="16"/>
      <c r="L72" s="16"/>
    </row>
    <row r="141" spans="1:20" x14ac:dyDescent="0.3">
      <c r="A141" s="8"/>
      <c r="B141" s="8"/>
      <c r="C141" s="8"/>
      <c r="D141" s="8"/>
      <c r="I141" s="8"/>
      <c r="J141" s="8"/>
      <c r="K141" s="8"/>
      <c r="L141" s="8"/>
      <c r="Q141" s="8"/>
      <c r="R141" s="8"/>
      <c r="S141" s="8"/>
      <c r="T141" s="8"/>
    </row>
  </sheetData>
  <mergeCells count="22">
    <mergeCell ref="A71:D71"/>
    <mergeCell ref="A72:D72"/>
    <mergeCell ref="E71:H71"/>
    <mergeCell ref="E72:H72"/>
    <mergeCell ref="I71:L71"/>
    <mergeCell ref="I72:L72"/>
    <mergeCell ref="K6:K9"/>
    <mergeCell ref="A1:K1"/>
    <mergeCell ref="A2:K2"/>
    <mergeCell ref="A3:K3"/>
    <mergeCell ref="A4:K4"/>
    <mergeCell ref="A6:B9"/>
    <mergeCell ref="F7:F9"/>
    <mergeCell ref="G7:G9"/>
    <mergeCell ref="H7:H9"/>
    <mergeCell ref="I6:I9"/>
    <mergeCell ref="J6:J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opLeftCell="B1" workbookViewId="0">
      <selection activeCell="G12" sqref="G12"/>
    </sheetView>
  </sheetViews>
  <sheetFormatPr defaultRowHeight="14.4" x14ac:dyDescent="0.3"/>
  <cols>
    <col min="1" max="1" width="4" hidden="1" customWidth="1"/>
    <col min="2" max="2" width="41.88671875" customWidth="1"/>
    <col min="3" max="3" width="11.6640625" customWidth="1"/>
    <col min="4" max="6" width="14.44140625" customWidth="1"/>
    <col min="7" max="7" width="10.44140625" customWidth="1"/>
    <col min="8" max="8" width="10.88671875" customWidth="1"/>
  </cols>
  <sheetData>
    <row r="1" spans="1:8" x14ac:dyDescent="0.3">
      <c r="A1" s="12" t="s">
        <v>0</v>
      </c>
      <c r="B1" s="12"/>
      <c r="C1" s="12"/>
      <c r="D1" s="12"/>
      <c r="E1" s="12"/>
      <c r="F1" s="12"/>
    </row>
    <row r="2" spans="1:8" x14ac:dyDescent="0.3">
      <c r="A2" s="13" t="s">
        <v>1</v>
      </c>
      <c r="B2" s="13"/>
      <c r="C2" s="13"/>
      <c r="D2" s="13"/>
      <c r="E2" s="13"/>
      <c r="F2" s="13"/>
    </row>
    <row r="3" spans="1:8" ht="69.900000000000006" customHeight="1" x14ac:dyDescent="0.3">
      <c r="A3" s="14" t="s">
        <v>269</v>
      </c>
      <c r="B3" s="14"/>
      <c r="C3" s="14"/>
      <c r="D3" s="14"/>
      <c r="E3" s="14"/>
      <c r="F3" s="14"/>
    </row>
    <row r="4" spans="1:8" x14ac:dyDescent="0.3">
      <c r="A4" s="12" t="s">
        <v>3</v>
      </c>
      <c r="B4" s="12"/>
      <c r="C4" s="12"/>
      <c r="D4" s="12"/>
      <c r="E4" s="12"/>
      <c r="F4" s="12"/>
    </row>
    <row r="5" spans="1:8" ht="15" thickBot="1" x14ac:dyDescent="0.35"/>
    <row r="6" spans="1:8" s="3" customFormat="1" ht="15" thickBot="1" x14ac:dyDescent="0.35">
      <c r="A6" s="11" t="s">
        <v>4</v>
      </c>
      <c r="B6" s="11"/>
      <c r="C6" s="11" t="s">
        <v>6</v>
      </c>
      <c r="D6" s="11" t="s">
        <v>8</v>
      </c>
      <c r="E6" s="11" t="s">
        <v>9</v>
      </c>
      <c r="F6" s="11" t="s">
        <v>15</v>
      </c>
      <c r="G6" s="11" t="s">
        <v>277</v>
      </c>
      <c r="H6" s="11" t="s">
        <v>278</v>
      </c>
    </row>
    <row r="7" spans="1:8" s="3" customFormat="1" ht="15" thickBot="1" x14ac:dyDescent="0.35">
      <c r="A7" s="11"/>
      <c r="B7" s="11"/>
      <c r="C7" s="11"/>
      <c r="D7" s="11"/>
      <c r="E7" s="11"/>
      <c r="F7" s="11"/>
      <c r="G7" s="11"/>
      <c r="H7" s="11"/>
    </row>
    <row r="8" spans="1:8" s="3" customFormat="1" ht="15" thickBot="1" x14ac:dyDescent="0.35">
      <c r="A8" s="11"/>
      <c r="B8" s="11"/>
      <c r="C8" s="11"/>
      <c r="D8" s="11"/>
      <c r="E8" s="11"/>
      <c r="F8" s="11"/>
      <c r="G8" s="11"/>
      <c r="H8" s="11"/>
    </row>
    <row r="9" spans="1:8" s="3" customFormat="1" ht="15" thickBot="1" x14ac:dyDescent="0.35">
      <c r="A9" s="11"/>
      <c r="B9" s="11"/>
      <c r="C9" s="11"/>
      <c r="D9" s="11"/>
      <c r="E9" s="11"/>
      <c r="F9" s="11"/>
      <c r="G9" s="11"/>
      <c r="H9" s="11"/>
    </row>
    <row r="10" spans="1:8" s="3" customFormat="1" ht="15" thickBot="1" x14ac:dyDescent="0.35">
      <c r="A10" s="11" t="s">
        <v>5</v>
      </c>
      <c r="B10" s="11"/>
      <c r="C10" s="2" t="s">
        <v>7</v>
      </c>
      <c r="D10" s="2">
        <v>1</v>
      </c>
      <c r="E10" s="2">
        <v>2</v>
      </c>
      <c r="F10" s="2">
        <v>6</v>
      </c>
      <c r="G10" s="2">
        <v>4</v>
      </c>
      <c r="H10" s="2">
        <v>5</v>
      </c>
    </row>
    <row r="11" spans="1:8" s="3" customFormat="1" x14ac:dyDescent="0.3">
      <c r="A11" s="6" t="s">
        <v>19</v>
      </c>
      <c r="B11" s="6" t="s">
        <v>270</v>
      </c>
      <c r="C11" s="6" t="s">
        <v>21</v>
      </c>
      <c r="D11" s="7">
        <f>D12+D17+D20+D28</f>
        <v>7348870</v>
      </c>
      <c r="E11" s="7">
        <f>E12+E17+E20+E28</f>
        <v>9089670</v>
      </c>
      <c r="F11" s="7">
        <f>F12+F17+F20+F28</f>
        <v>182665</v>
      </c>
      <c r="G11" s="10">
        <f>F11/D11</f>
        <v>2.4856202382134939E-2</v>
      </c>
      <c r="H11" s="10">
        <f>F11/E11</f>
        <v>2.0095889069680198E-2</v>
      </c>
    </row>
    <row r="12" spans="1:8" s="3" customFormat="1" x14ac:dyDescent="0.3">
      <c r="A12" s="6" t="s">
        <v>22</v>
      </c>
      <c r="B12" s="6" t="s">
        <v>26</v>
      </c>
      <c r="C12" s="6" t="s">
        <v>27</v>
      </c>
      <c r="D12" s="7">
        <f t="shared" ref="D12:E15" si="0">+D13</f>
        <v>0</v>
      </c>
      <c r="E12" s="7">
        <f t="shared" si="0"/>
        <v>902000</v>
      </c>
      <c r="F12" s="7">
        <f t="shared" ref="F12:F15" si="1">+F13</f>
        <v>2200</v>
      </c>
      <c r="G12" s="10" t="e">
        <f t="shared" ref="G12:G75" si="2">F12/D12</f>
        <v>#DIV/0!</v>
      </c>
      <c r="H12" s="10">
        <f t="shared" ref="H12:H75" si="3">F12/E12</f>
        <v>2.4390243902439024E-3</v>
      </c>
    </row>
    <row r="13" spans="1:8" s="3" customFormat="1" x14ac:dyDescent="0.3">
      <c r="A13" s="6" t="s">
        <v>271</v>
      </c>
      <c r="B13" s="6" t="s">
        <v>122</v>
      </c>
      <c r="C13" s="6" t="s">
        <v>123</v>
      </c>
      <c r="D13" s="7">
        <f t="shared" si="0"/>
        <v>0</v>
      </c>
      <c r="E13" s="7">
        <f t="shared" si="0"/>
        <v>902000</v>
      </c>
      <c r="F13" s="7">
        <f t="shared" si="1"/>
        <v>2200</v>
      </c>
      <c r="G13" s="10" t="e">
        <f t="shared" si="2"/>
        <v>#DIV/0!</v>
      </c>
      <c r="H13" s="10">
        <f t="shared" si="3"/>
        <v>2.4390243902439024E-3</v>
      </c>
    </row>
    <row r="14" spans="1:8" s="3" customFormat="1" ht="21.6" x14ac:dyDescent="0.3">
      <c r="A14" s="6" t="s">
        <v>239</v>
      </c>
      <c r="B14" s="6" t="s">
        <v>137</v>
      </c>
      <c r="C14" s="6" t="s">
        <v>138</v>
      </c>
      <c r="D14" s="7">
        <f t="shared" si="0"/>
        <v>0</v>
      </c>
      <c r="E14" s="7">
        <f t="shared" si="0"/>
        <v>902000</v>
      </c>
      <c r="F14" s="7">
        <f t="shared" si="1"/>
        <v>2200</v>
      </c>
      <c r="G14" s="10" t="e">
        <f t="shared" si="2"/>
        <v>#DIV/0!</v>
      </c>
      <c r="H14" s="10">
        <f t="shared" si="3"/>
        <v>2.4390243902439024E-3</v>
      </c>
    </row>
    <row r="15" spans="1:8" s="3" customFormat="1" ht="21.6" x14ac:dyDescent="0.3">
      <c r="A15" s="6" t="s">
        <v>272</v>
      </c>
      <c r="B15" s="6" t="s">
        <v>260</v>
      </c>
      <c r="C15" s="6" t="s">
        <v>261</v>
      </c>
      <c r="D15" s="7">
        <f t="shared" si="0"/>
        <v>0</v>
      </c>
      <c r="E15" s="7">
        <f t="shared" si="0"/>
        <v>902000</v>
      </c>
      <c r="F15" s="7">
        <f t="shared" si="1"/>
        <v>2200</v>
      </c>
      <c r="G15" s="10" t="e">
        <f t="shared" si="2"/>
        <v>#DIV/0!</v>
      </c>
      <c r="H15" s="10">
        <f t="shared" si="3"/>
        <v>2.4390243902439024E-3</v>
      </c>
    </row>
    <row r="16" spans="1:8" s="3" customFormat="1" x14ac:dyDescent="0.3">
      <c r="A16" s="6" t="s">
        <v>273</v>
      </c>
      <c r="B16" s="6" t="s">
        <v>173</v>
      </c>
      <c r="C16" s="6" t="s">
        <v>174</v>
      </c>
      <c r="D16" s="7">
        <v>0</v>
      </c>
      <c r="E16" s="7">
        <v>902000</v>
      </c>
      <c r="F16" s="7">
        <v>2200</v>
      </c>
      <c r="G16" s="10" t="e">
        <f t="shared" si="2"/>
        <v>#DIV/0!</v>
      </c>
      <c r="H16" s="10">
        <f t="shared" si="3"/>
        <v>2.4390243902439024E-3</v>
      </c>
    </row>
    <row r="17" spans="1:8" s="3" customFormat="1" x14ac:dyDescent="0.3">
      <c r="A17" s="6" t="s">
        <v>241</v>
      </c>
      <c r="B17" s="6" t="s">
        <v>176</v>
      </c>
      <c r="C17" s="6" t="s">
        <v>177</v>
      </c>
      <c r="D17" s="7">
        <f>D18</f>
        <v>0</v>
      </c>
      <c r="E17" s="7">
        <f>E18</f>
        <v>0</v>
      </c>
      <c r="F17" s="7">
        <f t="shared" ref="F17:F18" si="4">F18</f>
        <v>2830</v>
      </c>
      <c r="G17" s="10" t="e">
        <f t="shared" si="2"/>
        <v>#DIV/0!</v>
      </c>
      <c r="H17" s="10" t="e">
        <f t="shared" si="3"/>
        <v>#DIV/0!</v>
      </c>
    </row>
    <row r="18" spans="1:8" s="3" customFormat="1" ht="21.6" x14ac:dyDescent="0.3">
      <c r="A18" s="6" t="s">
        <v>52</v>
      </c>
      <c r="B18" s="6" t="s">
        <v>179</v>
      </c>
      <c r="C18" s="6" t="s">
        <v>180</v>
      </c>
      <c r="D18" s="7">
        <f>D19</f>
        <v>0</v>
      </c>
      <c r="E18" s="7">
        <f>E19</f>
        <v>0</v>
      </c>
      <c r="F18" s="7">
        <f t="shared" si="4"/>
        <v>2830</v>
      </c>
      <c r="G18" s="10" t="e">
        <f t="shared" si="2"/>
        <v>#DIV/0!</v>
      </c>
      <c r="H18" s="10" t="e">
        <f t="shared" si="3"/>
        <v>#DIV/0!</v>
      </c>
    </row>
    <row r="19" spans="1:8" s="3" customFormat="1" ht="21.6" x14ac:dyDescent="0.3">
      <c r="A19" s="6" t="s">
        <v>55</v>
      </c>
      <c r="B19" s="6" t="s">
        <v>182</v>
      </c>
      <c r="C19" s="6" t="s">
        <v>183</v>
      </c>
      <c r="D19" s="7">
        <v>0</v>
      </c>
      <c r="E19" s="7">
        <v>0</v>
      </c>
      <c r="F19" s="7">
        <v>2830</v>
      </c>
      <c r="G19" s="10" t="e">
        <f t="shared" si="2"/>
        <v>#DIV/0!</v>
      </c>
      <c r="H19" s="10" t="e">
        <f t="shared" si="3"/>
        <v>#DIV/0!</v>
      </c>
    </row>
    <row r="20" spans="1:8" s="3" customFormat="1" x14ac:dyDescent="0.3">
      <c r="A20" s="6" t="s">
        <v>244</v>
      </c>
      <c r="B20" s="6" t="s">
        <v>185</v>
      </c>
      <c r="C20" s="6" t="s">
        <v>186</v>
      </c>
      <c r="D20" s="7">
        <f>D21</f>
        <v>7348870</v>
      </c>
      <c r="E20" s="7">
        <f>E21</f>
        <v>8187670</v>
      </c>
      <c r="F20" s="7">
        <f t="shared" ref="F20:F21" si="5">F21</f>
        <v>177635</v>
      </c>
      <c r="G20" s="10">
        <f t="shared" si="2"/>
        <v>2.4171743410891743E-2</v>
      </c>
      <c r="H20" s="10">
        <f t="shared" si="3"/>
        <v>2.1695427392652612E-2</v>
      </c>
    </row>
    <row r="21" spans="1:8" s="3" customFormat="1" ht="21.6" x14ac:dyDescent="0.3">
      <c r="A21" s="6" t="s">
        <v>91</v>
      </c>
      <c r="B21" s="6" t="s">
        <v>188</v>
      </c>
      <c r="C21" s="6" t="s">
        <v>189</v>
      </c>
      <c r="D21" s="7">
        <f>D22</f>
        <v>7348870</v>
      </c>
      <c r="E21" s="7">
        <f>E22</f>
        <v>8187670</v>
      </c>
      <c r="F21" s="7">
        <f t="shared" si="5"/>
        <v>177635</v>
      </c>
      <c r="G21" s="10">
        <f t="shared" si="2"/>
        <v>2.4171743410891743E-2</v>
      </c>
      <c r="H21" s="10">
        <f t="shared" si="3"/>
        <v>2.1695427392652612E-2</v>
      </c>
    </row>
    <row r="22" spans="1:8" s="3" customFormat="1" ht="82.8" x14ac:dyDescent="0.3">
      <c r="A22" s="6" t="s">
        <v>94</v>
      </c>
      <c r="B22" s="6" t="s">
        <v>191</v>
      </c>
      <c r="C22" s="6" t="s">
        <v>192</v>
      </c>
      <c r="D22" s="7">
        <f>+D23+D24+D25</f>
        <v>7348870</v>
      </c>
      <c r="E22" s="7">
        <f>+E23+E24+E25</f>
        <v>8187670</v>
      </c>
      <c r="F22" s="7">
        <f>+F23+F24+F25</f>
        <v>177635</v>
      </c>
      <c r="G22" s="10">
        <f t="shared" si="2"/>
        <v>2.4171743410891743E-2</v>
      </c>
      <c r="H22" s="10">
        <f t="shared" si="3"/>
        <v>2.1695427392652612E-2</v>
      </c>
    </row>
    <row r="23" spans="1:8" s="3" customFormat="1" x14ac:dyDescent="0.3">
      <c r="A23" s="6" t="s">
        <v>274</v>
      </c>
      <c r="B23" s="6" t="s">
        <v>194</v>
      </c>
      <c r="C23" s="6" t="s">
        <v>195</v>
      </c>
      <c r="D23" s="7">
        <v>160000</v>
      </c>
      <c r="E23" s="7">
        <v>120000</v>
      </c>
      <c r="F23" s="7">
        <v>0</v>
      </c>
      <c r="G23" s="10">
        <f t="shared" si="2"/>
        <v>0</v>
      </c>
      <c r="H23" s="10">
        <f t="shared" si="3"/>
        <v>0</v>
      </c>
    </row>
    <row r="24" spans="1:8" s="3" customFormat="1" x14ac:dyDescent="0.3">
      <c r="A24" s="6" t="s">
        <v>275</v>
      </c>
      <c r="B24" s="6" t="s">
        <v>203</v>
      </c>
      <c r="C24" s="6" t="s">
        <v>204</v>
      </c>
      <c r="D24" s="7">
        <v>7188870</v>
      </c>
      <c r="E24" s="7">
        <v>7188870</v>
      </c>
      <c r="F24" s="7">
        <v>119406</v>
      </c>
      <c r="G24" s="10">
        <f t="shared" si="2"/>
        <v>1.6609842715197241E-2</v>
      </c>
      <c r="H24" s="10">
        <f t="shared" si="3"/>
        <v>1.6609842715197241E-2</v>
      </c>
    </row>
    <row r="25" spans="1:8" s="3" customFormat="1" ht="31.8" x14ac:dyDescent="0.3">
      <c r="A25" s="6" t="s">
        <v>151</v>
      </c>
      <c r="B25" s="6" t="s">
        <v>206</v>
      </c>
      <c r="C25" s="6" t="s">
        <v>207</v>
      </c>
      <c r="D25" s="7">
        <f>D26+D27</f>
        <v>0</v>
      </c>
      <c r="E25" s="7">
        <f>E26+E27</f>
        <v>878800</v>
      </c>
      <c r="F25" s="7">
        <f>F26+F27</f>
        <v>58229</v>
      </c>
      <c r="G25" s="10" t="e">
        <f t="shared" si="2"/>
        <v>#DIV/0!</v>
      </c>
      <c r="H25" s="10">
        <f t="shared" si="3"/>
        <v>6.6259672280382334E-2</v>
      </c>
    </row>
    <row r="26" spans="1:8" s="3" customFormat="1" x14ac:dyDescent="0.3">
      <c r="A26" s="6" t="s">
        <v>154</v>
      </c>
      <c r="B26" s="6" t="s">
        <v>209</v>
      </c>
      <c r="C26" s="6" t="s">
        <v>210</v>
      </c>
      <c r="D26" s="7">
        <v>0</v>
      </c>
      <c r="E26" s="7">
        <v>738500</v>
      </c>
      <c r="F26" s="7">
        <v>48932</v>
      </c>
      <c r="G26" s="10" t="e">
        <f t="shared" si="2"/>
        <v>#DIV/0!</v>
      </c>
      <c r="H26" s="10">
        <f t="shared" si="3"/>
        <v>6.6258632362897765E-2</v>
      </c>
    </row>
    <row r="27" spans="1:8" s="3" customFormat="1" x14ac:dyDescent="0.3">
      <c r="A27" s="6" t="s">
        <v>255</v>
      </c>
      <c r="B27" s="6" t="s">
        <v>212</v>
      </c>
      <c r="C27" s="6" t="s">
        <v>213</v>
      </c>
      <c r="D27" s="7">
        <v>0</v>
      </c>
      <c r="E27" s="7">
        <v>140300</v>
      </c>
      <c r="F27" s="7">
        <v>9297</v>
      </c>
      <c r="G27" s="10" t="e">
        <f t="shared" si="2"/>
        <v>#DIV/0!</v>
      </c>
      <c r="H27" s="10">
        <f t="shared" si="3"/>
        <v>6.6265146115466855E-2</v>
      </c>
    </row>
    <row r="28" spans="1:8" s="3" customFormat="1" ht="31.8" x14ac:dyDescent="0.3">
      <c r="A28" s="6" t="s">
        <v>202</v>
      </c>
      <c r="B28" s="6" t="s">
        <v>224</v>
      </c>
      <c r="C28" s="6" t="s">
        <v>225</v>
      </c>
      <c r="D28" s="7">
        <f>+D29</f>
        <v>0</v>
      </c>
      <c r="E28" s="7">
        <f>+E29</f>
        <v>0</v>
      </c>
      <c r="F28" s="7">
        <f t="shared" ref="F28:F29" si="6">+F29</f>
        <v>0</v>
      </c>
      <c r="G28" s="10" t="e">
        <f t="shared" si="2"/>
        <v>#DIV/0!</v>
      </c>
      <c r="H28" s="10" t="e">
        <f t="shared" si="3"/>
        <v>#DIV/0!</v>
      </c>
    </row>
    <row r="29" spans="1:8" s="3" customFormat="1" ht="21.6" x14ac:dyDescent="0.3">
      <c r="A29" s="6" t="s">
        <v>276</v>
      </c>
      <c r="B29" s="6" t="s">
        <v>227</v>
      </c>
      <c r="C29" s="6" t="s">
        <v>228</v>
      </c>
      <c r="D29" s="7">
        <f>+D30</f>
        <v>0</v>
      </c>
      <c r="E29" s="7">
        <f>+E30</f>
        <v>0</v>
      </c>
      <c r="F29" s="7">
        <f t="shared" si="6"/>
        <v>0</v>
      </c>
      <c r="G29" s="10" t="e">
        <f t="shared" si="2"/>
        <v>#DIV/0!</v>
      </c>
      <c r="H29" s="10" t="e">
        <f t="shared" si="3"/>
        <v>#DIV/0!</v>
      </c>
    </row>
    <row r="30" spans="1:8" s="3" customFormat="1" ht="21.6" x14ac:dyDescent="0.3">
      <c r="A30" s="6" t="s">
        <v>205</v>
      </c>
      <c r="B30" s="6" t="s">
        <v>230</v>
      </c>
      <c r="C30" s="6" t="s">
        <v>231</v>
      </c>
      <c r="D30" s="7">
        <v>0</v>
      </c>
      <c r="E30" s="7">
        <v>0</v>
      </c>
      <c r="F30" s="7">
        <v>0</v>
      </c>
      <c r="G30" s="10" t="e">
        <f t="shared" si="2"/>
        <v>#DIV/0!</v>
      </c>
      <c r="H30" s="10" t="e">
        <f t="shared" si="3"/>
        <v>#DIV/0!</v>
      </c>
    </row>
    <row r="31" spans="1:8" s="3" customFormat="1" x14ac:dyDescent="0.3">
      <c r="A31" s="4"/>
      <c r="B31" s="4"/>
      <c r="C31" s="4"/>
      <c r="D31" s="5"/>
      <c r="E31" s="5"/>
      <c r="F31" s="5"/>
      <c r="G31" s="10" t="e">
        <f t="shared" si="2"/>
        <v>#DIV/0!</v>
      </c>
      <c r="H31" s="10" t="e">
        <f t="shared" si="3"/>
        <v>#DIV/0!</v>
      </c>
    </row>
    <row r="32" spans="1:8" x14ac:dyDescent="0.3">
      <c r="A32" s="15" t="s">
        <v>232</v>
      </c>
      <c r="B32" s="15"/>
      <c r="C32" s="15"/>
      <c r="D32" s="15"/>
      <c r="E32" s="9" t="s">
        <v>234</v>
      </c>
      <c r="F32" s="15" t="s">
        <v>235</v>
      </c>
      <c r="G32" s="15"/>
      <c r="H32" s="10" t="e">
        <f t="shared" si="3"/>
        <v>#VALUE!</v>
      </c>
    </row>
    <row r="33" spans="1:8" x14ac:dyDescent="0.3">
      <c r="A33" s="16" t="s">
        <v>233</v>
      </c>
      <c r="B33" s="16"/>
      <c r="C33" s="16"/>
      <c r="D33" s="16"/>
      <c r="E33" s="1" t="s">
        <v>234</v>
      </c>
      <c r="F33" s="16" t="s">
        <v>236</v>
      </c>
      <c r="G33" s="16"/>
      <c r="H33" s="10" t="e">
        <f t="shared" si="3"/>
        <v>#VALUE!</v>
      </c>
    </row>
    <row r="34" spans="1:8" x14ac:dyDescent="0.3">
      <c r="G34" s="10" t="e">
        <f t="shared" si="2"/>
        <v>#DIV/0!</v>
      </c>
      <c r="H34" s="10" t="e">
        <f t="shared" si="3"/>
        <v>#DIV/0!</v>
      </c>
    </row>
    <row r="35" spans="1:8" x14ac:dyDescent="0.3">
      <c r="G35" s="10" t="e">
        <f t="shared" si="2"/>
        <v>#DIV/0!</v>
      </c>
      <c r="H35" s="10" t="e">
        <f t="shared" si="3"/>
        <v>#DIV/0!</v>
      </c>
    </row>
    <row r="36" spans="1:8" x14ac:dyDescent="0.3">
      <c r="G36" s="10" t="e">
        <f t="shared" si="2"/>
        <v>#DIV/0!</v>
      </c>
      <c r="H36" s="10" t="e">
        <f t="shared" si="3"/>
        <v>#DIV/0!</v>
      </c>
    </row>
    <row r="37" spans="1:8" x14ac:dyDescent="0.3">
      <c r="G37" s="10" t="e">
        <f t="shared" si="2"/>
        <v>#DIV/0!</v>
      </c>
      <c r="H37" s="10" t="e">
        <f t="shared" si="3"/>
        <v>#DIV/0!</v>
      </c>
    </row>
    <row r="38" spans="1:8" x14ac:dyDescent="0.3">
      <c r="G38" s="10" t="e">
        <f t="shared" si="2"/>
        <v>#DIV/0!</v>
      </c>
      <c r="H38" s="10" t="e">
        <f t="shared" si="3"/>
        <v>#DIV/0!</v>
      </c>
    </row>
    <row r="39" spans="1:8" x14ac:dyDescent="0.3">
      <c r="G39" s="10" t="e">
        <f t="shared" si="2"/>
        <v>#DIV/0!</v>
      </c>
      <c r="H39" s="10" t="e">
        <f t="shared" si="3"/>
        <v>#DIV/0!</v>
      </c>
    </row>
    <row r="40" spans="1:8" x14ac:dyDescent="0.3">
      <c r="G40" s="10" t="e">
        <f t="shared" si="2"/>
        <v>#DIV/0!</v>
      </c>
      <c r="H40" s="10" t="e">
        <f t="shared" si="3"/>
        <v>#DIV/0!</v>
      </c>
    </row>
    <row r="41" spans="1:8" x14ac:dyDescent="0.3">
      <c r="G41" s="10" t="e">
        <f t="shared" si="2"/>
        <v>#DIV/0!</v>
      </c>
      <c r="H41" s="10" t="e">
        <f t="shared" si="3"/>
        <v>#DIV/0!</v>
      </c>
    </row>
    <row r="42" spans="1:8" x14ac:dyDescent="0.3">
      <c r="G42" s="10" t="e">
        <f t="shared" si="2"/>
        <v>#DIV/0!</v>
      </c>
      <c r="H42" s="10" t="e">
        <f t="shared" si="3"/>
        <v>#DIV/0!</v>
      </c>
    </row>
    <row r="43" spans="1:8" x14ac:dyDescent="0.3">
      <c r="G43" s="10" t="e">
        <f t="shared" si="2"/>
        <v>#DIV/0!</v>
      </c>
      <c r="H43" s="10" t="e">
        <f t="shared" si="3"/>
        <v>#DIV/0!</v>
      </c>
    </row>
    <row r="44" spans="1:8" x14ac:dyDescent="0.3">
      <c r="G44" s="10" t="e">
        <f t="shared" si="2"/>
        <v>#DIV/0!</v>
      </c>
      <c r="H44" s="10" t="e">
        <f t="shared" si="3"/>
        <v>#DIV/0!</v>
      </c>
    </row>
    <row r="45" spans="1:8" x14ac:dyDescent="0.3">
      <c r="G45" s="10" t="e">
        <f t="shared" si="2"/>
        <v>#DIV/0!</v>
      </c>
      <c r="H45" s="10" t="e">
        <f t="shared" si="3"/>
        <v>#DIV/0!</v>
      </c>
    </row>
    <row r="46" spans="1:8" x14ac:dyDescent="0.3">
      <c r="G46" s="10" t="e">
        <f t="shared" si="2"/>
        <v>#DIV/0!</v>
      </c>
      <c r="H46" s="10" t="e">
        <f t="shared" si="3"/>
        <v>#DIV/0!</v>
      </c>
    </row>
    <row r="47" spans="1:8" x14ac:dyDescent="0.3">
      <c r="G47" s="10" t="e">
        <f t="shared" si="2"/>
        <v>#DIV/0!</v>
      </c>
      <c r="H47" s="10" t="e">
        <f t="shared" si="3"/>
        <v>#DIV/0!</v>
      </c>
    </row>
    <row r="48" spans="1:8" x14ac:dyDescent="0.3">
      <c r="G48" s="10" t="e">
        <f t="shared" si="2"/>
        <v>#DIV/0!</v>
      </c>
      <c r="H48" s="10" t="e">
        <f t="shared" si="3"/>
        <v>#DIV/0!</v>
      </c>
    </row>
    <row r="49" spans="1:15" x14ac:dyDescent="0.3">
      <c r="G49" s="10" t="e">
        <f t="shared" si="2"/>
        <v>#DIV/0!</v>
      </c>
      <c r="H49" s="10" t="e">
        <f t="shared" si="3"/>
        <v>#DIV/0!</v>
      </c>
    </row>
    <row r="50" spans="1:15" x14ac:dyDescent="0.3">
      <c r="G50" s="10" t="e">
        <f t="shared" si="2"/>
        <v>#DIV/0!</v>
      </c>
      <c r="H50" s="10" t="e">
        <f t="shared" si="3"/>
        <v>#DIV/0!</v>
      </c>
    </row>
    <row r="51" spans="1:15" x14ac:dyDescent="0.3">
      <c r="G51" s="10" t="e">
        <f t="shared" si="2"/>
        <v>#DIV/0!</v>
      </c>
      <c r="H51" s="10" t="e">
        <f t="shared" si="3"/>
        <v>#DIV/0!</v>
      </c>
    </row>
    <row r="52" spans="1:15" x14ac:dyDescent="0.3">
      <c r="G52" s="10" t="e">
        <f t="shared" si="2"/>
        <v>#DIV/0!</v>
      </c>
      <c r="H52" s="10" t="e">
        <f t="shared" si="3"/>
        <v>#DIV/0!</v>
      </c>
    </row>
    <row r="53" spans="1:15" x14ac:dyDescent="0.3">
      <c r="G53" s="10">
        <v>0</v>
      </c>
      <c r="H53" s="10">
        <v>0</v>
      </c>
    </row>
    <row r="54" spans="1:15" x14ac:dyDescent="0.3">
      <c r="G54" s="10" t="e">
        <f>F54/D54</f>
        <v>#DIV/0!</v>
      </c>
      <c r="H54" s="10" t="e">
        <f t="shared" si="3"/>
        <v>#DIV/0!</v>
      </c>
    </row>
    <row r="55" spans="1:15" x14ac:dyDescent="0.3">
      <c r="G55" s="10">
        <v>0</v>
      </c>
      <c r="H55" s="10">
        <v>0</v>
      </c>
    </row>
    <row r="56" spans="1:15" x14ac:dyDescent="0.3">
      <c r="G56" s="10">
        <v>0</v>
      </c>
      <c r="H56" s="10">
        <v>0</v>
      </c>
    </row>
    <row r="57" spans="1:15" x14ac:dyDescent="0.3">
      <c r="G57" s="10" t="e">
        <f t="shared" si="2"/>
        <v>#DIV/0!</v>
      </c>
      <c r="H57" s="10" t="e">
        <f t="shared" si="3"/>
        <v>#DIV/0!</v>
      </c>
    </row>
    <row r="58" spans="1:15" x14ac:dyDescent="0.3">
      <c r="G58" s="10" t="e">
        <f t="shared" si="2"/>
        <v>#DIV/0!</v>
      </c>
      <c r="H58" s="10" t="e">
        <f t="shared" si="3"/>
        <v>#DIV/0!</v>
      </c>
    </row>
    <row r="59" spans="1:15" x14ac:dyDescent="0.3">
      <c r="G59" s="10" t="e">
        <f t="shared" si="2"/>
        <v>#DIV/0!</v>
      </c>
      <c r="H59" s="10" t="e">
        <f t="shared" si="3"/>
        <v>#DIV/0!</v>
      </c>
    </row>
    <row r="60" spans="1:15" x14ac:dyDescent="0.3">
      <c r="G60" s="10">
        <v>0</v>
      </c>
      <c r="H60" s="10">
        <v>0</v>
      </c>
    </row>
    <row r="61" spans="1:15" x14ac:dyDescent="0.3">
      <c r="G61" s="10" t="e">
        <f t="shared" si="2"/>
        <v>#DIV/0!</v>
      </c>
      <c r="H61" s="10" t="e">
        <f t="shared" si="3"/>
        <v>#DIV/0!</v>
      </c>
    </row>
    <row r="62" spans="1:15" x14ac:dyDescent="0.3">
      <c r="G62" s="10" t="e">
        <f t="shared" si="2"/>
        <v>#DIV/0!</v>
      </c>
      <c r="H62" s="10" t="e">
        <f t="shared" si="3"/>
        <v>#DIV/0!</v>
      </c>
    </row>
    <row r="63" spans="1:15" x14ac:dyDescent="0.3">
      <c r="A63" s="8"/>
      <c r="B63" s="8"/>
      <c r="C63" s="8"/>
      <c r="D63" s="8"/>
      <c r="F63" s="8"/>
      <c r="G63" s="10">
        <v>0</v>
      </c>
      <c r="H63" s="10">
        <v>0</v>
      </c>
      <c r="L63" s="8"/>
      <c r="M63" s="8"/>
      <c r="N63" s="8"/>
      <c r="O63" s="8"/>
    </row>
    <row r="64" spans="1:15" x14ac:dyDescent="0.3">
      <c r="G64" s="10">
        <v>0</v>
      </c>
      <c r="H64" s="10">
        <v>0</v>
      </c>
    </row>
    <row r="65" spans="7:8" x14ac:dyDescent="0.3">
      <c r="G65" s="10">
        <v>0</v>
      </c>
      <c r="H65" s="10">
        <v>0</v>
      </c>
    </row>
    <row r="66" spans="7:8" x14ac:dyDescent="0.3">
      <c r="G66" s="10">
        <v>0</v>
      </c>
      <c r="H66" s="10">
        <v>0</v>
      </c>
    </row>
    <row r="67" spans="7:8" x14ac:dyDescent="0.3">
      <c r="G67" s="10">
        <v>0</v>
      </c>
      <c r="H67" s="10">
        <v>0</v>
      </c>
    </row>
    <row r="68" spans="7:8" x14ac:dyDescent="0.3">
      <c r="G68" s="10">
        <v>0</v>
      </c>
      <c r="H68" s="10">
        <v>0</v>
      </c>
    </row>
    <row r="69" spans="7:8" x14ac:dyDescent="0.3">
      <c r="G69" s="10" t="e">
        <f t="shared" si="2"/>
        <v>#DIV/0!</v>
      </c>
      <c r="H69" s="10" t="e">
        <f t="shared" si="3"/>
        <v>#DIV/0!</v>
      </c>
    </row>
    <row r="70" spans="7:8" x14ac:dyDescent="0.3">
      <c r="G70" s="10" t="e">
        <f t="shared" si="2"/>
        <v>#DIV/0!</v>
      </c>
      <c r="H70" s="10" t="e">
        <f t="shared" si="3"/>
        <v>#DIV/0!</v>
      </c>
    </row>
    <row r="71" spans="7:8" x14ac:dyDescent="0.3">
      <c r="G71" s="10" t="e">
        <f t="shared" si="2"/>
        <v>#DIV/0!</v>
      </c>
      <c r="H71" s="10" t="e">
        <f t="shared" si="3"/>
        <v>#DIV/0!</v>
      </c>
    </row>
    <row r="72" spans="7:8" x14ac:dyDescent="0.3">
      <c r="G72" s="10" t="e">
        <f t="shared" si="2"/>
        <v>#DIV/0!</v>
      </c>
      <c r="H72" s="10" t="e">
        <f t="shared" si="3"/>
        <v>#DIV/0!</v>
      </c>
    </row>
    <row r="73" spans="7:8" x14ac:dyDescent="0.3">
      <c r="G73" s="10" t="e">
        <f t="shared" si="2"/>
        <v>#DIV/0!</v>
      </c>
      <c r="H73" s="10" t="e">
        <f t="shared" si="3"/>
        <v>#DIV/0!</v>
      </c>
    </row>
    <row r="74" spans="7:8" x14ac:dyDescent="0.3">
      <c r="G74" s="10" t="e">
        <f t="shared" si="2"/>
        <v>#DIV/0!</v>
      </c>
      <c r="H74" s="10" t="e">
        <f t="shared" si="3"/>
        <v>#DIV/0!</v>
      </c>
    </row>
    <row r="75" spans="7:8" x14ac:dyDescent="0.3">
      <c r="G75" s="10" t="e">
        <f t="shared" si="2"/>
        <v>#DIV/0!</v>
      </c>
      <c r="H75" s="10" t="e">
        <f t="shared" si="3"/>
        <v>#DIV/0!</v>
      </c>
    </row>
    <row r="76" spans="7:8" x14ac:dyDescent="0.3">
      <c r="G76" s="10" t="e">
        <f t="shared" ref="G76:G78" si="7">F76/D76</f>
        <v>#DIV/0!</v>
      </c>
      <c r="H76" s="10" t="e">
        <f t="shared" ref="H76:H78" si="8">F76/E76</f>
        <v>#DIV/0!</v>
      </c>
    </row>
    <row r="77" spans="7:8" x14ac:dyDescent="0.3">
      <c r="G77" s="10" t="e">
        <f t="shared" si="7"/>
        <v>#DIV/0!</v>
      </c>
      <c r="H77" s="10" t="e">
        <f t="shared" si="8"/>
        <v>#DIV/0!</v>
      </c>
    </row>
    <row r="78" spans="7:8" x14ac:dyDescent="0.3">
      <c r="G78" s="10" t="e">
        <f t="shared" si="7"/>
        <v>#DIV/0!</v>
      </c>
      <c r="H78" s="10" t="e">
        <f t="shared" si="8"/>
        <v>#DIV/0!</v>
      </c>
    </row>
    <row r="79" spans="7:8" x14ac:dyDescent="0.3">
      <c r="G79" s="10">
        <v>0</v>
      </c>
      <c r="H79" s="10">
        <v>0</v>
      </c>
    </row>
    <row r="80" spans="7:8" x14ac:dyDescent="0.3">
      <c r="G80" s="10">
        <v>0</v>
      </c>
      <c r="H80" s="10">
        <v>0</v>
      </c>
    </row>
    <row r="81" spans="7:8" x14ac:dyDescent="0.3">
      <c r="G81" s="10">
        <v>0</v>
      </c>
      <c r="H81" s="10">
        <v>0</v>
      </c>
    </row>
    <row r="82" spans="7:8" x14ac:dyDescent="0.3">
      <c r="G82" s="5"/>
      <c r="H82" s="5"/>
    </row>
    <row r="83" spans="7:8" x14ac:dyDescent="0.3">
      <c r="G83" s="3"/>
      <c r="H83" s="3"/>
    </row>
    <row r="84" spans="7:8" x14ac:dyDescent="0.3">
      <c r="G84" s="3"/>
      <c r="H84" s="3"/>
    </row>
    <row r="165" spans="7:8" x14ac:dyDescent="0.3">
      <c r="G165" s="8"/>
      <c r="H165" s="8"/>
    </row>
  </sheetData>
  <mergeCells count="16">
    <mergeCell ref="H6:H9"/>
    <mergeCell ref="A32:D32"/>
    <mergeCell ref="A33:D33"/>
    <mergeCell ref="F32:G32"/>
    <mergeCell ref="F33:G33"/>
    <mergeCell ref="A1:F1"/>
    <mergeCell ref="A2:F2"/>
    <mergeCell ref="A3:F3"/>
    <mergeCell ref="A4:F4"/>
    <mergeCell ref="A6:B9"/>
    <mergeCell ref="F6:F9"/>
    <mergeCell ref="A10:B10"/>
    <mergeCell ref="C6:C9"/>
    <mergeCell ref="D6:D9"/>
    <mergeCell ref="E6:E9"/>
    <mergeCell ref="G6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Contabilitate</cp:lastModifiedBy>
  <dcterms:created xsi:type="dcterms:W3CDTF">2024-01-25T10:14:48Z</dcterms:created>
  <dcterms:modified xsi:type="dcterms:W3CDTF">2024-01-30T07:00:13Z</dcterms:modified>
</cp:coreProperties>
</file>