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IGITALIZARE\"/>
    </mc:Choice>
  </mc:AlternateContent>
  <bookViews>
    <workbookView xWindow="-120" yWindow="-120" windowWidth="19440" windowHeight="15000" tabRatio="836" activeTab="1"/>
  </bookViews>
  <sheets>
    <sheet name="0 INSTRUCTIUNI" sheetId="5" r:id="rId1"/>
    <sheet name="1 BUGETUL PROIECTULUI" sheetId="10" r:id="rId2"/>
    <sheet name="2 EXPORT SMIS" sheetId="14" r:id="rId3"/>
    <sheet name="3 BUGET SINTETIC" sheetId="15" r:id="rId4"/>
    <sheet name="Foaie1" sheetId="12" state="hidden" r:id="rId5"/>
  </sheets>
  <externalReferences>
    <externalReference r:id="rId6"/>
    <externalReference r:id="rId7"/>
  </externalReferences>
  <definedNames>
    <definedName name="eur">'0 INSTRUCTIUNI'!$H$19</definedName>
    <definedName name="FDR" localSheetId="1">'[1]1-Inputuri'!$E$26</definedName>
    <definedName name="FDR">'0 INSTRUCTIUNI'!#REF!</definedName>
    <definedName name="_xlnm.Print_Area" localSheetId="1">'1 BUGETUL PROIECTULUI'!$B$2:$AA$83</definedName>
    <definedName name="RAF">[2]Instructiuni!#REF!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5" i="10" l="1"/>
  <c r="I53" i="10"/>
  <c r="I47" i="10"/>
  <c r="I46" i="10"/>
  <c r="I38" i="10"/>
  <c r="I37" i="10"/>
  <c r="I36" i="10"/>
  <c r="I35" i="10"/>
  <c r="I34" i="10"/>
  <c r="I32" i="10"/>
  <c r="I24" i="10"/>
  <c r="I22" i="10"/>
  <c r="I20" i="10" s="1"/>
  <c r="I21" i="10"/>
  <c r="I18" i="10"/>
  <c r="I15" i="10"/>
  <c r="I16" i="10"/>
  <c r="I14" i="10"/>
  <c r="H49" i="10"/>
  <c r="U26" i="10"/>
  <c r="T23" i="10"/>
  <c r="K103" i="15"/>
  <c r="J103" i="15"/>
  <c r="I103" i="15"/>
  <c r="H103" i="15"/>
  <c r="G103" i="15"/>
  <c r="F103" i="15"/>
  <c r="E103" i="15"/>
  <c r="D103" i="15"/>
  <c r="L103" i="15" s="1"/>
  <c r="K102" i="15"/>
  <c r="J102" i="15"/>
  <c r="I102" i="15"/>
  <c r="H102" i="15"/>
  <c r="G102" i="15"/>
  <c r="F102" i="15"/>
  <c r="E102" i="15"/>
  <c r="D102" i="15"/>
  <c r="L102" i="15" s="1"/>
  <c r="K99" i="15"/>
  <c r="L99" i="15" s="1"/>
  <c r="J99" i="15"/>
  <c r="I99" i="15"/>
  <c r="H99" i="15" s="1"/>
  <c r="G99" i="15"/>
  <c r="F99" i="15"/>
  <c r="E99" i="15"/>
  <c r="D99" i="15"/>
  <c r="C99" i="15"/>
  <c r="B99" i="15"/>
  <c r="K98" i="15"/>
  <c r="J98" i="15"/>
  <c r="I98" i="15"/>
  <c r="H98" i="15" s="1"/>
  <c r="G98" i="15"/>
  <c r="F98" i="15"/>
  <c r="E98" i="15"/>
  <c r="D98" i="15" s="1"/>
  <c r="L98" i="15" s="1"/>
  <c r="C98" i="15"/>
  <c r="B98" i="15"/>
  <c r="K97" i="15"/>
  <c r="J97" i="15"/>
  <c r="I97" i="15"/>
  <c r="H97" i="15"/>
  <c r="G97" i="15"/>
  <c r="F97" i="15"/>
  <c r="E97" i="15"/>
  <c r="D97" i="15"/>
  <c r="L97" i="15" s="1"/>
  <c r="C97" i="15"/>
  <c r="B97" i="15"/>
  <c r="K96" i="15"/>
  <c r="J96" i="15"/>
  <c r="I96" i="15"/>
  <c r="H96" i="15"/>
  <c r="G96" i="15"/>
  <c r="F96" i="15"/>
  <c r="E96" i="15"/>
  <c r="D96" i="15"/>
  <c r="L96" i="15" s="1"/>
  <c r="C96" i="15"/>
  <c r="B96" i="15"/>
  <c r="K95" i="15"/>
  <c r="J95" i="15"/>
  <c r="I95" i="15"/>
  <c r="H95" i="15"/>
  <c r="G95" i="15"/>
  <c r="F95" i="15"/>
  <c r="E95" i="15"/>
  <c r="D95" i="15" s="1"/>
  <c r="L95" i="15" s="1"/>
  <c r="C95" i="15"/>
  <c r="B95" i="15"/>
  <c r="K94" i="15"/>
  <c r="J94" i="15"/>
  <c r="I94" i="15"/>
  <c r="H94" i="15" s="1"/>
  <c r="G94" i="15"/>
  <c r="F94" i="15"/>
  <c r="D94" i="15" s="1"/>
  <c r="L94" i="15" s="1"/>
  <c r="E94" i="15"/>
  <c r="C94" i="15"/>
  <c r="B94" i="15"/>
  <c r="K93" i="15"/>
  <c r="J93" i="15"/>
  <c r="I93" i="15"/>
  <c r="H93" i="15"/>
  <c r="G93" i="15"/>
  <c r="D93" i="15" s="1"/>
  <c r="L93" i="15" s="1"/>
  <c r="F93" i="15"/>
  <c r="E93" i="15"/>
  <c r="C93" i="15"/>
  <c r="B93" i="15"/>
  <c r="K92" i="15"/>
  <c r="J92" i="15"/>
  <c r="I92" i="15"/>
  <c r="H92" i="15"/>
  <c r="G92" i="15"/>
  <c r="F92" i="15"/>
  <c r="E92" i="15"/>
  <c r="D92" i="15" s="1"/>
  <c r="L92" i="15" s="1"/>
  <c r="C92" i="15"/>
  <c r="B92" i="15"/>
  <c r="K91" i="15"/>
  <c r="L91" i="15" s="1"/>
  <c r="J91" i="15"/>
  <c r="I91" i="15"/>
  <c r="H91" i="15" s="1"/>
  <c r="G91" i="15"/>
  <c r="F91" i="15"/>
  <c r="E91" i="15"/>
  <c r="D91" i="15"/>
  <c r="C91" i="15"/>
  <c r="B91" i="15"/>
  <c r="K90" i="15"/>
  <c r="L90" i="15" s="1"/>
  <c r="J90" i="15"/>
  <c r="H90" i="15" s="1"/>
  <c r="I90" i="15"/>
  <c r="G90" i="15"/>
  <c r="F90" i="15"/>
  <c r="E90" i="15"/>
  <c r="D90" i="15"/>
  <c r="C90" i="15"/>
  <c r="B90" i="15"/>
  <c r="L89" i="15"/>
  <c r="K89" i="15"/>
  <c r="J89" i="15"/>
  <c r="I89" i="15"/>
  <c r="H89" i="15"/>
  <c r="G89" i="15"/>
  <c r="F89" i="15"/>
  <c r="E89" i="15"/>
  <c r="D89" i="15"/>
  <c r="C89" i="15"/>
  <c r="B89" i="15"/>
  <c r="L88" i="15"/>
  <c r="K88" i="15"/>
  <c r="J88" i="15"/>
  <c r="I88" i="15"/>
  <c r="H88" i="15" s="1"/>
  <c r="G88" i="15"/>
  <c r="F88" i="15"/>
  <c r="E88" i="15"/>
  <c r="D88" i="15"/>
  <c r="C88" i="15"/>
  <c r="B88" i="15"/>
  <c r="K87" i="15"/>
  <c r="J87" i="15"/>
  <c r="I87" i="15"/>
  <c r="H87" i="15"/>
  <c r="G87" i="15"/>
  <c r="F87" i="15"/>
  <c r="E87" i="15"/>
  <c r="D87" i="15"/>
  <c r="L87" i="15" s="1"/>
  <c r="C87" i="15"/>
  <c r="B87" i="15"/>
  <c r="K86" i="15"/>
  <c r="J86" i="15"/>
  <c r="I86" i="15"/>
  <c r="H86" i="15"/>
  <c r="G86" i="15"/>
  <c r="F86" i="15"/>
  <c r="E86" i="15"/>
  <c r="D86" i="15" s="1"/>
  <c r="L86" i="15" s="1"/>
  <c r="C86" i="15"/>
  <c r="B86" i="15"/>
  <c r="K85" i="15"/>
  <c r="J85" i="15"/>
  <c r="I85" i="15"/>
  <c r="H85" i="15"/>
  <c r="G85" i="15"/>
  <c r="F85" i="15"/>
  <c r="E85" i="15"/>
  <c r="D85" i="15" s="1"/>
  <c r="L85" i="15" s="1"/>
  <c r="C85" i="15"/>
  <c r="B85" i="15"/>
  <c r="K84" i="15"/>
  <c r="J84" i="15"/>
  <c r="I84" i="15"/>
  <c r="H84" i="15"/>
  <c r="G84" i="15"/>
  <c r="F84" i="15"/>
  <c r="D84" i="15" s="1"/>
  <c r="L84" i="15" s="1"/>
  <c r="E84" i="15"/>
  <c r="C84" i="15"/>
  <c r="B84" i="15"/>
  <c r="K83" i="15"/>
  <c r="J83" i="15"/>
  <c r="I83" i="15"/>
  <c r="H83" i="15"/>
  <c r="G83" i="15"/>
  <c r="F83" i="15"/>
  <c r="E83" i="15"/>
  <c r="D83" i="15" s="1"/>
  <c r="L83" i="15" s="1"/>
  <c r="C83" i="15"/>
  <c r="B83" i="15"/>
  <c r="K82" i="15"/>
  <c r="J82" i="15"/>
  <c r="I82" i="15"/>
  <c r="H82" i="15" s="1"/>
  <c r="G82" i="15"/>
  <c r="F82" i="15"/>
  <c r="E82" i="15"/>
  <c r="D82" i="15" s="1"/>
  <c r="L82" i="15" s="1"/>
  <c r="C82" i="15"/>
  <c r="B82" i="15"/>
  <c r="K81" i="15"/>
  <c r="J81" i="15"/>
  <c r="I81" i="15"/>
  <c r="H81" i="15" s="1"/>
  <c r="G81" i="15"/>
  <c r="D81" i="15" s="1"/>
  <c r="L81" i="15" s="1"/>
  <c r="F81" i="15"/>
  <c r="E81" i="15"/>
  <c r="C81" i="15"/>
  <c r="B81" i="15"/>
  <c r="K80" i="15"/>
  <c r="L80" i="15" s="1"/>
  <c r="J80" i="15"/>
  <c r="H80" i="15" s="1"/>
  <c r="I80" i="15"/>
  <c r="G80" i="15"/>
  <c r="F80" i="15"/>
  <c r="E80" i="15"/>
  <c r="D80" i="15"/>
  <c r="C80" i="15"/>
  <c r="B80" i="15"/>
  <c r="K79" i="15"/>
  <c r="L79" i="15" s="1"/>
  <c r="J79" i="15"/>
  <c r="I79" i="15"/>
  <c r="H79" i="15" s="1"/>
  <c r="G79" i="15"/>
  <c r="F79" i="15"/>
  <c r="E79" i="15"/>
  <c r="D79" i="15"/>
  <c r="C79" i="15"/>
  <c r="B79" i="15"/>
  <c r="K78" i="15"/>
  <c r="J78" i="15"/>
  <c r="I78" i="15"/>
  <c r="H78" i="15" s="1"/>
  <c r="G78" i="15"/>
  <c r="F78" i="15"/>
  <c r="E78" i="15"/>
  <c r="D78" i="15" s="1"/>
  <c r="L78" i="15" s="1"/>
  <c r="C78" i="15"/>
  <c r="B78" i="15"/>
  <c r="K77" i="15"/>
  <c r="J77" i="15"/>
  <c r="I77" i="15"/>
  <c r="H77" i="15"/>
  <c r="G77" i="15"/>
  <c r="F77" i="15"/>
  <c r="E77" i="15"/>
  <c r="D77" i="15"/>
  <c r="L77" i="15" s="1"/>
  <c r="C77" i="15"/>
  <c r="B77" i="15"/>
  <c r="K76" i="15"/>
  <c r="J76" i="15"/>
  <c r="I76" i="15"/>
  <c r="H76" i="15"/>
  <c r="G76" i="15"/>
  <c r="F76" i="15"/>
  <c r="E76" i="15"/>
  <c r="D76" i="15"/>
  <c r="L76" i="15" s="1"/>
  <c r="C76" i="15"/>
  <c r="B76" i="15"/>
  <c r="K75" i="15"/>
  <c r="J75" i="15"/>
  <c r="I75" i="15"/>
  <c r="H75" i="15"/>
  <c r="G75" i="15"/>
  <c r="F75" i="15"/>
  <c r="E75" i="15"/>
  <c r="D75" i="15" s="1"/>
  <c r="L75" i="15" s="1"/>
  <c r="C75" i="15"/>
  <c r="B75" i="15"/>
  <c r="K74" i="15"/>
  <c r="J74" i="15"/>
  <c r="I74" i="15"/>
  <c r="H74" i="15" s="1"/>
  <c r="G74" i="15"/>
  <c r="F74" i="15"/>
  <c r="D74" i="15" s="1"/>
  <c r="L74" i="15" s="1"/>
  <c r="E74" i="15"/>
  <c r="C74" i="15"/>
  <c r="B74" i="15"/>
  <c r="K73" i="15"/>
  <c r="J73" i="15"/>
  <c r="I73" i="15"/>
  <c r="H73" i="15"/>
  <c r="G73" i="15"/>
  <c r="D73" i="15" s="1"/>
  <c r="L73" i="15" s="1"/>
  <c r="F73" i="15"/>
  <c r="E73" i="15"/>
  <c r="C73" i="15"/>
  <c r="B73" i="15"/>
  <c r="K72" i="15"/>
  <c r="J72" i="15"/>
  <c r="I72" i="15"/>
  <c r="H72" i="15"/>
  <c r="G72" i="15"/>
  <c r="F72" i="15"/>
  <c r="E72" i="15"/>
  <c r="D72" i="15" s="1"/>
  <c r="L72" i="15" s="1"/>
  <c r="C72" i="15"/>
  <c r="B72" i="15"/>
  <c r="K71" i="15"/>
  <c r="L71" i="15" s="1"/>
  <c r="J71" i="15"/>
  <c r="I71" i="15"/>
  <c r="H71" i="15" s="1"/>
  <c r="G71" i="15"/>
  <c r="F71" i="15"/>
  <c r="E71" i="15"/>
  <c r="D71" i="15"/>
  <c r="C71" i="15"/>
  <c r="B71" i="15"/>
  <c r="K70" i="15"/>
  <c r="L70" i="15" s="1"/>
  <c r="J70" i="15"/>
  <c r="H70" i="15" s="1"/>
  <c r="I70" i="15"/>
  <c r="G70" i="15"/>
  <c r="F70" i="15"/>
  <c r="E70" i="15"/>
  <c r="D70" i="15"/>
  <c r="C70" i="15"/>
  <c r="B70" i="15"/>
  <c r="L69" i="15"/>
  <c r="K69" i="15"/>
  <c r="J69" i="15"/>
  <c r="I69" i="15"/>
  <c r="H69" i="15"/>
  <c r="G69" i="15"/>
  <c r="F69" i="15"/>
  <c r="E69" i="15"/>
  <c r="D69" i="15"/>
  <c r="C69" i="15"/>
  <c r="B69" i="15"/>
  <c r="L68" i="15"/>
  <c r="K68" i="15"/>
  <c r="J68" i="15"/>
  <c r="I68" i="15"/>
  <c r="H68" i="15" s="1"/>
  <c r="G68" i="15"/>
  <c r="F68" i="15"/>
  <c r="E68" i="15"/>
  <c r="D68" i="15"/>
  <c r="C68" i="15"/>
  <c r="B68" i="15"/>
  <c r="K67" i="15"/>
  <c r="J67" i="15"/>
  <c r="I67" i="15"/>
  <c r="H67" i="15"/>
  <c r="G67" i="15"/>
  <c r="F67" i="15"/>
  <c r="E67" i="15"/>
  <c r="D67" i="15"/>
  <c r="L67" i="15" s="1"/>
  <c r="C67" i="15"/>
  <c r="B67" i="15"/>
  <c r="K66" i="15"/>
  <c r="J66" i="15"/>
  <c r="I66" i="15"/>
  <c r="H66" i="15"/>
  <c r="G66" i="15"/>
  <c r="F66" i="15"/>
  <c r="E66" i="15"/>
  <c r="D66" i="15" s="1"/>
  <c r="L66" i="15" s="1"/>
  <c r="C66" i="15"/>
  <c r="B66" i="15"/>
  <c r="K65" i="15"/>
  <c r="J65" i="15"/>
  <c r="I65" i="15"/>
  <c r="H65" i="15"/>
  <c r="G65" i="15"/>
  <c r="F65" i="15"/>
  <c r="E65" i="15"/>
  <c r="D65" i="15" s="1"/>
  <c r="L65" i="15" s="1"/>
  <c r="C65" i="15"/>
  <c r="B65" i="15"/>
  <c r="K64" i="15"/>
  <c r="J64" i="15"/>
  <c r="I64" i="15"/>
  <c r="H64" i="15"/>
  <c r="G64" i="15"/>
  <c r="F64" i="15"/>
  <c r="D64" i="15" s="1"/>
  <c r="L64" i="15" s="1"/>
  <c r="E64" i="15"/>
  <c r="C64" i="15"/>
  <c r="B64" i="15"/>
  <c r="K63" i="15"/>
  <c r="J63" i="15"/>
  <c r="I63" i="15"/>
  <c r="H63" i="15"/>
  <c r="G63" i="15"/>
  <c r="F63" i="15"/>
  <c r="E63" i="15"/>
  <c r="D63" i="15" s="1"/>
  <c r="L63" i="15" s="1"/>
  <c r="C63" i="15"/>
  <c r="B63" i="15"/>
  <c r="K62" i="15"/>
  <c r="J62" i="15"/>
  <c r="I62" i="15"/>
  <c r="H62" i="15" s="1"/>
  <c r="G62" i="15"/>
  <c r="F62" i="15"/>
  <c r="E62" i="15"/>
  <c r="D62" i="15" s="1"/>
  <c r="L62" i="15" s="1"/>
  <c r="C62" i="15"/>
  <c r="B62" i="15"/>
  <c r="K61" i="15"/>
  <c r="J61" i="15"/>
  <c r="I61" i="15"/>
  <c r="H61" i="15" s="1"/>
  <c r="G61" i="15"/>
  <c r="D61" i="15" s="1"/>
  <c r="L61" i="15" s="1"/>
  <c r="F61" i="15"/>
  <c r="E61" i="15"/>
  <c r="C61" i="15"/>
  <c r="B61" i="15"/>
  <c r="K60" i="15"/>
  <c r="L60" i="15" s="1"/>
  <c r="J60" i="15"/>
  <c r="H60" i="15" s="1"/>
  <c r="I60" i="15"/>
  <c r="G60" i="15"/>
  <c r="F60" i="15"/>
  <c r="E60" i="15"/>
  <c r="D60" i="15"/>
  <c r="C60" i="15"/>
  <c r="B60" i="15"/>
  <c r="K59" i="15"/>
  <c r="L59" i="15" s="1"/>
  <c r="J59" i="15"/>
  <c r="I59" i="15"/>
  <c r="H59" i="15" s="1"/>
  <c r="G59" i="15"/>
  <c r="F59" i="15"/>
  <c r="E59" i="15"/>
  <c r="D59" i="15"/>
  <c r="C59" i="15"/>
  <c r="B59" i="15"/>
  <c r="K58" i="15"/>
  <c r="J58" i="15"/>
  <c r="I58" i="15"/>
  <c r="H58" i="15" s="1"/>
  <c r="G58" i="15"/>
  <c r="F58" i="15"/>
  <c r="E58" i="15"/>
  <c r="D58" i="15" s="1"/>
  <c r="L58" i="15" s="1"/>
  <c r="C58" i="15"/>
  <c r="B58" i="15"/>
  <c r="K57" i="15"/>
  <c r="J57" i="15"/>
  <c r="I57" i="15"/>
  <c r="H57" i="15"/>
  <c r="G57" i="15"/>
  <c r="F57" i="15"/>
  <c r="E57" i="15"/>
  <c r="D57" i="15"/>
  <c r="L57" i="15" s="1"/>
  <c r="C57" i="15"/>
  <c r="B57" i="15"/>
  <c r="K56" i="15"/>
  <c r="J56" i="15"/>
  <c r="I56" i="15"/>
  <c r="H56" i="15"/>
  <c r="G56" i="15"/>
  <c r="F56" i="15"/>
  <c r="E56" i="15"/>
  <c r="D56" i="15"/>
  <c r="L56" i="15" s="1"/>
  <c r="C56" i="15"/>
  <c r="B56" i="15"/>
  <c r="K55" i="15"/>
  <c r="J55" i="15"/>
  <c r="I55" i="15"/>
  <c r="H55" i="15"/>
  <c r="G55" i="15"/>
  <c r="F55" i="15"/>
  <c r="E55" i="15"/>
  <c r="D55" i="15" s="1"/>
  <c r="L55" i="15" s="1"/>
  <c r="C55" i="15"/>
  <c r="B55" i="15"/>
  <c r="K54" i="15"/>
  <c r="J54" i="15"/>
  <c r="I54" i="15"/>
  <c r="H54" i="15" s="1"/>
  <c r="G54" i="15"/>
  <c r="F54" i="15"/>
  <c r="D54" i="15" s="1"/>
  <c r="L54" i="15" s="1"/>
  <c r="E54" i="15"/>
  <c r="C54" i="15"/>
  <c r="B54" i="15"/>
  <c r="K53" i="15"/>
  <c r="J53" i="15"/>
  <c r="I53" i="15"/>
  <c r="H53" i="15"/>
  <c r="G53" i="15"/>
  <c r="D53" i="15" s="1"/>
  <c r="L53" i="15" s="1"/>
  <c r="F53" i="15"/>
  <c r="E53" i="15"/>
  <c r="C53" i="15"/>
  <c r="B53" i="15"/>
  <c r="K52" i="15"/>
  <c r="J52" i="15"/>
  <c r="I52" i="15"/>
  <c r="H52" i="15"/>
  <c r="G52" i="15"/>
  <c r="F52" i="15"/>
  <c r="E52" i="15"/>
  <c r="D52" i="15" s="1"/>
  <c r="L52" i="15" s="1"/>
  <c r="C52" i="15"/>
  <c r="B52" i="15"/>
  <c r="K51" i="15"/>
  <c r="L51" i="15" s="1"/>
  <c r="J51" i="15"/>
  <c r="I51" i="15"/>
  <c r="H51" i="15" s="1"/>
  <c r="G51" i="15"/>
  <c r="F51" i="15"/>
  <c r="E51" i="15"/>
  <c r="D51" i="15"/>
  <c r="C51" i="15"/>
  <c r="B51" i="15"/>
  <c r="K50" i="15"/>
  <c r="L50" i="15" s="1"/>
  <c r="J50" i="15"/>
  <c r="H50" i="15" s="1"/>
  <c r="I50" i="15"/>
  <c r="G50" i="15"/>
  <c r="F50" i="15"/>
  <c r="E50" i="15"/>
  <c r="D50" i="15"/>
  <c r="C50" i="15"/>
  <c r="B50" i="15"/>
  <c r="L49" i="15"/>
  <c r="K49" i="15"/>
  <c r="J49" i="15"/>
  <c r="I49" i="15"/>
  <c r="H49" i="15"/>
  <c r="G49" i="15"/>
  <c r="F49" i="15"/>
  <c r="E49" i="15"/>
  <c r="D49" i="15"/>
  <c r="C49" i="15"/>
  <c r="B49" i="15"/>
  <c r="L48" i="15"/>
  <c r="K48" i="15"/>
  <c r="J48" i="15"/>
  <c r="I48" i="15"/>
  <c r="H48" i="15" s="1"/>
  <c r="G48" i="15"/>
  <c r="F48" i="15"/>
  <c r="E48" i="15"/>
  <c r="D48" i="15"/>
  <c r="C48" i="15"/>
  <c r="B48" i="15"/>
  <c r="K47" i="15"/>
  <c r="J47" i="15"/>
  <c r="I47" i="15"/>
  <c r="H47" i="15"/>
  <c r="G47" i="15"/>
  <c r="F47" i="15"/>
  <c r="E47" i="15"/>
  <c r="D47" i="15"/>
  <c r="L47" i="15" s="1"/>
  <c r="C47" i="15"/>
  <c r="B47" i="15"/>
  <c r="K46" i="15"/>
  <c r="J46" i="15"/>
  <c r="I46" i="15"/>
  <c r="H46" i="15"/>
  <c r="G46" i="15"/>
  <c r="F46" i="15"/>
  <c r="E46" i="15"/>
  <c r="D46" i="15" s="1"/>
  <c r="L46" i="15" s="1"/>
  <c r="C46" i="15"/>
  <c r="B46" i="15"/>
  <c r="K45" i="15"/>
  <c r="J45" i="15"/>
  <c r="I45" i="15"/>
  <c r="H45" i="15"/>
  <c r="G45" i="15"/>
  <c r="F45" i="15"/>
  <c r="E45" i="15"/>
  <c r="D45" i="15" s="1"/>
  <c r="L45" i="15" s="1"/>
  <c r="C45" i="15"/>
  <c r="B45" i="15"/>
  <c r="K44" i="15"/>
  <c r="J44" i="15"/>
  <c r="I44" i="15"/>
  <c r="H44" i="15"/>
  <c r="G44" i="15"/>
  <c r="F44" i="15"/>
  <c r="D44" i="15" s="1"/>
  <c r="L44" i="15" s="1"/>
  <c r="E44" i="15"/>
  <c r="C44" i="15"/>
  <c r="B44" i="15"/>
  <c r="K43" i="15"/>
  <c r="J43" i="15"/>
  <c r="I43" i="15"/>
  <c r="H43" i="15"/>
  <c r="G43" i="15"/>
  <c r="F43" i="15"/>
  <c r="E43" i="15"/>
  <c r="D43" i="15" s="1"/>
  <c r="L43" i="15" s="1"/>
  <c r="C43" i="15"/>
  <c r="B43" i="15"/>
  <c r="K42" i="15"/>
  <c r="J42" i="15"/>
  <c r="I42" i="15"/>
  <c r="H42" i="15" s="1"/>
  <c r="G42" i="15"/>
  <c r="F42" i="15"/>
  <c r="E42" i="15"/>
  <c r="D42" i="15" s="1"/>
  <c r="L42" i="15" s="1"/>
  <c r="C42" i="15"/>
  <c r="B42" i="15"/>
  <c r="K41" i="15"/>
  <c r="J41" i="15"/>
  <c r="I41" i="15"/>
  <c r="H41" i="15" s="1"/>
  <c r="G41" i="15"/>
  <c r="D41" i="15" s="1"/>
  <c r="L41" i="15" s="1"/>
  <c r="F41" i="15"/>
  <c r="E41" i="15"/>
  <c r="C41" i="15"/>
  <c r="B41" i="15"/>
  <c r="K40" i="15"/>
  <c r="J40" i="15"/>
  <c r="H40" i="15" s="1"/>
  <c r="I40" i="15"/>
  <c r="G40" i="15"/>
  <c r="F40" i="15"/>
  <c r="E40" i="15"/>
  <c r="D40" i="15"/>
  <c r="L40" i="15" s="1"/>
  <c r="C40" i="15"/>
  <c r="B40" i="15"/>
  <c r="K39" i="15"/>
  <c r="L39" i="15" s="1"/>
  <c r="J39" i="15"/>
  <c r="I39" i="15"/>
  <c r="H39" i="15" s="1"/>
  <c r="G39" i="15"/>
  <c r="F39" i="15"/>
  <c r="E39" i="15"/>
  <c r="D39" i="15"/>
  <c r="C39" i="15"/>
  <c r="B39" i="15"/>
  <c r="K38" i="15"/>
  <c r="J38" i="15"/>
  <c r="I38" i="15"/>
  <c r="H38" i="15" s="1"/>
  <c r="G38" i="15"/>
  <c r="F38" i="15"/>
  <c r="E38" i="15"/>
  <c r="D38" i="15" s="1"/>
  <c r="L38" i="15" s="1"/>
  <c r="C38" i="15"/>
  <c r="B38" i="15"/>
  <c r="K37" i="15"/>
  <c r="J37" i="15"/>
  <c r="I37" i="15"/>
  <c r="H37" i="15"/>
  <c r="G37" i="15"/>
  <c r="F37" i="15"/>
  <c r="E37" i="15"/>
  <c r="D37" i="15"/>
  <c r="L37" i="15" s="1"/>
  <c r="C37" i="15"/>
  <c r="B37" i="15"/>
  <c r="K36" i="15"/>
  <c r="J36" i="15"/>
  <c r="I36" i="15"/>
  <c r="H36" i="15"/>
  <c r="G36" i="15"/>
  <c r="F36" i="15"/>
  <c r="E36" i="15"/>
  <c r="D36" i="15"/>
  <c r="L36" i="15" s="1"/>
  <c r="C36" i="15"/>
  <c r="B36" i="15"/>
  <c r="K35" i="15"/>
  <c r="J35" i="15"/>
  <c r="I35" i="15"/>
  <c r="H35" i="15"/>
  <c r="G35" i="15"/>
  <c r="F35" i="15"/>
  <c r="E35" i="15"/>
  <c r="D35" i="15" s="1"/>
  <c r="L35" i="15" s="1"/>
  <c r="C35" i="15"/>
  <c r="B35" i="15"/>
  <c r="K34" i="15"/>
  <c r="J34" i="15"/>
  <c r="I34" i="15"/>
  <c r="H34" i="15" s="1"/>
  <c r="G34" i="15"/>
  <c r="F34" i="15"/>
  <c r="D34" i="15" s="1"/>
  <c r="L34" i="15" s="1"/>
  <c r="E34" i="15"/>
  <c r="C34" i="15"/>
  <c r="B34" i="15"/>
  <c r="K33" i="15"/>
  <c r="J33" i="15"/>
  <c r="I33" i="15"/>
  <c r="H33" i="15"/>
  <c r="G33" i="15"/>
  <c r="D33" i="15" s="1"/>
  <c r="L33" i="15" s="1"/>
  <c r="F33" i="15"/>
  <c r="E33" i="15"/>
  <c r="C33" i="15"/>
  <c r="B33" i="15"/>
  <c r="K32" i="15"/>
  <c r="J32" i="15"/>
  <c r="I32" i="15"/>
  <c r="H32" i="15"/>
  <c r="G32" i="15"/>
  <c r="F32" i="15"/>
  <c r="E32" i="15"/>
  <c r="D32" i="15" s="1"/>
  <c r="L32" i="15" s="1"/>
  <c r="C32" i="15"/>
  <c r="B32" i="15"/>
  <c r="K31" i="15"/>
  <c r="L31" i="15" s="1"/>
  <c r="J31" i="15"/>
  <c r="I31" i="15"/>
  <c r="H31" i="15" s="1"/>
  <c r="G31" i="15"/>
  <c r="F31" i="15"/>
  <c r="E31" i="15"/>
  <c r="D31" i="15"/>
  <c r="C31" i="15"/>
  <c r="B31" i="15"/>
  <c r="K30" i="15"/>
  <c r="L30" i="15" s="1"/>
  <c r="J30" i="15"/>
  <c r="H30" i="15" s="1"/>
  <c r="I30" i="15"/>
  <c r="G30" i="15"/>
  <c r="F30" i="15"/>
  <c r="E30" i="15"/>
  <c r="D30" i="15"/>
  <c r="C30" i="15"/>
  <c r="B30" i="15"/>
  <c r="L29" i="15"/>
  <c r="K29" i="15"/>
  <c r="J29" i="15"/>
  <c r="I29" i="15"/>
  <c r="H29" i="15"/>
  <c r="G29" i="15"/>
  <c r="F29" i="15"/>
  <c r="E29" i="15"/>
  <c r="D29" i="15"/>
  <c r="C29" i="15"/>
  <c r="B29" i="15"/>
  <c r="L28" i="15"/>
  <c r="K28" i="15"/>
  <c r="J28" i="15"/>
  <c r="I28" i="15"/>
  <c r="H28" i="15" s="1"/>
  <c r="G28" i="15"/>
  <c r="F28" i="15"/>
  <c r="E28" i="15"/>
  <c r="D28" i="15"/>
  <c r="C28" i="15"/>
  <c r="B28" i="15"/>
  <c r="K27" i="15"/>
  <c r="J27" i="15"/>
  <c r="I27" i="15"/>
  <c r="H27" i="15"/>
  <c r="G27" i="15"/>
  <c r="F27" i="15"/>
  <c r="E27" i="15"/>
  <c r="D27" i="15"/>
  <c r="L27" i="15" s="1"/>
  <c r="C27" i="15"/>
  <c r="B27" i="15"/>
  <c r="K26" i="15"/>
  <c r="J26" i="15"/>
  <c r="I26" i="15"/>
  <c r="H26" i="15"/>
  <c r="G26" i="15"/>
  <c r="F26" i="15"/>
  <c r="E26" i="15"/>
  <c r="D26" i="15" s="1"/>
  <c r="L26" i="15" s="1"/>
  <c r="C26" i="15"/>
  <c r="B26" i="15"/>
  <c r="K25" i="15"/>
  <c r="J25" i="15"/>
  <c r="I25" i="15"/>
  <c r="H25" i="15"/>
  <c r="G25" i="15"/>
  <c r="F25" i="15"/>
  <c r="E25" i="15"/>
  <c r="D25" i="15" s="1"/>
  <c r="L25" i="15" s="1"/>
  <c r="C25" i="15"/>
  <c r="B25" i="15"/>
  <c r="K24" i="15"/>
  <c r="J24" i="15"/>
  <c r="I24" i="15"/>
  <c r="H24" i="15"/>
  <c r="G24" i="15"/>
  <c r="F24" i="15"/>
  <c r="D24" i="15" s="1"/>
  <c r="L24" i="15" s="1"/>
  <c r="E24" i="15"/>
  <c r="C24" i="15"/>
  <c r="B24" i="15"/>
  <c r="K23" i="15"/>
  <c r="J23" i="15"/>
  <c r="I23" i="15"/>
  <c r="H23" i="15"/>
  <c r="G23" i="15"/>
  <c r="F23" i="15"/>
  <c r="E23" i="15"/>
  <c r="D23" i="15" s="1"/>
  <c r="L23" i="15" s="1"/>
  <c r="C23" i="15"/>
  <c r="B23" i="15"/>
  <c r="K22" i="15"/>
  <c r="J22" i="15"/>
  <c r="I22" i="15"/>
  <c r="H22" i="15" s="1"/>
  <c r="G22" i="15"/>
  <c r="F22" i="15"/>
  <c r="E22" i="15"/>
  <c r="D22" i="15" s="1"/>
  <c r="L22" i="15" s="1"/>
  <c r="C22" i="15"/>
  <c r="B22" i="15"/>
  <c r="K21" i="15"/>
  <c r="J21" i="15"/>
  <c r="I21" i="15"/>
  <c r="H21" i="15" s="1"/>
  <c r="G21" i="15"/>
  <c r="D21" i="15" s="1"/>
  <c r="L21" i="15" s="1"/>
  <c r="F21" i="15"/>
  <c r="E21" i="15"/>
  <c r="C21" i="15"/>
  <c r="B21" i="15"/>
  <c r="K20" i="15"/>
  <c r="L20" i="15" s="1"/>
  <c r="J20" i="15"/>
  <c r="H20" i="15" s="1"/>
  <c r="I20" i="15"/>
  <c r="G20" i="15"/>
  <c r="F20" i="15"/>
  <c r="E20" i="15"/>
  <c r="D20" i="15"/>
  <c r="C20" i="15"/>
  <c r="B20" i="15"/>
  <c r="K19" i="15"/>
  <c r="L19" i="15" s="1"/>
  <c r="J19" i="15"/>
  <c r="I19" i="15"/>
  <c r="H19" i="15" s="1"/>
  <c r="G19" i="15"/>
  <c r="F19" i="15"/>
  <c r="E19" i="15"/>
  <c r="D19" i="15"/>
  <c r="C19" i="15"/>
  <c r="B19" i="15"/>
  <c r="K18" i="15"/>
  <c r="J18" i="15"/>
  <c r="I18" i="15"/>
  <c r="H18" i="15" s="1"/>
  <c r="G18" i="15"/>
  <c r="F18" i="15"/>
  <c r="E18" i="15"/>
  <c r="D18" i="15" s="1"/>
  <c r="L18" i="15" s="1"/>
  <c r="C18" i="15"/>
  <c r="B18" i="15"/>
  <c r="K17" i="15"/>
  <c r="J17" i="15"/>
  <c r="I17" i="15"/>
  <c r="H17" i="15"/>
  <c r="G17" i="15"/>
  <c r="F17" i="15"/>
  <c r="E17" i="15"/>
  <c r="D17" i="15"/>
  <c r="L17" i="15" s="1"/>
  <c r="C17" i="15"/>
  <c r="B17" i="15"/>
  <c r="K16" i="15"/>
  <c r="J16" i="15"/>
  <c r="I16" i="15"/>
  <c r="H16" i="15"/>
  <c r="G16" i="15"/>
  <c r="F16" i="15"/>
  <c r="E16" i="15"/>
  <c r="D16" i="15"/>
  <c r="L16" i="15" s="1"/>
  <c r="C16" i="15"/>
  <c r="B16" i="15"/>
  <c r="K15" i="15"/>
  <c r="J15" i="15"/>
  <c r="I15" i="15"/>
  <c r="H15" i="15"/>
  <c r="G15" i="15"/>
  <c r="F15" i="15"/>
  <c r="E15" i="15"/>
  <c r="E100" i="15" s="1"/>
  <c r="C15" i="15"/>
  <c r="B15" i="15"/>
  <c r="K14" i="15"/>
  <c r="J14" i="15"/>
  <c r="I14" i="15"/>
  <c r="H14" i="15" s="1"/>
  <c r="G14" i="15"/>
  <c r="F14" i="15"/>
  <c r="F100" i="15" s="1"/>
  <c r="E14" i="15"/>
  <c r="C14" i="15"/>
  <c r="B14" i="15"/>
  <c r="K13" i="15"/>
  <c r="J13" i="15"/>
  <c r="I13" i="15"/>
  <c r="H13" i="15"/>
  <c r="G13" i="15"/>
  <c r="G100" i="15" s="1"/>
  <c r="F13" i="15"/>
  <c r="E13" i="15"/>
  <c r="C13" i="15"/>
  <c r="B13" i="15"/>
  <c r="K12" i="15"/>
  <c r="J12" i="15"/>
  <c r="I12" i="15"/>
  <c r="H12" i="15"/>
  <c r="G12" i="15"/>
  <c r="F12" i="15"/>
  <c r="E12" i="15"/>
  <c r="D12" i="15" s="1"/>
  <c r="C12" i="15"/>
  <c r="B12" i="15"/>
  <c r="K11" i="15"/>
  <c r="L11" i="15" s="1"/>
  <c r="J11" i="15"/>
  <c r="I11" i="15"/>
  <c r="H11" i="15" s="1"/>
  <c r="G11" i="15"/>
  <c r="F11" i="15"/>
  <c r="E11" i="15"/>
  <c r="D11" i="15"/>
  <c r="C11" i="15"/>
  <c r="B11" i="15"/>
  <c r="K10" i="15"/>
  <c r="L10" i="15" s="1"/>
  <c r="J10" i="15"/>
  <c r="J100" i="15" s="1"/>
  <c r="I10" i="15"/>
  <c r="G10" i="15"/>
  <c r="F10" i="15"/>
  <c r="E10" i="15"/>
  <c r="D10" i="15"/>
  <c r="C10" i="15"/>
  <c r="B10" i="15"/>
  <c r="H20" i="10"/>
  <c r="I33" i="10" l="1"/>
  <c r="J33" i="10" s="1"/>
  <c r="I49" i="10"/>
  <c r="L12" i="15"/>
  <c r="D13" i="15"/>
  <c r="L13" i="15" s="1"/>
  <c r="L100" i="15" s="1"/>
  <c r="I100" i="15"/>
  <c r="D15" i="15"/>
  <c r="L15" i="15" s="1"/>
  <c r="K100" i="15"/>
  <c r="H10" i="15"/>
  <c r="H100" i="15" s="1"/>
  <c r="D14" i="15"/>
  <c r="L14" i="15" s="1"/>
  <c r="V55" i="10"/>
  <c r="W55" i="10"/>
  <c r="X55" i="10"/>
  <c r="T55" i="10"/>
  <c r="V49" i="10"/>
  <c r="W49" i="10"/>
  <c r="X49" i="10"/>
  <c r="T49" i="10"/>
  <c r="V40" i="10"/>
  <c r="W40" i="10"/>
  <c r="X40" i="10"/>
  <c r="T40" i="10"/>
  <c r="Y26" i="10"/>
  <c r="Y23" i="10"/>
  <c r="U13" i="10"/>
  <c r="U28" i="10" s="1"/>
  <c r="V13" i="10"/>
  <c r="V28" i="10" s="1"/>
  <c r="W13" i="10"/>
  <c r="W28" i="10" s="1"/>
  <c r="X13" i="10"/>
  <c r="X28" i="10" s="1"/>
  <c r="M55" i="10"/>
  <c r="L55" i="10"/>
  <c r="I55" i="10"/>
  <c r="M49" i="10"/>
  <c r="L49" i="10"/>
  <c r="M40" i="10"/>
  <c r="L40" i="10"/>
  <c r="H40" i="10"/>
  <c r="N33" i="10"/>
  <c r="N34" i="10"/>
  <c r="N35" i="10"/>
  <c r="N36" i="10"/>
  <c r="N37" i="10"/>
  <c r="N38" i="10"/>
  <c r="J34" i="10"/>
  <c r="J35" i="10"/>
  <c r="J36" i="10"/>
  <c r="J37" i="10"/>
  <c r="J38" i="10"/>
  <c r="M20" i="10"/>
  <c r="L20" i="10"/>
  <c r="N26" i="10"/>
  <c r="J26" i="10"/>
  <c r="J24" i="10"/>
  <c r="N24" i="10"/>
  <c r="N23" i="10"/>
  <c r="J23" i="10"/>
  <c r="N22" i="10"/>
  <c r="J22" i="10"/>
  <c r="N21" i="10"/>
  <c r="J21" i="10"/>
  <c r="N18" i="10"/>
  <c r="J18" i="10"/>
  <c r="I40" i="10" l="1"/>
  <c r="D100" i="15"/>
  <c r="N55" i="10"/>
  <c r="V57" i="10"/>
  <c r="W57" i="10"/>
  <c r="X57" i="10"/>
  <c r="Z26" i="10"/>
  <c r="J55" i="10"/>
  <c r="P55" i="10" s="1"/>
  <c r="J49" i="10"/>
  <c r="N49" i="10"/>
  <c r="P38" i="10"/>
  <c r="P37" i="10"/>
  <c r="P33" i="10"/>
  <c r="P34" i="10"/>
  <c r="P36" i="10"/>
  <c r="P35" i="10"/>
  <c r="P26" i="10"/>
  <c r="P21" i="10"/>
  <c r="N20" i="10"/>
  <c r="P24" i="10"/>
  <c r="P18" i="10"/>
  <c r="P22" i="10"/>
  <c r="J20" i="10"/>
  <c r="P23" i="10"/>
  <c r="Z23" i="10" s="1"/>
  <c r="M13" i="10"/>
  <c r="M28" i="10" s="1"/>
  <c r="M57" i="10" s="1"/>
  <c r="L13" i="10"/>
  <c r="L28" i="10" s="1"/>
  <c r="L57" i="10" s="1"/>
  <c r="I13" i="10"/>
  <c r="I28" i="10" s="1"/>
  <c r="H13" i="10"/>
  <c r="H28" i="10" s="1"/>
  <c r="H57" i="10" s="1"/>
  <c r="Y45" i="10"/>
  <c r="Y47" i="10"/>
  <c r="J16" i="10"/>
  <c r="J45" i="10"/>
  <c r="J46" i="10"/>
  <c r="J47" i="10"/>
  <c r="I57" i="10" l="1"/>
  <c r="J57" i="10" s="1"/>
  <c r="U38" i="10"/>
  <c r="Y38" i="10" s="1"/>
  <c r="Z38" i="10" s="1"/>
  <c r="U37" i="10"/>
  <c r="Y37" i="10" s="1"/>
  <c r="Z37" i="10" s="1"/>
  <c r="U36" i="10"/>
  <c r="Y36" i="10" s="1"/>
  <c r="Z36" i="10" s="1"/>
  <c r="U35" i="10"/>
  <c r="Y35" i="10" s="1"/>
  <c r="Z35" i="10" s="1"/>
  <c r="U34" i="10"/>
  <c r="Y34" i="10" s="1"/>
  <c r="Z34" i="10" s="1"/>
  <c r="U24" i="10"/>
  <c r="Y24" i="10" s="1"/>
  <c r="Z24" i="10" s="1"/>
  <c r="Z22" i="10"/>
  <c r="T22" i="10"/>
  <c r="Y22" i="10" s="1"/>
  <c r="T21" i="10"/>
  <c r="Y21" i="10" s="1"/>
  <c r="Z21" i="10" s="1"/>
  <c r="T18" i="10"/>
  <c r="Y18" i="10" s="1"/>
  <c r="Z18" i="10" s="1"/>
  <c r="U33" i="10"/>
  <c r="N57" i="10"/>
  <c r="P49" i="10"/>
  <c r="P20" i="10"/>
  <c r="N28" i="10"/>
  <c r="J28" i="10"/>
  <c r="N13" i="10"/>
  <c r="J13" i="10"/>
  <c r="Y44" i="10"/>
  <c r="T20" i="10" l="1"/>
  <c r="Y20" i="10" s="1"/>
  <c r="Z20" i="10" s="1"/>
  <c r="Y33" i="10"/>
  <c r="Z33" i="10" s="1"/>
  <c r="M79" i="10"/>
  <c r="N66" i="10"/>
  <c r="P57" i="10"/>
  <c r="M78" i="10"/>
  <c r="M83" i="10" s="1"/>
  <c r="P13" i="10"/>
  <c r="P28" i="10"/>
  <c r="N47" i="10" l="1"/>
  <c r="N53" i="10"/>
  <c r="J53" i="10"/>
  <c r="N46" i="10"/>
  <c r="N45" i="10"/>
  <c r="N44" i="10"/>
  <c r="J44" i="10"/>
  <c r="J32" i="10"/>
  <c r="N16" i="10"/>
  <c r="N15" i="10"/>
  <c r="J15" i="10"/>
  <c r="J14" i="10"/>
  <c r="P47" i="10" l="1"/>
  <c r="Z47" i="10" s="1"/>
  <c r="J40" i="10"/>
  <c r="P44" i="10"/>
  <c r="P45" i="10"/>
  <c r="Z45" i="10" s="1"/>
  <c r="P15" i="10"/>
  <c r="P46" i="10"/>
  <c r="P16" i="10"/>
  <c r="P53" i="10"/>
  <c r="U53" i="10" s="1"/>
  <c r="N40" i="10"/>
  <c r="N14" i="10"/>
  <c r="N32" i="10"/>
  <c r="P32" i="10" s="1"/>
  <c r="U32" i="10" s="1"/>
  <c r="U55" i="10" l="1"/>
  <c r="Y55" i="10" s="1"/>
  <c r="Y53" i="10"/>
  <c r="Y32" i="10"/>
  <c r="U40" i="10"/>
  <c r="Z16" i="10"/>
  <c r="T16" i="10"/>
  <c r="Y16" i="10" s="1"/>
  <c r="T15" i="10"/>
  <c r="Y15" i="10" s="1"/>
  <c r="Z15" i="10" s="1"/>
  <c r="U46" i="10"/>
  <c r="N65" i="10"/>
  <c r="N67" i="10"/>
  <c r="N64" i="10"/>
  <c r="P40" i="10"/>
  <c r="P14" i="10"/>
  <c r="T14" i="10" s="1"/>
  <c r="T13" i="10" l="1"/>
  <c r="Y14" i="10"/>
  <c r="U49" i="10"/>
  <c r="Y46" i="10"/>
  <c r="Z46" i="10" s="1"/>
  <c r="Z53" i="10"/>
  <c r="Z55" i="10"/>
  <c r="Z32" i="10"/>
  <c r="Z44" i="10"/>
  <c r="Y13" i="10" l="1"/>
  <c r="Z13" i="10" s="1"/>
  <c r="T28" i="10"/>
  <c r="T57" i="10" s="1"/>
  <c r="U57" i="10"/>
  <c r="Y49" i="10"/>
  <c r="Y40" i="10"/>
  <c r="Z40" i="10" s="1"/>
  <c r="Z49" i="10"/>
  <c r="Z14" i="10"/>
  <c r="Y57" i="10" l="1"/>
  <c r="Y28" i="10"/>
  <c r="Z28" i="10" s="1"/>
  <c r="Z57" i="10" l="1"/>
  <c r="M77" i="10"/>
  <c r="M82" i="10" l="1"/>
  <c r="M81" i="10" s="1"/>
  <c r="N80" i="10"/>
</calcChain>
</file>

<file path=xl/sharedStrings.xml><?xml version="1.0" encoding="utf-8"?>
<sst xmlns="http://schemas.openxmlformats.org/spreadsheetml/2006/main" count="180" uniqueCount="148">
  <si>
    <t>REGULI DE COMPLETARE</t>
  </si>
  <si>
    <t>TOTAL</t>
  </si>
  <si>
    <t>Denumirea capitolelor şi subcapitolelor</t>
  </si>
  <si>
    <t>Cheltuieli eligibile</t>
  </si>
  <si>
    <t>Total eligibil</t>
  </si>
  <si>
    <t>Cheltuieli neeligibile</t>
  </si>
  <si>
    <t>Total neeligibil</t>
  </si>
  <si>
    <t>PLANUL DE FINANTARE (lei cu TVA)</t>
  </si>
  <si>
    <t>Baza</t>
  </si>
  <si>
    <t>TVA elig.</t>
  </si>
  <si>
    <t>TVA ne-elig.</t>
  </si>
  <si>
    <t>Verificare</t>
  </si>
  <si>
    <t>1.2</t>
  </si>
  <si>
    <t>1.3</t>
  </si>
  <si>
    <t>1.4</t>
  </si>
  <si>
    <t>TOTAL CAPITOL 1</t>
  </si>
  <si>
    <t> TOTAL CAPITOL 2</t>
  </si>
  <si>
    <t>3.1</t>
  </si>
  <si>
    <t>3.2</t>
  </si>
  <si>
    <t>3.4</t>
  </si>
  <si>
    <t> TOTAL CAPITOL 3</t>
  </si>
  <si>
    <t>4.1</t>
  </si>
  <si>
    <t>Dotări</t>
  </si>
  <si>
    <t>TOTAL CAPITOL 4</t>
  </si>
  <si>
    <t>TOTAL GENERAL</t>
  </si>
  <si>
    <t>Nr crt</t>
  </si>
  <si>
    <t>SURSE DE FINANŢARE</t>
  </si>
  <si>
    <t>Valoare (lei)</t>
  </si>
  <si>
    <t>I</t>
  </si>
  <si>
    <t>Valoarea totală a cererii de finantare, din care :</t>
  </si>
  <si>
    <t>I.a.</t>
  </si>
  <si>
    <t>Valoarea totala neeligibilă, inclusiv TVA aferenta</t>
  </si>
  <si>
    <t>I.b.</t>
  </si>
  <si>
    <t xml:space="preserve">Valoarea totala eligibilă </t>
  </si>
  <si>
    <t>II</t>
  </si>
  <si>
    <t>Contribuţia totală a solicitantului, din care :</t>
  </si>
  <si>
    <t>Contribuţia solicitantului la cheltuieli neeligibile, inclusiv TVA aferenta</t>
  </si>
  <si>
    <t>III</t>
  </si>
  <si>
    <t>Finanțarea nerambursabilă totală solicitată</t>
  </si>
  <si>
    <t xml:space="preserve">3.3 </t>
  </si>
  <si>
    <t>Organizarea procedurilor de achizitie</t>
  </si>
  <si>
    <t>Comisioane, cote, taxe, costul creditului</t>
  </si>
  <si>
    <t>1.1</t>
  </si>
  <si>
    <t>III.a.</t>
  </si>
  <si>
    <t>III.b.</t>
  </si>
  <si>
    <t>MIJLOCIE</t>
  </si>
  <si>
    <t>MICA SAU MICRO</t>
  </si>
  <si>
    <t>Cursul Inforeuro din luna publicării ghidului solicitantului</t>
  </si>
  <si>
    <t>Anul 1</t>
  </si>
  <si>
    <t>Anul 2</t>
  </si>
  <si>
    <t>Anul 3</t>
  </si>
  <si>
    <t>Anul 4</t>
  </si>
  <si>
    <t>IMM</t>
  </si>
  <si>
    <t>INTREPRINDERE MARE</t>
  </si>
  <si>
    <t>MARE</t>
  </si>
  <si>
    <t>Corelare cu Devizul General</t>
  </si>
  <si>
    <t>VERIFICARE INCADRARE IN LIMITE DE ELIGIBILITATE</t>
  </si>
  <si>
    <t>Contribuţia solicitantului la cheltuieli eligibile, inclusiv TVA aferenta</t>
  </si>
  <si>
    <t>ECHIPAMENTE / DOTARI / ACTIVE CORPORALE</t>
  </si>
  <si>
    <t>LUCRARI</t>
  </si>
  <si>
    <t>SERVICII</t>
  </si>
  <si>
    <t>CHELTUIELI SUB FORMA DE RATA FORFETARA</t>
  </si>
  <si>
    <t>ACTIVE NECORPORALE</t>
  </si>
  <si>
    <t>TAXE</t>
  </si>
  <si>
    <t>Categorie MySMIS</t>
  </si>
  <si>
    <t>Sub-categorie MySMIS</t>
  </si>
  <si>
    <t>TOTAL CHELTUIELI PROIECT</t>
  </si>
  <si>
    <t>2.1</t>
  </si>
  <si>
    <t>CONDITIE DE ELIGIBILITATE</t>
  </si>
  <si>
    <t>VERIFICARE CONDITII</t>
  </si>
  <si>
    <t>Anul 5</t>
  </si>
  <si>
    <t>IPOTEZE</t>
  </si>
  <si>
    <t>Culoarea verde deschis semnalizează celulele in care se pot insera valori sau se poate selecta o optiune</t>
  </si>
  <si>
    <t>Culoarea gri semnalizează celulele care nu sunt aplicabile</t>
  </si>
  <si>
    <r>
      <t>In vederea verificarii respectarii limitelor de eligibilitate sau a valorilor minime și maxime a cheltuielilor eligibile, a ajutorului de stat si a contributiei partenerilor, in Bugetul proiectului s-au introdus formule care atentioneaza cu ”</t>
    </r>
    <r>
      <rPr>
        <b/>
        <sz val="9"/>
        <color theme="1"/>
        <rFont val="Verdana"/>
        <family val="2"/>
      </rPr>
      <t>Se verifica</t>
    </r>
    <r>
      <rPr>
        <sz val="9"/>
        <color theme="1"/>
        <rFont val="Verdana"/>
        <family val="2"/>
      </rPr>
      <t>”, iar celula se coloreaza in albastru sau ”</t>
    </r>
    <r>
      <rPr>
        <b/>
        <sz val="9"/>
        <color theme="1"/>
        <rFont val="Verdana"/>
        <family val="2"/>
      </rPr>
      <t>Nu se verifica</t>
    </r>
    <r>
      <rPr>
        <sz val="9"/>
        <color theme="1"/>
        <rFont val="Verdana"/>
        <family val="2"/>
      </rPr>
      <t>”, iar celula se coloreaza in rosu.</t>
    </r>
  </si>
  <si>
    <t>(a)</t>
  </si>
  <si>
    <t>(b)</t>
  </si>
  <si>
    <t>(c)</t>
  </si>
  <si>
    <t>(d)</t>
  </si>
  <si>
    <t>Culoarea alba semnalizează celulele in care sunt inserate formule, celule care sunt securizate.</t>
  </si>
  <si>
    <t>CAPITOLUL 1 - Cheltuieli pentru elaborare documentații și asistență tehnică</t>
  </si>
  <si>
    <t>1.1.1</t>
  </si>
  <si>
    <t>1.1.2</t>
  </si>
  <si>
    <t>1.1.3</t>
  </si>
  <si>
    <t>Elaborare documentatii</t>
  </si>
  <si>
    <t>Notă conceptuală</t>
  </si>
  <si>
    <t>Studiu de fezabilitate/Documentație de avizare, dacă este cazul</t>
  </si>
  <si>
    <t>Proiect tehnic și caiet de sarcini</t>
  </si>
  <si>
    <t>1.3.1</t>
  </si>
  <si>
    <t>1.3.2</t>
  </si>
  <si>
    <t>1.3.3</t>
  </si>
  <si>
    <t>1.3.4</t>
  </si>
  <si>
    <t>Consultanță</t>
  </si>
  <si>
    <t>Managementul de proiect pentru obiectivul de investitii</t>
  </si>
  <si>
    <t>Audit financiar</t>
  </si>
  <si>
    <t>Audit tehnic</t>
  </si>
  <si>
    <t>Asistență tehnică</t>
  </si>
  <si>
    <t>Securitate cibernetica</t>
  </si>
  <si>
    <t>CAPITOLUL 2 - Cheltuieli pentru obiectivul IT&amp;C</t>
  </si>
  <si>
    <t>2.2</t>
  </si>
  <si>
    <t>2.3</t>
  </si>
  <si>
    <t>2.4</t>
  </si>
  <si>
    <t>2.5</t>
  </si>
  <si>
    <t>2.6</t>
  </si>
  <si>
    <t>2.7</t>
  </si>
  <si>
    <t>Licențe</t>
  </si>
  <si>
    <t>Echipamente, soluții/aplicații</t>
  </si>
  <si>
    <t>Instalare, configurare și punere în funcțiune</t>
  </si>
  <si>
    <t>Infrastructură suport IT (de exemplu, UPS, HVAC, etc)</t>
  </si>
  <si>
    <t>Servicii informatice (de exemplu, analiză de business, proiectare, dezvoltare, etc)</t>
  </si>
  <si>
    <t>Securitate cibernetică</t>
  </si>
  <si>
    <t>CAPITOLUL 3 - Alte cheltuieli</t>
  </si>
  <si>
    <t>Cheltuieli diverse</t>
  </si>
  <si>
    <t>Cheltuieli pentru informare și publicitate</t>
  </si>
  <si>
    <t>Probe tehnologice și teste, inclusiv securitate cibernetică</t>
  </si>
  <si>
    <t>CAPITOLUL 4 - Cheltuieli pentru pregătirea personalului</t>
  </si>
  <si>
    <t>Pregătirea personalului, inclusiv pentru securitate cibernetică</t>
  </si>
  <si>
    <t>Cheltuieli pentru elaborare documentatii si asistenta tehnica</t>
  </si>
  <si>
    <t>Echipamente; Infrastructura suport IT; Dotari ce intră în categoria mijloacelor fixe</t>
  </si>
  <si>
    <t>Pregătirea personalului de exploatare; Probe tehnologice și teste</t>
  </si>
  <si>
    <r>
      <rPr>
        <b/>
        <sz val="11"/>
        <color theme="1"/>
        <rFont val="Calibri"/>
        <family val="2"/>
        <scheme val="minor"/>
      </rPr>
      <t>PROGRAM: Programul Regional Sud-Vest Oltenia 2021-2027 
OBIECTIV DE POLITICĂ</t>
    </r>
    <r>
      <rPr>
        <sz val="11"/>
        <color theme="1"/>
        <rFont val="Calibri"/>
        <family val="2"/>
        <charset val="238"/>
        <scheme val="minor"/>
      </rPr>
      <t xml:space="preserve">: 
</t>
    </r>
    <r>
      <rPr>
        <b/>
        <sz val="11"/>
        <color theme="1"/>
        <rFont val="Calibri"/>
        <family val="2"/>
        <scheme val="minor"/>
      </rPr>
      <t xml:space="preserve">PRIORITATE </t>
    </r>
    <r>
      <rPr>
        <sz val="11"/>
        <color theme="1"/>
        <rFont val="Calibri"/>
        <family val="2"/>
        <charset val="238"/>
        <scheme val="minor"/>
      </rPr>
      <t xml:space="preserve">: 
</t>
    </r>
    <r>
      <rPr>
        <b/>
        <sz val="11"/>
        <color theme="1"/>
        <rFont val="Calibri"/>
        <family val="2"/>
        <scheme val="minor"/>
      </rPr>
      <t>OBIECTIV SPECIFIC</t>
    </r>
    <r>
      <rPr>
        <sz val="11"/>
        <color theme="1"/>
        <rFont val="Calibri"/>
        <family val="2"/>
        <charset val="238"/>
        <scheme val="minor"/>
      </rPr>
      <t xml:space="preserve">: 
</t>
    </r>
    <r>
      <rPr>
        <b/>
        <sz val="11"/>
        <color theme="1"/>
        <rFont val="Calibri"/>
        <family val="2"/>
        <scheme val="minor"/>
      </rPr>
      <t>Apel Nr. SMIS</t>
    </r>
  </si>
  <si>
    <t>Nr. crt.</t>
  </si>
  <si>
    <t xml:space="preserve">CATEGORIE CHELTUIELI </t>
  </si>
  <si>
    <t>Tip de cheltuiala (directa/ indirecta)</t>
  </si>
  <si>
    <r>
      <t xml:space="preserve">Valoare </t>
    </r>
    <r>
      <rPr>
        <b/>
        <sz val="9"/>
        <rFont val="Calibri"/>
        <family val="2"/>
        <scheme val="minor"/>
      </rPr>
      <t xml:space="preserve">eligibilă al proiectului, incl. TVA eligibil, din care: </t>
    </r>
  </si>
  <si>
    <t>TVA, din care</t>
  </si>
  <si>
    <r>
      <t xml:space="preserve">Valoare </t>
    </r>
    <r>
      <rPr>
        <b/>
        <sz val="9"/>
        <rFont val="Calibri"/>
        <family val="2"/>
        <scheme val="minor"/>
      </rPr>
      <t>totală neeligibil al proiectului, incl. TVA neeligibil</t>
    </r>
  </si>
  <si>
    <r>
      <t xml:space="preserve">Valoare </t>
    </r>
    <r>
      <rPr>
        <b/>
        <sz val="9"/>
        <rFont val="Calibri"/>
        <family val="2"/>
        <scheme val="minor"/>
      </rPr>
      <t>totală  a proiectului</t>
    </r>
  </si>
  <si>
    <t xml:space="preserve">Total </t>
  </si>
  <si>
    <r>
      <t>Valoare eligibilă nerambursabilă</t>
    </r>
    <r>
      <rPr>
        <b/>
        <i/>
        <sz val="9"/>
        <rFont val="Calibri"/>
        <family val="2"/>
        <scheme val="minor"/>
      </rPr>
      <t xml:space="preserve"> din partea fondurilor (</t>
    </r>
    <r>
      <rPr>
        <b/>
        <i/>
        <sz val="9"/>
        <color rgb="FFC00000"/>
        <rFont val="Calibri"/>
        <family val="2"/>
        <scheme val="minor"/>
      </rPr>
      <t>UE</t>
    </r>
    <r>
      <rPr>
        <b/>
        <i/>
        <sz val="9"/>
        <rFont val="Calibri"/>
        <family val="2"/>
        <scheme val="minor"/>
      </rPr>
      <t xml:space="preserve">)   </t>
    </r>
  </si>
  <si>
    <t>Valoarea eligibilă nerambursabilă  din bugetul național</t>
  </si>
  <si>
    <t xml:space="preserve">Valoare cofinanțare eligibilă  beneficiar </t>
  </si>
  <si>
    <t>TVA eligibil</t>
  </si>
  <si>
    <t>TVA neeligibil</t>
  </si>
  <si>
    <t>3= 4+5+6</t>
  </si>
  <si>
    <t>7=8+9</t>
  </si>
  <si>
    <t>11=3+10</t>
  </si>
  <si>
    <t>Total</t>
  </si>
  <si>
    <t>1.Pe categorii de cheltuieli</t>
  </si>
  <si>
    <t>1.1. Total cheltuieli Directe</t>
  </si>
  <si>
    <t>1.2. Total cheltuieli Indirecte</t>
  </si>
  <si>
    <t>TOTAL CHELTUIELI care se încadrează în prevederile art. 25 din Regulamentul (UE) nr. 1.060/2021</t>
  </si>
  <si>
    <t>2. Per partener, dacă este cazul</t>
  </si>
  <si>
    <t>2.1. TOTAL Lider de parteneriat:</t>
  </si>
  <si>
    <t>2.2. TOTAL PARTENER 1</t>
  </si>
  <si>
    <t>.....</t>
  </si>
  <si>
    <t>2.n. TOTAL PARTENER x</t>
  </si>
  <si>
    <t xml:space="preserve">ANEXA 1- BUGETUL PROIECTULUI - DRAFT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</si>
</sst>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00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Verdana"/>
      <family val="2"/>
    </font>
    <font>
      <b/>
      <sz val="16"/>
      <color theme="1"/>
      <name val="Verdana"/>
      <family val="2"/>
    </font>
    <font>
      <b/>
      <sz val="11"/>
      <color theme="1"/>
      <name val="Verdana"/>
      <family val="2"/>
    </font>
    <font>
      <b/>
      <sz val="14"/>
      <color theme="1"/>
      <name val="Verdana"/>
      <family val="2"/>
    </font>
    <font>
      <b/>
      <sz val="11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10"/>
      <name val="Verdana"/>
      <family val="2"/>
    </font>
    <font>
      <b/>
      <i/>
      <sz val="10"/>
      <color theme="1"/>
      <name val="Verdana"/>
      <family val="2"/>
    </font>
    <font>
      <sz val="10"/>
      <name val="Verdana"/>
      <family val="2"/>
    </font>
    <font>
      <b/>
      <sz val="12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charset val="238"/>
    </font>
    <font>
      <b/>
      <sz val="11"/>
      <color indexed="8"/>
      <name val="Calibri"/>
      <family val="2"/>
    </font>
    <font>
      <b/>
      <sz val="9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9"/>
      <color rgb="FFC00000"/>
      <name val="Calibri"/>
      <family val="2"/>
      <scheme val="minor"/>
    </font>
    <font>
      <i/>
      <sz val="9"/>
      <name val="Calibri"/>
      <family val="2"/>
      <scheme val="minor"/>
    </font>
    <font>
      <i/>
      <sz val="9"/>
      <color rgb="FFC00000"/>
      <name val="Calibri"/>
      <family val="2"/>
      <scheme val="minor"/>
    </font>
    <font>
      <sz val="9"/>
      <name val="Calibri"/>
      <family val="2"/>
      <scheme val="minor"/>
    </font>
    <font>
      <sz val="10"/>
      <color rgb="FF000000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4BECC"/>
        <bgColor indexed="64"/>
      </patternFill>
    </fill>
    <fill>
      <patternFill patternType="solid">
        <fgColor rgb="FFD8FEF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8" fillId="0" borderId="0"/>
    <xf numFmtId="164" fontId="18" fillId="0" borderId="0" applyFont="0" applyFill="0" applyBorder="0" applyAlignment="0" applyProtection="0"/>
  </cellStyleXfs>
  <cellXfs count="276">
    <xf numFmtId="0" fontId="0" fillId="0" borderId="0" xfId="0"/>
    <xf numFmtId="0" fontId="0" fillId="0" borderId="0" xfId="0" applyAlignment="1">
      <alignment horizontal="center"/>
    </xf>
    <xf numFmtId="9" fontId="0" fillId="0" borderId="0" xfId="2" applyFont="1"/>
    <xf numFmtId="3" fontId="0" fillId="0" borderId="0" xfId="2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/>
    </xf>
    <xf numFmtId="9" fontId="0" fillId="0" borderId="0" xfId="0" applyNumberFormat="1"/>
    <xf numFmtId="0" fontId="15" fillId="2" borderId="0" xfId="0" applyFont="1" applyFill="1" applyAlignment="1" applyProtection="1">
      <alignment vertical="center"/>
      <protection locked="0"/>
    </xf>
    <xf numFmtId="0" fontId="15" fillId="4" borderId="0" xfId="0" applyFont="1" applyFill="1" applyProtection="1">
      <protection locked="0"/>
    </xf>
    <xf numFmtId="0" fontId="15" fillId="2" borderId="0" xfId="0" applyFont="1" applyFill="1" applyProtection="1">
      <protection locked="0"/>
    </xf>
    <xf numFmtId="0" fontId="16" fillId="2" borderId="0" xfId="0" applyFont="1" applyFill="1" applyAlignment="1" applyProtection="1">
      <alignment vertical="center"/>
      <protection locked="0"/>
    </xf>
    <xf numFmtId="165" fontId="16" fillId="5" borderId="15" xfId="0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/>
    <xf numFmtId="0" fontId="15" fillId="4" borderId="0" xfId="0" applyFont="1" applyFill="1"/>
    <xf numFmtId="0" fontId="15" fillId="4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5" fillId="2" borderId="0" xfId="0" quotePrefix="1" applyFont="1" applyFill="1" applyAlignment="1">
      <alignment vertical="center"/>
    </xf>
    <xf numFmtId="0" fontId="15" fillId="5" borderId="14" xfId="0" applyFont="1" applyFill="1" applyBorder="1" applyAlignment="1">
      <alignment horizontal="right" vertical="center"/>
    </xf>
    <xf numFmtId="0" fontId="15" fillId="2" borderId="14" xfId="0" applyFont="1" applyFill="1" applyBorder="1" applyAlignment="1">
      <alignment vertical="center"/>
    </xf>
    <xf numFmtId="0" fontId="15" fillId="3" borderId="14" xfId="0" applyFont="1" applyFill="1" applyBorder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15" fillId="2" borderId="0" xfId="0" quotePrefix="1" applyFont="1" applyFill="1" applyAlignment="1">
      <alignment horizontal="left" vertical="center" wrapText="1"/>
    </xf>
    <xf numFmtId="49" fontId="11" fillId="2" borderId="28" xfId="1" applyNumberFormat="1" applyFont="1" applyFill="1" applyBorder="1" applyAlignment="1" applyProtection="1">
      <alignment horizontal="center" vertical="center"/>
      <protection locked="0"/>
    </xf>
    <xf numFmtId="49" fontId="11" fillId="2" borderId="18" xfId="1" applyNumberFormat="1" applyFont="1" applyFill="1" applyBorder="1" applyAlignment="1" applyProtection="1">
      <alignment horizontal="center" vertical="center"/>
      <protection locked="0"/>
    </xf>
    <xf numFmtId="49" fontId="13" fillId="2" borderId="27" xfId="1" applyNumberFormat="1" applyFont="1" applyFill="1" applyBorder="1" applyAlignment="1" applyProtection="1">
      <alignment horizontal="right" vertical="center"/>
      <protection locked="0"/>
    </xf>
    <xf numFmtId="4" fontId="4" fillId="5" borderId="33" xfId="0" applyNumberFormat="1" applyFont="1" applyFill="1" applyBorder="1" applyAlignment="1" applyProtection="1">
      <alignment vertical="center"/>
      <protection locked="0"/>
    </xf>
    <xf numFmtId="4" fontId="4" fillId="5" borderId="16" xfId="0" applyNumberFormat="1" applyFont="1" applyFill="1" applyBorder="1" applyAlignment="1" applyProtection="1">
      <alignment vertical="center"/>
      <protection locked="0"/>
    </xf>
    <xf numFmtId="4" fontId="4" fillId="5" borderId="12" xfId="0" applyNumberFormat="1" applyFont="1" applyFill="1" applyBorder="1" applyAlignment="1" applyProtection="1">
      <alignment vertical="center"/>
      <protection locked="0"/>
    </xf>
    <xf numFmtId="49" fontId="13" fillId="2" borderId="24" xfId="1" applyNumberFormat="1" applyFont="1" applyFill="1" applyBorder="1" applyAlignment="1" applyProtection="1">
      <alignment horizontal="right" vertical="center"/>
      <protection locked="0"/>
    </xf>
    <xf numFmtId="49" fontId="13" fillId="2" borderId="37" xfId="1" applyNumberFormat="1" applyFont="1" applyFill="1" applyBorder="1" applyAlignment="1" applyProtection="1">
      <alignment horizontal="center" vertical="center" wrapText="1"/>
      <protection locked="0"/>
    </xf>
    <xf numFmtId="49" fontId="13" fillId="2" borderId="25" xfId="1" applyNumberFormat="1" applyFont="1" applyFill="1" applyBorder="1" applyAlignment="1" applyProtection="1">
      <alignment horizontal="right" vertical="center" wrapText="1"/>
      <protection locked="0"/>
    </xf>
    <xf numFmtId="0" fontId="13" fillId="2" borderId="26" xfId="1" applyFont="1" applyFill="1" applyBorder="1" applyAlignment="1" applyProtection="1">
      <alignment vertical="center" wrapText="1"/>
      <protection locked="0"/>
    </xf>
    <xf numFmtId="4" fontId="13" fillId="5" borderId="24" xfId="1" applyNumberFormat="1" applyFont="1" applyFill="1" applyBorder="1" applyAlignment="1" applyProtection="1">
      <alignment horizontal="right" vertical="center"/>
      <protection locked="0"/>
    </xf>
    <xf numFmtId="4" fontId="13" fillId="5" borderId="25" xfId="1" applyNumberFormat="1" applyFont="1" applyFill="1" applyBorder="1" applyAlignment="1" applyProtection="1">
      <alignment horizontal="right" vertical="center"/>
      <protection locked="0"/>
    </xf>
    <xf numFmtId="49" fontId="11" fillId="2" borderId="27" xfId="1" applyNumberFormat="1" applyFont="1" applyFill="1" applyBorder="1" applyAlignment="1" applyProtection="1">
      <alignment horizontal="right" vertical="center"/>
      <protection locked="0"/>
    </xf>
    <xf numFmtId="49" fontId="11" fillId="2" borderId="41" xfId="1" applyNumberFormat="1" applyFont="1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Protection="1">
      <protection locked="0"/>
    </xf>
    <xf numFmtId="49" fontId="13" fillId="2" borderId="22" xfId="1" applyNumberFormat="1" applyFont="1" applyFill="1" applyBorder="1" applyAlignment="1" applyProtection="1">
      <alignment horizontal="right" vertical="center"/>
      <protection locked="0"/>
    </xf>
    <xf numFmtId="4" fontId="13" fillId="5" borderId="22" xfId="1" applyNumberFormat="1" applyFont="1" applyFill="1" applyBorder="1" applyAlignment="1" applyProtection="1">
      <alignment horizontal="right" vertical="center"/>
      <protection locked="0"/>
    </xf>
    <xf numFmtId="4" fontId="13" fillId="5" borderId="23" xfId="1" applyNumberFormat="1" applyFont="1" applyFill="1" applyBorder="1" applyAlignment="1" applyProtection="1">
      <alignment horizontal="right" vertical="center"/>
      <protection locked="0"/>
    </xf>
    <xf numFmtId="49" fontId="11" fillId="2" borderId="22" xfId="1" applyNumberFormat="1" applyFont="1" applyFill="1" applyBorder="1" applyAlignment="1" applyProtection="1">
      <alignment horizontal="right" vertical="center"/>
      <protection locked="0"/>
    </xf>
    <xf numFmtId="49" fontId="11" fillId="2" borderId="36" xfId="1" applyNumberFormat="1" applyFont="1" applyFill="1" applyBorder="1" applyAlignment="1" applyProtection="1">
      <alignment horizontal="center" vertical="center" wrapText="1"/>
      <protection locked="0"/>
    </xf>
    <xf numFmtId="49" fontId="11" fillId="2" borderId="23" xfId="1" applyNumberFormat="1" applyFont="1" applyFill="1" applyBorder="1" applyAlignment="1" applyProtection="1">
      <alignment horizontal="right" vertical="center" wrapText="1"/>
      <protection locked="0"/>
    </xf>
    <xf numFmtId="4" fontId="11" fillId="5" borderId="22" xfId="1" applyNumberFormat="1" applyFont="1" applyFill="1" applyBorder="1" applyAlignment="1" applyProtection="1">
      <alignment horizontal="right" vertical="center"/>
      <protection locked="0"/>
    </xf>
    <xf numFmtId="4" fontId="11" fillId="5" borderId="23" xfId="1" applyNumberFormat="1" applyFont="1" applyFill="1" applyBorder="1" applyAlignment="1" applyProtection="1">
      <alignment horizontal="right" vertical="center"/>
      <protection locked="0"/>
    </xf>
    <xf numFmtId="0" fontId="11" fillId="2" borderId="29" xfId="1" applyFont="1" applyFill="1" applyBorder="1" applyAlignment="1" applyProtection="1">
      <alignment horizontal="center" vertical="center" wrapText="1"/>
      <protection locked="0"/>
    </xf>
    <xf numFmtId="49" fontId="13" fillId="2" borderId="58" xfId="1" applyNumberFormat="1" applyFont="1" applyFill="1" applyBorder="1" applyAlignment="1" applyProtection="1">
      <alignment horizontal="center" vertical="center" wrapText="1"/>
      <protection locked="0"/>
    </xf>
    <xf numFmtId="49" fontId="13" fillId="2" borderId="44" xfId="1" applyNumberFormat="1" applyFont="1" applyFill="1" applyBorder="1" applyAlignment="1" applyProtection="1">
      <alignment horizontal="right" vertical="center" wrapText="1"/>
      <protection locked="0"/>
    </xf>
    <xf numFmtId="49" fontId="13" fillId="2" borderId="7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54" xfId="1" applyNumberFormat="1" applyFont="1" applyFill="1" applyBorder="1" applyAlignment="1" applyProtection="1">
      <alignment horizontal="right" vertical="center"/>
      <protection locked="0"/>
    </xf>
    <xf numFmtId="4" fontId="13" fillId="5" borderId="44" xfId="1" applyNumberFormat="1" applyFont="1" applyFill="1" applyBorder="1" applyAlignment="1" applyProtection="1">
      <alignment horizontal="right" vertical="center"/>
      <protection locked="0"/>
    </xf>
    <xf numFmtId="49" fontId="13" fillId="2" borderId="43" xfId="1" applyNumberFormat="1" applyFont="1" applyFill="1" applyBorder="1" applyAlignment="1" applyProtection="1">
      <alignment horizontal="right" vertical="center" wrapText="1"/>
      <protection locked="0"/>
    </xf>
    <xf numFmtId="4" fontId="4" fillId="5" borderId="13" xfId="0" applyNumberFormat="1" applyFont="1" applyFill="1" applyBorder="1" applyAlignment="1" applyProtection="1">
      <alignment vertical="center"/>
      <protection locked="0"/>
    </xf>
    <xf numFmtId="49" fontId="13" fillId="2" borderId="55" xfId="1" applyNumberFormat="1" applyFont="1" applyFill="1" applyBorder="1" applyAlignment="1" applyProtection="1">
      <alignment horizontal="center" vertical="center" wrapText="1"/>
      <protection locked="0"/>
    </xf>
    <xf numFmtId="49" fontId="13" fillId="2" borderId="55" xfId="1" applyNumberFormat="1" applyFont="1" applyFill="1" applyBorder="1" applyAlignment="1" applyProtection="1">
      <alignment horizontal="right" vertical="center" wrapText="1"/>
      <protection locked="0"/>
    </xf>
    <xf numFmtId="0" fontId="13" fillId="2" borderId="28" xfId="0" applyFont="1" applyFill="1" applyBorder="1" applyAlignment="1" applyProtection="1">
      <alignment vertical="center" wrapText="1"/>
      <protection locked="0"/>
    </xf>
    <xf numFmtId="49" fontId="13" fillId="2" borderId="54" xfId="1" applyNumberFormat="1" applyFont="1" applyFill="1" applyBorder="1" applyAlignment="1" applyProtection="1">
      <alignment horizontal="right" vertical="center"/>
      <protection locked="0"/>
    </xf>
    <xf numFmtId="49" fontId="13" fillId="2" borderId="59" xfId="1" applyNumberFormat="1" applyFont="1" applyFill="1" applyBorder="1" applyAlignment="1" applyProtection="1">
      <alignment horizontal="center" vertical="center" wrapText="1"/>
      <protection locked="0"/>
    </xf>
    <xf numFmtId="49" fontId="13" fillId="2" borderId="59" xfId="1" applyNumberFormat="1" applyFont="1" applyFill="1" applyBorder="1" applyAlignment="1" applyProtection="1">
      <alignment horizontal="right" vertical="center" wrapText="1"/>
      <protection locked="0"/>
    </xf>
    <xf numFmtId="0" fontId="13" fillId="2" borderId="45" xfId="0" applyFont="1" applyFill="1" applyBorder="1" applyAlignment="1" applyProtection="1">
      <alignment vertical="center" wrapText="1"/>
      <protection locked="0"/>
    </xf>
    <xf numFmtId="4" fontId="13" fillId="5" borderId="18" xfId="1" quotePrefix="1" applyNumberFormat="1" applyFont="1" applyFill="1" applyBorder="1" applyAlignment="1" applyProtection="1">
      <alignment horizontal="right" vertical="center"/>
      <protection locked="0"/>
    </xf>
    <xf numFmtId="4" fontId="13" fillId="5" borderId="25" xfId="1" quotePrefix="1" applyNumberFormat="1" applyFont="1" applyFill="1" applyBorder="1" applyAlignment="1" applyProtection="1">
      <alignment horizontal="right" vertical="center"/>
      <protection locked="0"/>
    </xf>
    <xf numFmtId="49" fontId="13" fillId="2" borderId="35" xfId="1" applyNumberFormat="1" applyFont="1" applyFill="1" applyBorder="1" applyAlignment="1" applyProtection="1">
      <alignment horizontal="center" vertical="center" wrapText="1"/>
      <protection locked="0"/>
    </xf>
    <xf numFmtId="49" fontId="13" fillId="2" borderId="35" xfId="1" applyNumberFormat="1" applyFont="1" applyFill="1" applyBorder="1" applyAlignment="1" applyProtection="1">
      <alignment horizontal="right" vertical="center" wrapText="1"/>
      <protection locked="0"/>
    </xf>
    <xf numFmtId="0" fontId="13" fillId="2" borderId="42" xfId="1" applyFont="1" applyFill="1" applyBorder="1" applyAlignment="1" applyProtection="1">
      <alignment vertical="center" wrapText="1"/>
      <protection locked="0"/>
    </xf>
    <xf numFmtId="4" fontId="4" fillId="5" borderId="25" xfId="0" applyNumberFormat="1" applyFont="1" applyFill="1" applyBorder="1" applyAlignment="1" applyProtection="1">
      <alignment vertical="center"/>
      <protection locked="0"/>
    </xf>
    <xf numFmtId="4" fontId="4" fillId="5" borderId="34" xfId="0" applyNumberFormat="1" applyFont="1" applyFill="1" applyBorder="1" applyAlignment="1" applyProtection="1">
      <alignment vertical="center"/>
      <protection locked="0"/>
    </xf>
    <xf numFmtId="4" fontId="4" fillId="5" borderId="23" xfId="0" applyNumberFormat="1" applyFont="1" applyFill="1" applyBorder="1" applyAlignment="1" applyProtection="1">
      <alignment vertical="center"/>
      <protection locked="0"/>
    </xf>
    <xf numFmtId="4" fontId="4" fillId="5" borderId="36" xfId="0" applyNumberFormat="1" applyFont="1" applyFill="1" applyBorder="1" applyAlignment="1" applyProtection="1">
      <alignment vertical="center"/>
      <protection locked="0"/>
    </xf>
    <xf numFmtId="4" fontId="4" fillId="5" borderId="1" xfId="0" applyNumberFormat="1" applyFont="1" applyFill="1" applyBorder="1" applyAlignment="1" applyProtection="1">
      <alignment vertical="center"/>
      <protection locked="0"/>
    </xf>
    <xf numFmtId="4" fontId="4" fillId="5" borderId="17" xfId="0" applyNumberFormat="1" applyFont="1" applyFill="1" applyBorder="1" applyAlignment="1" applyProtection="1">
      <alignment vertical="center"/>
      <protection locked="0"/>
    </xf>
    <xf numFmtId="4" fontId="4" fillId="5" borderId="3" xfId="0" applyNumberFormat="1" applyFont="1" applyFill="1" applyBorder="1" applyAlignment="1" applyProtection="1">
      <alignment vertical="center"/>
      <protection locked="0"/>
    </xf>
    <xf numFmtId="4" fontId="4" fillId="5" borderId="31" xfId="0" applyNumberFormat="1" applyFont="1" applyFill="1" applyBorder="1" applyAlignment="1" applyProtection="1">
      <alignment vertical="center"/>
      <protection locked="0"/>
    </xf>
    <xf numFmtId="4" fontId="4" fillId="5" borderId="37" xfId="0" applyNumberFormat="1" applyFont="1" applyFill="1" applyBorder="1" applyAlignment="1" applyProtection="1">
      <alignment vertical="center"/>
      <protection locked="0"/>
    </xf>
    <xf numFmtId="4" fontId="4" fillId="5" borderId="40" xfId="0" applyNumberFormat="1" applyFont="1" applyFill="1" applyBorder="1" applyAlignment="1" applyProtection="1">
      <alignment vertical="center"/>
      <protection locked="0"/>
    </xf>
    <xf numFmtId="4" fontId="4" fillId="5" borderId="55" xfId="0" applyNumberFormat="1" applyFont="1" applyFill="1" applyBorder="1" applyAlignment="1" applyProtection="1">
      <alignment vertical="center"/>
      <protection locked="0"/>
    </xf>
    <xf numFmtId="4" fontId="4" fillId="5" borderId="32" xfId="0" applyNumberFormat="1" applyFont="1" applyFill="1" applyBorder="1" applyAlignment="1" applyProtection="1">
      <alignment vertical="center"/>
      <protection locked="0"/>
    </xf>
    <xf numFmtId="4" fontId="13" fillId="5" borderId="34" xfId="1" applyNumberFormat="1" applyFont="1" applyFill="1" applyBorder="1" applyAlignment="1" applyProtection="1">
      <alignment horizontal="right" vertical="center"/>
      <protection locked="0"/>
    </xf>
    <xf numFmtId="4" fontId="13" fillId="5" borderId="35" xfId="1" applyNumberFormat="1" applyFont="1" applyFill="1" applyBorder="1" applyAlignment="1" applyProtection="1">
      <alignment horizontal="right" vertical="center"/>
      <protection locked="0"/>
    </xf>
    <xf numFmtId="0" fontId="4" fillId="4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4" fillId="4" borderId="0" xfId="0" applyFont="1" applyFill="1" applyAlignment="1" applyProtection="1">
      <alignment vertical="center" wrapText="1"/>
      <protection locked="0"/>
    </xf>
    <xf numFmtId="0" fontId="13" fillId="2" borderId="21" xfId="1" applyFont="1" applyFill="1" applyBorder="1" applyAlignment="1" applyProtection="1">
      <alignment vertical="center" wrapText="1"/>
      <protection locked="0"/>
    </xf>
    <xf numFmtId="4" fontId="14" fillId="2" borderId="24" xfId="1" applyNumberFormat="1" applyFont="1" applyFill="1" applyBorder="1" applyAlignment="1" applyProtection="1">
      <alignment horizontal="center" vertical="center" wrapText="1"/>
      <protection locked="0"/>
    </xf>
    <xf numFmtId="4" fontId="14" fillId="2" borderId="25" xfId="1" applyNumberFormat="1" applyFont="1" applyFill="1" applyBorder="1" applyAlignment="1" applyProtection="1">
      <alignment horizontal="center" vertical="center" wrapText="1"/>
      <protection locked="0"/>
    </xf>
    <xf numFmtId="49" fontId="13" fillId="2" borderId="51" xfId="1" applyNumberFormat="1" applyFont="1" applyFill="1" applyBorder="1" applyAlignment="1" applyProtection="1">
      <alignment horizontal="right" vertical="center"/>
      <protection locked="0"/>
    </xf>
    <xf numFmtId="49" fontId="13" fillId="2" borderId="11" xfId="1" applyNumberFormat="1" applyFont="1" applyFill="1" applyBorder="1" applyAlignment="1" applyProtection="1">
      <alignment horizontal="center" vertical="center" wrapText="1"/>
      <protection locked="0"/>
    </xf>
    <xf numFmtId="49" fontId="13" fillId="2" borderId="11" xfId="1" applyNumberFormat="1" applyFont="1" applyFill="1" applyBorder="1" applyAlignment="1" applyProtection="1">
      <alignment horizontal="right" vertical="center" wrapText="1"/>
      <protection locked="0"/>
    </xf>
    <xf numFmtId="4" fontId="13" fillId="5" borderId="27" xfId="1" applyNumberFormat="1" applyFont="1" applyFill="1" applyBorder="1" applyAlignment="1" applyProtection="1">
      <alignment horizontal="right" vertical="center"/>
      <protection locked="0"/>
    </xf>
    <xf numFmtId="4" fontId="13" fillId="5" borderId="18" xfId="1" applyNumberFormat="1" applyFont="1" applyFill="1" applyBorder="1" applyAlignment="1" applyProtection="1">
      <alignment horizontal="right" vertical="center"/>
      <protection locked="0"/>
    </xf>
    <xf numFmtId="49" fontId="13" fillId="2" borderId="20" xfId="1" applyNumberFormat="1" applyFont="1" applyFill="1" applyBorder="1" applyAlignment="1" applyProtection="1">
      <alignment horizontal="right" vertical="center"/>
      <protection locked="0"/>
    </xf>
    <xf numFmtId="49" fontId="13" fillId="2" borderId="8" xfId="1" applyNumberFormat="1" applyFont="1" applyFill="1" applyBorder="1" applyAlignment="1" applyProtection="1">
      <alignment horizontal="center" vertical="center" wrapText="1"/>
      <protection locked="0"/>
    </xf>
    <xf numFmtId="49" fontId="13" fillId="2" borderId="14" xfId="1" applyNumberFormat="1" applyFont="1" applyFill="1" applyBorder="1" applyAlignment="1" applyProtection="1">
      <alignment horizontal="right" vertical="center" wrapText="1"/>
      <protection locked="0"/>
    </xf>
    <xf numFmtId="4" fontId="13" fillId="5" borderId="20" xfId="1" applyNumberFormat="1" applyFont="1" applyFill="1" applyBorder="1" applyAlignment="1" applyProtection="1">
      <alignment horizontal="right" vertical="center"/>
      <protection locked="0"/>
    </xf>
    <xf numFmtId="4" fontId="13" fillId="5" borderId="14" xfId="1" applyNumberFormat="1" applyFont="1" applyFill="1" applyBorder="1" applyAlignment="1" applyProtection="1">
      <alignment horizontal="right" vertical="center"/>
      <protection locked="0"/>
    </xf>
    <xf numFmtId="0" fontId="13" fillId="2" borderId="52" xfId="0" applyFont="1" applyFill="1" applyBorder="1" applyAlignment="1" applyProtection="1">
      <alignment vertical="center" wrapText="1"/>
      <protection locked="0"/>
    </xf>
    <xf numFmtId="49" fontId="13" fillId="2" borderId="10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14" xfId="1" quotePrefix="1" applyNumberFormat="1" applyFont="1" applyFill="1" applyBorder="1" applyAlignment="1" applyProtection="1">
      <alignment horizontal="right" vertical="center"/>
      <protection locked="0"/>
    </xf>
    <xf numFmtId="4" fontId="9" fillId="2" borderId="0" xfId="0" applyNumberFormat="1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4" fontId="4" fillId="5" borderId="20" xfId="0" applyNumberFormat="1" applyFont="1" applyFill="1" applyBorder="1" applyAlignment="1" applyProtection="1">
      <alignment vertical="center"/>
      <protection locked="0"/>
    </xf>
    <xf numFmtId="4" fontId="4" fillId="5" borderId="14" xfId="0" applyNumberFormat="1" applyFont="1" applyFill="1" applyBorder="1" applyAlignment="1" applyProtection="1">
      <alignment vertical="center"/>
      <protection locked="0"/>
    </xf>
    <xf numFmtId="0" fontId="12" fillId="2" borderId="24" xfId="0" applyFont="1" applyFill="1" applyBorder="1" applyAlignment="1" applyProtection="1">
      <alignment horizontal="center" vertical="center" wrapText="1"/>
      <protection locked="0"/>
    </xf>
    <xf numFmtId="0" fontId="12" fillId="2" borderId="25" xfId="0" applyFont="1" applyFill="1" applyBorder="1" applyAlignment="1" applyProtection="1">
      <alignment horizontal="center" vertical="center" wrapText="1"/>
      <protection locked="0"/>
    </xf>
    <xf numFmtId="0" fontId="12" fillId="2" borderId="26" xfId="0" applyFont="1" applyFill="1" applyBorder="1" applyAlignment="1" applyProtection="1">
      <alignment horizontal="center" vertical="center" wrapText="1"/>
      <protection locked="0"/>
    </xf>
    <xf numFmtId="4" fontId="4" fillId="5" borderId="18" xfId="0" applyNumberFormat="1" applyFont="1" applyFill="1" applyBorder="1" applyAlignment="1" applyProtection="1">
      <alignment vertical="center"/>
      <protection locked="0"/>
    </xf>
    <xf numFmtId="0" fontId="9" fillId="2" borderId="20" xfId="0" applyFont="1" applyFill="1" applyBorder="1" applyAlignment="1" applyProtection="1">
      <alignment horizontal="center" vertical="center" wrapText="1"/>
      <protection locked="0"/>
    </xf>
    <xf numFmtId="4" fontId="13" fillId="5" borderId="21" xfId="1" applyNumberFormat="1" applyFont="1" applyFill="1" applyBorder="1" applyAlignment="1" applyProtection="1">
      <alignment horizontal="right" vertical="center"/>
      <protection locked="0"/>
    </xf>
    <xf numFmtId="4" fontId="11" fillId="2" borderId="40" xfId="1" applyNumberFormat="1" applyFont="1" applyFill="1" applyBorder="1" applyAlignment="1">
      <alignment horizontal="right" vertical="center"/>
    </xf>
    <xf numFmtId="4" fontId="11" fillId="2" borderId="18" xfId="1" applyNumberFormat="1" applyFont="1" applyFill="1" applyBorder="1" applyAlignment="1">
      <alignment horizontal="right" vertical="center"/>
    </xf>
    <xf numFmtId="4" fontId="11" fillId="2" borderId="28" xfId="1" applyNumberFormat="1" applyFont="1" applyFill="1" applyBorder="1" applyAlignment="1">
      <alignment horizontal="right" vertical="center"/>
    </xf>
    <xf numFmtId="0" fontId="6" fillId="4" borderId="0" xfId="0" applyFont="1" applyFill="1"/>
    <xf numFmtId="4" fontId="11" fillId="2" borderId="27" xfId="1" applyNumberFormat="1" applyFont="1" applyFill="1" applyBorder="1" applyAlignment="1">
      <alignment horizontal="right" vertical="center"/>
    </xf>
    <xf numFmtId="4" fontId="11" fillId="2" borderId="47" xfId="1" applyNumberFormat="1" applyFont="1" applyFill="1" applyBorder="1" applyAlignment="1">
      <alignment horizontal="right" vertical="center"/>
    </xf>
    <xf numFmtId="4" fontId="13" fillId="2" borderId="21" xfId="1" applyNumberFormat="1" applyFont="1" applyFill="1" applyBorder="1" applyAlignment="1">
      <alignment horizontal="right" vertical="center"/>
    </xf>
    <xf numFmtId="4" fontId="13" fillId="2" borderId="26" xfId="1" applyNumberFormat="1" applyFont="1" applyFill="1" applyBorder="1" applyAlignment="1">
      <alignment horizontal="right" vertical="center"/>
    </xf>
    <xf numFmtId="4" fontId="13" fillId="2" borderId="48" xfId="1" applyNumberFormat="1" applyFont="1" applyFill="1" applyBorder="1" applyAlignment="1">
      <alignment horizontal="right" vertical="center"/>
    </xf>
    <xf numFmtId="4" fontId="13" fillId="2" borderId="49" xfId="1" applyNumberFormat="1" applyFont="1" applyFill="1" applyBorder="1" applyAlignment="1">
      <alignment horizontal="right" vertical="center"/>
    </xf>
    <xf numFmtId="4" fontId="11" fillId="2" borderId="29" xfId="1" applyNumberFormat="1" applyFont="1" applyFill="1" applyBorder="1" applyAlignment="1">
      <alignment horizontal="right" vertical="center"/>
    </xf>
    <xf numFmtId="4" fontId="11" fillId="2" borderId="15" xfId="1" applyNumberFormat="1" applyFont="1" applyFill="1" applyBorder="1" applyAlignment="1">
      <alignment horizontal="right" vertical="center"/>
    </xf>
    <xf numFmtId="4" fontId="13" fillId="3" borderId="20" xfId="1" applyNumberFormat="1" applyFont="1" applyFill="1" applyBorder="1" applyAlignment="1">
      <alignment horizontal="right" vertical="center"/>
    </xf>
    <xf numFmtId="4" fontId="13" fillId="3" borderId="14" xfId="1" applyNumberFormat="1" applyFont="1" applyFill="1" applyBorder="1" applyAlignment="1">
      <alignment horizontal="right" vertical="center"/>
    </xf>
    <xf numFmtId="4" fontId="8" fillId="2" borderId="34" xfId="1" applyNumberFormat="1" applyFont="1" applyFill="1" applyBorder="1" applyAlignment="1">
      <alignment horizontal="right" vertical="center"/>
    </xf>
    <xf numFmtId="4" fontId="8" fillId="2" borderId="23" xfId="1" applyNumberFormat="1" applyFont="1" applyFill="1" applyBorder="1" applyAlignment="1">
      <alignment horizontal="right" vertical="center"/>
    </xf>
    <xf numFmtId="4" fontId="8" fillId="2" borderId="29" xfId="1" applyNumberFormat="1" applyFont="1" applyFill="1" applyBorder="1" applyAlignment="1">
      <alignment horizontal="right" vertical="center"/>
    </xf>
    <xf numFmtId="0" fontId="4" fillId="4" borderId="0" xfId="0" applyFont="1" applyFill="1"/>
    <xf numFmtId="4" fontId="8" fillId="2" borderId="15" xfId="1" applyNumberFormat="1" applyFont="1" applyFill="1" applyBorder="1" applyAlignment="1">
      <alignment horizontal="right" vertical="center"/>
    </xf>
    <xf numFmtId="4" fontId="13" fillId="2" borderId="19" xfId="1" applyNumberFormat="1" applyFont="1" applyFill="1" applyBorder="1" applyAlignment="1">
      <alignment horizontal="right" vertical="center"/>
    </xf>
    <xf numFmtId="4" fontId="13" fillId="2" borderId="45" xfId="1" applyNumberFormat="1" applyFont="1" applyFill="1" applyBorder="1" applyAlignment="1">
      <alignment horizontal="right" vertical="center"/>
    </xf>
    <xf numFmtId="4" fontId="13" fillId="2" borderId="47" xfId="1" applyNumberFormat="1" applyFont="1" applyFill="1" applyBorder="1" applyAlignment="1">
      <alignment horizontal="right" vertical="center"/>
    </xf>
    <xf numFmtId="4" fontId="11" fillId="2" borderId="22" xfId="1" applyNumberFormat="1" applyFont="1" applyFill="1" applyBorder="1" applyAlignment="1">
      <alignment horizontal="right" vertical="center"/>
    </xf>
    <xf numFmtId="4" fontId="11" fillId="2" borderId="23" xfId="1" applyNumberFormat="1" applyFont="1" applyFill="1" applyBorder="1" applyAlignment="1">
      <alignment horizontal="right" vertical="center"/>
    </xf>
    <xf numFmtId="4" fontId="13" fillId="3" borderId="27" xfId="1" applyNumberFormat="1" applyFont="1" applyFill="1" applyBorder="1" applyAlignment="1">
      <alignment horizontal="right" vertical="center"/>
    </xf>
    <xf numFmtId="4" fontId="13" fillId="3" borderId="18" xfId="1" applyNumberFormat="1" applyFont="1" applyFill="1" applyBorder="1" applyAlignment="1">
      <alignment horizontal="right" vertical="center"/>
    </xf>
    <xf numFmtId="4" fontId="13" fillId="3" borderId="28" xfId="1" applyNumberFormat="1" applyFont="1" applyFill="1" applyBorder="1" applyAlignment="1">
      <alignment horizontal="right" vertical="center"/>
    </xf>
    <xf numFmtId="4" fontId="13" fillId="3" borderId="21" xfId="1" applyNumberFormat="1" applyFont="1" applyFill="1" applyBorder="1" applyAlignment="1">
      <alignment horizontal="right" vertical="center"/>
    </xf>
    <xf numFmtId="4" fontId="13" fillId="2" borderId="28" xfId="1" applyNumberFormat="1" applyFont="1" applyFill="1" applyBorder="1" applyAlignment="1">
      <alignment horizontal="right" vertical="center"/>
    </xf>
    <xf numFmtId="4" fontId="11" fillId="2" borderId="34" xfId="1" applyNumberFormat="1" applyFont="1" applyFill="1" applyBorder="1" applyAlignment="1">
      <alignment horizontal="right" vertical="center"/>
    </xf>
    <xf numFmtId="4" fontId="11" fillId="2" borderId="42" xfId="1" applyNumberFormat="1" applyFont="1" applyFill="1" applyBorder="1" applyAlignment="1">
      <alignment horizontal="right" vertical="center"/>
    </xf>
    <xf numFmtId="4" fontId="13" fillId="2" borderId="29" xfId="1" applyNumberFormat="1" applyFont="1" applyFill="1" applyBorder="1" applyAlignment="1">
      <alignment horizontal="right" vertical="center"/>
    </xf>
    <xf numFmtId="4" fontId="13" fillId="2" borderId="15" xfId="1" applyNumberFormat="1" applyFont="1" applyFill="1" applyBorder="1" applyAlignment="1">
      <alignment horizontal="right" vertical="center"/>
    </xf>
    <xf numFmtId="4" fontId="9" fillId="2" borderId="34" xfId="0" applyNumberFormat="1" applyFont="1" applyFill="1" applyBorder="1" applyAlignment="1">
      <alignment vertical="center"/>
    </xf>
    <xf numFmtId="4" fontId="9" fillId="2" borderId="23" xfId="0" applyNumberFormat="1" applyFont="1" applyFill="1" applyBorder="1" applyAlignment="1">
      <alignment vertical="center"/>
    </xf>
    <xf numFmtId="4" fontId="9" fillId="2" borderId="42" xfId="0" applyNumberFormat="1" applyFont="1" applyFill="1" applyBorder="1" applyAlignment="1">
      <alignment vertical="center"/>
    </xf>
    <xf numFmtId="0" fontId="9" fillId="4" borderId="0" xfId="0" applyFont="1" applyFill="1" applyAlignment="1">
      <alignment vertical="center"/>
    </xf>
    <xf numFmtId="4" fontId="9" fillId="2" borderId="15" xfId="0" applyNumberFormat="1" applyFont="1" applyFill="1" applyBorder="1" applyAlignment="1">
      <alignment vertical="center"/>
    </xf>
    <xf numFmtId="0" fontId="9" fillId="2" borderId="28" xfId="0" applyFont="1" applyFill="1" applyBorder="1" applyAlignment="1">
      <alignment horizontal="center" vertical="center" wrapText="1"/>
    </xf>
    <xf numFmtId="0" fontId="9" fillId="2" borderId="57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53" xfId="1" applyFont="1" applyFill="1" applyBorder="1" applyAlignment="1">
      <alignment vertical="center" wrapText="1"/>
    </xf>
    <xf numFmtId="0" fontId="9" fillId="2" borderId="19" xfId="1" applyFont="1" applyFill="1" applyBorder="1" applyAlignment="1">
      <alignment horizontal="right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20" xfId="1" applyFont="1" applyFill="1" applyBorder="1" applyAlignment="1">
      <alignment horizontal="center" vertical="center" wrapText="1"/>
    </xf>
    <xf numFmtId="4" fontId="9" fillId="2" borderId="21" xfId="1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10" fillId="2" borderId="20" xfId="1" applyFont="1" applyFill="1" applyBorder="1" applyAlignment="1">
      <alignment horizontal="center" vertical="center" wrapText="1"/>
    </xf>
    <xf numFmtId="4" fontId="10" fillId="2" borderId="21" xfId="1" applyNumberFormat="1" applyFont="1" applyFill="1" applyBorder="1" applyAlignment="1">
      <alignment horizontal="right" vertical="center"/>
    </xf>
    <xf numFmtId="0" fontId="10" fillId="2" borderId="54" xfId="1" applyFont="1" applyFill="1" applyBorder="1" applyAlignment="1">
      <alignment horizontal="center" vertical="center" wrapText="1"/>
    </xf>
    <xf numFmtId="4" fontId="10" fillId="2" borderId="45" xfId="1" applyNumberFormat="1" applyFont="1" applyFill="1" applyBorder="1" applyAlignment="1">
      <alignment horizontal="right" vertical="center"/>
    </xf>
    <xf numFmtId="0" fontId="9" fillId="2" borderId="15" xfId="0" applyFont="1" applyFill="1" applyBorder="1" applyAlignment="1">
      <alignment horizontal="center" vertical="center"/>
    </xf>
    <xf numFmtId="4" fontId="11" fillId="2" borderId="1" xfId="1" applyNumberFormat="1" applyFont="1" applyFill="1" applyBorder="1" applyAlignment="1">
      <alignment horizontal="center" vertical="center"/>
    </xf>
    <xf numFmtId="4" fontId="11" fillId="2" borderId="18" xfId="1" applyNumberFormat="1" applyFont="1" applyFill="1" applyBorder="1" applyAlignment="1">
      <alignment horizontal="center" vertical="center"/>
    </xf>
    <xf numFmtId="4" fontId="11" fillId="2" borderId="3" xfId="1" applyNumberFormat="1" applyFont="1" applyFill="1" applyBorder="1" applyAlignment="1">
      <alignment horizontal="center" vertical="center"/>
    </xf>
    <xf numFmtId="4" fontId="6" fillId="2" borderId="18" xfId="0" applyNumberFormat="1" applyFont="1" applyFill="1" applyBorder="1" applyAlignment="1">
      <alignment vertical="center"/>
    </xf>
    <xf numFmtId="0" fontId="6" fillId="2" borderId="28" xfId="0" applyFont="1" applyFill="1" applyBorder="1" applyAlignment="1">
      <alignment horizontal="center" vertical="center"/>
    </xf>
    <xf numFmtId="4" fontId="6" fillId="2" borderId="14" xfId="0" applyNumberFormat="1" applyFont="1" applyFill="1" applyBorder="1" applyAlignment="1">
      <alignment vertical="center"/>
    </xf>
    <xf numFmtId="0" fontId="6" fillId="2" borderId="21" xfId="0" applyFont="1" applyFill="1" applyBorder="1" applyAlignment="1">
      <alignment horizontal="center" vertical="center"/>
    </xf>
    <xf numFmtId="4" fontId="6" fillId="2" borderId="25" xfId="0" applyNumberFormat="1" applyFont="1" applyFill="1" applyBorder="1" applyAlignment="1">
      <alignment vertical="center"/>
    </xf>
    <xf numFmtId="0" fontId="6" fillId="2" borderId="26" xfId="0" applyFont="1" applyFill="1" applyBorder="1" applyAlignment="1">
      <alignment horizontal="center" vertical="center"/>
    </xf>
    <xf numFmtId="4" fontId="6" fillId="2" borderId="23" xfId="0" applyNumberFormat="1" applyFont="1" applyFill="1" applyBorder="1" applyAlignment="1">
      <alignment vertical="center"/>
    </xf>
    <xf numFmtId="0" fontId="6" fillId="2" borderId="29" xfId="0" applyFont="1" applyFill="1" applyBorder="1" applyAlignment="1">
      <alignment horizontal="center" vertical="center"/>
    </xf>
    <xf numFmtId="4" fontId="6" fillId="2" borderId="17" xfId="0" applyNumberFormat="1" applyFont="1" applyFill="1" applyBorder="1" applyAlignment="1">
      <alignment vertical="center"/>
    </xf>
    <xf numFmtId="0" fontId="6" fillId="2" borderId="19" xfId="0" applyFont="1" applyFill="1" applyBorder="1" applyAlignment="1">
      <alignment horizontal="center" vertical="center"/>
    </xf>
    <xf numFmtId="4" fontId="6" fillId="2" borderId="44" xfId="0" applyNumberFormat="1" applyFont="1" applyFill="1" applyBorder="1" applyAlignment="1">
      <alignment vertical="center"/>
    </xf>
    <xf numFmtId="0" fontId="6" fillId="2" borderId="45" xfId="0" applyFont="1" applyFill="1" applyBorder="1" applyAlignment="1">
      <alignment horizontal="center" vertical="center"/>
    </xf>
    <xf numFmtId="4" fontId="6" fillId="2" borderId="34" xfId="0" applyNumberFormat="1" applyFont="1" applyFill="1" applyBorder="1" applyAlignment="1">
      <alignment vertical="center"/>
    </xf>
    <xf numFmtId="4" fontId="6" fillId="2" borderId="35" xfId="0" applyNumberFormat="1" applyFont="1" applyFill="1" applyBorder="1" applyAlignment="1">
      <alignment vertical="center"/>
    </xf>
    <xf numFmtId="0" fontId="1" fillId="0" borderId="0" xfId="3"/>
    <xf numFmtId="0" fontId="18" fillId="0" borderId="0" xfId="4" applyAlignment="1">
      <alignment wrapText="1"/>
    </xf>
    <xf numFmtId="0" fontId="19" fillId="0" borderId="0" xfId="4" applyFont="1" applyAlignment="1">
      <alignment horizontal="center" vertical="center" wrapText="1"/>
    </xf>
    <xf numFmtId="0" fontId="19" fillId="0" borderId="0" xfId="4" applyFont="1" applyAlignment="1">
      <alignment horizontal="center" vertical="center"/>
    </xf>
    <xf numFmtId="164" fontId="22" fillId="0" borderId="14" xfId="5" applyFont="1" applyBorder="1" applyAlignment="1">
      <alignment horizontal="center" vertical="center" wrapText="1"/>
    </xf>
    <xf numFmtId="164" fontId="23" fillId="0" borderId="14" xfId="5" applyFont="1" applyBorder="1" applyAlignment="1">
      <alignment horizontal="center" vertical="center" wrapText="1"/>
    </xf>
    <xf numFmtId="164" fontId="24" fillId="0" borderId="14" xfId="5" applyFont="1" applyBorder="1" applyAlignment="1">
      <alignment horizontal="center" vertical="center" wrapText="1"/>
    </xf>
    <xf numFmtId="37" fontId="24" fillId="0" borderId="14" xfId="5" applyNumberFormat="1" applyFont="1" applyBorder="1" applyAlignment="1">
      <alignment horizontal="center" vertical="center" wrapText="1"/>
    </xf>
    <xf numFmtId="37" fontId="25" fillId="0" borderId="14" xfId="5" applyNumberFormat="1" applyFont="1" applyBorder="1" applyAlignment="1">
      <alignment horizontal="center" vertical="center" wrapText="1"/>
    </xf>
    <xf numFmtId="37" fontId="26" fillId="0" borderId="14" xfId="5" applyNumberFormat="1" applyFont="1" applyBorder="1" applyAlignment="1">
      <alignment horizontal="center" wrapText="1"/>
    </xf>
    <xf numFmtId="164" fontId="18" fillId="0" borderId="14" xfId="5" applyFont="1" applyBorder="1" applyAlignment="1">
      <alignment horizontal="center" vertical="center" wrapText="1"/>
    </xf>
    <xf numFmtId="164" fontId="18" fillId="0" borderId="14" xfId="5" applyFont="1" applyBorder="1"/>
    <xf numFmtId="164" fontId="21" fillId="6" borderId="43" xfId="5" applyFont="1" applyFill="1" applyBorder="1" applyAlignment="1">
      <alignment horizontal="right" vertical="top"/>
    </xf>
    <xf numFmtId="0" fontId="1" fillId="0" borderId="0" xfId="3" applyAlignment="1">
      <alignment vertical="center" wrapText="1"/>
    </xf>
    <xf numFmtId="49" fontId="13" fillId="8" borderId="51" xfId="1" applyNumberFormat="1" applyFont="1" applyFill="1" applyBorder="1" applyAlignment="1" applyProtection="1">
      <alignment horizontal="right" vertical="center"/>
      <protection locked="0"/>
    </xf>
    <xf numFmtId="49" fontId="13" fillId="8" borderId="11" xfId="1" applyNumberFormat="1" applyFont="1" applyFill="1" applyBorder="1" applyAlignment="1" applyProtection="1">
      <alignment horizontal="center" vertical="center" wrapText="1"/>
      <protection locked="0"/>
    </xf>
    <xf numFmtId="49" fontId="13" fillId="8" borderId="11" xfId="1" applyNumberFormat="1" applyFont="1" applyFill="1" applyBorder="1" applyAlignment="1" applyProtection="1">
      <alignment horizontal="right" vertical="center" wrapText="1"/>
      <protection locked="0"/>
    </xf>
    <xf numFmtId="0" fontId="13" fillId="8" borderId="52" xfId="0" applyFont="1" applyFill="1" applyBorder="1" applyAlignment="1" applyProtection="1">
      <alignment vertical="center" wrapText="1"/>
      <protection locked="0"/>
    </xf>
    <xf numFmtId="0" fontId="13" fillId="2" borderId="52" xfId="1" applyFont="1" applyFill="1" applyBorder="1" applyAlignment="1" applyProtection="1">
      <alignment vertical="center" wrapText="1"/>
      <protection locked="0"/>
    </xf>
    <xf numFmtId="4" fontId="4" fillId="2" borderId="0" xfId="0" applyNumberFormat="1" applyFont="1" applyFill="1" applyAlignment="1" applyProtection="1">
      <alignment vertical="center" wrapText="1"/>
      <protection locked="0"/>
    </xf>
    <xf numFmtId="0" fontId="7" fillId="2" borderId="34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15" fillId="2" borderId="0" xfId="0" quotePrefix="1" applyFont="1" applyFill="1" applyAlignment="1">
      <alignment horizontal="left" vertical="center" wrapText="1"/>
    </xf>
    <xf numFmtId="0" fontId="16" fillId="2" borderId="0" xfId="0" applyFont="1" applyFill="1" applyAlignment="1">
      <alignment horizontal="center" vertical="center"/>
    </xf>
    <xf numFmtId="0" fontId="5" fillId="2" borderId="34" xfId="0" applyFont="1" applyFill="1" applyBorder="1" applyAlignment="1" applyProtection="1">
      <alignment horizontal="center" vertical="center" wrapText="1"/>
      <protection locked="0"/>
    </xf>
    <xf numFmtId="0" fontId="5" fillId="2" borderId="36" xfId="0" applyFont="1" applyFill="1" applyBorder="1" applyAlignment="1" applyProtection="1">
      <alignment horizontal="center" vertical="center" wrapText="1"/>
      <protection locked="0"/>
    </xf>
    <xf numFmtId="0" fontId="5" fillId="2" borderId="42" xfId="0" applyFont="1" applyFill="1" applyBorder="1" applyAlignment="1" applyProtection="1">
      <alignment horizontal="center" vertical="center" wrapText="1"/>
      <protection locked="0"/>
    </xf>
    <xf numFmtId="4" fontId="14" fillId="2" borderId="38" xfId="1" applyNumberFormat="1" applyFont="1" applyFill="1" applyBorder="1" applyAlignment="1" applyProtection="1">
      <alignment horizontal="center" vertical="center" wrapText="1"/>
      <protection locked="0"/>
    </xf>
    <xf numFmtId="4" fontId="14" fillId="2" borderId="39" xfId="1" applyNumberFormat="1" applyFont="1" applyFill="1" applyBorder="1" applyAlignment="1" applyProtection="1">
      <alignment horizontal="center" vertical="center" wrapText="1"/>
      <protection locked="0"/>
    </xf>
    <xf numFmtId="49" fontId="14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14" fillId="2" borderId="6" xfId="1" applyNumberFormat="1" applyFont="1" applyFill="1" applyBorder="1" applyAlignment="1" applyProtection="1">
      <alignment horizontal="center" vertical="center" wrapText="1"/>
      <protection locked="0"/>
    </xf>
    <xf numFmtId="0" fontId="14" fillId="2" borderId="19" xfId="1" applyFont="1" applyFill="1" applyBorder="1" applyAlignment="1" applyProtection="1">
      <alignment horizontal="center" vertical="center" wrapText="1"/>
      <protection locked="0"/>
    </xf>
    <xf numFmtId="0" fontId="14" fillId="2" borderId="45" xfId="1" applyFont="1" applyFill="1" applyBorder="1" applyAlignment="1" applyProtection="1">
      <alignment horizontal="center" vertical="center" wrapText="1"/>
      <protection locked="0"/>
    </xf>
    <xf numFmtId="4" fontId="14" fillId="2" borderId="27" xfId="1" applyNumberFormat="1" applyFont="1" applyFill="1" applyBorder="1" applyAlignment="1" applyProtection="1">
      <alignment horizontal="center" vertical="center" wrapText="1"/>
      <protection locked="0"/>
    </xf>
    <xf numFmtId="4" fontId="14" fillId="2" borderId="18" xfId="1" applyNumberFormat="1" applyFont="1" applyFill="1" applyBorder="1" applyAlignment="1" applyProtection="1">
      <alignment horizontal="center" vertical="center" wrapText="1"/>
      <protection locked="0"/>
    </xf>
    <xf numFmtId="4" fontId="14" fillId="2" borderId="19" xfId="1" applyNumberFormat="1" applyFont="1" applyFill="1" applyBorder="1" applyAlignment="1" applyProtection="1">
      <alignment horizontal="center" vertical="center" wrapText="1"/>
      <protection locked="0"/>
    </xf>
    <xf numFmtId="4" fontId="14" fillId="2" borderId="45" xfId="1" applyNumberFormat="1" applyFont="1" applyFill="1" applyBorder="1" applyAlignment="1" applyProtection="1">
      <alignment horizontal="center" vertical="center" wrapText="1"/>
      <protection locked="0"/>
    </xf>
    <xf numFmtId="49" fontId="14" fillId="2" borderId="17" xfId="1" applyNumberFormat="1" applyFont="1" applyFill="1" applyBorder="1" applyAlignment="1" applyProtection="1">
      <alignment horizontal="center" vertical="center" wrapText="1"/>
      <protection locked="0"/>
    </xf>
    <xf numFmtId="49" fontId="14" fillId="2" borderId="44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34" xfId="0" applyFont="1" applyFill="1" applyBorder="1" applyAlignment="1" applyProtection="1">
      <alignment horizontal="center" vertical="center"/>
      <protection locked="0"/>
    </xf>
    <xf numFmtId="0" fontId="9" fillId="2" borderId="36" xfId="0" applyFont="1" applyFill="1" applyBorder="1" applyAlignment="1" applyProtection="1">
      <alignment horizontal="center" vertical="center"/>
      <protection locked="0"/>
    </xf>
    <xf numFmtId="0" fontId="9" fillId="2" borderId="42" xfId="0" applyFont="1" applyFill="1" applyBorder="1" applyAlignment="1" applyProtection="1">
      <alignment horizontal="center" vertical="center"/>
      <protection locked="0"/>
    </xf>
    <xf numFmtId="0" fontId="8" fillId="2" borderId="34" xfId="1" applyFont="1" applyFill="1" applyBorder="1" applyAlignment="1" applyProtection="1">
      <alignment horizontal="center" vertical="center" wrapText="1"/>
      <protection locked="0"/>
    </xf>
    <xf numFmtId="0" fontId="8" fillId="2" borderId="36" xfId="1" applyFont="1" applyFill="1" applyBorder="1" applyAlignment="1" applyProtection="1">
      <alignment horizontal="center" vertical="center" wrapText="1"/>
      <protection locked="0"/>
    </xf>
    <xf numFmtId="0" fontId="8" fillId="2" borderId="42" xfId="1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4" fillId="2" borderId="5" xfId="0" applyFont="1" applyFill="1" applyBorder="1" applyAlignment="1" applyProtection="1">
      <alignment horizontal="center" vertical="center"/>
      <protection locked="0"/>
    </xf>
    <xf numFmtId="49" fontId="8" fillId="2" borderId="34" xfId="1" applyNumberFormat="1" applyFont="1" applyFill="1" applyBorder="1" applyAlignment="1" applyProtection="1">
      <alignment horizontal="center" vertical="center"/>
      <protection locked="0"/>
    </xf>
    <xf numFmtId="49" fontId="8" fillId="2" borderId="36" xfId="1" applyNumberFormat="1" applyFont="1" applyFill="1" applyBorder="1" applyAlignment="1" applyProtection="1">
      <alignment horizontal="center" vertical="center"/>
      <protection locked="0"/>
    </xf>
    <xf numFmtId="49" fontId="8" fillId="2" borderId="42" xfId="1" applyNumberFormat="1" applyFont="1" applyFill="1" applyBorder="1" applyAlignment="1" applyProtection="1">
      <alignment horizontal="center" vertical="center"/>
      <protection locked="0"/>
    </xf>
    <xf numFmtId="4" fontId="6" fillId="2" borderId="34" xfId="0" applyNumberFormat="1" applyFont="1" applyFill="1" applyBorder="1" applyAlignment="1" applyProtection="1">
      <alignment horizontal="center" vertical="center"/>
      <protection locked="0"/>
    </xf>
    <xf numFmtId="4" fontId="6" fillId="2" borderId="36" xfId="0" applyNumberFormat="1" applyFont="1" applyFill="1" applyBorder="1" applyAlignment="1" applyProtection="1">
      <alignment horizontal="center" vertical="center"/>
      <protection locked="0"/>
    </xf>
    <xf numFmtId="4" fontId="6" fillId="2" borderId="42" xfId="0" applyNumberFormat="1" applyFont="1" applyFill="1" applyBorder="1" applyAlignment="1" applyProtection="1">
      <alignment horizontal="center" vertical="center"/>
      <protection locked="0"/>
    </xf>
    <xf numFmtId="49" fontId="11" fillId="2" borderId="34" xfId="1" applyNumberFormat="1" applyFont="1" applyFill="1" applyBorder="1" applyAlignment="1" applyProtection="1">
      <alignment horizontal="center" vertical="center"/>
      <protection locked="0"/>
    </xf>
    <xf numFmtId="49" fontId="11" fillId="2" borderId="36" xfId="1" applyNumberFormat="1" applyFont="1" applyFill="1" applyBorder="1" applyAlignment="1" applyProtection="1">
      <alignment horizontal="center" vertical="center"/>
      <protection locked="0"/>
    </xf>
    <xf numFmtId="49" fontId="11" fillId="2" borderId="42" xfId="1" applyNumberFormat="1" applyFont="1" applyFill="1" applyBorder="1" applyAlignment="1" applyProtection="1">
      <alignment horizontal="center" vertical="center"/>
      <protection locked="0"/>
    </xf>
    <xf numFmtId="0" fontId="10" fillId="2" borderId="7" xfId="1" applyFont="1" applyFill="1" applyBorder="1" applyAlignment="1">
      <alignment horizontal="left" vertical="center" wrapText="1"/>
    </xf>
    <xf numFmtId="0" fontId="10" fillId="2" borderId="8" xfId="1" applyFont="1" applyFill="1" applyBorder="1" applyAlignment="1">
      <alignment horizontal="left" vertical="center" wrapText="1"/>
    </xf>
    <xf numFmtId="0" fontId="10" fillId="2" borderId="9" xfId="1" applyFont="1" applyFill="1" applyBorder="1" applyAlignment="1">
      <alignment horizontal="left" vertical="center" wrapText="1"/>
    </xf>
    <xf numFmtId="0" fontId="10" fillId="2" borderId="46" xfId="1" applyFont="1" applyFill="1" applyBorder="1" applyAlignment="1">
      <alignment horizontal="left" vertical="center" wrapText="1"/>
    </xf>
    <xf numFmtId="0" fontId="10" fillId="2" borderId="37" xfId="1" applyFont="1" applyFill="1" applyBorder="1" applyAlignment="1">
      <alignment horizontal="left" vertical="center" wrapText="1"/>
    </xf>
    <xf numFmtId="0" fontId="10" fillId="2" borderId="32" xfId="1" applyFont="1" applyFill="1" applyBorder="1" applyAlignment="1">
      <alignment horizontal="left" vertical="center" wrapText="1"/>
    </xf>
    <xf numFmtId="0" fontId="10" fillId="2" borderId="30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9" fillId="2" borderId="14" xfId="1" applyFont="1" applyFill="1" applyBorder="1" applyAlignment="1">
      <alignment horizontal="center" vertical="center" wrapText="1"/>
    </xf>
    <xf numFmtId="0" fontId="9" fillId="2" borderId="50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56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 applyProtection="1">
      <alignment horizontal="left" vertical="center" wrapText="1"/>
      <protection locked="0"/>
    </xf>
    <xf numFmtId="0" fontId="9" fillId="2" borderId="8" xfId="1" applyFont="1" applyFill="1" applyBorder="1" applyAlignment="1" applyProtection="1">
      <alignment horizontal="left" vertical="center" wrapText="1"/>
      <protection locked="0"/>
    </xf>
    <xf numFmtId="0" fontId="10" fillId="2" borderId="24" xfId="0" applyFont="1" applyFill="1" applyBorder="1" applyAlignment="1">
      <alignment horizontal="left" vertical="center" wrapText="1"/>
    </xf>
    <xf numFmtId="0" fontId="10" fillId="2" borderId="25" xfId="0" applyFont="1" applyFill="1" applyBorder="1" applyAlignment="1">
      <alignment horizontal="left" vertical="center" wrapText="1"/>
    </xf>
    <xf numFmtId="0" fontId="10" fillId="2" borderId="46" xfId="0" applyFont="1" applyFill="1" applyBorder="1" applyAlignment="1">
      <alignment horizontal="left" vertical="center" wrapText="1"/>
    </xf>
    <xf numFmtId="0" fontId="9" fillId="2" borderId="2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9" fillId="2" borderId="7" xfId="1" applyFont="1" applyFill="1" applyBorder="1" applyAlignment="1">
      <alignment horizontal="left" vertical="center" wrapText="1"/>
    </xf>
    <xf numFmtId="0" fontId="9" fillId="2" borderId="8" xfId="1" applyFont="1" applyFill="1" applyBorder="1" applyAlignment="1">
      <alignment horizontal="left" vertical="center" wrapText="1"/>
    </xf>
    <xf numFmtId="0" fontId="9" fillId="2" borderId="9" xfId="1" applyFont="1" applyFill="1" applyBorder="1" applyAlignment="1">
      <alignment horizontal="left" vertical="center" wrapText="1"/>
    </xf>
    <xf numFmtId="0" fontId="1" fillId="0" borderId="0" xfId="3" applyAlignment="1">
      <alignment horizontal="left" vertical="center" wrapText="1"/>
    </xf>
    <xf numFmtId="164" fontId="18" fillId="0" borderId="14" xfId="5" applyFont="1" applyBorder="1" applyAlignment="1">
      <alignment horizontal="center"/>
    </xf>
    <xf numFmtId="164" fontId="18" fillId="0" borderId="14" xfId="5" applyFont="1" applyBorder="1" applyAlignment="1">
      <alignment horizontal="center" vertical="center"/>
    </xf>
    <xf numFmtId="164" fontId="18" fillId="0" borderId="14" xfId="5" applyFont="1" applyBorder="1" applyAlignment="1">
      <alignment horizontal="left" vertical="center"/>
    </xf>
    <xf numFmtId="164" fontId="20" fillId="0" borderId="14" xfId="5" applyFont="1" applyBorder="1" applyAlignment="1">
      <alignment horizontal="center" vertical="center" wrapText="1"/>
    </xf>
    <xf numFmtId="164" fontId="21" fillId="0" borderId="14" xfId="5" applyFont="1" applyBorder="1" applyAlignment="1">
      <alignment horizontal="center" vertical="center" wrapText="1"/>
    </xf>
    <xf numFmtId="164" fontId="27" fillId="7" borderId="14" xfId="5" applyFont="1" applyFill="1" applyBorder="1" applyAlignment="1">
      <alignment horizontal="left" vertical="center" wrapText="1"/>
    </xf>
    <xf numFmtId="164" fontId="18" fillId="0" borderId="14" xfId="5" applyFont="1" applyBorder="1" applyAlignment="1">
      <alignment horizontal="left" vertical="center" wrapText="1"/>
    </xf>
  </cellXfs>
  <cellStyles count="6">
    <cellStyle name="Comma 2" xfId="5"/>
    <cellStyle name="Normal" xfId="0" builtinId="0"/>
    <cellStyle name="Normal 2" xfId="1"/>
    <cellStyle name="Normal 3" xfId="3"/>
    <cellStyle name="Normal 5" xfId="4"/>
    <cellStyle name="Percent" xfId="2" builtinId="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D8FEFE"/>
      <color rgb="FF6699FF"/>
      <color rgb="FF34BE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0</xdr:row>
      <xdr:rowOff>142875</xdr:rowOff>
    </xdr:from>
    <xdr:to>
      <xdr:col>11</xdr:col>
      <xdr:colOff>590550</xdr:colOff>
      <xdr:row>3</xdr:row>
      <xdr:rowOff>123825</xdr:rowOff>
    </xdr:to>
    <xdr:pic>
      <xdr:nvPicPr>
        <xdr:cNvPr id="2" name="Picture 5" descr="Logo ADR_ALB">
          <a:extLst>
            <a:ext uri="{FF2B5EF4-FFF2-40B4-BE49-F238E27FC236}">
              <a16:creationId xmlns:a16="http://schemas.microsoft.com/office/drawing/2014/main" id="{130DD39A-3AB5-43E6-BA4B-5B7D1A773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42875"/>
          <a:ext cx="16668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v\dateadr\Users\User\Dropbox\GHIDURI%20POR%20ADR%20NV\LUCRU\GHID%20131%20A\LUCRU%202%20-%20Primit%2007%20iulie\11.07.2022%20GHID%20131.A\Anexa%201.5.a_Macheta%20financiara_Ghid%20131.A_11.07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v\dateadr\Users\User\Dropbox\GHIDURI%20POR%20ADR%20NV\LUCRU\GHID%20523\Macheta%20financiara_calcul%20profit%20din%20exploatare_preda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-Instructiuni"/>
      <sheetName val="1-Inputuri"/>
      <sheetName val="2-Buget cerere"/>
      <sheetName val="3-Analiza financiara"/>
      <sheetName val="4-Rezumat indicatori"/>
      <sheetName val="5-Intreprinderi in dificultate"/>
    </sheetNames>
    <sheetDataSet>
      <sheetData sheetId="0"/>
      <sheetData sheetId="1">
        <row r="24">
          <cell r="E24">
            <v>5</v>
          </cell>
        </row>
        <row r="26">
          <cell r="E26">
            <v>5.3999999999999999E-2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uni"/>
      <sheetName val="Calcul profi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0"/>
  <sheetViews>
    <sheetView zoomScale="82" zoomScaleNormal="82" workbookViewId="0">
      <selection activeCell="H23" sqref="H23"/>
    </sheetView>
  </sheetViews>
  <sheetFormatPr defaultColWidth="8.85546875" defaultRowHeight="11.25" x14ac:dyDescent="0.15"/>
  <cols>
    <col min="1" max="1" width="5.85546875" style="9" customWidth="1"/>
    <col min="2" max="3" width="3.85546875" style="9" customWidth="1"/>
    <col min="4" max="4" width="17.5703125" style="9" customWidth="1"/>
    <col min="5" max="5" width="13.42578125" style="9" customWidth="1"/>
    <col min="6" max="6" width="10.42578125" style="9" customWidth="1"/>
    <col min="7" max="11" width="8.85546875" style="9"/>
    <col min="12" max="12" width="11.28515625" style="9" customWidth="1"/>
    <col min="13" max="13" width="8.28515625" style="9" customWidth="1"/>
    <col min="14" max="14" width="10.7109375" style="9" customWidth="1"/>
    <col min="15" max="19" width="8.85546875" style="9"/>
    <col min="20" max="20" width="4.85546875" style="9" customWidth="1"/>
    <col min="21" max="23" width="8.85546875" style="9"/>
    <col min="24" max="24" width="11.5703125" style="9" customWidth="1"/>
    <col min="25" max="16384" width="8.85546875" style="9"/>
  </cols>
  <sheetData>
    <row r="1" spans="2:20" s="12" customFormat="1" x14ac:dyDescent="0.15"/>
    <row r="2" spans="2:20" s="12" customFormat="1" x14ac:dyDescent="0.15"/>
    <row r="3" spans="2:20" s="12" customFormat="1" ht="12" thickBot="1" x14ac:dyDescent="0.2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pans="2:20" s="15" customFormat="1" ht="30" customHeight="1" thickBot="1" x14ac:dyDescent="0.3">
      <c r="B4" s="14"/>
      <c r="C4" s="14"/>
      <c r="D4" s="202" t="s">
        <v>0</v>
      </c>
      <c r="E4" s="203"/>
      <c r="F4" s="203"/>
      <c r="G4" s="203"/>
      <c r="H4" s="20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2:20" s="12" customFormat="1" x14ac:dyDescent="0.1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2:20" s="15" customFormat="1" ht="21" customHeight="1" x14ac:dyDescent="0.25">
      <c r="B6" s="14"/>
      <c r="C6" s="16" t="s">
        <v>75</v>
      </c>
      <c r="D6" s="17" t="s">
        <v>72</v>
      </c>
      <c r="M6" s="18"/>
      <c r="T6" s="14"/>
    </row>
    <row r="7" spans="2:20" s="15" customFormat="1" ht="7.9" customHeight="1" x14ac:dyDescent="0.25">
      <c r="B7" s="14"/>
      <c r="C7" s="16"/>
      <c r="D7" s="17"/>
      <c r="T7" s="14"/>
    </row>
    <row r="8" spans="2:20" s="15" customFormat="1" ht="21.6" customHeight="1" x14ac:dyDescent="0.25">
      <c r="B8" s="14"/>
      <c r="C8" s="16" t="s">
        <v>76</v>
      </c>
      <c r="D8" s="17" t="s">
        <v>79</v>
      </c>
      <c r="M8" s="19"/>
      <c r="T8" s="14"/>
    </row>
    <row r="9" spans="2:20" s="15" customFormat="1" ht="7.9" customHeight="1" x14ac:dyDescent="0.25">
      <c r="B9" s="14"/>
      <c r="C9" s="16"/>
      <c r="D9" s="17"/>
      <c r="T9" s="14"/>
    </row>
    <row r="10" spans="2:20" s="15" customFormat="1" ht="20.45" customHeight="1" x14ac:dyDescent="0.25">
      <c r="B10" s="14"/>
      <c r="C10" s="16" t="s">
        <v>77</v>
      </c>
      <c r="D10" s="17" t="s">
        <v>73</v>
      </c>
      <c r="M10" s="20"/>
      <c r="T10" s="14"/>
    </row>
    <row r="11" spans="2:20" s="15" customFormat="1" ht="7.15" customHeight="1" x14ac:dyDescent="0.25">
      <c r="B11" s="14"/>
      <c r="C11" s="21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14"/>
    </row>
    <row r="12" spans="2:20" s="15" customFormat="1" x14ac:dyDescent="0.25">
      <c r="B12" s="14"/>
      <c r="C12" s="206" t="s">
        <v>78</v>
      </c>
      <c r="D12" s="205" t="s">
        <v>74</v>
      </c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14"/>
    </row>
    <row r="13" spans="2:20" s="15" customFormat="1" ht="14.45" customHeight="1" x14ac:dyDescent="0.25">
      <c r="B13" s="14"/>
      <c r="C13" s="206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14"/>
    </row>
    <row r="14" spans="2:20" s="12" customFormat="1" ht="19.149999999999999" customHeight="1" x14ac:dyDescent="0.1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</row>
    <row r="15" spans="2:20" s="12" customFormat="1" x14ac:dyDescent="0.15"/>
    <row r="16" spans="2:20" s="12" customFormat="1" ht="12" thickBot="1" x14ac:dyDescent="0.2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</row>
    <row r="17" spans="2:20" s="15" customFormat="1" ht="30" customHeight="1" thickBot="1" x14ac:dyDescent="0.3">
      <c r="B17" s="14"/>
      <c r="C17" s="14"/>
      <c r="D17" s="202" t="s">
        <v>71</v>
      </c>
      <c r="E17" s="203"/>
      <c r="F17" s="203"/>
      <c r="G17" s="203"/>
      <c r="H17" s="20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</row>
    <row r="18" spans="2:20" s="12" customFormat="1" ht="12" thickBot="1" x14ac:dyDescent="0.2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</row>
    <row r="19" spans="2:20" ht="23.45" customHeight="1" thickBot="1" x14ac:dyDescent="0.2">
      <c r="B19" s="8"/>
      <c r="C19" s="10" t="s">
        <v>75</v>
      </c>
      <c r="D19" s="7" t="s">
        <v>47</v>
      </c>
      <c r="E19" s="7"/>
      <c r="F19" s="7"/>
      <c r="G19" s="7"/>
      <c r="H19" s="11">
        <v>4.9752999999999998</v>
      </c>
      <c r="I19" s="7"/>
      <c r="J19" s="7"/>
      <c r="L19" s="7"/>
      <c r="M19" s="7"/>
      <c r="N19" s="7"/>
      <c r="O19" s="7"/>
      <c r="P19" s="7"/>
      <c r="Q19" s="7"/>
      <c r="R19" s="7"/>
      <c r="S19" s="7"/>
      <c r="T19" s="8"/>
    </row>
    <row r="20" spans="2:20" s="12" customFormat="1" ht="17.45" customHeight="1" x14ac:dyDescent="0.1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</row>
    <row r="21" spans="2:20" s="12" customFormat="1" x14ac:dyDescent="0.15"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</row>
    <row r="22" spans="2:20" ht="19.899999999999999" customHeight="1" x14ac:dyDescent="0.15"/>
    <row r="23" spans="2:20" ht="19.899999999999999" customHeight="1" x14ac:dyDescent="0.15"/>
    <row r="24" spans="2:20" ht="19.899999999999999" customHeight="1" x14ac:dyDescent="0.15"/>
    <row r="25" spans="2:20" ht="19.899999999999999" customHeight="1" x14ac:dyDescent="0.15"/>
    <row r="26" spans="2:20" ht="19.899999999999999" customHeight="1" x14ac:dyDescent="0.15"/>
    <row r="27" spans="2:20" ht="19.899999999999999" customHeight="1" x14ac:dyDescent="0.15"/>
    <row r="28" spans="2:20" ht="19.899999999999999" customHeight="1" x14ac:dyDescent="0.15"/>
    <row r="29" spans="2:20" ht="19.899999999999999" customHeight="1" x14ac:dyDescent="0.15"/>
    <row r="30" spans="2:20" ht="19.899999999999999" customHeight="1" x14ac:dyDescent="0.15"/>
    <row r="31" spans="2:20" ht="19.899999999999999" customHeight="1" x14ac:dyDescent="0.15"/>
    <row r="32" spans="2:20" ht="19.899999999999999" customHeight="1" x14ac:dyDescent="0.15"/>
    <row r="33" ht="19.899999999999999" customHeight="1" x14ac:dyDescent="0.15"/>
    <row r="34" ht="19.899999999999999" customHeight="1" x14ac:dyDescent="0.15"/>
    <row r="35" ht="19.899999999999999" customHeight="1" x14ac:dyDescent="0.15"/>
    <row r="36" ht="19.899999999999999" customHeight="1" x14ac:dyDescent="0.15"/>
    <row r="37" ht="19.899999999999999" customHeight="1" x14ac:dyDescent="0.15"/>
    <row r="38" ht="19.899999999999999" customHeight="1" x14ac:dyDescent="0.15"/>
    <row r="39" ht="19.899999999999999" customHeight="1" x14ac:dyDescent="0.15"/>
    <row r="40" ht="19.899999999999999" customHeight="1" x14ac:dyDescent="0.15"/>
  </sheetData>
  <sheetProtection formatCells="0" formatColumns="0" formatRows="0" insertColumns="0" insertRows="0"/>
  <mergeCells count="4">
    <mergeCell ref="D4:H4"/>
    <mergeCell ref="D12:S13"/>
    <mergeCell ref="D17:H17"/>
    <mergeCell ref="C12:C1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J84"/>
  <sheetViews>
    <sheetView tabSelected="1" topLeftCell="C1" zoomScale="70" zoomScaleNormal="70" workbookViewId="0">
      <selection activeCell="C3" sqref="C3:P3"/>
    </sheetView>
  </sheetViews>
  <sheetFormatPr defaultColWidth="8.85546875" defaultRowHeight="14.25" x14ac:dyDescent="0.2"/>
  <cols>
    <col min="1" max="2" width="5.5703125" style="81" customWidth="1"/>
    <col min="3" max="3" width="12.5703125" style="81" customWidth="1"/>
    <col min="4" max="4" width="16.7109375" style="84" customWidth="1"/>
    <col min="5" max="5" width="18.28515625" style="84" hidden="1" customWidth="1"/>
    <col min="6" max="6" width="63.28515625" style="81" customWidth="1"/>
    <col min="7" max="7" width="4" style="81" customWidth="1"/>
    <col min="8" max="8" width="23.7109375" style="81" customWidth="1"/>
    <col min="9" max="9" width="20.7109375" style="81" customWidth="1"/>
    <col min="10" max="10" width="25.85546875" style="81" customWidth="1"/>
    <col min="11" max="11" width="4.5703125" style="81" customWidth="1"/>
    <col min="12" max="12" width="24.42578125" style="81" customWidth="1"/>
    <col min="13" max="13" width="21.7109375" style="81" customWidth="1"/>
    <col min="14" max="14" width="24.28515625" style="81" customWidth="1"/>
    <col min="15" max="15" width="4.7109375" style="81" customWidth="1"/>
    <col min="16" max="16" width="27.28515625" style="81" customWidth="1"/>
    <col min="17" max="19" width="6.7109375" style="81" customWidth="1"/>
    <col min="20" max="20" width="16.42578125" style="81" customWidth="1"/>
    <col min="21" max="21" width="18.28515625" style="81" customWidth="1"/>
    <col min="22" max="22" width="16.28515625" style="81" customWidth="1"/>
    <col min="23" max="24" width="17.140625" style="81" customWidth="1"/>
    <col min="25" max="25" width="18.5703125" style="81" customWidth="1"/>
    <col min="26" max="26" width="13.42578125" style="81" customWidth="1"/>
    <col min="27" max="27" width="5.28515625" style="81" customWidth="1"/>
    <col min="28" max="16384" width="8.85546875" style="81"/>
  </cols>
  <sheetData>
    <row r="2" spans="2:27" ht="13.9" customHeight="1" thickBot="1" x14ac:dyDescent="0.25">
      <c r="B2" s="80"/>
      <c r="C2" s="80"/>
      <c r="D2" s="85"/>
      <c r="E2" s="85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2:27" ht="36" customHeight="1" thickBot="1" x14ac:dyDescent="0.25">
      <c r="B3" s="80"/>
      <c r="C3" s="207" t="s">
        <v>147</v>
      </c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9"/>
      <c r="Q3" s="80"/>
    </row>
    <row r="4" spans="2:27" ht="14.45" customHeight="1" x14ac:dyDescent="0.2">
      <c r="B4" s="80"/>
      <c r="C4" s="80"/>
      <c r="D4" s="85"/>
      <c r="E4" s="85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</row>
    <row r="5" spans="2:27" ht="14.45" customHeight="1" x14ac:dyDescent="0.2">
      <c r="N5" s="82"/>
      <c r="O5" s="82"/>
      <c r="P5" s="82"/>
    </row>
    <row r="6" spans="2:27" ht="22.15" customHeight="1" thickBot="1" x14ac:dyDescent="0.25">
      <c r="B6" s="80"/>
      <c r="C6" s="80"/>
      <c r="D6" s="85"/>
      <c r="E6" s="85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S6" s="80"/>
      <c r="T6" s="80"/>
      <c r="U6" s="80"/>
      <c r="V6" s="80"/>
      <c r="W6" s="80"/>
      <c r="X6" s="80"/>
      <c r="Y6" s="80"/>
      <c r="Z6" s="80"/>
      <c r="AA6" s="80"/>
    </row>
    <row r="7" spans="2:27" ht="24" customHeight="1" x14ac:dyDescent="0.2">
      <c r="B7" s="80"/>
      <c r="C7" s="212" t="s">
        <v>55</v>
      </c>
      <c r="D7" s="220" t="s">
        <v>64</v>
      </c>
      <c r="E7" s="220" t="s">
        <v>65</v>
      </c>
      <c r="F7" s="214" t="s">
        <v>2</v>
      </c>
      <c r="G7" s="80"/>
      <c r="H7" s="216" t="s">
        <v>3</v>
      </c>
      <c r="I7" s="217"/>
      <c r="J7" s="218" t="s">
        <v>4</v>
      </c>
      <c r="K7" s="80"/>
      <c r="L7" s="216" t="s">
        <v>5</v>
      </c>
      <c r="M7" s="217"/>
      <c r="N7" s="218" t="s">
        <v>6</v>
      </c>
      <c r="O7" s="80"/>
      <c r="P7" s="210" t="s">
        <v>66</v>
      </c>
      <c r="Q7" s="80"/>
      <c r="S7" s="80"/>
      <c r="T7" s="228" t="s">
        <v>7</v>
      </c>
      <c r="U7" s="229"/>
      <c r="V7" s="229"/>
      <c r="W7" s="229"/>
      <c r="X7" s="229"/>
      <c r="Y7" s="229"/>
      <c r="Z7" s="230"/>
      <c r="AA7" s="80"/>
    </row>
    <row r="8" spans="2:27" ht="48" customHeight="1" thickBot="1" x14ac:dyDescent="0.25">
      <c r="B8" s="80"/>
      <c r="C8" s="213"/>
      <c r="D8" s="221"/>
      <c r="E8" s="221"/>
      <c r="F8" s="215"/>
      <c r="G8" s="80"/>
      <c r="H8" s="87" t="s">
        <v>8</v>
      </c>
      <c r="I8" s="88" t="s">
        <v>9</v>
      </c>
      <c r="J8" s="219"/>
      <c r="K8" s="80"/>
      <c r="L8" s="87" t="s">
        <v>8</v>
      </c>
      <c r="M8" s="88" t="s">
        <v>10</v>
      </c>
      <c r="N8" s="219"/>
      <c r="O8" s="80"/>
      <c r="P8" s="211"/>
      <c r="Q8" s="80"/>
      <c r="S8" s="80"/>
      <c r="T8" s="231"/>
      <c r="U8" s="232"/>
      <c r="V8" s="232"/>
      <c r="W8" s="232"/>
      <c r="X8" s="232"/>
      <c r="Y8" s="232"/>
      <c r="Z8" s="233"/>
      <c r="AA8" s="80"/>
    </row>
    <row r="9" spans="2:27" ht="27" customHeight="1" thickBot="1" x14ac:dyDescent="0.25"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S9" s="80"/>
      <c r="T9" s="106" t="s">
        <v>48</v>
      </c>
      <c r="U9" s="107" t="s">
        <v>49</v>
      </c>
      <c r="V9" s="107" t="s">
        <v>50</v>
      </c>
      <c r="W9" s="107" t="s">
        <v>51</v>
      </c>
      <c r="X9" s="107" t="s">
        <v>70</v>
      </c>
      <c r="Y9" s="107" t="s">
        <v>1</v>
      </c>
      <c r="Z9" s="108" t="s">
        <v>11</v>
      </c>
      <c r="AA9" s="80"/>
    </row>
    <row r="10" spans="2:27" ht="12" customHeight="1" thickBot="1" x14ac:dyDescent="0.25">
      <c r="B10" s="80"/>
      <c r="C10" s="80"/>
      <c r="D10" s="85"/>
      <c r="E10" s="85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S10" s="80"/>
      <c r="T10" s="80"/>
      <c r="U10" s="80"/>
      <c r="V10" s="80"/>
      <c r="W10" s="80"/>
      <c r="X10" s="80"/>
      <c r="Y10" s="80"/>
      <c r="Z10" s="80"/>
      <c r="AA10" s="80"/>
    </row>
    <row r="11" spans="2:27" ht="40.15" customHeight="1" thickBot="1" x14ac:dyDescent="0.25">
      <c r="B11" s="80"/>
      <c r="C11" s="234" t="s">
        <v>80</v>
      </c>
      <c r="D11" s="235"/>
      <c r="E11" s="235"/>
      <c r="F11" s="236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S11" s="80"/>
      <c r="T11" s="240" t="s">
        <v>80</v>
      </c>
      <c r="U11" s="241"/>
      <c r="V11" s="241"/>
      <c r="W11" s="241"/>
      <c r="X11" s="241"/>
      <c r="Y11" s="241"/>
      <c r="Z11" s="242"/>
      <c r="AA11" s="80"/>
    </row>
    <row r="12" spans="2:27" ht="12.6" customHeight="1" thickBot="1" x14ac:dyDescent="0.25"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S12" s="80"/>
      <c r="T12" s="80"/>
      <c r="U12" s="80"/>
      <c r="V12" s="80"/>
      <c r="W12" s="80"/>
      <c r="X12" s="80"/>
      <c r="Y12" s="80"/>
      <c r="Z12" s="80"/>
      <c r="AA12" s="80"/>
    </row>
    <row r="13" spans="2:27" ht="40.15" customHeight="1" x14ac:dyDescent="0.2">
      <c r="B13" s="80"/>
      <c r="C13" s="35" t="s">
        <v>42</v>
      </c>
      <c r="D13" s="36" t="s">
        <v>60</v>
      </c>
      <c r="E13" s="24"/>
      <c r="F13" s="23" t="s">
        <v>84</v>
      </c>
      <c r="G13" s="80"/>
      <c r="H13" s="112">
        <f>SUM(H14:H16)</f>
        <v>82700</v>
      </c>
      <c r="I13" s="113">
        <f>SUM(I14:I16)</f>
        <v>15713</v>
      </c>
      <c r="J13" s="114">
        <f t="shared" ref="J13" si="0">H13+I13</f>
        <v>98413</v>
      </c>
      <c r="K13" s="115"/>
      <c r="L13" s="116">
        <f>SUM(L14:L16)</f>
        <v>0</v>
      </c>
      <c r="M13" s="113">
        <f>SUM(M14:M16)</f>
        <v>0</v>
      </c>
      <c r="N13" s="114">
        <f>L13+M13</f>
        <v>0</v>
      </c>
      <c r="O13" s="115"/>
      <c r="P13" s="117">
        <f>J13+N13</f>
        <v>98413</v>
      </c>
      <c r="Q13" s="80"/>
      <c r="S13" s="80"/>
      <c r="T13" s="165">
        <f>SUM(T14:T16)</f>
        <v>98413</v>
      </c>
      <c r="U13" s="166">
        <f t="shared" ref="U13:X13" si="1">SUM(U14:U16)</f>
        <v>0</v>
      </c>
      <c r="V13" s="166">
        <f t="shared" si="1"/>
        <v>0</v>
      </c>
      <c r="W13" s="166">
        <f t="shared" si="1"/>
        <v>0</v>
      </c>
      <c r="X13" s="167">
        <f t="shared" si="1"/>
        <v>0</v>
      </c>
      <c r="Y13" s="168">
        <f>SUM(T13:X13)</f>
        <v>98413</v>
      </c>
      <c r="Z13" s="169" t="str">
        <f>IF(Y13=P13,"OK","ERROR")</f>
        <v>OK</v>
      </c>
      <c r="AA13" s="80"/>
    </row>
    <row r="14" spans="2:27" ht="34.9" customHeight="1" x14ac:dyDescent="0.2">
      <c r="B14" s="80"/>
      <c r="C14" s="94" t="s">
        <v>81</v>
      </c>
      <c r="D14" s="95" t="s">
        <v>60</v>
      </c>
      <c r="E14" s="96"/>
      <c r="F14" s="86" t="s">
        <v>85</v>
      </c>
      <c r="G14" s="80"/>
      <c r="H14" s="97">
        <v>0</v>
      </c>
      <c r="I14" s="98">
        <f>ROUND(H14*19%,2)</f>
        <v>0</v>
      </c>
      <c r="J14" s="118">
        <f>H14+I14</f>
        <v>0</v>
      </c>
      <c r="K14" s="80"/>
      <c r="L14" s="97">
        <v>0</v>
      </c>
      <c r="M14" s="98">
        <v>0</v>
      </c>
      <c r="N14" s="118">
        <f>L14+M14</f>
        <v>0</v>
      </c>
      <c r="O14" s="80"/>
      <c r="P14" s="120">
        <f>J14+N14</f>
        <v>0</v>
      </c>
      <c r="Q14" s="80"/>
      <c r="S14" s="80"/>
      <c r="T14" s="104">
        <f>P14</f>
        <v>0</v>
      </c>
      <c r="U14" s="105"/>
      <c r="V14" s="105"/>
      <c r="W14" s="105"/>
      <c r="X14" s="105"/>
      <c r="Y14" s="170">
        <f>SUM(T14:X14)</f>
        <v>0</v>
      </c>
      <c r="Z14" s="171" t="str">
        <f>IF(Y14=P14,"OK","ERROR")</f>
        <v>OK</v>
      </c>
      <c r="AA14" s="80"/>
    </row>
    <row r="15" spans="2:27" ht="34.9" customHeight="1" x14ac:dyDescent="0.2">
      <c r="B15" s="80"/>
      <c r="C15" s="94" t="s">
        <v>82</v>
      </c>
      <c r="D15" s="95" t="s">
        <v>60</v>
      </c>
      <c r="E15" s="96"/>
      <c r="F15" s="86" t="s">
        <v>86</v>
      </c>
      <c r="G15" s="80"/>
      <c r="H15" s="97">
        <v>30400</v>
      </c>
      <c r="I15" s="98">
        <f t="shared" ref="I15:I16" si="2">ROUND(H15*19%,2)</f>
        <v>5776</v>
      </c>
      <c r="J15" s="118">
        <f t="shared" ref="J15:J16" si="3">H15+I15</f>
        <v>36176</v>
      </c>
      <c r="K15" s="80"/>
      <c r="L15" s="97">
        <v>0</v>
      </c>
      <c r="M15" s="98">
        <v>0</v>
      </c>
      <c r="N15" s="118">
        <f>L15+M15</f>
        <v>0</v>
      </c>
      <c r="O15" s="80"/>
      <c r="P15" s="120">
        <f>J15+N15</f>
        <v>36176</v>
      </c>
      <c r="Q15" s="80"/>
      <c r="S15" s="80"/>
      <c r="T15" s="104">
        <f t="shared" ref="T15:T16" si="4">P15</f>
        <v>36176</v>
      </c>
      <c r="U15" s="105"/>
      <c r="V15" s="105"/>
      <c r="W15" s="105"/>
      <c r="X15" s="105"/>
      <c r="Y15" s="170">
        <f t="shared" ref="Y15:Y16" si="5">SUM(T15:X15)</f>
        <v>36176</v>
      </c>
      <c r="Z15" s="171" t="str">
        <f>IF(Y15=P15,"OK","ERROR")</f>
        <v>OK</v>
      </c>
      <c r="AA15" s="80"/>
    </row>
    <row r="16" spans="2:27" ht="34.9" customHeight="1" thickBot="1" x14ac:dyDescent="0.25">
      <c r="B16" s="80"/>
      <c r="C16" s="29" t="s">
        <v>83</v>
      </c>
      <c r="D16" s="30" t="s">
        <v>60</v>
      </c>
      <c r="E16" s="31"/>
      <c r="F16" s="32" t="s">
        <v>87</v>
      </c>
      <c r="G16" s="80"/>
      <c r="H16" s="33">
        <v>52300</v>
      </c>
      <c r="I16" s="98">
        <f t="shared" si="2"/>
        <v>9937</v>
      </c>
      <c r="J16" s="119">
        <f t="shared" si="3"/>
        <v>62237</v>
      </c>
      <c r="K16" s="80"/>
      <c r="L16" s="33">
        <v>0</v>
      </c>
      <c r="M16" s="34">
        <v>0</v>
      </c>
      <c r="N16" s="119">
        <f>L16+M16</f>
        <v>0</v>
      </c>
      <c r="O16" s="80"/>
      <c r="P16" s="121">
        <f>J16+N16</f>
        <v>62237</v>
      </c>
      <c r="Q16" s="80"/>
      <c r="S16" s="80"/>
      <c r="T16" s="104">
        <f t="shared" si="4"/>
        <v>62237</v>
      </c>
      <c r="U16" s="66"/>
      <c r="V16" s="66"/>
      <c r="W16" s="66"/>
      <c r="X16" s="66"/>
      <c r="Y16" s="172">
        <f t="shared" si="5"/>
        <v>62237</v>
      </c>
      <c r="Z16" s="173" t="str">
        <f>IF(Y16=P16,"OK","ERROR")</f>
        <v>OK</v>
      </c>
      <c r="AA16" s="80"/>
    </row>
    <row r="17" spans="2:27" ht="13.9" customHeight="1" thickBot="1" x14ac:dyDescent="0.25"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S17" s="80"/>
      <c r="T17" s="80"/>
      <c r="U17" s="80"/>
      <c r="V17" s="80"/>
      <c r="W17" s="80"/>
      <c r="X17" s="80"/>
      <c r="Y17" s="80"/>
      <c r="Z17" s="80"/>
      <c r="AA17" s="80"/>
    </row>
    <row r="18" spans="2:27" ht="34.9" customHeight="1" thickBot="1" x14ac:dyDescent="0.25">
      <c r="B18" s="80"/>
      <c r="C18" s="41" t="s">
        <v>12</v>
      </c>
      <c r="D18" s="42" t="s">
        <v>60</v>
      </c>
      <c r="E18" s="43"/>
      <c r="F18" s="46" t="s">
        <v>40</v>
      </c>
      <c r="G18" s="80"/>
      <c r="H18" s="44">
        <v>23500</v>
      </c>
      <c r="I18" s="45">
        <f>ROUND(H18*19%,2)</f>
        <v>4465</v>
      </c>
      <c r="J18" s="122">
        <f>H18+I18</f>
        <v>27965</v>
      </c>
      <c r="K18" s="37"/>
      <c r="L18" s="44">
        <v>0</v>
      </c>
      <c r="M18" s="45">
        <v>0</v>
      </c>
      <c r="N18" s="122">
        <f>L18+M18</f>
        <v>0</v>
      </c>
      <c r="O18" s="37"/>
      <c r="P18" s="123">
        <f>J18+N18</f>
        <v>27965</v>
      </c>
      <c r="Q18" s="80"/>
      <c r="S18" s="80"/>
      <c r="T18" s="67">
        <f>P18</f>
        <v>27965</v>
      </c>
      <c r="U18" s="68"/>
      <c r="V18" s="68"/>
      <c r="W18" s="69"/>
      <c r="X18" s="68"/>
      <c r="Y18" s="174">
        <f t="shared" ref="Y18" si="6">SUM(T18:X18)</f>
        <v>27965</v>
      </c>
      <c r="Z18" s="175" t="str">
        <f>IF(Y18=P18,"OK","ERROR")</f>
        <v>OK</v>
      </c>
      <c r="AA18" s="80"/>
    </row>
    <row r="19" spans="2:27" ht="13.9" customHeight="1" thickBot="1" x14ac:dyDescent="0.25"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S19" s="80"/>
      <c r="T19" s="80"/>
      <c r="U19" s="80"/>
      <c r="V19" s="80"/>
      <c r="W19" s="80"/>
      <c r="X19" s="80"/>
      <c r="Y19" s="80"/>
      <c r="Z19" s="80"/>
      <c r="AA19" s="80"/>
    </row>
    <row r="20" spans="2:27" ht="34.9" customHeight="1" thickBot="1" x14ac:dyDescent="0.25">
      <c r="B20" s="80"/>
      <c r="C20" s="35" t="s">
        <v>13</v>
      </c>
      <c r="D20" s="36" t="s">
        <v>60</v>
      </c>
      <c r="E20" s="24"/>
      <c r="F20" s="23" t="s">
        <v>92</v>
      </c>
      <c r="G20" s="80"/>
      <c r="H20" s="112">
        <f>H21+H22+H24</f>
        <v>61578</v>
      </c>
      <c r="I20" s="113">
        <f>I21+I22+I24</f>
        <v>11699.82</v>
      </c>
      <c r="J20" s="114">
        <f t="shared" ref="J20" si="7">H20+I20</f>
        <v>73277.820000000007</v>
      </c>
      <c r="K20" s="115"/>
      <c r="L20" s="116">
        <f>SUM(L21:L24)</f>
        <v>0</v>
      </c>
      <c r="M20" s="113">
        <f>SUM(M21:M24)</f>
        <v>0</v>
      </c>
      <c r="N20" s="114">
        <f>L20+M20</f>
        <v>0</v>
      </c>
      <c r="O20" s="115"/>
      <c r="P20" s="117">
        <f>J20+N20</f>
        <v>73277.820000000007</v>
      </c>
      <c r="Q20" s="80"/>
      <c r="S20" s="80"/>
      <c r="T20" s="70">
        <f>P20</f>
        <v>73277.820000000007</v>
      </c>
      <c r="U20" s="71"/>
      <c r="V20" s="71"/>
      <c r="W20" s="72"/>
      <c r="X20" s="71"/>
      <c r="Y20" s="176">
        <f t="shared" ref="Y20:Y24" si="8">SUM(T20:X20)</f>
        <v>73277.820000000007</v>
      </c>
      <c r="Z20" s="177" t="str">
        <f t="shared" ref="Z20:Z24" si="9">IF(Y20=P20,"OK","ERROR")</f>
        <v>OK</v>
      </c>
      <c r="AA20" s="80"/>
    </row>
    <row r="21" spans="2:27" ht="34.9" customHeight="1" thickBot="1" x14ac:dyDescent="0.25">
      <c r="B21" s="80"/>
      <c r="C21" s="89" t="s">
        <v>88</v>
      </c>
      <c r="D21" s="100" t="s">
        <v>60</v>
      </c>
      <c r="E21" s="52"/>
      <c r="F21" s="200" t="s">
        <v>93</v>
      </c>
      <c r="G21" s="80"/>
      <c r="H21" s="97">
        <v>16800</v>
      </c>
      <c r="I21" s="98">
        <f>ROUND(H21*19%,2)</f>
        <v>3192</v>
      </c>
      <c r="J21" s="118">
        <f>H21+I21</f>
        <v>19992</v>
      </c>
      <c r="K21" s="80"/>
      <c r="L21" s="97">
        <v>0</v>
      </c>
      <c r="M21" s="98">
        <v>0</v>
      </c>
      <c r="N21" s="118">
        <f>L21+M21</f>
        <v>0</v>
      </c>
      <c r="O21" s="80"/>
      <c r="P21" s="120">
        <f>J21+N21</f>
        <v>19992</v>
      </c>
      <c r="Q21" s="80"/>
      <c r="S21" s="80"/>
      <c r="T21" s="70">
        <f t="shared" ref="T21:T23" si="10">P21</f>
        <v>19992</v>
      </c>
      <c r="U21" s="27"/>
      <c r="V21" s="27"/>
      <c r="W21" s="28"/>
      <c r="X21" s="27"/>
      <c r="Y21" s="170">
        <f t="shared" si="8"/>
        <v>19992</v>
      </c>
      <c r="Z21" s="171" t="str">
        <f t="shared" si="9"/>
        <v>OK</v>
      </c>
      <c r="AA21" s="80"/>
    </row>
    <row r="22" spans="2:27" ht="34.9" customHeight="1" thickBot="1" x14ac:dyDescent="0.25">
      <c r="B22" s="80"/>
      <c r="C22" s="94" t="s">
        <v>89</v>
      </c>
      <c r="D22" s="95" t="s">
        <v>60</v>
      </c>
      <c r="E22" s="96"/>
      <c r="F22" s="86" t="s">
        <v>97</v>
      </c>
      <c r="G22" s="80"/>
      <c r="H22" s="97">
        <v>0</v>
      </c>
      <c r="I22" s="98">
        <f>ROUND(H22*19%,2)</f>
        <v>0</v>
      </c>
      <c r="J22" s="118">
        <f t="shared" ref="J22:J24" si="11">H22+I22</f>
        <v>0</v>
      </c>
      <c r="K22" s="80"/>
      <c r="L22" s="97">
        <v>0</v>
      </c>
      <c r="M22" s="98">
        <v>0</v>
      </c>
      <c r="N22" s="118">
        <f>L22+M22</f>
        <v>0</v>
      </c>
      <c r="O22" s="80"/>
      <c r="P22" s="120">
        <f>J22+N22</f>
        <v>0</v>
      </c>
      <c r="Q22" s="80"/>
      <c r="S22" s="80"/>
      <c r="T22" s="70">
        <f t="shared" si="10"/>
        <v>0</v>
      </c>
      <c r="U22" s="27"/>
      <c r="V22" s="27"/>
      <c r="W22" s="28"/>
      <c r="X22" s="27"/>
      <c r="Y22" s="170">
        <f t="shared" si="8"/>
        <v>0</v>
      </c>
      <c r="Z22" s="171" t="str">
        <f t="shared" si="9"/>
        <v>OK</v>
      </c>
      <c r="AA22" s="80"/>
    </row>
    <row r="23" spans="2:27" ht="34.9" customHeight="1" x14ac:dyDescent="0.2">
      <c r="B23" s="80"/>
      <c r="C23" s="94" t="s">
        <v>90</v>
      </c>
      <c r="D23" s="49" t="s">
        <v>60</v>
      </c>
      <c r="E23" s="96"/>
      <c r="F23" s="86" t="s">
        <v>94</v>
      </c>
      <c r="G23" s="80"/>
      <c r="H23" s="124"/>
      <c r="I23" s="125"/>
      <c r="J23" s="118">
        <f t="shared" si="11"/>
        <v>0</v>
      </c>
      <c r="K23" s="80"/>
      <c r="L23" s="97">
        <v>0</v>
      </c>
      <c r="M23" s="98">
        <v>0</v>
      </c>
      <c r="N23" s="118">
        <f>L23+M23</f>
        <v>0</v>
      </c>
      <c r="O23" s="80"/>
      <c r="P23" s="120">
        <f>J23+N23</f>
        <v>0</v>
      </c>
      <c r="Q23" s="80"/>
      <c r="S23" s="80"/>
      <c r="T23" s="70">
        <f t="shared" si="10"/>
        <v>0</v>
      </c>
      <c r="U23" s="27"/>
      <c r="V23" s="27"/>
      <c r="W23" s="28"/>
      <c r="X23" s="27"/>
      <c r="Y23" s="170">
        <f t="shared" si="8"/>
        <v>0</v>
      </c>
      <c r="Z23" s="171" t="str">
        <f t="shared" si="9"/>
        <v>OK</v>
      </c>
      <c r="AA23" s="80"/>
    </row>
    <row r="24" spans="2:27" ht="34.9" customHeight="1" thickBot="1" x14ac:dyDescent="0.25">
      <c r="B24" s="80"/>
      <c r="C24" s="29" t="s">
        <v>91</v>
      </c>
      <c r="D24" s="47" t="s">
        <v>60</v>
      </c>
      <c r="E24" s="48"/>
      <c r="F24" s="32" t="s">
        <v>95</v>
      </c>
      <c r="G24" s="80"/>
      <c r="H24" s="97">
        <v>44778</v>
      </c>
      <c r="I24" s="98">
        <f>ROUND(H24*19%,2)</f>
        <v>8507.82</v>
      </c>
      <c r="J24" s="119">
        <f t="shared" si="11"/>
        <v>53285.82</v>
      </c>
      <c r="K24" s="80"/>
      <c r="L24" s="50">
        <v>0</v>
      </c>
      <c r="M24" s="51">
        <v>0</v>
      </c>
      <c r="N24" s="119">
        <f>L24+M24</f>
        <v>0</v>
      </c>
      <c r="O24" s="80"/>
      <c r="P24" s="121">
        <f>J24+N24</f>
        <v>53285.82</v>
      </c>
      <c r="Q24" s="80"/>
      <c r="S24" s="80"/>
      <c r="T24" s="73"/>
      <c r="U24" s="66">
        <f>P24</f>
        <v>53285.82</v>
      </c>
      <c r="V24" s="66"/>
      <c r="W24" s="74"/>
      <c r="X24" s="66"/>
      <c r="Y24" s="178">
        <f t="shared" si="8"/>
        <v>53285.82</v>
      </c>
      <c r="Z24" s="179" t="str">
        <f t="shared" si="9"/>
        <v>OK</v>
      </c>
      <c r="AA24" s="80"/>
    </row>
    <row r="25" spans="2:27" ht="18" customHeight="1" thickBot="1" x14ac:dyDescent="0.25"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>
        <v>0</v>
      </c>
      <c r="N25" s="80"/>
      <c r="O25" s="80"/>
      <c r="P25" s="80"/>
      <c r="Q25" s="80"/>
      <c r="S25" s="80"/>
      <c r="T25" s="80"/>
      <c r="U25" s="80"/>
      <c r="V25" s="80"/>
      <c r="W25" s="80"/>
      <c r="X25" s="80"/>
      <c r="Y25" s="80"/>
      <c r="Z25" s="80"/>
      <c r="AA25" s="80"/>
    </row>
    <row r="26" spans="2:27" ht="34.9" customHeight="1" thickBot="1" x14ac:dyDescent="0.25">
      <c r="B26" s="80"/>
      <c r="C26" s="41" t="s">
        <v>14</v>
      </c>
      <c r="D26" s="42" t="s">
        <v>60</v>
      </c>
      <c r="E26" s="43"/>
      <c r="F26" s="46" t="s">
        <v>96</v>
      </c>
      <c r="G26" s="80"/>
      <c r="H26" s="44">
        <v>14000</v>
      </c>
      <c r="I26" s="45">
        <v>2660</v>
      </c>
      <c r="J26" s="122">
        <f>H26+I26</f>
        <v>16660</v>
      </c>
      <c r="K26" s="37"/>
      <c r="L26" s="44">
        <v>0</v>
      </c>
      <c r="M26" s="45">
        <v>0</v>
      </c>
      <c r="N26" s="122">
        <f>L26+M26</f>
        <v>0</v>
      </c>
      <c r="O26" s="37"/>
      <c r="P26" s="123">
        <f>J26+N26</f>
        <v>16660</v>
      </c>
      <c r="Q26" s="80"/>
      <c r="S26" s="80"/>
      <c r="T26" s="67"/>
      <c r="U26" s="68">
        <f>P26</f>
        <v>16660</v>
      </c>
      <c r="V26" s="68"/>
      <c r="W26" s="69"/>
      <c r="X26" s="68"/>
      <c r="Y26" s="174">
        <f t="shared" ref="Y26" si="12">SUM(T26:X26)</f>
        <v>16660</v>
      </c>
      <c r="Z26" s="175" t="str">
        <f t="shared" ref="Z26" si="13">IF(Y26=P26,"OK","ERROR")</f>
        <v>OK</v>
      </c>
      <c r="AA26" s="80"/>
    </row>
    <row r="27" spans="2:27" ht="13.15" customHeight="1" thickBot="1" x14ac:dyDescent="0.25"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S27" s="80"/>
      <c r="T27" s="80"/>
      <c r="U27" s="80"/>
      <c r="V27" s="80"/>
      <c r="W27" s="80"/>
      <c r="X27" s="80"/>
      <c r="Y27" s="80"/>
      <c r="Z27" s="80"/>
      <c r="AA27" s="80"/>
    </row>
    <row r="28" spans="2:27" ht="34.9" customHeight="1" thickBot="1" x14ac:dyDescent="0.25">
      <c r="B28" s="80"/>
      <c r="C28" s="225" t="s">
        <v>15</v>
      </c>
      <c r="D28" s="226"/>
      <c r="E28" s="226"/>
      <c r="F28" s="227"/>
      <c r="G28" s="80"/>
      <c r="H28" s="126">
        <f>H13+H18+H20+H26</f>
        <v>181778</v>
      </c>
      <c r="I28" s="127">
        <f>I13+I18+I20+I26</f>
        <v>34537.82</v>
      </c>
      <c r="J28" s="128">
        <f>H28+I28</f>
        <v>216315.82</v>
      </c>
      <c r="K28" s="129"/>
      <c r="L28" s="126">
        <f>L13+L18+L20+L26</f>
        <v>0</v>
      </c>
      <c r="M28" s="127">
        <f>M13+M18+M20+M26</f>
        <v>0</v>
      </c>
      <c r="N28" s="128">
        <f>L28+M28</f>
        <v>0</v>
      </c>
      <c r="O28" s="129"/>
      <c r="P28" s="130">
        <f>J28+N28</f>
        <v>216315.82</v>
      </c>
      <c r="Q28" s="80"/>
      <c r="S28" s="80"/>
      <c r="T28" s="126">
        <f>T13+T18+T20+T26</f>
        <v>199655.82</v>
      </c>
      <c r="U28" s="127">
        <f t="shared" ref="U28:X28" si="14">U13+U18+U20+U26</f>
        <v>16660</v>
      </c>
      <c r="V28" s="127">
        <f t="shared" si="14"/>
        <v>0</v>
      </c>
      <c r="W28" s="127">
        <f t="shared" si="14"/>
        <v>0</v>
      </c>
      <c r="X28" s="127">
        <f t="shared" si="14"/>
        <v>0</v>
      </c>
      <c r="Y28" s="174">
        <f>SUM(T28:X28)</f>
        <v>216315.82</v>
      </c>
      <c r="Z28" s="175" t="str">
        <f>IF(Y28=P28,"OK","ERROR")</f>
        <v>OK</v>
      </c>
      <c r="AA28" s="80"/>
    </row>
    <row r="29" spans="2:27" ht="37.9" customHeight="1" thickBot="1" x14ac:dyDescent="0.25">
      <c r="B29" s="80"/>
      <c r="C29" s="80"/>
      <c r="D29" s="85"/>
      <c r="E29" s="85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S29" s="80"/>
      <c r="T29" s="80"/>
      <c r="U29" s="80"/>
      <c r="V29" s="80"/>
      <c r="W29" s="80"/>
      <c r="X29" s="80"/>
      <c r="Y29" s="80"/>
      <c r="Z29" s="80"/>
      <c r="AA29" s="80"/>
    </row>
    <row r="30" spans="2:27" ht="40.15" customHeight="1" thickBot="1" x14ac:dyDescent="0.25">
      <c r="B30" s="80"/>
      <c r="C30" s="234" t="s">
        <v>98</v>
      </c>
      <c r="D30" s="235"/>
      <c r="E30" s="235"/>
      <c r="F30" s="236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S30" s="80"/>
      <c r="T30" s="240" t="s">
        <v>98</v>
      </c>
      <c r="U30" s="241"/>
      <c r="V30" s="241"/>
      <c r="W30" s="241"/>
      <c r="X30" s="241"/>
      <c r="Y30" s="241"/>
      <c r="Z30" s="242"/>
      <c r="AA30" s="80"/>
    </row>
    <row r="31" spans="2:27" ht="13.9" customHeight="1" thickBot="1" x14ac:dyDescent="0.25"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S31" s="80"/>
      <c r="T31" s="80"/>
      <c r="U31" s="80"/>
      <c r="V31" s="80"/>
      <c r="W31" s="80"/>
      <c r="X31" s="80"/>
      <c r="Y31" s="80"/>
      <c r="Z31" s="80"/>
      <c r="AA31" s="80"/>
    </row>
    <row r="32" spans="2:27" ht="52.9" customHeight="1" x14ac:dyDescent="0.2">
      <c r="B32" s="80"/>
      <c r="C32" s="25" t="s">
        <v>67</v>
      </c>
      <c r="D32" s="54" t="s">
        <v>58</v>
      </c>
      <c r="E32" s="55"/>
      <c r="F32" s="56" t="s">
        <v>106</v>
      </c>
      <c r="G32" s="80"/>
      <c r="H32" s="92">
        <v>215000</v>
      </c>
      <c r="I32" s="98">
        <f t="shared" ref="I32:I38" si="15">ROUND(H32*19%,2)</f>
        <v>40850</v>
      </c>
      <c r="J32" s="131">
        <f>H32+I32</f>
        <v>255850</v>
      </c>
      <c r="K32" s="80"/>
      <c r="L32" s="92">
        <v>0</v>
      </c>
      <c r="M32" s="93">
        <v>0</v>
      </c>
      <c r="N32" s="131">
        <f>L32+M32</f>
        <v>0</v>
      </c>
      <c r="O32" s="80"/>
      <c r="P32" s="133">
        <f>J32+N32</f>
        <v>255850</v>
      </c>
      <c r="Q32" s="80"/>
      <c r="S32" s="80"/>
      <c r="T32" s="75"/>
      <c r="U32" s="109">
        <f>P32</f>
        <v>255850</v>
      </c>
      <c r="V32" s="109"/>
      <c r="W32" s="76"/>
      <c r="X32" s="76"/>
      <c r="Y32" s="168">
        <f>SUM(T32:X32)</f>
        <v>255850</v>
      </c>
      <c r="Z32" s="169" t="str">
        <f>IF(Y32=P32,"OK","ERROR")</f>
        <v>OK</v>
      </c>
      <c r="AA32" s="80"/>
    </row>
    <row r="33" spans="2:27" ht="30" customHeight="1" x14ac:dyDescent="0.2">
      <c r="B33" s="80"/>
      <c r="C33" s="89" t="s">
        <v>99</v>
      </c>
      <c r="D33" s="90" t="s">
        <v>62</v>
      </c>
      <c r="E33" s="91"/>
      <c r="F33" s="99" t="s">
        <v>105</v>
      </c>
      <c r="G33" s="80"/>
      <c r="H33" s="97">
        <v>1680354</v>
      </c>
      <c r="I33" s="98">
        <f t="shared" si="15"/>
        <v>319267.26</v>
      </c>
      <c r="J33" s="118">
        <f t="shared" ref="J33:J38" si="16">H33+I33</f>
        <v>1999621.26</v>
      </c>
      <c r="K33" s="80"/>
      <c r="L33" s="97">
        <v>0</v>
      </c>
      <c r="M33" s="98">
        <v>0</v>
      </c>
      <c r="N33" s="118">
        <f t="shared" ref="N33:N38" si="17">L33+M33</f>
        <v>0</v>
      </c>
      <c r="O33" s="80"/>
      <c r="P33" s="120">
        <f t="shared" ref="P33:P38" si="18">J33+N33</f>
        <v>1999621.26</v>
      </c>
      <c r="Q33" s="80"/>
      <c r="S33" s="80"/>
      <c r="T33" s="26"/>
      <c r="U33" s="27">
        <f>P33</f>
        <v>1999621.26</v>
      </c>
      <c r="V33" s="27"/>
      <c r="W33" s="53"/>
      <c r="X33" s="53"/>
      <c r="Y33" s="170">
        <f t="shared" ref="Y33:Y38" si="19">SUM(T33:X33)</f>
        <v>1999621.26</v>
      </c>
      <c r="Z33" s="171" t="str">
        <f t="shared" ref="Z33:Z38" si="20">IF(Y33=P33,"OK","ERROR")</f>
        <v>OK</v>
      </c>
      <c r="AA33" s="80"/>
    </row>
    <row r="34" spans="2:27" ht="30" customHeight="1" x14ac:dyDescent="0.2">
      <c r="B34" s="80"/>
      <c r="C34" s="89" t="s">
        <v>100</v>
      </c>
      <c r="D34" s="90" t="s">
        <v>60</v>
      </c>
      <c r="E34" s="91"/>
      <c r="F34" s="99" t="s">
        <v>107</v>
      </c>
      <c r="G34" s="80"/>
      <c r="H34" s="97">
        <v>298518</v>
      </c>
      <c r="I34" s="98">
        <f t="shared" si="15"/>
        <v>56718.42</v>
      </c>
      <c r="J34" s="118">
        <f t="shared" si="16"/>
        <v>355236.42</v>
      </c>
      <c r="K34" s="80"/>
      <c r="L34" s="97">
        <v>0</v>
      </c>
      <c r="M34" s="98">
        <v>0</v>
      </c>
      <c r="N34" s="118">
        <f t="shared" si="17"/>
        <v>0</v>
      </c>
      <c r="O34" s="80"/>
      <c r="P34" s="120">
        <f t="shared" si="18"/>
        <v>355236.42</v>
      </c>
      <c r="Q34" s="80"/>
      <c r="S34" s="80"/>
      <c r="T34" s="26"/>
      <c r="U34" s="27">
        <f>P34</f>
        <v>355236.42</v>
      </c>
      <c r="V34" s="27"/>
      <c r="W34" s="53"/>
      <c r="X34" s="53"/>
      <c r="Y34" s="170">
        <f t="shared" si="19"/>
        <v>355236.42</v>
      </c>
      <c r="Z34" s="171" t="str">
        <f t="shared" si="20"/>
        <v>OK</v>
      </c>
      <c r="AA34" s="80"/>
    </row>
    <row r="35" spans="2:27" ht="57.6" customHeight="1" x14ac:dyDescent="0.2">
      <c r="B35" s="80"/>
      <c r="C35" s="89" t="s">
        <v>101</v>
      </c>
      <c r="D35" s="90" t="s">
        <v>58</v>
      </c>
      <c r="E35" s="91"/>
      <c r="F35" s="99" t="s">
        <v>108</v>
      </c>
      <c r="G35" s="80"/>
      <c r="H35" s="97">
        <v>0</v>
      </c>
      <c r="I35" s="98">
        <f t="shared" si="15"/>
        <v>0</v>
      </c>
      <c r="J35" s="118">
        <f t="shared" si="16"/>
        <v>0</v>
      </c>
      <c r="K35" s="80"/>
      <c r="L35" s="97">
        <v>0</v>
      </c>
      <c r="M35" s="98">
        <v>0</v>
      </c>
      <c r="N35" s="118">
        <f t="shared" si="17"/>
        <v>0</v>
      </c>
      <c r="O35" s="80"/>
      <c r="P35" s="120">
        <f t="shared" si="18"/>
        <v>0</v>
      </c>
      <c r="Q35" s="80"/>
      <c r="S35" s="80"/>
      <c r="T35" s="26"/>
      <c r="U35" s="27">
        <f t="shared" ref="U35:U38" si="21">P35</f>
        <v>0</v>
      </c>
      <c r="V35" s="27"/>
      <c r="W35" s="53"/>
      <c r="X35" s="53"/>
      <c r="Y35" s="170">
        <f t="shared" si="19"/>
        <v>0</v>
      </c>
      <c r="Z35" s="171" t="str">
        <f t="shared" si="20"/>
        <v>OK</v>
      </c>
      <c r="AA35" s="80"/>
    </row>
    <row r="36" spans="2:27" ht="30" customHeight="1" x14ac:dyDescent="0.2">
      <c r="B36" s="80"/>
      <c r="C36" s="196" t="s">
        <v>102</v>
      </c>
      <c r="D36" s="197" t="s">
        <v>60</v>
      </c>
      <c r="E36" s="198"/>
      <c r="F36" s="199" t="s">
        <v>109</v>
      </c>
      <c r="G36" s="80"/>
      <c r="H36" s="97">
        <v>0</v>
      </c>
      <c r="I36" s="98">
        <f t="shared" si="15"/>
        <v>0</v>
      </c>
      <c r="J36" s="118">
        <f t="shared" si="16"/>
        <v>0</v>
      </c>
      <c r="K36" s="80"/>
      <c r="L36" s="97">
        <v>0</v>
      </c>
      <c r="M36" s="98">
        <v>0</v>
      </c>
      <c r="N36" s="118">
        <f t="shared" si="17"/>
        <v>0</v>
      </c>
      <c r="O36" s="80"/>
      <c r="P36" s="120">
        <f t="shared" si="18"/>
        <v>0</v>
      </c>
      <c r="Q36" s="80"/>
      <c r="S36" s="80"/>
      <c r="T36" s="26"/>
      <c r="U36" s="27">
        <f t="shared" si="21"/>
        <v>0</v>
      </c>
      <c r="V36" s="27"/>
      <c r="W36" s="53"/>
      <c r="X36" s="53"/>
      <c r="Y36" s="170">
        <f t="shared" si="19"/>
        <v>0</v>
      </c>
      <c r="Z36" s="171" t="str">
        <f t="shared" si="20"/>
        <v>OK</v>
      </c>
      <c r="AA36" s="80"/>
    </row>
    <row r="37" spans="2:27" ht="61.9" customHeight="1" x14ac:dyDescent="0.2">
      <c r="B37" s="80"/>
      <c r="C37" s="89" t="s">
        <v>103</v>
      </c>
      <c r="D37" s="90" t="s">
        <v>58</v>
      </c>
      <c r="E37" s="91"/>
      <c r="F37" s="99" t="s">
        <v>22</v>
      </c>
      <c r="G37" s="80"/>
      <c r="H37" s="97">
        <v>0</v>
      </c>
      <c r="I37" s="98">
        <f t="shared" si="15"/>
        <v>0</v>
      </c>
      <c r="J37" s="118">
        <f t="shared" si="16"/>
        <v>0</v>
      </c>
      <c r="K37" s="80"/>
      <c r="L37" s="97">
        <v>0</v>
      </c>
      <c r="M37" s="98">
        <v>0</v>
      </c>
      <c r="N37" s="118">
        <f t="shared" si="17"/>
        <v>0</v>
      </c>
      <c r="O37" s="80"/>
      <c r="P37" s="120">
        <f t="shared" si="18"/>
        <v>0</v>
      </c>
      <c r="Q37" s="80"/>
      <c r="S37" s="80"/>
      <c r="T37" s="26"/>
      <c r="U37" s="27">
        <f t="shared" si="21"/>
        <v>0</v>
      </c>
      <c r="V37" s="27"/>
      <c r="W37" s="53"/>
      <c r="X37" s="53"/>
      <c r="Y37" s="170">
        <f t="shared" si="19"/>
        <v>0</v>
      </c>
      <c r="Z37" s="171" t="str">
        <f t="shared" si="20"/>
        <v>OK</v>
      </c>
      <c r="AA37" s="80"/>
    </row>
    <row r="38" spans="2:27" ht="30" customHeight="1" thickBot="1" x14ac:dyDescent="0.25">
      <c r="B38" s="80"/>
      <c r="C38" s="57" t="s">
        <v>104</v>
      </c>
      <c r="D38" s="58" t="s">
        <v>60</v>
      </c>
      <c r="E38" s="59"/>
      <c r="F38" s="60" t="s">
        <v>110</v>
      </c>
      <c r="G38" s="80"/>
      <c r="H38" s="33">
        <v>0</v>
      </c>
      <c r="I38" s="98">
        <f t="shared" si="15"/>
        <v>0</v>
      </c>
      <c r="J38" s="132">
        <f t="shared" si="16"/>
        <v>0</v>
      </c>
      <c r="K38" s="80"/>
      <c r="L38" s="33">
        <v>0</v>
      </c>
      <c r="M38" s="34">
        <v>0</v>
      </c>
      <c r="N38" s="132">
        <f t="shared" si="17"/>
        <v>0</v>
      </c>
      <c r="O38" s="80"/>
      <c r="P38" s="121">
        <f t="shared" si="18"/>
        <v>0</v>
      </c>
      <c r="Q38" s="80"/>
      <c r="S38" s="80"/>
      <c r="T38" s="73"/>
      <c r="U38" s="27">
        <f t="shared" si="21"/>
        <v>0</v>
      </c>
      <c r="V38" s="66"/>
      <c r="W38" s="77"/>
      <c r="X38" s="77"/>
      <c r="Y38" s="172">
        <f t="shared" si="19"/>
        <v>0</v>
      </c>
      <c r="Z38" s="173" t="str">
        <f t="shared" si="20"/>
        <v>OK</v>
      </c>
      <c r="AA38" s="80"/>
    </row>
    <row r="39" spans="2:27" ht="15" customHeight="1" thickBot="1" x14ac:dyDescent="0.25"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S39" s="80"/>
      <c r="T39" s="80"/>
      <c r="U39" s="80"/>
      <c r="V39" s="80"/>
      <c r="W39" s="80"/>
      <c r="X39" s="80"/>
      <c r="Y39" s="80"/>
      <c r="Z39" s="80"/>
      <c r="AA39" s="80"/>
    </row>
    <row r="40" spans="2:27" ht="30" customHeight="1" thickBot="1" x14ac:dyDescent="0.25">
      <c r="B40" s="80"/>
      <c r="C40" s="225" t="s">
        <v>16</v>
      </c>
      <c r="D40" s="226"/>
      <c r="E40" s="226"/>
      <c r="F40" s="227"/>
      <c r="G40" s="80"/>
      <c r="H40" s="134">
        <f>SUM(H32:H38)</f>
        <v>2193872</v>
      </c>
      <c r="I40" s="135">
        <f>SUM(I32:I38)</f>
        <v>416835.68</v>
      </c>
      <c r="J40" s="122">
        <f>H40+I40</f>
        <v>2610707.6800000002</v>
      </c>
      <c r="K40" s="129"/>
      <c r="L40" s="134">
        <f>SUM(L32:L38)</f>
        <v>0</v>
      </c>
      <c r="M40" s="135">
        <f>SUM(M32:M38)</f>
        <v>0</v>
      </c>
      <c r="N40" s="122">
        <f>L40+M40</f>
        <v>0</v>
      </c>
      <c r="O40" s="129"/>
      <c r="P40" s="123">
        <f>J40+N40</f>
        <v>2610707.6800000002</v>
      </c>
      <c r="Q40" s="80"/>
      <c r="S40" s="80"/>
      <c r="T40" s="180">
        <f>SUM(T32:T38)</f>
        <v>0</v>
      </c>
      <c r="U40" s="174">
        <f t="shared" ref="U40:X40" si="22">SUM(U32:U38)</f>
        <v>2610707.6799999997</v>
      </c>
      <c r="V40" s="174">
        <f t="shared" si="22"/>
        <v>0</v>
      </c>
      <c r="W40" s="174">
        <f t="shared" si="22"/>
        <v>0</v>
      </c>
      <c r="X40" s="174">
        <f t="shared" si="22"/>
        <v>0</v>
      </c>
      <c r="Y40" s="174">
        <f>SUM(T40:X40)</f>
        <v>2610707.6799999997</v>
      </c>
      <c r="Z40" s="175" t="str">
        <f>IF(Y40=P40,"OK","ERROR")</f>
        <v>OK</v>
      </c>
      <c r="AA40" s="80"/>
    </row>
    <row r="41" spans="2:27" ht="19.899999999999999" customHeight="1" thickBot="1" x14ac:dyDescent="0.25">
      <c r="B41" s="80"/>
      <c r="C41" s="80"/>
      <c r="D41" s="85"/>
      <c r="E41" s="85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S41" s="80"/>
      <c r="T41" s="80"/>
      <c r="U41" s="80"/>
      <c r="V41" s="80"/>
      <c r="W41" s="80"/>
      <c r="X41" s="80"/>
      <c r="Y41" s="80"/>
      <c r="Z41" s="80"/>
      <c r="AA41" s="80"/>
    </row>
    <row r="42" spans="2:27" ht="40.15" customHeight="1" thickBot="1" x14ac:dyDescent="0.25">
      <c r="B42" s="80"/>
      <c r="C42" s="234" t="s">
        <v>111</v>
      </c>
      <c r="D42" s="235"/>
      <c r="E42" s="235"/>
      <c r="F42" s="236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S42" s="80"/>
      <c r="T42" s="240" t="s">
        <v>111</v>
      </c>
      <c r="U42" s="241"/>
      <c r="V42" s="241"/>
      <c r="W42" s="241"/>
      <c r="X42" s="241"/>
      <c r="Y42" s="241"/>
      <c r="Z42" s="242"/>
      <c r="AA42" s="80"/>
    </row>
    <row r="43" spans="2:27" ht="15.6" customHeight="1" thickBot="1" x14ac:dyDescent="0.25"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S43" s="80"/>
      <c r="T43" s="80"/>
      <c r="U43" s="80"/>
      <c r="V43" s="80"/>
      <c r="W43" s="80"/>
      <c r="X43" s="80"/>
      <c r="Y43" s="80"/>
      <c r="Z43" s="80"/>
      <c r="AA43" s="80"/>
    </row>
    <row r="44" spans="2:27" ht="30" customHeight="1" x14ac:dyDescent="0.2">
      <c r="B44" s="80"/>
      <c r="C44" s="25" t="s">
        <v>17</v>
      </c>
      <c r="D44" s="54" t="s">
        <v>63</v>
      </c>
      <c r="E44" s="55"/>
      <c r="F44" s="56" t="s">
        <v>41</v>
      </c>
      <c r="G44" s="80"/>
      <c r="H44" s="136"/>
      <c r="I44" s="137"/>
      <c r="J44" s="138">
        <f>H44+I44</f>
        <v>0</v>
      </c>
      <c r="K44" s="80"/>
      <c r="L44" s="92">
        <v>0</v>
      </c>
      <c r="M44" s="61">
        <v>0</v>
      </c>
      <c r="N44" s="140">
        <f>L44+M44</f>
        <v>0</v>
      </c>
      <c r="O44" s="80"/>
      <c r="P44" s="133">
        <f>J44+N44</f>
        <v>0</v>
      </c>
      <c r="Q44" s="80"/>
      <c r="S44" s="80"/>
      <c r="T44" s="92"/>
      <c r="U44" s="61"/>
      <c r="V44" s="61"/>
      <c r="W44" s="61"/>
      <c r="X44" s="61"/>
      <c r="Y44" s="168">
        <f>SUM(T44:X44)</f>
        <v>0</v>
      </c>
      <c r="Z44" s="169" t="str">
        <f>IF(Y44=P44,"OK","ERROR")</f>
        <v>OK</v>
      </c>
      <c r="AA44" s="80"/>
    </row>
    <row r="45" spans="2:27" ht="30" customHeight="1" x14ac:dyDescent="0.2">
      <c r="B45" s="80"/>
      <c r="C45" s="94" t="s">
        <v>18</v>
      </c>
      <c r="D45" s="100" t="s">
        <v>60</v>
      </c>
      <c r="E45" s="96"/>
      <c r="F45" s="86" t="s">
        <v>112</v>
      </c>
      <c r="G45" s="80"/>
      <c r="H45" s="124"/>
      <c r="I45" s="125"/>
      <c r="J45" s="139">
        <f t="shared" ref="J45:J47" si="23">H45+I45</f>
        <v>0</v>
      </c>
      <c r="K45" s="80"/>
      <c r="L45" s="97">
        <v>0</v>
      </c>
      <c r="M45" s="101">
        <v>0</v>
      </c>
      <c r="N45" s="118">
        <f>L45+M45</f>
        <v>0</v>
      </c>
      <c r="O45" s="80"/>
      <c r="P45" s="120">
        <f>J45+N45</f>
        <v>0</v>
      </c>
      <c r="Q45" s="80"/>
      <c r="S45" s="80"/>
      <c r="T45" s="97"/>
      <c r="U45" s="101"/>
      <c r="V45" s="101"/>
      <c r="W45" s="101"/>
      <c r="X45" s="101"/>
      <c r="Y45" s="170">
        <f t="shared" ref="Y45:Y47" si="24">SUM(T45:X45)</f>
        <v>0</v>
      </c>
      <c r="Z45" s="171" t="str">
        <f t="shared" ref="Z45:Z47" si="25">IF(Y45=P45,"OK","ERROR")</f>
        <v>OK</v>
      </c>
      <c r="AA45" s="80"/>
    </row>
    <row r="46" spans="2:27" ht="30" customHeight="1" x14ac:dyDescent="0.2">
      <c r="B46" s="80"/>
      <c r="C46" s="94" t="s">
        <v>39</v>
      </c>
      <c r="D46" s="100" t="s">
        <v>60</v>
      </c>
      <c r="E46" s="96"/>
      <c r="F46" s="86" t="s">
        <v>113</v>
      </c>
      <c r="G46" s="80"/>
      <c r="H46" s="97">
        <v>8000</v>
      </c>
      <c r="I46" s="98">
        <f>ROUND(H46*19%,2)</f>
        <v>1520</v>
      </c>
      <c r="J46" s="118">
        <f t="shared" si="23"/>
        <v>9520</v>
      </c>
      <c r="K46" s="80"/>
      <c r="L46" s="97">
        <v>0</v>
      </c>
      <c r="M46" s="101">
        <v>0</v>
      </c>
      <c r="N46" s="118">
        <f>L46+M46</f>
        <v>0</v>
      </c>
      <c r="O46" s="80"/>
      <c r="P46" s="120">
        <f>J46+N46</f>
        <v>9520</v>
      </c>
      <c r="Q46" s="80"/>
      <c r="S46" s="80"/>
      <c r="T46" s="97">
        <v>2000</v>
      </c>
      <c r="U46" s="101">
        <f>P46-T46</f>
        <v>7520</v>
      </c>
      <c r="V46" s="101"/>
      <c r="W46" s="101"/>
      <c r="X46" s="101"/>
      <c r="Y46" s="170">
        <f t="shared" si="24"/>
        <v>9520</v>
      </c>
      <c r="Z46" s="171" t="str">
        <f t="shared" si="25"/>
        <v>OK</v>
      </c>
      <c r="AA46" s="80"/>
    </row>
    <row r="47" spans="2:27" ht="34.9" customHeight="1" thickBot="1" x14ac:dyDescent="0.25">
      <c r="B47" s="80"/>
      <c r="C47" s="29" t="s">
        <v>19</v>
      </c>
      <c r="D47" s="47" t="s">
        <v>60</v>
      </c>
      <c r="E47" s="31"/>
      <c r="F47" s="32" t="s">
        <v>114</v>
      </c>
      <c r="G47" s="80"/>
      <c r="H47" s="33">
        <v>0</v>
      </c>
      <c r="I47" s="98">
        <f>ROUND(H47*19%,2)</f>
        <v>0</v>
      </c>
      <c r="J47" s="119">
        <f t="shared" si="23"/>
        <v>0</v>
      </c>
      <c r="K47" s="80"/>
      <c r="L47" s="33">
        <v>0</v>
      </c>
      <c r="M47" s="62">
        <v>0</v>
      </c>
      <c r="N47" s="119">
        <f>L47+M47</f>
        <v>0</v>
      </c>
      <c r="O47" s="80"/>
      <c r="P47" s="121">
        <f>J47+N47</f>
        <v>0</v>
      </c>
      <c r="Q47" s="80"/>
      <c r="S47" s="80"/>
      <c r="T47" s="33"/>
      <c r="U47" s="62"/>
      <c r="V47" s="62"/>
      <c r="W47" s="62"/>
      <c r="X47" s="62"/>
      <c r="Y47" s="172">
        <f t="shared" si="24"/>
        <v>0</v>
      </c>
      <c r="Z47" s="173" t="str">
        <f t="shared" si="25"/>
        <v>OK</v>
      </c>
      <c r="AA47" s="80"/>
    </row>
    <row r="48" spans="2:27" ht="15" customHeight="1" thickBot="1" x14ac:dyDescent="0.25"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S48" s="80"/>
      <c r="T48" s="80"/>
      <c r="U48" s="80"/>
      <c r="V48" s="80"/>
      <c r="W48" s="80"/>
      <c r="X48" s="80"/>
      <c r="Y48" s="80"/>
      <c r="Z48" s="80"/>
      <c r="AA48" s="80"/>
    </row>
    <row r="49" spans="2:27" ht="30" customHeight="1" thickBot="1" x14ac:dyDescent="0.25">
      <c r="B49" s="80"/>
      <c r="C49" s="225" t="s">
        <v>20</v>
      </c>
      <c r="D49" s="226"/>
      <c r="E49" s="226"/>
      <c r="F49" s="227"/>
      <c r="G49" s="80"/>
      <c r="H49" s="141">
        <f>SUM(H46:H47)</f>
        <v>8000</v>
      </c>
      <c r="I49" s="135">
        <f>SUM(I46:I47)</f>
        <v>1520</v>
      </c>
      <c r="J49" s="142">
        <f>H49+I49</f>
        <v>9520</v>
      </c>
      <c r="K49" s="129"/>
      <c r="L49" s="141">
        <f>SUM(L44:L47)</f>
        <v>0</v>
      </c>
      <c r="M49" s="135">
        <f>SUM(M44:M47)</f>
        <v>0</v>
      </c>
      <c r="N49" s="142">
        <f>L49+M49</f>
        <v>0</v>
      </c>
      <c r="O49" s="129"/>
      <c r="P49" s="123">
        <f>N49+J49</f>
        <v>9520</v>
      </c>
      <c r="Q49" s="80"/>
      <c r="S49" s="80"/>
      <c r="T49" s="141">
        <f>SUM(T44:T47)</f>
        <v>2000</v>
      </c>
      <c r="U49" s="135">
        <f t="shared" ref="U49:X49" si="26">SUM(U44:U47)</f>
        <v>7520</v>
      </c>
      <c r="V49" s="135">
        <f t="shared" si="26"/>
        <v>0</v>
      </c>
      <c r="W49" s="135">
        <f t="shared" si="26"/>
        <v>0</v>
      </c>
      <c r="X49" s="135">
        <f t="shared" si="26"/>
        <v>0</v>
      </c>
      <c r="Y49" s="174">
        <f>SUM(T49:X49)</f>
        <v>9520</v>
      </c>
      <c r="Z49" s="175" t="str">
        <f>IF(Y49=P49,"OK","ERROR")</f>
        <v>OK</v>
      </c>
      <c r="AA49" s="80"/>
    </row>
    <row r="50" spans="2:27" ht="30" customHeight="1" thickBot="1" x14ac:dyDescent="0.25">
      <c r="B50" s="80"/>
      <c r="C50" s="80"/>
      <c r="D50" s="85"/>
      <c r="E50" s="85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S50" s="80"/>
      <c r="T50" s="80"/>
      <c r="U50" s="80"/>
      <c r="V50" s="80"/>
      <c r="W50" s="80"/>
      <c r="X50" s="80"/>
      <c r="Y50" s="80"/>
      <c r="Z50" s="80"/>
      <c r="AA50" s="80"/>
    </row>
    <row r="51" spans="2:27" ht="40.15" customHeight="1" thickBot="1" x14ac:dyDescent="0.25">
      <c r="B51" s="80"/>
      <c r="C51" s="234" t="s">
        <v>115</v>
      </c>
      <c r="D51" s="235"/>
      <c r="E51" s="235"/>
      <c r="F51" s="236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S51" s="80"/>
      <c r="T51" s="237" t="s">
        <v>115</v>
      </c>
      <c r="U51" s="238"/>
      <c r="V51" s="238"/>
      <c r="W51" s="238"/>
      <c r="X51" s="238"/>
      <c r="Y51" s="238"/>
      <c r="Z51" s="239"/>
      <c r="AA51" s="80"/>
    </row>
    <row r="52" spans="2:27" ht="18.600000000000001" customHeight="1" thickBot="1" x14ac:dyDescent="0.25"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S52" s="80"/>
      <c r="T52" s="80"/>
      <c r="U52" s="80"/>
      <c r="V52" s="80"/>
      <c r="W52" s="80"/>
      <c r="X52" s="80"/>
      <c r="Y52" s="80"/>
      <c r="Z52" s="80"/>
      <c r="AA52" s="80"/>
    </row>
    <row r="53" spans="2:27" ht="30" customHeight="1" thickBot="1" x14ac:dyDescent="0.25">
      <c r="B53" s="80"/>
      <c r="C53" s="38" t="s">
        <v>21</v>
      </c>
      <c r="D53" s="63" t="s">
        <v>60</v>
      </c>
      <c r="E53" s="64"/>
      <c r="F53" s="65" t="s">
        <v>116</v>
      </c>
      <c r="G53" s="80"/>
      <c r="H53" s="39">
        <v>104000</v>
      </c>
      <c r="I53" s="98">
        <f>ROUND(H53*19%,2)</f>
        <v>19760</v>
      </c>
      <c r="J53" s="143">
        <f t="shared" ref="J53" si="27">H53+I53</f>
        <v>123760</v>
      </c>
      <c r="K53" s="80"/>
      <c r="L53" s="39"/>
      <c r="M53" s="40"/>
      <c r="N53" s="143">
        <f t="shared" ref="N53" si="28">L53+M53</f>
        <v>0</v>
      </c>
      <c r="O53" s="80"/>
      <c r="P53" s="144">
        <f t="shared" ref="P53" si="29">J53+N53</f>
        <v>123760</v>
      </c>
      <c r="Q53" s="80"/>
      <c r="S53" s="80"/>
      <c r="T53" s="78"/>
      <c r="U53" s="40">
        <f>P53</f>
        <v>123760</v>
      </c>
      <c r="V53" s="40"/>
      <c r="W53" s="79"/>
      <c r="X53" s="79"/>
      <c r="Y53" s="174">
        <f>SUM(T53:X53)</f>
        <v>123760</v>
      </c>
      <c r="Z53" s="175" t="str">
        <f t="shared" ref="Z53" si="30">IF(Y53=P53,"OK","ERROR")</f>
        <v>OK</v>
      </c>
      <c r="AA53" s="80"/>
    </row>
    <row r="54" spans="2:27" ht="18" customHeight="1" thickBot="1" x14ac:dyDescent="0.25"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S54" s="80"/>
      <c r="T54" s="80"/>
      <c r="U54" s="80"/>
      <c r="V54" s="80"/>
      <c r="W54" s="80"/>
      <c r="X54" s="80"/>
      <c r="Y54" s="80"/>
      <c r="Z54" s="80"/>
      <c r="AA54" s="80"/>
    </row>
    <row r="55" spans="2:27" ht="30" customHeight="1" thickBot="1" x14ac:dyDescent="0.25">
      <c r="B55" s="80"/>
      <c r="C55" s="225" t="s">
        <v>23</v>
      </c>
      <c r="D55" s="226"/>
      <c r="E55" s="226"/>
      <c r="F55" s="227"/>
      <c r="G55" s="80"/>
      <c r="H55" s="141">
        <f>H53</f>
        <v>104000</v>
      </c>
      <c r="I55" s="135">
        <f>I53</f>
        <v>19760</v>
      </c>
      <c r="J55" s="142">
        <f>H55+I55</f>
        <v>123760</v>
      </c>
      <c r="K55" s="129"/>
      <c r="L55" s="141">
        <f>L53</f>
        <v>0</v>
      </c>
      <c r="M55" s="135">
        <f>M53</f>
        <v>0</v>
      </c>
      <c r="N55" s="142">
        <f>L55+M55</f>
        <v>0</v>
      </c>
      <c r="O55" s="129"/>
      <c r="P55" s="123">
        <f>J55+N55</f>
        <v>123760</v>
      </c>
      <c r="Q55" s="80"/>
      <c r="S55" s="80"/>
      <c r="T55" s="141">
        <f>T53</f>
        <v>0</v>
      </c>
      <c r="U55" s="135">
        <f>U53</f>
        <v>123760</v>
      </c>
      <c r="V55" s="135">
        <f t="shared" ref="V55:X55" si="31">V53</f>
        <v>0</v>
      </c>
      <c r="W55" s="135">
        <f t="shared" si="31"/>
        <v>0</v>
      </c>
      <c r="X55" s="135">
        <f t="shared" si="31"/>
        <v>0</v>
      </c>
      <c r="Y55" s="181">
        <f>SUM(T55:X55)</f>
        <v>123760</v>
      </c>
      <c r="Z55" s="175" t="str">
        <f>IF(Y55=P55,"OK","ERROR")</f>
        <v>OK</v>
      </c>
      <c r="AA55" s="80"/>
    </row>
    <row r="56" spans="2:27" ht="19.899999999999999" customHeight="1" thickBot="1" x14ac:dyDescent="0.25">
      <c r="B56" s="80"/>
      <c r="C56" s="80"/>
      <c r="D56" s="85"/>
      <c r="E56" s="85"/>
      <c r="F56" s="80"/>
      <c r="G56" s="80"/>
      <c r="H56" s="129"/>
      <c r="I56" s="129"/>
      <c r="J56" s="129"/>
      <c r="K56" s="129"/>
      <c r="L56" s="129"/>
      <c r="M56" s="129"/>
      <c r="N56" s="129"/>
      <c r="O56" s="129"/>
      <c r="P56" s="129"/>
      <c r="Q56" s="80"/>
      <c r="S56" s="80"/>
      <c r="T56" s="129"/>
      <c r="U56" s="129"/>
      <c r="V56" s="129"/>
      <c r="W56" s="129"/>
      <c r="X56" s="129"/>
      <c r="Y56" s="129"/>
      <c r="Z56" s="129"/>
      <c r="AA56" s="80"/>
    </row>
    <row r="57" spans="2:27" ht="31.15" customHeight="1" thickBot="1" x14ac:dyDescent="0.25">
      <c r="B57" s="80"/>
      <c r="C57" s="222" t="s">
        <v>24</v>
      </c>
      <c r="D57" s="223"/>
      <c r="E57" s="223"/>
      <c r="F57" s="224"/>
      <c r="G57" s="80"/>
      <c r="H57" s="145">
        <f>H55+H49+H40+H28</f>
        <v>2487650</v>
      </c>
      <c r="I57" s="146">
        <f>I55+I49+I40+I28</f>
        <v>472653.5</v>
      </c>
      <c r="J57" s="147">
        <f>H57+I57</f>
        <v>2960303.5</v>
      </c>
      <c r="K57" s="148"/>
      <c r="L57" s="145">
        <f>L55+L49+L40+L28</f>
        <v>0</v>
      </c>
      <c r="M57" s="146">
        <f>M55+M49+M40+M28</f>
        <v>0</v>
      </c>
      <c r="N57" s="147">
        <f>L57+M57</f>
        <v>0</v>
      </c>
      <c r="O57" s="148"/>
      <c r="P57" s="149">
        <f>N57+J57</f>
        <v>2960303.5</v>
      </c>
      <c r="Q57" s="80"/>
      <c r="S57" s="80"/>
      <c r="T57" s="145">
        <f>T55+T49+T40+T28</f>
        <v>201655.82</v>
      </c>
      <c r="U57" s="146">
        <f t="shared" ref="U57:X57" si="32">U55+U49+U40+U28</f>
        <v>2758647.6799999997</v>
      </c>
      <c r="V57" s="146">
        <f t="shared" si="32"/>
        <v>0</v>
      </c>
      <c r="W57" s="146">
        <f t="shared" si="32"/>
        <v>0</v>
      </c>
      <c r="X57" s="146">
        <f t="shared" si="32"/>
        <v>0</v>
      </c>
      <c r="Y57" s="181">
        <f>SUM(T57:X57)</f>
        <v>2960303.4999999995</v>
      </c>
      <c r="Z57" s="175" t="str">
        <f>IF(Y57=P57,"OK","ERROR")</f>
        <v>OK</v>
      </c>
      <c r="AA57" s="80"/>
    </row>
    <row r="58" spans="2:27" ht="31.9" customHeight="1" x14ac:dyDescent="0.2"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S58" s="80"/>
      <c r="T58" s="80"/>
      <c r="U58" s="80"/>
      <c r="V58" s="80"/>
      <c r="W58" s="80"/>
      <c r="X58" s="80"/>
      <c r="Y58" s="80"/>
      <c r="Z58" s="80"/>
      <c r="AA58" s="80"/>
    </row>
    <row r="59" spans="2:27" ht="31.9" customHeight="1" x14ac:dyDescent="0.2">
      <c r="D59" s="81"/>
      <c r="E59" s="81"/>
    </row>
    <row r="60" spans="2:27" ht="19.899999999999999" customHeight="1" thickBot="1" x14ac:dyDescent="0.25">
      <c r="D60" s="81"/>
      <c r="E60" s="81"/>
      <c r="G60" s="80"/>
      <c r="H60" s="80"/>
      <c r="I60" s="80"/>
      <c r="J60" s="80"/>
      <c r="K60" s="80"/>
      <c r="L60" s="80"/>
      <c r="M60" s="80"/>
      <c r="N60" s="80"/>
      <c r="O60" s="80"/>
      <c r="T60" s="102"/>
      <c r="U60" s="102"/>
      <c r="V60" s="102"/>
      <c r="W60" s="102"/>
      <c r="X60" s="102"/>
      <c r="Y60" s="102"/>
      <c r="Z60" s="83"/>
    </row>
    <row r="61" spans="2:27" ht="30" customHeight="1" thickBot="1" x14ac:dyDescent="0.25">
      <c r="D61" s="201"/>
      <c r="G61" s="80"/>
      <c r="H61" s="202" t="s">
        <v>56</v>
      </c>
      <c r="I61" s="203"/>
      <c r="J61" s="203"/>
      <c r="K61" s="203"/>
      <c r="L61" s="203"/>
      <c r="M61" s="203"/>
      <c r="N61" s="204"/>
      <c r="O61" s="80"/>
    </row>
    <row r="62" spans="2:27" ht="30" customHeight="1" thickBot="1" x14ac:dyDescent="0.25">
      <c r="G62" s="80"/>
      <c r="H62" s="129"/>
      <c r="I62" s="129"/>
      <c r="J62" s="129"/>
      <c r="K62" s="129"/>
      <c r="L62" s="129"/>
      <c r="M62" s="129"/>
      <c r="N62" s="129"/>
      <c r="O62" s="80"/>
    </row>
    <row r="63" spans="2:27" ht="30" customHeight="1" x14ac:dyDescent="0.2">
      <c r="G63" s="80"/>
      <c r="H63" s="261" t="s">
        <v>68</v>
      </c>
      <c r="I63" s="262"/>
      <c r="J63" s="262"/>
      <c r="K63" s="262"/>
      <c r="L63" s="262"/>
      <c r="M63" s="262"/>
      <c r="N63" s="150" t="s">
        <v>69</v>
      </c>
      <c r="O63" s="80"/>
    </row>
    <row r="64" spans="2:27" ht="30" customHeight="1" x14ac:dyDescent="0.2">
      <c r="G64" s="80"/>
      <c r="H64" s="263" t="s">
        <v>117</v>
      </c>
      <c r="I64" s="264"/>
      <c r="J64" s="264"/>
      <c r="K64" s="264"/>
      <c r="L64" s="264"/>
      <c r="M64" s="264"/>
      <c r="N64" s="151" t="str">
        <f>IF(J57=0,"",IF((J13+J26)&lt;=10%*$J$40,"Se verifica","Nu se verifica"))</f>
        <v>Se verifica</v>
      </c>
      <c r="O64" s="80"/>
    </row>
    <row r="65" spans="4:27" ht="30" customHeight="1" x14ac:dyDescent="0.2">
      <c r="D65" s="201"/>
      <c r="G65" s="80"/>
      <c r="H65" s="263" t="s">
        <v>118</v>
      </c>
      <c r="I65" s="264"/>
      <c r="J65" s="264"/>
      <c r="K65" s="264"/>
      <c r="L65" s="264"/>
      <c r="M65" s="264"/>
      <c r="N65" s="152" t="str">
        <f>IF(J57=0,"",IF((J32+J35+J37)&lt;=10%*$J$40,"Se verifica","Nu se verifica"))</f>
        <v>Se verifica</v>
      </c>
      <c r="O65" s="80"/>
    </row>
    <row r="66" spans="4:27" ht="30" customHeight="1" x14ac:dyDescent="0.2">
      <c r="G66" s="80"/>
      <c r="H66" s="249" t="s">
        <v>113</v>
      </c>
      <c r="I66" s="250"/>
      <c r="J66" s="250"/>
      <c r="K66" s="250"/>
      <c r="L66" s="250"/>
      <c r="M66" s="251"/>
      <c r="N66" s="152" t="str">
        <f>IF(J57=0,"",IF(J46&lt;=10000,"Se verifica","Nu se verifica"))</f>
        <v>Se verifica</v>
      </c>
      <c r="O66" s="80"/>
    </row>
    <row r="67" spans="4:27" ht="30" customHeight="1" thickBot="1" x14ac:dyDescent="0.25">
      <c r="G67" s="80"/>
      <c r="H67" s="258" t="s">
        <v>119</v>
      </c>
      <c r="I67" s="259"/>
      <c r="J67" s="259"/>
      <c r="K67" s="259"/>
      <c r="L67" s="259"/>
      <c r="M67" s="260"/>
      <c r="N67" s="153" t="str">
        <f>IF(J57=0,"",IF((J55+J47)&lt;=5%*$J$40,"Se verifica","Nu se verifica"))</f>
        <v>Se verifica</v>
      </c>
      <c r="O67" s="80"/>
    </row>
    <row r="68" spans="4:27" ht="30" customHeight="1" x14ac:dyDescent="0.2">
      <c r="G68" s="80"/>
      <c r="H68" s="80"/>
      <c r="I68" s="80"/>
      <c r="J68" s="80"/>
      <c r="K68" s="80"/>
      <c r="L68" s="80"/>
      <c r="M68" s="80"/>
      <c r="N68" s="80"/>
      <c r="O68" s="80"/>
    </row>
    <row r="69" spans="4:27" ht="29.25" customHeight="1" x14ac:dyDescent="0.2"/>
    <row r="70" spans="4:27" ht="4.5" hidden="1" customHeight="1" x14ac:dyDescent="0.2"/>
    <row r="71" spans="4:27" ht="4.5" hidden="1" customHeight="1" x14ac:dyDescent="0.2"/>
    <row r="72" spans="4:27" ht="4.5" hidden="1" customHeight="1" x14ac:dyDescent="0.2"/>
    <row r="73" spans="4:27" ht="4.5" hidden="1" customHeight="1" x14ac:dyDescent="0.2"/>
    <row r="74" spans="4:27" ht="4.5" hidden="1" customHeight="1" x14ac:dyDescent="0.2"/>
    <row r="75" spans="4:27" ht="28.9" customHeight="1" thickBot="1" x14ac:dyDescent="0.25">
      <c r="G75" s="80"/>
      <c r="H75" s="80"/>
      <c r="I75" s="80"/>
      <c r="J75" s="80"/>
      <c r="K75" s="80"/>
      <c r="L75" s="80"/>
      <c r="M75" s="80"/>
      <c r="N75" s="80"/>
      <c r="O75" s="80"/>
    </row>
    <row r="76" spans="4:27" ht="32.450000000000003" customHeight="1" thickBot="1" x14ac:dyDescent="0.25">
      <c r="G76" s="80"/>
      <c r="H76" s="154" t="s">
        <v>25</v>
      </c>
      <c r="I76" s="253" t="s">
        <v>26</v>
      </c>
      <c r="J76" s="254"/>
      <c r="K76" s="254"/>
      <c r="L76" s="255"/>
      <c r="M76" s="155" t="s">
        <v>27</v>
      </c>
      <c r="N76" s="156" t="s">
        <v>69</v>
      </c>
      <c r="O76" s="80"/>
    </row>
    <row r="77" spans="4:27" s="103" customFormat="1" ht="30" customHeight="1" x14ac:dyDescent="0.2">
      <c r="G77" s="80"/>
      <c r="H77" s="157" t="s">
        <v>28</v>
      </c>
      <c r="I77" s="252" t="s">
        <v>29</v>
      </c>
      <c r="J77" s="252"/>
      <c r="K77" s="252"/>
      <c r="L77" s="252"/>
      <c r="M77" s="158">
        <f>M78+M79</f>
        <v>2960303.5</v>
      </c>
      <c r="N77" s="159"/>
      <c r="O77" s="80"/>
      <c r="R77" s="81"/>
      <c r="T77" s="81"/>
      <c r="U77" s="81"/>
      <c r="V77" s="81"/>
      <c r="W77" s="81"/>
      <c r="X77" s="81"/>
      <c r="Y77" s="81"/>
      <c r="Z77" s="81"/>
      <c r="AA77" s="81"/>
    </row>
    <row r="78" spans="4:27" s="103" customFormat="1" ht="30" customHeight="1" x14ac:dyDescent="0.2">
      <c r="G78" s="80"/>
      <c r="H78" s="160" t="s">
        <v>30</v>
      </c>
      <c r="I78" s="243" t="s">
        <v>31</v>
      </c>
      <c r="J78" s="244"/>
      <c r="K78" s="244"/>
      <c r="L78" s="245"/>
      <c r="M78" s="161">
        <f>N57</f>
        <v>0</v>
      </c>
      <c r="N78" s="159"/>
      <c r="O78" s="80"/>
      <c r="R78" s="81"/>
      <c r="T78" s="81"/>
      <c r="U78" s="81"/>
      <c r="V78" s="81"/>
      <c r="W78" s="81"/>
      <c r="X78" s="81"/>
      <c r="Y78" s="81"/>
      <c r="Z78" s="81"/>
      <c r="AA78" s="81"/>
    </row>
    <row r="79" spans="4:27" s="103" customFormat="1" ht="30" customHeight="1" thickBot="1" x14ac:dyDescent="0.25">
      <c r="G79" s="80"/>
      <c r="H79" s="160" t="s">
        <v>32</v>
      </c>
      <c r="I79" s="243" t="s">
        <v>33</v>
      </c>
      <c r="J79" s="244"/>
      <c r="K79" s="244"/>
      <c r="L79" s="245"/>
      <c r="M79" s="161">
        <f>J57</f>
        <v>2960303.5</v>
      </c>
      <c r="N79" s="159"/>
      <c r="O79" s="80"/>
      <c r="R79" s="81"/>
    </row>
    <row r="80" spans="4:27" s="103" customFormat="1" ht="30" customHeight="1" thickBot="1" x14ac:dyDescent="0.25">
      <c r="G80" s="80"/>
      <c r="H80" s="110" t="s">
        <v>34</v>
      </c>
      <c r="I80" s="256" t="s">
        <v>38</v>
      </c>
      <c r="J80" s="257"/>
      <c r="K80" s="257"/>
      <c r="L80" s="257"/>
      <c r="M80" s="111">
        <v>2901097.43</v>
      </c>
      <c r="N80" s="164" t="str">
        <f>IF(M80=0,"",IF(AND(M80&lt;=98%*M79,M80/eur&gt;=100000,M80/eur&lt;=600000),"Se verifica","Nu se verifica"))</f>
        <v>Se verifica</v>
      </c>
      <c r="O80" s="80"/>
      <c r="R80" s="81"/>
    </row>
    <row r="81" spans="7:36" s="103" customFormat="1" ht="30" customHeight="1" x14ac:dyDescent="0.2">
      <c r="G81" s="80"/>
      <c r="H81" s="157" t="s">
        <v>37</v>
      </c>
      <c r="I81" s="265" t="s">
        <v>35</v>
      </c>
      <c r="J81" s="266"/>
      <c r="K81" s="266"/>
      <c r="L81" s="267"/>
      <c r="M81" s="158">
        <f>M82+M83</f>
        <v>59206.069999999832</v>
      </c>
      <c r="O81" s="80"/>
      <c r="R81" s="81"/>
    </row>
    <row r="82" spans="7:36" s="103" customFormat="1" ht="40.9" customHeight="1" x14ac:dyDescent="0.2">
      <c r="G82" s="80"/>
      <c r="H82" s="160" t="s">
        <v>43</v>
      </c>
      <c r="I82" s="243" t="s">
        <v>57</v>
      </c>
      <c r="J82" s="244"/>
      <c r="K82" s="244"/>
      <c r="L82" s="245"/>
      <c r="M82" s="161">
        <f>M79-M80</f>
        <v>59206.069999999832</v>
      </c>
      <c r="N82" s="81"/>
      <c r="O82" s="80"/>
      <c r="R82" s="81"/>
      <c r="AB82" s="81"/>
      <c r="AC82" s="81"/>
      <c r="AD82" s="81"/>
      <c r="AE82" s="81"/>
      <c r="AF82" s="81"/>
      <c r="AG82" s="81"/>
      <c r="AH82" s="81"/>
      <c r="AI82" s="81"/>
      <c r="AJ82" s="81"/>
    </row>
    <row r="83" spans="7:36" ht="40.9" customHeight="1" thickBot="1" x14ac:dyDescent="0.25">
      <c r="G83" s="80"/>
      <c r="H83" s="162" t="s">
        <v>44</v>
      </c>
      <c r="I83" s="246" t="s">
        <v>36</v>
      </c>
      <c r="J83" s="247"/>
      <c r="K83" s="247"/>
      <c r="L83" s="248"/>
      <c r="M83" s="163">
        <f>M78</f>
        <v>0</v>
      </c>
      <c r="O83" s="80"/>
    </row>
    <row r="84" spans="7:36" ht="30" customHeight="1" x14ac:dyDescent="0.2">
      <c r="G84" s="80"/>
      <c r="H84" s="80"/>
      <c r="I84" s="80"/>
      <c r="J84" s="80"/>
      <c r="K84" s="80"/>
      <c r="L84" s="80"/>
      <c r="M84" s="80"/>
      <c r="N84" s="80"/>
      <c r="O84" s="80"/>
    </row>
  </sheetData>
  <sheetProtection formatCells="0" formatColumns="0" formatRows="0" insertColumns="0" insertRows="0"/>
  <mergeCells count="38">
    <mergeCell ref="H61:N61"/>
    <mergeCell ref="H63:M63"/>
    <mergeCell ref="H64:M64"/>
    <mergeCell ref="H65:M65"/>
    <mergeCell ref="I81:L81"/>
    <mergeCell ref="I82:L82"/>
    <mergeCell ref="I83:L83"/>
    <mergeCell ref="H66:M66"/>
    <mergeCell ref="I77:L77"/>
    <mergeCell ref="I76:L76"/>
    <mergeCell ref="I78:L78"/>
    <mergeCell ref="I79:L79"/>
    <mergeCell ref="I80:L80"/>
    <mergeCell ref="H67:M67"/>
    <mergeCell ref="C57:F57"/>
    <mergeCell ref="C55:F55"/>
    <mergeCell ref="T7:Z8"/>
    <mergeCell ref="D7:D8"/>
    <mergeCell ref="C11:F11"/>
    <mergeCell ref="T51:Z51"/>
    <mergeCell ref="T42:Z42"/>
    <mergeCell ref="T30:Z30"/>
    <mergeCell ref="C28:F28"/>
    <mergeCell ref="C49:F49"/>
    <mergeCell ref="T11:Z11"/>
    <mergeCell ref="C30:F30"/>
    <mergeCell ref="C42:F42"/>
    <mergeCell ref="C51:F51"/>
    <mergeCell ref="C40:F40"/>
    <mergeCell ref="C3:P3"/>
    <mergeCell ref="P7:P8"/>
    <mergeCell ref="C7:C8"/>
    <mergeCell ref="F7:F8"/>
    <mergeCell ref="H7:I7"/>
    <mergeCell ref="J7:J8"/>
    <mergeCell ref="E7:E8"/>
    <mergeCell ref="L7:M7"/>
    <mergeCell ref="N7:N8"/>
  </mergeCells>
  <phoneticPr fontId="3" type="noConversion"/>
  <conditionalFormatting sqref="N64:N67">
    <cfRule type="cellIs" dxfId="5" priority="1" operator="equal">
      <formula>"Nu se verifica"</formula>
    </cfRule>
    <cfRule type="cellIs" dxfId="4" priority="2" operator="equal">
      <formula>"Se verifica"</formula>
    </cfRule>
  </conditionalFormatting>
  <conditionalFormatting sqref="N80">
    <cfRule type="cellIs" dxfId="3" priority="7" operator="equal">
      <formula>"Nu se verifica"</formula>
    </cfRule>
    <cfRule type="cellIs" dxfId="2" priority="8" operator="equal">
      <formula>"Se verifica"</formula>
    </cfRule>
  </conditionalFormatting>
  <conditionalFormatting sqref="Z13:Z16 Z18 Z20:Z24 Z26 Z28 Z32:Z38 Z40 Z44:Z47 Z49 Z53 Z55 Z60">
    <cfRule type="cellIs" dxfId="1" priority="44" operator="equal">
      <formula>"error"</formula>
    </cfRule>
  </conditionalFormatting>
  <conditionalFormatting sqref="Z57">
    <cfRule type="cellIs" dxfId="0" priority="11" operator="equal">
      <formula>"error"</formula>
    </cfRule>
  </conditionalFormatting>
  <pageMargins left="0.31496062992125984" right="0.31496062992125984" top="0.35433070866141736" bottom="0.35433070866141736" header="0.31496062992125984" footer="0.31496062992125984"/>
  <pageSetup scale="74" orientation="landscape" r:id="rId1"/>
  <colBreaks count="1" manualBreakCount="1">
    <brk id="16" max="1048575" man="1"/>
  </colBreak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Foaie1!$K$6:$K$11</xm:f>
          </x14:formula1>
          <xm:sqref>D26 D44:D47 D13:D16 D18 D20:D24 D32:D38 D53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"/>
  <sheetViews>
    <sheetView workbookViewId="0">
      <selection activeCell="M30" sqref="M30"/>
    </sheetView>
  </sheetViews>
  <sheetFormatPr defaultColWidth="9.140625" defaultRowHeight="15" x14ac:dyDescent="0.25"/>
  <cols>
    <col min="1" max="1" width="14.7109375" style="182" customWidth="1"/>
    <col min="2" max="5" width="9.140625" style="182"/>
    <col min="6" max="7" width="10.5703125" style="182" customWidth="1"/>
    <col min="8" max="8" width="12.7109375" style="182" customWidth="1"/>
    <col min="9" max="9" width="10.5703125" style="182" customWidth="1"/>
    <col min="10" max="17" width="9.140625" style="182"/>
    <col min="18" max="18" width="10.5703125" style="182" customWidth="1"/>
    <col min="19" max="22" width="9.140625" style="182"/>
    <col min="23" max="23" width="11.140625" style="182" customWidth="1"/>
    <col min="24" max="24" width="9.140625" style="182"/>
    <col min="25" max="25" width="10.7109375" style="182" customWidth="1"/>
    <col min="26" max="26" width="16.42578125" style="182" customWidth="1"/>
    <col min="27" max="27" width="15.42578125" style="182" customWidth="1"/>
    <col min="28" max="28" width="15.140625" style="182" customWidth="1"/>
    <col min="29" max="29" width="11.7109375" style="182" customWidth="1"/>
    <col min="30" max="30" width="12.28515625" style="182" customWidth="1"/>
    <col min="31" max="31" width="11.5703125" style="182" customWidth="1"/>
    <col min="32" max="32" width="9.140625" style="182"/>
    <col min="33" max="33" width="10.7109375" style="182" customWidth="1"/>
    <col min="34" max="34" width="11.140625" style="182" customWidth="1"/>
    <col min="35" max="37" width="9.140625" style="182"/>
    <col min="38" max="38" width="11" style="182" customWidth="1"/>
    <col min="39" max="39" width="12" style="182" customWidth="1"/>
    <col min="40" max="42" width="9.140625" style="182"/>
    <col min="43" max="43" width="12" style="182" customWidth="1"/>
    <col min="44" max="44" width="11.140625" style="182" customWidth="1"/>
    <col min="45" max="45" width="12.42578125" style="182" customWidth="1"/>
    <col min="46" max="46" width="11" style="182" customWidth="1"/>
    <col min="47" max="16384" width="9.140625" style="182"/>
  </cols>
  <sheetData>
    <row r="1" spans="1:46" x14ac:dyDescent="0.25">
      <c r="A1" s="183"/>
      <c r="B1" s="184"/>
      <c r="C1" s="184"/>
      <c r="D1" s="185"/>
      <c r="E1" s="184"/>
      <c r="F1" s="184"/>
      <c r="G1" s="184"/>
      <c r="H1" s="184"/>
      <c r="I1" s="184"/>
      <c r="J1" s="185"/>
      <c r="K1" s="185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5"/>
      <c r="AG1" s="185"/>
      <c r="AH1" s="185"/>
      <c r="AI1" s="185"/>
      <c r="AJ1" s="185"/>
      <c r="AK1" s="185"/>
      <c r="AL1" s="184"/>
      <c r="AM1" s="184"/>
      <c r="AN1" s="184"/>
      <c r="AO1" s="184"/>
      <c r="AP1" s="185"/>
      <c r="AQ1" s="184"/>
      <c r="AR1" s="184"/>
      <c r="AS1" s="184"/>
      <c r="AT1" s="18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workbookViewId="0">
      <selection activeCell="R100" sqref="R100"/>
    </sheetView>
  </sheetViews>
  <sheetFormatPr defaultColWidth="9.140625" defaultRowHeight="15" x14ac:dyDescent="0.25"/>
  <cols>
    <col min="1" max="1" width="9.140625" style="182"/>
    <col min="2" max="2" width="18.42578125" style="182" customWidth="1"/>
    <col min="3" max="4" width="9.140625" style="182"/>
    <col min="5" max="5" width="13" style="182" customWidth="1"/>
    <col min="6" max="6" width="12.42578125" style="182" customWidth="1"/>
    <col min="7" max="16384" width="9.140625" style="182"/>
  </cols>
  <sheetData>
    <row r="1" spans="1:13" ht="15" customHeight="1" x14ac:dyDescent="0.25">
      <c r="A1" s="268" t="s">
        <v>120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195"/>
    </row>
    <row r="2" spans="1:13" x14ac:dyDescent="0.2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195"/>
    </row>
    <row r="3" spans="1:13" x14ac:dyDescent="0.2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195"/>
    </row>
    <row r="4" spans="1:13" ht="30.75" customHeight="1" x14ac:dyDescent="0.2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195"/>
    </row>
    <row r="7" spans="1:13" ht="34.5" customHeight="1" x14ac:dyDescent="0.25">
      <c r="A7" s="272" t="s">
        <v>121</v>
      </c>
      <c r="B7" s="272" t="s">
        <v>122</v>
      </c>
      <c r="C7" s="272" t="s">
        <v>123</v>
      </c>
      <c r="D7" s="273" t="s">
        <v>124</v>
      </c>
      <c r="E7" s="273"/>
      <c r="F7" s="273"/>
      <c r="G7" s="273"/>
      <c r="H7" s="272" t="s">
        <v>125</v>
      </c>
      <c r="I7" s="272"/>
      <c r="J7" s="272"/>
      <c r="K7" s="273" t="s">
        <v>126</v>
      </c>
      <c r="L7" s="273" t="s">
        <v>127</v>
      </c>
    </row>
    <row r="8" spans="1:13" ht="60" x14ac:dyDescent="0.25">
      <c r="A8" s="272"/>
      <c r="B8" s="272"/>
      <c r="C8" s="272"/>
      <c r="D8" s="186" t="s">
        <v>128</v>
      </c>
      <c r="E8" s="187" t="s">
        <v>129</v>
      </c>
      <c r="F8" s="187" t="s">
        <v>130</v>
      </c>
      <c r="G8" s="187" t="s">
        <v>131</v>
      </c>
      <c r="H8" s="186" t="s">
        <v>128</v>
      </c>
      <c r="I8" s="186" t="s">
        <v>132</v>
      </c>
      <c r="J8" s="186" t="s">
        <v>133</v>
      </c>
      <c r="K8" s="273"/>
      <c r="L8" s="273"/>
    </row>
    <row r="9" spans="1:13" x14ac:dyDescent="0.25">
      <c r="A9" s="188">
        <v>0</v>
      </c>
      <c r="B9" s="189">
        <v>1</v>
      </c>
      <c r="C9" s="189">
        <v>2</v>
      </c>
      <c r="D9" s="189" t="s">
        <v>134</v>
      </c>
      <c r="E9" s="189">
        <v>4</v>
      </c>
      <c r="F9" s="190">
        <v>5</v>
      </c>
      <c r="G9" s="190">
        <v>6</v>
      </c>
      <c r="H9" s="190" t="s">
        <v>135</v>
      </c>
      <c r="I9" s="190">
        <v>8</v>
      </c>
      <c r="J9" s="190">
        <v>9</v>
      </c>
      <c r="K9" s="190">
        <v>10</v>
      </c>
      <c r="L9" s="190" t="s">
        <v>136</v>
      </c>
    </row>
    <row r="10" spans="1:13" x14ac:dyDescent="0.25">
      <c r="A10" s="191">
        <v>1</v>
      </c>
      <c r="B10" s="192">
        <f>'2 EXPORT SMIS'!H2</f>
        <v>0</v>
      </c>
      <c r="C10" s="192">
        <f>'2 EXPORT SMIS'!I2</f>
        <v>0</v>
      </c>
      <c r="D10" s="193">
        <f>E10+F10+G10</f>
        <v>0</v>
      </c>
      <c r="E10" s="193">
        <f>'2 EXPORT SMIS'!AI2</f>
        <v>0</v>
      </c>
      <c r="F10" s="193">
        <f>'2 EXPORT SMIS'!AL2</f>
        <v>0</v>
      </c>
      <c r="G10" s="193">
        <f>'2 EXPORT SMIS'!AC2</f>
        <v>0</v>
      </c>
      <c r="H10" s="193">
        <f>I10+J10</f>
        <v>0</v>
      </c>
      <c r="I10" s="193">
        <f>'2 EXPORT SMIS'!S2</f>
        <v>0</v>
      </c>
      <c r="J10" s="193">
        <f>'2 EXPORT SMIS'!X2</f>
        <v>0</v>
      </c>
      <c r="K10" s="193">
        <f>'2 EXPORT SMIS'!Y2</f>
        <v>0</v>
      </c>
      <c r="L10" s="193">
        <f>D10+K10</f>
        <v>0</v>
      </c>
    </row>
    <row r="11" spans="1:13" x14ac:dyDescent="0.25">
      <c r="A11" s="191">
        <v>2</v>
      </c>
      <c r="B11" s="192">
        <f>'2 EXPORT SMIS'!H3</f>
        <v>0</v>
      </c>
      <c r="C11" s="192">
        <f>'2 EXPORT SMIS'!I3</f>
        <v>0</v>
      </c>
      <c r="D11" s="193">
        <f t="shared" ref="D11:D74" si="0">E11+F11+G11</f>
        <v>0</v>
      </c>
      <c r="E11" s="193">
        <f>'2 EXPORT SMIS'!AI3</f>
        <v>0</v>
      </c>
      <c r="F11" s="193">
        <f>'2 EXPORT SMIS'!AL3</f>
        <v>0</v>
      </c>
      <c r="G11" s="193">
        <f>'2 EXPORT SMIS'!AC3</f>
        <v>0</v>
      </c>
      <c r="H11" s="193">
        <f t="shared" ref="H11:H74" si="1">I11+J11</f>
        <v>0</v>
      </c>
      <c r="I11" s="193">
        <f>'2 EXPORT SMIS'!S3</f>
        <v>0</v>
      </c>
      <c r="J11" s="193">
        <f>'2 EXPORT SMIS'!X3</f>
        <v>0</v>
      </c>
      <c r="K11" s="193">
        <f>'2 EXPORT SMIS'!Y3</f>
        <v>0</v>
      </c>
      <c r="L11" s="193">
        <f t="shared" ref="L11:L74" si="2">D11+K11</f>
        <v>0</v>
      </c>
    </row>
    <row r="12" spans="1:13" x14ac:dyDescent="0.25">
      <c r="A12" s="191">
        <v>3</v>
      </c>
      <c r="B12" s="192">
        <f>'2 EXPORT SMIS'!H4</f>
        <v>0</v>
      </c>
      <c r="C12" s="192">
        <f>'2 EXPORT SMIS'!I4</f>
        <v>0</v>
      </c>
      <c r="D12" s="193">
        <f t="shared" si="0"/>
        <v>0</v>
      </c>
      <c r="E12" s="193">
        <f>'2 EXPORT SMIS'!AI4</f>
        <v>0</v>
      </c>
      <c r="F12" s="193">
        <f>'2 EXPORT SMIS'!AL4</f>
        <v>0</v>
      </c>
      <c r="G12" s="193">
        <f>'2 EXPORT SMIS'!AC4</f>
        <v>0</v>
      </c>
      <c r="H12" s="193">
        <f t="shared" si="1"/>
        <v>0</v>
      </c>
      <c r="I12" s="193">
        <f>'2 EXPORT SMIS'!S4</f>
        <v>0</v>
      </c>
      <c r="J12" s="193">
        <f>'2 EXPORT SMIS'!X4</f>
        <v>0</v>
      </c>
      <c r="K12" s="193">
        <f>'2 EXPORT SMIS'!Y4</f>
        <v>0</v>
      </c>
      <c r="L12" s="193">
        <f t="shared" si="2"/>
        <v>0</v>
      </c>
    </row>
    <row r="13" spans="1:13" x14ac:dyDescent="0.25">
      <c r="A13" s="191">
        <v>4</v>
      </c>
      <c r="B13" s="192">
        <f>'2 EXPORT SMIS'!H5</f>
        <v>0</v>
      </c>
      <c r="C13" s="192">
        <f>'2 EXPORT SMIS'!I5</f>
        <v>0</v>
      </c>
      <c r="D13" s="193">
        <f t="shared" si="0"/>
        <v>0</v>
      </c>
      <c r="E13" s="193">
        <f>'2 EXPORT SMIS'!AI5</f>
        <v>0</v>
      </c>
      <c r="F13" s="193">
        <f>'2 EXPORT SMIS'!AL5</f>
        <v>0</v>
      </c>
      <c r="G13" s="193">
        <f>'2 EXPORT SMIS'!AC5</f>
        <v>0</v>
      </c>
      <c r="H13" s="193">
        <f t="shared" si="1"/>
        <v>0</v>
      </c>
      <c r="I13" s="193">
        <f>'2 EXPORT SMIS'!S5</f>
        <v>0</v>
      </c>
      <c r="J13" s="193">
        <f>'2 EXPORT SMIS'!X5</f>
        <v>0</v>
      </c>
      <c r="K13" s="193">
        <f>'2 EXPORT SMIS'!Y5</f>
        <v>0</v>
      </c>
      <c r="L13" s="193">
        <f t="shared" si="2"/>
        <v>0</v>
      </c>
    </row>
    <row r="14" spans="1:13" x14ac:dyDescent="0.25">
      <c r="A14" s="191">
        <v>5</v>
      </c>
      <c r="B14" s="192">
        <f>'2 EXPORT SMIS'!H6</f>
        <v>0</v>
      </c>
      <c r="C14" s="192">
        <f>'2 EXPORT SMIS'!I6</f>
        <v>0</v>
      </c>
      <c r="D14" s="193">
        <f t="shared" si="0"/>
        <v>0</v>
      </c>
      <c r="E14" s="193">
        <f>'2 EXPORT SMIS'!AI6</f>
        <v>0</v>
      </c>
      <c r="F14" s="193">
        <f>'2 EXPORT SMIS'!AL6</f>
        <v>0</v>
      </c>
      <c r="G14" s="193">
        <f>'2 EXPORT SMIS'!AC6</f>
        <v>0</v>
      </c>
      <c r="H14" s="193">
        <f t="shared" si="1"/>
        <v>0</v>
      </c>
      <c r="I14" s="193">
        <f>'2 EXPORT SMIS'!S6</f>
        <v>0</v>
      </c>
      <c r="J14" s="193">
        <f>'2 EXPORT SMIS'!X6</f>
        <v>0</v>
      </c>
      <c r="K14" s="193">
        <f>'2 EXPORT SMIS'!Y6</f>
        <v>0</v>
      </c>
      <c r="L14" s="193">
        <f t="shared" si="2"/>
        <v>0</v>
      </c>
    </row>
    <row r="15" spans="1:13" x14ac:dyDescent="0.25">
      <c r="A15" s="191">
        <v>6</v>
      </c>
      <c r="B15" s="192">
        <f>'2 EXPORT SMIS'!H7</f>
        <v>0</v>
      </c>
      <c r="C15" s="192">
        <f>'2 EXPORT SMIS'!I7</f>
        <v>0</v>
      </c>
      <c r="D15" s="193">
        <f t="shared" si="0"/>
        <v>0</v>
      </c>
      <c r="E15" s="193">
        <f>'2 EXPORT SMIS'!AI7</f>
        <v>0</v>
      </c>
      <c r="F15" s="193">
        <f>'2 EXPORT SMIS'!AL7</f>
        <v>0</v>
      </c>
      <c r="G15" s="193">
        <f>'2 EXPORT SMIS'!AC7</f>
        <v>0</v>
      </c>
      <c r="H15" s="193">
        <f t="shared" si="1"/>
        <v>0</v>
      </c>
      <c r="I15" s="193">
        <f>'2 EXPORT SMIS'!S7</f>
        <v>0</v>
      </c>
      <c r="J15" s="193">
        <f>'2 EXPORT SMIS'!X7</f>
        <v>0</v>
      </c>
      <c r="K15" s="193">
        <f>'2 EXPORT SMIS'!Y7</f>
        <v>0</v>
      </c>
      <c r="L15" s="193">
        <f t="shared" si="2"/>
        <v>0</v>
      </c>
    </row>
    <row r="16" spans="1:13" x14ac:dyDescent="0.25">
      <c r="A16" s="191">
        <v>7</v>
      </c>
      <c r="B16" s="192">
        <f>'2 EXPORT SMIS'!H8</f>
        <v>0</v>
      </c>
      <c r="C16" s="192">
        <f>'2 EXPORT SMIS'!I8</f>
        <v>0</v>
      </c>
      <c r="D16" s="193">
        <f t="shared" si="0"/>
        <v>0</v>
      </c>
      <c r="E16" s="193">
        <f>'2 EXPORT SMIS'!AI8</f>
        <v>0</v>
      </c>
      <c r="F16" s="193">
        <f>'2 EXPORT SMIS'!AL8</f>
        <v>0</v>
      </c>
      <c r="G16" s="193">
        <f>'2 EXPORT SMIS'!AC8</f>
        <v>0</v>
      </c>
      <c r="H16" s="193">
        <f t="shared" si="1"/>
        <v>0</v>
      </c>
      <c r="I16" s="193">
        <f>'2 EXPORT SMIS'!S8</f>
        <v>0</v>
      </c>
      <c r="J16" s="193">
        <f>'2 EXPORT SMIS'!X8</f>
        <v>0</v>
      </c>
      <c r="K16" s="193">
        <f>'2 EXPORT SMIS'!Y8</f>
        <v>0</v>
      </c>
      <c r="L16" s="193">
        <f t="shared" si="2"/>
        <v>0</v>
      </c>
    </row>
    <row r="17" spans="1:12" x14ac:dyDescent="0.25">
      <c r="A17" s="191">
        <v>8</v>
      </c>
      <c r="B17" s="192">
        <f>'2 EXPORT SMIS'!H9</f>
        <v>0</v>
      </c>
      <c r="C17" s="192">
        <f>'2 EXPORT SMIS'!I9</f>
        <v>0</v>
      </c>
      <c r="D17" s="193">
        <f t="shared" si="0"/>
        <v>0</v>
      </c>
      <c r="E17" s="193">
        <f>'2 EXPORT SMIS'!AI9</f>
        <v>0</v>
      </c>
      <c r="F17" s="193">
        <f>'2 EXPORT SMIS'!AL9</f>
        <v>0</v>
      </c>
      <c r="G17" s="193">
        <f>'2 EXPORT SMIS'!AC9</f>
        <v>0</v>
      </c>
      <c r="H17" s="193">
        <f t="shared" si="1"/>
        <v>0</v>
      </c>
      <c r="I17" s="193">
        <f>'2 EXPORT SMIS'!S9</f>
        <v>0</v>
      </c>
      <c r="J17" s="193">
        <f>'2 EXPORT SMIS'!X9</f>
        <v>0</v>
      </c>
      <c r="K17" s="193">
        <f>'2 EXPORT SMIS'!Y9</f>
        <v>0</v>
      </c>
      <c r="L17" s="193">
        <f t="shared" si="2"/>
        <v>0</v>
      </c>
    </row>
    <row r="18" spans="1:12" x14ac:dyDescent="0.25">
      <c r="A18" s="191">
        <v>9</v>
      </c>
      <c r="B18" s="192">
        <f>'2 EXPORT SMIS'!H10</f>
        <v>0</v>
      </c>
      <c r="C18" s="192">
        <f>'2 EXPORT SMIS'!I10</f>
        <v>0</v>
      </c>
      <c r="D18" s="193">
        <f t="shared" si="0"/>
        <v>0</v>
      </c>
      <c r="E18" s="193">
        <f>'2 EXPORT SMIS'!AI10</f>
        <v>0</v>
      </c>
      <c r="F18" s="193">
        <f>'2 EXPORT SMIS'!AL10</f>
        <v>0</v>
      </c>
      <c r="G18" s="193">
        <f>'2 EXPORT SMIS'!AC10</f>
        <v>0</v>
      </c>
      <c r="H18" s="193">
        <f t="shared" si="1"/>
        <v>0</v>
      </c>
      <c r="I18" s="193">
        <f>'2 EXPORT SMIS'!S10</f>
        <v>0</v>
      </c>
      <c r="J18" s="193">
        <f>'2 EXPORT SMIS'!X10</f>
        <v>0</v>
      </c>
      <c r="K18" s="193">
        <f>'2 EXPORT SMIS'!Y10</f>
        <v>0</v>
      </c>
      <c r="L18" s="193">
        <f t="shared" si="2"/>
        <v>0</v>
      </c>
    </row>
    <row r="19" spans="1:12" x14ac:dyDescent="0.25">
      <c r="A19" s="191">
        <v>10</v>
      </c>
      <c r="B19" s="192">
        <f>'2 EXPORT SMIS'!H11</f>
        <v>0</v>
      </c>
      <c r="C19" s="192">
        <f>'2 EXPORT SMIS'!I11</f>
        <v>0</v>
      </c>
      <c r="D19" s="193">
        <f t="shared" si="0"/>
        <v>0</v>
      </c>
      <c r="E19" s="193">
        <f>'2 EXPORT SMIS'!AI11</f>
        <v>0</v>
      </c>
      <c r="F19" s="193">
        <f>'2 EXPORT SMIS'!AL11</f>
        <v>0</v>
      </c>
      <c r="G19" s="193">
        <f>'2 EXPORT SMIS'!AC11</f>
        <v>0</v>
      </c>
      <c r="H19" s="193">
        <f t="shared" si="1"/>
        <v>0</v>
      </c>
      <c r="I19" s="193">
        <f>'2 EXPORT SMIS'!S11</f>
        <v>0</v>
      </c>
      <c r="J19" s="193">
        <f>'2 EXPORT SMIS'!X11</f>
        <v>0</v>
      </c>
      <c r="K19" s="193">
        <f>'2 EXPORT SMIS'!Y11</f>
        <v>0</v>
      </c>
      <c r="L19" s="193">
        <f t="shared" si="2"/>
        <v>0</v>
      </c>
    </row>
    <row r="20" spans="1:12" x14ac:dyDescent="0.25">
      <c r="A20" s="191">
        <v>11</v>
      </c>
      <c r="B20" s="192">
        <f>'2 EXPORT SMIS'!H12</f>
        <v>0</v>
      </c>
      <c r="C20" s="192">
        <f>'2 EXPORT SMIS'!I12</f>
        <v>0</v>
      </c>
      <c r="D20" s="193">
        <f t="shared" si="0"/>
        <v>0</v>
      </c>
      <c r="E20" s="193">
        <f>'2 EXPORT SMIS'!AI12</f>
        <v>0</v>
      </c>
      <c r="F20" s="193">
        <f>'2 EXPORT SMIS'!AL12</f>
        <v>0</v>
      </c>
      <c r="G20" s="193">
        <f>'2 EXPORT SMIS'!AC12</f>
        <v>0</v>
      </c>
      <c r="H20" s="193">
        <f t="shared" si="1"/>
        <v>0</v>
      </c>
      <c r="I20" s="193">
        <f>'2 EXPORT SMIS'!S12</f>
        <v>0</v>
      </c>
      <c r="J20" s="193">
        <f>'2 EXPORT SMIS'!X12</f>
        <v>0</v>
      </c>
      <c r="K20" s="193">
        <f>'2 EXPORT SMIS'!Y12</f>
        <v>0</v>
      </c>
      <c r="L20" s="193">
        <f t="shared" si="2"/>
        <v>0</v>
      </c>
    </row>
    <row r="21" spans="1:12" x14ac:dyDescent="0.25">
      <c r="A21" s="191">
        <v>12</v>
      </c>
      <c r="B21" s="192">
        <f>'2 EXPORT SMIS'!H13</f>
        <v>0</v>
      </c>
      <c r="C21" s="192">
        <f>'2 EXPORT SMIS'!I13</f>
        <v>0</v>
      </c>
      <c r="D21" s="193">
        <f t="shared" si="0"/>
        <v>0</v>
      </c>
      <c r="E21" s="193">
        <f>'2 EXPORT SMIS'!AI13</f>
        <v>0</v>
      </c>
      <c r="F21" s="193">
        <f>'2 EXPORT SMIS'!AL13</f>
        <v>0</v>
      </c>
      <c r="G21" s="193">
        <f>'2 EXPORT SMIS'!AC13</f>
        <v>0</v>
      </c>
      <c r="H21" s="193">
        <f t="shared" si="1"/>
        <v>0</v>
      </c>
      <c r="I21" s="193">
        <f>'2 EXPORT SMIS'!S13</f>
        <v>0</v>
      </c>
      <c r="J21" s="193">
        <f>'2 EXPORT SMIS'!X13</f>
        <v>0</v>
      </c>
      <c r="K21" s="193">
        <f>'2 EXPORT SMIS'!Y13</f>
        <v>0</v>
      </c>
      <c r="L21" s="193">
        <f t="shared" si="2"/>
        <v>0</v>
      </c>
    </row>
    <row r="22" spans="1:12" x14ac:dyDescent="0.25">
      <c r="A22" s="191">
        <v>13</v>
      </c>
      <c r="B22" s="192">
        <f>'2 EXPORT SMIS'!H14</f>
        <v>0</v>
      </c>
      <c r="C22" s="192">
        <f>'2 EXPORT SMIS'!I14</f>
        <v>0</v>
      </c>
      <c r="D22" s="193">
        <f t="shared" si="0"/>
        <v>0</v>
      </c>
      <c r="E22" s="193">
        <f>'2 EXPORT SMIS'!AI14</f>
        <v>0</v>
      </c>
      <c r="F22" s="193">
        <f>'2 EXPORT SMIS'!AL14</f>
        <v>0</v>
      </c>
      <c r="G22" s="193">
        <f>'2 EXPORT SMIS'!AC14</f>
        <v>0</v>
      </c>
      <c r="H22" s="193">
        <f t="shared" si="1"/>
        <v>0</v>
      </c>
      <c r="I22" s="193">
        <f>'2 EXPORT SMIS'!S14</f>
        <v>0</v>
      </c>
      <c r="J22" s="193">
        <f>'2 EXPORT SMIS'!X14</f>
        <v>0</v>
      </c>
      <c r="K22" s="193">
        <f>'2 EXPORT SMIS'!Y14</f>
        <v>0</v>
      </c>
      <c r="L22" s="193">
        <f t="shared" si="2"/>
        <v>0</v>
      </c>
    </row>
    <row r="23" spans="1:12" x14ac:dyDescent="0.25">
      <c r="A23" s="191">
        <v>14</v>
      </c>
      <c r="B23" s="192">
        <f>'2 EXPORT SMIS'!H15</f>
        <v>0</v>
      </c>
      <c r="C23" s="192">
        <f>'2 EXPORT SMIS'!I15</f>
        <v>0</v>
      </c>
      <c r="D23" s="193">
        <f t="shared" si="0"/>
        <v>0</v>
      </c>
      <c r="E23" s="193">
        <f>'2 EXPORT SMIS'!AI15</f>
        <v>0</v>
      </c>
      <c r="F23" s="193">
        <f>'2 EXPORT SMIS'!AL15</f>
        <v>0</v>
      </c>
      <c r="G23" s="193">
        <f>'2 EXPORT SMIS'!AC15</f>
        <v>0</v>
      </c>
      <c r="H23" s="193">
        <f t="shared" si="1"/>
        <v>0</v>
      </c>
      <c r="I23" s="193">
        <f>'2 EXPORT SMIS'!S15</f>
        <v>0</v>
      </c>
      <c r="J23" s="193">
        <f>'2 EXPORT SMIS'!X15</f>
        <v>0</v>
      </c>
      <c r="K23" s="193">
        <f>'2 EXPORT SMIS'!Y15</f>
        <v>0</v>
      </c>
      <c r="L23" s="193">
        <f t="shared" si="2"/>
        <v>0</v>
      </c>
    </row>
    <row r="24" spans="1:12" x14ac:dyDescent="0.25">
      <c r="A24" s="191">
        <v>15</v>
      </c>
      <c r="B24" s="192">
        <f>'2 EXPORT SMIS'!H16</f>
        <v>0</v>
      </c>
      <c r="C24" s="192">
        <f>'2 EXPORT SMIS'!I16</f>
        <v>0</v>
      </c>
      <c r="D24" s="193">
        <f t="shared" si="0"/>
        <v>0</v>
      </c>
      <c r="E24" s="193">
        <f>'2 EXPORT SMIS'!AI16</f>
        <v>0</v>
      </c>
      <c r="F24" s="193">
        <f>'2 EXPORT SMIS'!AL16</f>
        <v>0</v>
      </c>
      <c r="G24" s="193">
        <f>'2 EXPORT SMIS'!AC16</f>
        <v>0</v>
      </c>
      <c r="H24" s="193">
        <f t="shared" si="1"/>
        <v>0</v>
      </c>
      <c r="I24" s="193">
        <f>'2 EXPORT SMIS'!S16</f>
        <v>0</v>
      </c>
      <c r="J24" s="193">
        <f>'2 EXPORT SMIS'!X16</f>
        <v>0</v>
      </c>
      <c r="K24" s="193">
        <f>'2 EXPORT SMIS'!Y16</f>
        <v>0</v>
      </c>
      <c r="L24" s="193">
        <f t="shared" si="2"/>
        <v>0</v>
      </c>
    </row>
    <row r="25" spans="1:12" x14ac:dyDescent="0.25">
      <c r="A25" s="191">
        <v>16</v>
      </c>
      <c r="B25" s="192">
        <f>'2 EXPORT SMIS'!H17</f>
        <v>0</v>
      </c>
      <c r="C25" s="192">
        <f>'2 EXPORT SMIS'!I17</f>
        <v>0</v>
      </c>
      <c r="D25" s="193">
        <f t="shared" si="0"/>
        <v>0</v>
      </c>
      <c r="E25" s="193">
        <f>'2 EXPORT SMIS'!AI17</f>
        <v>0</v>
      </c>
      <c r="F25" s="193">
        <f>'2 EXPORT SMIS'!AL17</f>
        <v>0</v>
      </c>
      <c r="G25" s="193">
        <f>'2 EXPORT SMIS'!AC17</f>
        <v>0</v>
      </c>
      <c r="H25" s="193">
        <f t="shared" si="1"/>
        <v>0</v>
      </c>
      <c r="I25" s="193">
        <f>'2 EXPORT SMIS'!S17</f>
        <v>0</v>
      </c>
      <c r="J25" s="193">
        <f>'2 EXPORT SMIS'!X17</f>
        <v>0</v>
      </c>
      <c r="K25" s="193">
        <f>'2 EXPORT SMIS'!Y17</f>
        <v>0</v>
      </c>
      <c r="L25" s="193">
        <f t="shared" si="2"/>
        <v>0</v>
      </c>
    </row>
    <row r="26" spans="1:12" x14ac:dyDescent="0.25">
      <c r="A26" s="191">
        <v>17</v>
      </c>
      <c r="B26" s="192">
        <f>'2 EXPORT SMIS'!H18</f>
        <v>0</v>
      </c>
      <c r="C26" s="192">
        <f>'2 EXPORT SMIS'!I18</f>
        <v>0</v>
      </c>
      <c r="D26" s="193">
        <f t="shared" si="0"/>
        <v>0</v>
      </c>
      <c r="E26" s="193">
        <f>'2 EXPORT SMIS'!AI18</f>
        <v>0</v>
      </c>
      <c r="F26" s="193">
        <f>'2 EXPORT SMIS'!AL18</f>
        <v>0</v>
      </c>
      <c r="G26" s="193">
        <f>'2 EXPORT SMIS'!AC18</f>
        <v>0</v>
      </c>
      <c r="H26" s="193">
        <f t="shared" si="1"/>
        <v>0</v>
      </c>
      <c r="I26" s="193">
        <f>'2 EXPORT SMIS'!S18</f>
        <v>0</v>
      </c>
      <c r="J26" s="193">
        <f>'2 EXPORT SMIS'!X18</f>
        <v>0</v>
      </c>
      <c r="K26" s="193">
        <f>'2 EXPORT SMIS'!Y18</f>
        <v>0</v>
      </c>
      <c r="L26" s="193">
        <f t="shared" si="2"/>
        <v>0</v>
      </c>
    </row>
    <row r="27" spans="1:12" x14ac:dyDescent="0.25">
      <c r="A27" s="191">
        <v>18</v>
      </c>
      <c r="B27" s="192">
        <f>'2 EXPORT SMIS'!H19</f>
        <v>0</v>
      </c>
      <c r="C27" s="192">
        <f>'2 EXPORT SMIS'!I19</f>
        <v>0</v>
      </c>
      <c r="D27" s="193">
        <f t="shared" si="0"/>
        <v>0</v>
      </c>
      <c r="E27" s="193">
        <f>'2 EXPORT SMIS'!AI19</f>
        <v>0</v>
      </c>
      <c r="F27" s="193">
        <f>'2 EXPORT SMIS'!AL19</f>
        <v>0</v>
      </c>
      <c r="G27" s="193">
        <f>'2 EXPORT SMIS'!AC19</f>
        <v>0</v>
      </c>
      <c r="H27" s="193">
        <f t="shared" si="1"/>
        <v>0</v>
      </c>
      <c r="I27" s="193">
        <f>'2 EXPORT SMIS'!S19</f>
        <v>0</v>
      </c>
      <c r="J27" s="193">
        <f>'2 EXPORT SMIS'!X19</f>
        <v>0</v>
      </c>
      <c r="K27" s="193">
        <f>'2 EXPORT SMIS'!Y19</f>
        <v>0</v>
      </c>
      <c r="L27" s="193">
        <f t="shared" si="2"/>
        <v>0</v>
      </c>
    </row>
    <row r="28" spans="1:12" x14ac:dyDescent="0.25">
      <c r="A28" s="191">
        <v>19</v>
      </c>
      <c r="B28" s="192">
        <f>'2 EXPORT SMIS'!H20</f>
        <v>0</v>
      </c>
      <c r="C28" s="192">
        <f>'2 EXPORT SMIS'!I20</f>
        <v>0</v>
      </c>
      <c r="D28" s="193">
        <f t="shared" si="0"/>
        <v>0</v>
      </c>
      <c r="E28" s="193">
        <f>'2 EXPORT SMIS'!AI20</f>
        <v>0</v>
      </c>
      <c r="F28" s="193">
        <f>'2 EXPORT SMIS'!AL20</f>
        <v>0</v>
      </c>
      <c r="G28" s="193">
        <f>'2 EXPORT SMIS'!AC20</f>
        <v>0</v>
      </c>
      <c r="H28" s="193">
        <f t="shared" si="1"/>
        <v>0</v>
      </c>
      <c r="I28" s="193">
        <f>'2 EXPORT SMIS'!S20</f>
        <v>0</v>
      </c>
      <c r="J28" s="193">
        <f>'2 EXPORT SMIS'!X20</f>
        <v>0</v>
      </c>
      <c r="K28" s="193">
        <f>'2 EXPORT SMIS'!Y20</f>
        <v>0</v>
      </c>
      <c r="L28" s="193">
        <f t="shared" si="2"/>
        <v>0</v>
      </c>
    </row>
    <row r="29" spans="1:12" x14ac:dyDescent="0.25">
      <c r="A29" s="191">
        <v>20</v>
      </c>
      <c r="B29" s="192">
        <f>'2 EXPORT SMIS'!H21</f>
        <v>0</v>
      </c>
      <c r="C29" s="192">
        <f>'2 EXPORT SMIS'!I21</f>
        <v>0</v>
      </c>
      <c r="D29" s="193">
        <f t="shared" si="0"/>
        <v>0</v>
      </c>
      <c r="E29" s="193">
        <f>'2 EXPORT SMIS'!AI21</f>
        <v>0</v>
      </c>
      <c r="F29" s="193">
        <f>'2 EXPORT SMIS'!AL21</f>
        <v>0</v>
      </c>
      <c r="G29" s="193">
        <f>'2 EXPORT SMIS'!AC21</f>
        <v>0</v>
      </c>
      <c r="H29" s="193">
        <f t="shared" si="1"/>
        <v>0</v>
      </c>
      <c r="I29" s="193">
        <f>'2 EXPORT SMIS'!S21</f>
        <v>0</v>
      </c>
      <c r="J29" s="193">
        <f>'2 EXPORT SMIS'!X21</f>
        <v>0</v>
      </c>
      <c r="K29" s="193">
        <f>'2 EXPORT SMIS'!Y21</f>
        <v>0</v>
      </c>
      <c r="L29" s="193">
        <f t="shared" si="2"/>
        <v>0</v>
      </c>
    </row>
    <row r="30" spans="1:12" x14ac:dyDescent="0.25">
      <c r="A30" s="191">
        <v>21</v>
      </c>
      <c r="B30" s="192">
        <f>'2 EXPORT SMIS'!H22</f>
        <v>0</v>
      </c>
      <c r="C30" s="192">
        <f>'2 EXPORT SMIS'!I22</f>
        <v>0</v>
      </c>
      <c r="D30" s="193">
        <f t="shared" si="0"/>
        <v>0</v>
      </c>
      <c r="E30" s="193">
        <f>'2 EXPORT SMIS'!AI22</f>
        <v>0</v>
      </c>
      <c r="F30" s="193">
        <f>'2 EXPORT SMIS'!AL22</f>
        <v>0</v>
      </c>
      <c r="G30" s="193">
        <f>'2 EXPORT SMIS'!AC22</f>
        <v>0</v>
      </c>
      <c r="H30" s="193">
        <f t="shared" si="1"/>
        <v>0</v>
      </c>
      <c r="I30" s="193">
        <f>'2 EXPORT SMIS'!S22</f>
        <v>0</v>
      </c>
      <c r="J30" s="193">
        <f>'2 EXPORT SMIS'!X22</f>
        <v>0</v>
      </c>
      <c r="K30" s="193">
        <f>'2 EXPORT SMIS'!Y22</f>
        <v>0</v>
      </c>
      <c r="L30" s="193">
        <f t="shared" si="2"/>
        <v>0</v>
      </c>
    </row>
    <row r="31" spans="1:12" x14ac:dyDescent="0.25">
      <c r="A31" s="191">
        <v>22</v>
      </c>
      <c r="B31" s="192">
        <f>'2 EXPORT SMIS'!H23</f>
        <v>0</v>
      </c>
      <c r="C31" s="192">
        <f>'2 EXPORT SMIS'!I23</f>
        <v>0</v>
      </c>
      <c r="D31" s="193">
        <f t="shared" si="0"/>
        <v>0</v>
      </c>
      <c r="E31" s="193">
        <f>'2 EXPORT SMIS'!AI23</f>
        <v>0</v>
      </c>
      <c r="F31" s="193">
        <f>'2 EXPORT SMIS'!AL23</f>
        <v>0</v>
      </c>
      <c r="G31" s="193">
        <f>'2 EXPORT SMIS'!AC23</f>
        <v>0</v>
      </c>
      <c r="H31" s="193">
        <f t="shared" si="1"/>
        <v>0</v>
      </c>
      <c r="I31" s="193">
        <f>'2 EXPORT SMIS'!S23</f>
        <v>0</v>
      </c>
      <c r="J31" s="193">
        <f>'2 EXPORT SMIS'!X23</f>
        <v>0</v>
      </c>
      <c r="K31" s="193">
        <f>'2 EXPORT SMIS'!Y23</f>
        <v>0</v>
      </c>
      <c r="L31" s="193">
        <f t="shared" si="2"/>
        <v>0</v>
      </c>
    </row>
    <row r="32" spans="1:12" x14ac:dyDescent="0.25">
      <c r="A32" s="191">
        <v>23</v>
      </c>
      <c r="B32" s="192">
        <f>'2 EXPORT SMIS'!H24</f>
        <v>0</v>
      </c>
      <c r="C32" s="192">
        <f>'2 EXPORT SMIS'!I24</f>
        <v>0</v>
      </c>
      <c r="D32" s="193">
        <f t="shared" si="0"/>
        <v>0</v>
      </c>
      <c r="E32" s="193">
        <f>'2 EXPORT SMIS'!AI24</f>
        <v>0</v>
      </c>
      <c r="F32" s="193">
        <f>'2 EXPORT SMIS'!AL24</f>
        <v>0</v>
      </c>
      <c r="G32" s="193">
        <f>'2 EXPORT SMIS'!AC24</f>
        <v>0</v>
      </c>
      <c r="H32" s="193">
        <f t="shared" si="1"/>
        <v>0</v>
      </c>
      <c r="I32" s="193">
        <f>'2 EXPORT SMIS'!S24</f>
        <v>0</v>
      </c>
      <c r="J32" s="193">
        <f>'2 EXPORT SMIS'!X24</f>
        <v>0</v>
      </c>
      <c r="K32" s="193">
        <f>'2 EXPORT SMIS'!Y24</f>
        <v>0</v>
      </c>
      <c r="L32" s="193">
        <f t="shared" si="2"/>
        <v>0</v>
      </c>
    </row>
    <row r="33" spans="1:12" x14ac:dyDescent="0.25">
      <c r="A33" s="191">
        <v>24</v>
      </c>
      <c r="B33" s="192">
        <f>'2 EXPORT SMIS'!H25</f>
        <v>0</v>
      </c>
      <c r="C33" s="192">
        <f>'2 EXPORT SMIS'!I25</f>
        <v>0</v>
      </c>
      <c r="D33" s="193">
        <f t="shared" si="0"/>
        <v>0</v>
      </c>
      <c r="E33" s="193">
        <f>'2 EXPORT SMIS'!AI25</f>
        <v>0</v>
      </c>
      <c r="F33" s="193">
        <f>'2 EXPORT SMIS'!AL25</f>
        <v>0</v>
      </c>
      <c r="G33" s="193">
        <f>'2 EXPORT SMIS'!AC25</f>
        <v>0</v>
      </c>
      <c r="H33" s="193">
        <f t="shared" si="1"/>
        <v>0</v>
      </c>
      <c r="I33" s="193">
        <f>'2 EXPORT SMIS'!S25</f>
        <v>0</v>
      </c>
      <c r="J33" s="193">
        <f>'2 EXPORT SMIS'!X25</f>
        <v>0</v>
      </c>
      <c r="K33" s="193">
        <f>'2 EXPORT SMIS'!Y25</f>
        <v>0</v>
      </c>
      <c r="L33" s="193">
        <f t="shared" si="2"/>
        <v>0</v>
      </c>
    </row>
    <row r="34" spans="1:12" x14ac:dyDescent="0.25">
      <c r="A34" s="191">
        <v>25</v>
      </c>
      <c r="B34" s="192">
        <f>'2 EXPORT SMIS'!H26</f>
        <v>0</v>
      </c>
      <c r="C34" s="192">
        <f>'2 EXPORT SMIS'!I26</f>
        <v>0</v>
      </c>
      <c r="D34" s="193">
        <f t="shared" si="0"/>
        <v>0</v>
      </c>
      <c r="E34" s="193">
        <f>'2 EXPORT SMIS'!AI26</f>
        <v>0</v>
      </c>
      <c r="F34" s="193">
        <f>'2 EXPORT SMIS'!AL26</f>
        <v>0</v>
      </c>
      <c r="G34" s="193">
        <f>'2 EXPORT SMIS'!AC26</f>
        <v>0</v>
      </c>
      <c r="H34" s="193">
        <f t="shared" si="1"/>
        <v>0</v>
      </c>
      <c r="I34" s="193">
        <f>'2 EXPORT SMIS'!S26</f>
        <v>0</v>
      </c>
      <c r="J34" s="193">
        <f>'2 EXPORT SMIS'!X26</f>
        <v>0</v>
      </c>
      <c r="K34" s="193">
        <f>'2 EXPORT SMIS'!Y26</f>
        <v>0</v>
      </c>
      <c r="L34" s="193">
        <f t="shared" si="2"/>
        <v>0</v>
      </c>
    </row>
    <row r="35" spans="1:12" x14ac:dyDescent="0.25">
      <c r="A35" s="191">
        <v>26</v>
      </c>
      <c r="B35" s="192">
        <f>'2 EXPORT SMIS'!H27</f>
        <v>0</v>
      </c>
      <c r="C35" s="192">
        <f>'2 EXPORT SMIS'!I27</f>
        <v>0</v>
      </c>
      <c r="D35" s="193">
        <f t="shared" si="0"/>
        <v>0</v>
      </c>
      <c r="E35" s="193">
        <f>'2 EXPORT SMIS'!AI27</f>
        <v>0</v>
      </c>
      <c r="F35" s="193">
        <f>'2 EXPORT SMIS'!AL27</f>
        <v>0</v>
      </c>
      <c r="G35" s="193">
        <f>'2 EXPORT SMIS'!AC27</f>
        <v>0</v>
      </c>
      <c r="H35" s="193">
        <f t="shared" si="1"/>
        <v>0</v>
      </c>
      <c r="I35" s="193">
        <f>'2 EXPORT SMIS'!S27</f>
        <v>0</v>
      </c>
      <c r="J35" s="193">
        <f>'2 EXPORT SMIS'!X27</f>
        <v>0</v>
      </c>
      <c r="K35" s="193">
        <f>'2 EXPORT SMIS'!Y27</f>
        <v>0</v>
      </c>
      <c r="L35" s="193">
        <f t="shared" si="2"/>
        <v>0</v>
      </c>
    </row>
    <row r="36" spans="1:12" x14ac:dyDescent="0.25">
      <c r="A36" s="191">
        <v>27</v>
      </c>
      <c r="B36" s="192">
        <f>'2 EXPORT SMIS'!H28</f>
        <v>0</v>
      </c>
      <c r="C36" s="192">
        <f>'2 EXPORT SMIS'!I28</f>
        <v>0</v>
      </c>
      <c r="D36" s="193">
        <f t="shared" si="0"/>
        <v>0</v>
      </c>
      <c r="E36" s="193">
        <f>'2 EXPORT SMIS'!AI28</f>
        <v>0</v>
      </c>
      <c r="F36" s="193">
        <f>'2 EXPORT SMIS'!AL28</f>
        <v>0</v>
      </c>
      <c r="G36" s="193">
        <f>'2 EXPORT SMIS'!AC28</f>
        <v>0</v>
      </c>
      <c r="H36" s="193">
        <f t="shared" si="1"/>
        <v>0</v>
      </c>
      <c r="I36" s="193">
        <f>'2 EXPORT SMIS'!S28</f>
        <v>0</v>
      </c>
      <c r="J36" s="193">
        <f>'2 EXPORT SMIS'!X28</f>
        <v>0</v>
      </c>
      <c r="K36" s="193">
        <f>'2 EXPORT SMIS'!Y28</f>
        <v>0</v>
      </c>
      <c r="L36" s="193">
        <f t="shared" si="2"/>
        <v>0</v>
      </c>
    </row>
    <row r="37" spans="1:12" x14ac:dyDescent="0.25">
      <c r="A37" s="191">
        <v>28</v>
      </c>
      <c r="B37" s="192">
        <f>'2 EXPORT SMIS'!H29</f>
        <v>0</v>
      </c>
      <c r="C37" s="192">
        <f>'2 EXPORT SMIS'!I29</f>
        <v>0</v>
      </c>
      <c r="D37" s="193">
        <f t="shared" si="0"/>
        <v>0</v>
      </c>
      <c r="E37" s="193">
        <f>'2 EXPORT SMIS'!AI29</f>
        <v>0</v>
      </c>
      <c r="F37" s="193">
        <f>'2 EXPORT SMIS'!AL29</f>
        <v>0</v>
      </c>
      <c r="G37" s="193">
        <f>'2 EXPORT SMIS'!AC29</f>
        <v>0</v>
      </c>
      <c r="H37" s="193">
        <f t="shared" si="1"/>
        <v>0</v>
      </c>
      <c r="I37" s="193">
        <f>'2 EXPORT SMIS'!S29</f>
        <v>0</v>
      </c>
      <c r="J37" s="193">
        <f>'2 EXPORT SMIS'!X29</f>
        <v>0</v>
      </c>
      <c r="K37" s="193">
        <f>'2 EXPORT SMIS'!Y29</f>
        <v>0</v>
      </c>
      <c r="L37" s="193">
        <f t="shared" si="2"/>
        <v>0</v>
      </c>
    </row>
    <row r="38" spans="1:12" x14ac:dyDescent="0.25">
      <c r="A38" s="191">
        <v>29</v>
      </c>
      <c r="B38" s="192">
        <f>'2 EXPORT SMIS'!H30</f>
        <v>0</v>
      </c>
      <c r="C38" s="192">
        <f>'2 EXPORT SMIS'!I30</f>
        <v>0</v>
      </c>
      <c r="D38" s="193">
        <f t="shared" si="0"/>
        <v>0</v>
      </c>
      <c r="E38" s="193">
        <f>'2 EXPORT SMIS'!AI30</f>
        <v>0</v>
      </c>
      <c r="F38" s="193">
        <f>'2 EXPORT SMIS'!AL30</f>
        <v>0</v>
      </c>
      <c r="G38" s="193">
        <f>'2 EXPORT SMIS'!AC30</f>
        <v>0</v>
      </c>
      <c r="H38" s="193">
        <f t="shared" si="1"/>
        <v>0</v>
      </c>
      <c r="I38" s="193">
        <f>'2 EXPORT SMIS'!S30</f>
        <v>0</v>
      </c>
      <c r="J38" s="193">
        <f>'2 EXPORT SMIS'!X30</f>
        <v>0</v>
      </c>
      <c r="K38" s="193">
        <f>'2 EXPORT SMIS'!Y30</f>
        <v>0</v>
      </c>
      <c r="L38" s="193">
        <f t="shared" si="2"/>
        <v>0</v>
      </c>
    </row>
    <row r="39" spans="1:12" x14ac:dyDescent="0.25">
      <c r="A39" s="191">
        <v>30</v>
      </c>
      <c r="B39" s="192">
        <f>'2 EXPORT SMIS'!H31</f>
        <v>0</v>
      </c>
      <c r="C39" s="192">
        <f>'2 EXPORT SMIS'!I31</f>
        <v>0</v>
      </c>
      <c r="D39" s="193">
        <f t="shared" si="0"/>
        <v>0</v>
      </c>
      <c r="E39" s="193">
        <f>'2 EXPORT SMIS'!AI31</f>
        <v>0</v>
      </c>
      <c r="F39" s="193">
        <f>'2 EXPORT SMIS'!AL31</f>
        <v>0</v>
      </c>
      <c r="G39" s="193">
        <f>'2 EXPORT SMIS'!AC31</f>
        <v>0</v>
      </c>
      <c r="H39" s="193">
        <f t="shared" si="1"/>
        <v>0</v>
      </c>
      <c r="I39" s="193">
        <f>'2 EXPORT SMIS'!S31</f>
        <v>0</v>
      </c>
      <c r="J39" s="193">
        <f>'2 EXPORT SMIS'!X31</f>
        <v>0</v>
      </c>
      <c r="K39" s="193">
        <f>'2 EXPORT SMIS'!Y31</f>
        <v>0</v>
      </c>
      <c r="L39" s="193">
        <f t="shared" si="2"/>
        <v>0</v>
      </c>
    </row>
    <row r="40" spans="1:12" x14ac:dyDescent="0.25">
      <c r="A40" s="191">
        <v>31</v>
      </c>
      <c r="B40" s="192">
        <f>'2 EXPORT SMIS'!H32</f>
        <v>0</v>
      </c>
      <c r="C40" s="192">
        <f>'2 EXPORT SMIS'!I32</f>
        <v>0</v>
      </c>
      <c r="D40" s="193">
        <f t="shared" si="0"/>
        <v>0</v>
      </c>
      <c r="E40" s="193">
        <f>'2 EXPORT SMIS'!AI32</f>
        <v>0</v>
      </c>
      <c r="F40" s="193">
        <f>'2 EXPORT SMIS'!AL32</f>
        <v>0</v>
      </c>
      <c r="G40" s="193">
        <f>'2 EXPORT SMIS'!AC32</f>
        <v>0</v>
      </c>
      <c r="H40" s="193">
        <f t="shared" si="1"/>
        <v>0</v>
      </c>
      <c r="I40" s="193">
        <f>'2 EXPORT SMIS'!S32</f>
        <v>0</v>
      </c>
      <c r="J40" s="193">
        <f>'2 EXPORT SMIS'!X32</f>
        <v>0</v>
      </c>
      <c r="K40" s="193">
        <f>'2 EXPORT SMIS'!Y32</f>
        <v>0</v>
      </c>
      <c r="L40" s="193">
        <f t="shared" si="2"/>
        <v>0</v>
      </c>
    </row>
    <row r="41" spans="1:12" x14ac:dyDescent="0.25">
      <c r="A41" s="191">
        <v>32</v>
      </c>
      <c r="B41" s="192">
        <f>'2 EXPORT SMIS'!H33</f>
        <v>0</v>
      </c>
      <c r="C41" s="192">
        <f>'2 EXPORT SMIS'!I33</f>
        <v>0</v>
      </c>
      <c r="D41" s="193">
        <f t="shared" si="0"/>
        <v>0</v>
      </c>
      <c r="E41" s="193">
        <f>'2 EXPORT SMIS'!AI33</f>
        <v>0</v>
      </c>
      <c r="F41" s="193">
        <f>'2 EXPORT SMIS'!AL33</f>
        <v>0</v>
      </c>
      <c r="G41" s="193">
        <f>'2 EXPORT SMIS'!AC33</f>
        <v>0</v>
      </c>
      <c r="H41" s="193">
        <f t="shared" si="1"/>
        <v>0</v>
      </c>
      <c r="I41" s="193">
        <f>'2 EXPORT SMIS'!S33</f>
        <v>0</v>
      </c>
      <c r="J41" s="193">
        <f>'2 EXPORT SMIS'!X33</f>
        <v>0</v>
      </c>
      <c r="K41" s="193">
        <f>'2 EXPORT SMIS'!Y33</f>
        <v>0</v>
      </c>
      <c r="L41" s="193">
        <f t="shared" si="2"/>
        <v>0</v>
      </c>
    </row>
    <row r="42" spans="1:12" x14ac:dyDescent="0.25">
      <c r="A42" s="191">
        <v>33</v>
      </c>
      <c r="B42" s="192">
        <f>'2 EXPORT SMIS'!H34</f>
        <v>0</v>
      </c>
      <c r="C42" s="192">
        <f>'2 EXPORT SMIS'!I34</f>
        <v>0</v>
      </c>
      <c r="D42" s="193">
        <f t="shared" si="0"/>
        <v>0</v>
      </c>
      <c r="E42" s="193">
        <f>'2 EXPORT SMIS'!AI34</f>
        <v>0</v>
      </c>
      <c r="F42" s="193">
        <f>'2 EXPORT SMIS'!AL34</f>
        <v>0</v>
      </c>
      <c r="G42" s="193">
        <f>'2 EXPORT SMIS'!AC34</f>
        <v>0</v>
      </c>
      <c r="H42" s="193">
        <f t="shared" si="1"/>
        <v>0</v>
      </c>
      <c r="I42" s="193">
        <f>'2 EXPORT SMIS'!S34</f>
        <v>0</v>
      </c>
      <c r="J42" s="193">
        <f>'2 EXPORT SMIS'!X34</f>
        <v>0</v>
      </c>
      <c r="K42" s="193">
        <f>'2 EXPORT SMIS'!Y34</f>
        <v>0</v>
      </c>
      <c r="L42" s="193">
        <f t="shared" si="2"/>
        <v>0</v>
      </c>
    </row>
    <row r="43" spans="1:12" x14ac:dyDescent="0.25">
      <c r="A43" s="191">
        <v>34</v>
      </c>
      <c r="B43" s="192">
        <f>'2 EXPORT SMIS'!H35</f>
        <v>0</v>
      </c>
      <c r="C43" s="192">
        <f>'2 EXPORT SMIS'!I35</f>
        <v>0</v>
      </c>
      <c r="D43" s="193">
        <f t="shared" si="0"/>
        <v>0</v>
      </c>
      <c r="E43" s="193">
        <f>'2 EXPORT SMIS'!AI35</f>
        <v>0</v>
      </c>
      <c r="F43" s="193">
        <f>'2 EXPORT SMIS'!AL35</f>
        <v>0</v>
      </c>
      <c r="G43" s="193">
        <f>'2 EXPORT SMIS'!AC35</f>
        <v>0</v>
      </c>
      <c r="H43" s="193">
        <f t="shared" si="1"/>
        <v>0</v>
      </c>
      <c r="I43" s="193">
        <f>'2 EXPORT SMIS'!S35</f>
        <v>0</v>
      </c>
      <c r="J43" s="193">
        <f>'2 EXPORT SMIS'!X35</f>
        <v>0</v>
      </c>
      <c r="K43" s="193">
        <f>'2 EXPORT SMIS'!Y35</f>
        <v>0</v>
      </c>
      <c r="L43" s="193">
        <f t="shared" si="2"/>
        <v>0</v>
      </c>
    </row>
    <row r="44" spans="1:12" x14ac:dyDescent="0.25">
      <c r="A44" s="191">
        <v>35</v>
      </c>
      <c r="B44" s="192">
        <f>'2 EXPORT SMIS'!H36</f>
        <v>0</v>
      </c>
      <c r="C44" s="192">
        <f>'2 EXPORT SMIS'!I36</f>
        <v>0</v>
      </c>
      <c r="D44" s="193">
        <f t="shared" si="0"/>
        <v>0</v>
      </c>
      <c r="E44" s="193">
        <f>'2 EXPORT SMIS'!AI36</f>
        <v>0</v>
      </c>
      <c r="F44" s="193">
        <f>'2 EXPORT SMIS'!AL36</f>
        <v>0</v>
      </c>
      <c r="G44" s="193">
        <f>'2 EXPORT SMIS'!AC36</f>
        <v>0</v>
      </c>
      <c r="H44" s="193">
        <f t="shared" si="1"/>
        <v>0</v>
      </c>
      <c r="I44" s="193">
        <f>'2 EXPORT SMIS'!S36</f>
        <v>0</v>
      </c>
      <c r="J44" s="193">
        <f>'2 EXPORT SMIS'!X36</f>
        <v>0</v>
      </c>
      <c r="K44" s="193">
        <f>'2 EXPORT SMIS'!Y36</f>
        <v>0</v>
      </c>
      <c r="L44" s="193">
        <f t="shared" si="2"/>
        <v>0</v>
      </c>
    </row>
    <row r="45" spans="1:12" x14ac:dyDescent="0.25">
      <c r="A45" s="191">
        <v>36</v>
      </c>
      <c r="B45" s="192">
        <f>'2 EXPORT SMIS'!H37</f>
        <v>0</v>
      </c>
      <c r="C45" s="192">
        <f>'2 EXPORT SMIS'!I37</f>
        <v>0</v>
      </c>
      <c r="D45" s="193">
        <f t="shared" si="0"/>
        <v>0</v>
      </c>
      <c r="E45" s="193">
        <f>'2 EXPORT SMIS'!AI37</f>
        <v>0</v>
      </c>
      <c r="F45" s="193">
        <f>'2 EXPORT SMIS'!AL37</f>
        <v>0</v>
      </c>
      <c r="G45" s="193">
        <f>'2 EXPORT SMIS'!AC37</f>
        <v>0</v>
      </c>
      <c r="H45" s="193">
        <f t="shared" si="1"/>
        <v>0</v>
      </c>
      <c r="I45" s="193">
        <f>'2 EXPORT SMIS'!S37</f>
        <v>0</v>
      </c>
      <c r="J45" s="193">
        <f>'2 EXPORT SMIS'!X37</f>
        <v>0</v>
      </c>
      <c r="K45" s="193">
        <f>'2 EXPORT SMIS'!Y37</f>
        <v>0</v>
      </c>
      <c r="L45" s="193">
        <f t="shared" si="2"/>
        <v>0</v>
      </c>
    </row>
    <row r="46" spans="1:12" x14ac:dyDescent="0.25">
      <c r="A46" s="191">
        <v>37</v>
      </c>
      <c r="B46" s="192">
        <f>'2 EXPORT SMIS'!H38</f>
        <v>0</v>
      </c>
      <c r="C46" s="192">
        <f>'2 EXPORT SMIS'!I38</f>
        <v>0</v>
      </c>
      <c r="D46" s="193">
        <f t="shared" si="0"/>
        <v>0</v>
      </c>
      <c r="E46" s="193">
        <f>'2 EXPORT SMIS'!AI38</f>
        <v>0</v>
      </c>
      <c r="F46" s="193">
        <f>'2 EXPORT SMIS'!AL38</f>
        <v>0</v>
      </c>
      <c r="G46" s="193">
        <f>'2 EXPORT SMIS'!AC38</f>
        <v>0</v>
      </c>
      <c r="H46" s="193">
        <f t="shared" si="1"/>
        <v>0</v>
      </c>
      <c r="I46" s="193">
        <f>'2 EXPORT SMIS'!S38</f>
        <v>0</v>
      </c>
      <c r="J46" s="193">
        <f>'2 EXPORT SMIS'!X38</f>
        <v>0</v>
      </c>
      <c r="K46" s="193">
        <f>'2 EXPORT SMIS'!Y38</f>
        <v>0</v>
      </c>
      <c r="L46" s="193">
        <f t="shared" si="2"/>
        <v>0</v>
      </c>
    </row>
    <row r="47" spans="1:12" x14ac:dyDescent="0.25">
      <c r="A47" s="191">
        <v>38</v>
      </c>
      <c r="B47" s="192">
        <f>'2 EXPORT SMIS'!H39</f>
        <v>0</v>
      </c>
      <c r="C47" s="192">
        <f>'2 EXPORT SMIS'!I39</f>
        <v>0</v>
      </c>
      <c r="D47" s="193">
        <f t="shared" si="0"/>
        <v>0</v>
      </c>
      <c r="E47" s="193">
        <f>'2 EXPORT SMIS'!AI39</f>
        <v>0</v>
      </c>
      <c r="F47" s="193">
        <f>'2 EXPORT SMIS'!AL39</f>
        <v>0</v>
      </c>
      <c r="G47" s="193">
        <f>'2 EXPORT SMIS'!AC39</f>
        <v>0</v>
      </c>
      <c r="H47" s="193">
        <f t="shared" si="1"/>
        <v>0</v>
      </c>
      <c r="I47" s="193">
        <f>'2 EXPORT SMIS'!S39</f>
        <v>0</v>
      </c>
      <c r="J47" s="193">
        <f>'2 EXPORT SMIS'!X39</f>
        <v>0</v>
      </c>
      <c r="K47" s="193">
        <f>'2 EXPORT SMIS'!Y39</f>
        <v>0</v>
      </c>
      <c r="L47" s="193">
        <f t="shared" si="2"/>
        <v>0</v>
      </c>
    </row>
    <row r="48" spans="1:12" x14ac:dyDescent="0.25">
      <c r="A48" s="191">
        <v>39</v>
      </c>
      <c r="B48" s="192">
        <f>'2 EXPORT SMIS'!H40</f>
        <v>0</v>
      </c>
      <c r="C48" s="192">
        <f>'2 EXPORT SMIS'!I40</f>
        <v>0</v>
      </c>
      <c r="D48" s="193">
        <f t="shared" si="0"/>
        <v>0</v>
      </c>
      <c r="E48" s="193">
        <f>'2 EXPORT SMIS'!AI40</f>
        <v>0</v>
      </c>
      <c r="F48" s="193">
        <f>'2 EXPORT SMIS'!AL40</f>
        <v>0</v>
      </c>
      <c r="G48" s="193">
        <f>'2 EXPORT SMIS'!AC40</f>
        <v>0</v>
      </c>
      <c r="H48" s="193">
        <f t="shared" si="1"/>
        <v>0</v>
      </c>
      <c r="I48" s="193">
        <f>'2 EXPORT SMIS'!S40</f>
        <v>0</v>
      </c>
      <c r="J48" s="193">
        <f>'2 EXPORT SMIS'!X40</f>
        <v>0</v>
      </c>
      <c r="K48" s="193">
        <f>'2 EXPORT SMIS'!Y40</f>
        <v>0</v>
      </c>
      <c r="L48" s="193">
        <f t="shared" si="2"/>
        <v>0</v>
      </c>
    </row>
    <row r="49" spans="1:12" x14ac:dyDescent="0.25">
      <c r="A49" s="191">
        <v>40</v>
      </c>
      <c r="B49" s="192">
        <f>'2 EXPORT SMIS'!H41</f>
        <v>0</v>
      </c>
      <c r="C49" s="192">
        <f>'2 EXPORT SMIS'!I41</f>
        <v>0</v>
      </c>
      <c r="D49" s="193">
        <f t="shared" si="0"/>
        <v>0</v>
      </c>
      <c r="E49" s="193">
        <f>'2 EXPORT SMIS'!AI41</f>
        <v>0</v>
      </c>
      <c r="F49" s="193">
        <f>'2 EXPORT SMIS'!AL41</f>
        <v>0</v>
      </c>
      <c r="G49" s="193">
        <f>'2 EXPORT SMIS'!AC41</f>
        <v>0</v>
      </c>
      <c r="H49" s="193">
        <f t="shared" si="1"/>
        <v>0</v>
      </c>
      <c r="I49" s="193">
        <f>'2 EXPORT SMIS'!S41</f>
        <v>0</v>
      </c>
      <c r="J49" s="193">
        <f>'2 EXPORT SMIS'!X41</f>
        <v>0</v>
      </c>
      <c r="K49" s="193">
        <f>'2 EXPORT SMIS'!Y41</f>
        <v>0</v>
      </c>
      <c r="L49" s="193">
        <f t="shared" si="2"/>
        <v>0</v>
      </c>
    </row>
    <row r="50" spans="1:12" x14ac:dyDescent="0.25">
      <c r="A50" s="191">
        <v>41</v>
      </c>
      <c r="B50" s="192">
        <f>'2 EXPORT SMIS'!H42</f>
        <v>0</v>
      </c>
      <c r="C50" s="192">
        <f>'2 EXPORT SMIS'!I42</f>
        <v>0</v>
      </c>
      <c r="D50" s="193">
        <f t="shared" si="0"/>
        <v>0</v>
      </c>
      <c r="E50" s="193">
        <f>'2 EXPORT SMIS'!AI42</f>
        <v>0</v>
      </c>
      <c r="F50" s="193">
        <f>'2 EXPORT SMIS'!AL42</f>
        <v>0</v>
      </c>
      <c r="G50" s="193">
        <f>'2 EXPORT SMIS'!AC42</f>
        <v>0</v>
      </c>
      <c r="H50" s="193">
        <f t="shared" si="1"/>
        <v>0</v>
      </c>
      <c r="I50" s="193">
        <f>'2 EXPORT SMIS'!S42</f>
        <v>0</v>
      </c>
      <c r="J50" s="193">
        <f>'2 EXPORT SMIS'!X42</f>
        <v>0</v>
      </c>
      <c r="K50" s="193">
        <f>'2 EXPORT SMIS'!Y42</f>
        <v>0</v>
      </c>
      <c r="L50" s="193">
        <f t="shared" si="2"/>
        <v>0</v>
      </c>
    </row>
    <row r="51" spans="1:12" x14ac:dyDescent="0.25">
      <c r="A51" s="191">
        <v>42</v>
      </c>
      <c r="B51" s="192">
        <f>'2 EXPORT SMIS'!H43</f>
        <v>0</v>
      </c>
      <c r="C51" s="192">
        <f>'2 EXPORT SMIS'!I43</f>
        <v>0</v>
      </c>
      <c r="D51" s="193">
        <f t="shared" si="0"/>
        <v>0</v>
      </c>
      <c r="E51" s="193">
        <f>'2 EXPORT SMIS'!AI43</f>
        <v>0</v>
      </c>
      <c r="F51" s="193">
        <f>'2 EXPORT SMIS'!AL43</f>
        <v>0</v>
      </c>
      <c r="G51" s="193">
        <f>'2 EXPORT SMIS'!AC43</f>
        <v>0</v>
      </c>
      <c r="H51" s="193">
        <f t="shared" si="1"/>
        <v>0</v>
      </c>
      <c r="I51" s="193">
        <f>'2 EXPORT SMIS'!S43</f>
        <v>0</v>
      </c>
      <c r="J51" s="193">
        <f>'2 EXPORT SMIS'!X43</f>
        <v>0</v>
      </c>
      <c r="K51" s="193">
        <f>'2 EXPORT SMIS'!Y43</f>
        <v>0</v>
      </c>
      <c r="L51" s="193">
        <f t="shared" si="2"/>
        <v>0</v>
      </c>
    </row>
    <row r="52" spans="1:12" x14ac:dyDescent="0.25">
      <c r="A52" s="191">
        <v>43</v>
      </c>
      <c r="B52" s="192">
        <f>'2 EXPORT SMIS'!H44</f>
        <v>0</v>
      </c>
      <c r="C52" s="192">
        <f>'2 EXPORT SMIS'!I44</f>
        <v>0</v>
      </c>
      <c r="D52" s="193">
        <f t="shared" si="0"/>
        <v>0</v>
      </c>
      <c r="E52" s="193">
        <f>'2 EXPORT SMIS'!AI44</f>
        <v>0</v>
      </c>
      <c r="F52" s="193">
        <f>'2 EXPORT SMIS'!AL44</f>
        <v>0</v>
      </c>
      <c r="G52" s="193">
        <f>'2 EXPORT SMIS'!AC44</f>
        <v>0</v>
      </c>
      <c r="H52" s="193">
        <f t="shared" si="1"/>
        <v>0</v>
      </c>
      <c r="I52" s="193">
        <f>'2 EXPORT SMIS'!S44</f>
        <v>0</v>
      </c>
      <c r="J52" s="193">
        <f>'2 EXPORT SMIS'!X44</f>
        <v>0</v>
      </c>
      <c r="K52" s="193">
        <f>'2 EXPORT SMIS'!Y44</f>
        <v>0</v>
      </c>
      <c r="L52" s="193">
        <f t="shared" si="2"/>
        <v>0</v>
      </c>
    </row>
    <row r="53" spans="1:12" x14ac:dyDescent="0.25">
      <c r="A53" s="191">
        <v>44</v>
      </c>
      <c r="B53" s="192">
        <f>'2 EXPORT SMIS'!H45</f>
        <v>0</v>
      </c>
      <c r="C53" s="192">
        <f>'2 EXPORT SMIS'!I45</f>
        <v>0</v>
      </c>
      <c r="D53" s="193">
        <f t="shared" si="0"/>
        <v>0</v>
      </c>
      <c r="E53" s="193">
        <f>'2 EXPORT SMIS'!AI45</f>
        <v>0</v>
      </c>
      <c r="F53" s="193">
        <f>'2 EXPORT SMIS'!AL45</f>
        <v>0</v>
      </c>
      <c r="G53" s="193">
        <f>'2 EXPORT SMIS'!AC45</f>
        <v>0</v>
      </c>
      <c r="H53" s="193">
        <f t="shared" si="1"/>
        <v>0</v>
      </c>
      <c r="I53" s="193">
        <f>'2 EXPORT SMIS'!S45</f>
        <v>0</v>
      </c>
      <c r="J53" s="193">
        <f>'2 EXPORT SMIS'!X45</f>
        <v>0</v>
      </c>
      <c r="K53" s="193">
        <f>'2 EXPORT SMIS'!Y45</f>
        <v>0</v>
      </c>
      <c r="L53" s="193">
        <f t="shared" si="2"/>
        <v>0</v>
      </c>
    </row>
    <row r="54" spans="1:12" x14ac:dyDescent="0.25">
      <c r="A54" s="191">
        <v>45</v>
      </c>
      <c r="B54" s="192">
        <f>'2 EXPORT SMIS'!H46</f>
        <v>0</v>
      </c>
      <c r="C54" s="192">
        <f>'2 EXPORT SMIS'!I46</f>
        <v>0</v>
      </c>
      <c r="D54" s="193">
        <f t="shared" si="0"/>
        <v>0</v>
      </c>
      <c r="E54" s="193">
        <f>'2 EXPORT SMIS'!AI46</f>
        <v>0</v>
      </c>
      <c r="F54" s="193">
        <f>'2 EXPORT SMIS'!AL46</f>
        <v>0</v>
      </c>
      <c r="G54" s="193">
        <f>'2 EXPORT SMIS'!AC46</f>
        <v>0</v>
      </c>
      <c r="H54" s="193">
        <f t="shared" si="1"/>
        <v>0</v>
      </c>
      <c r="I54" s="193">
        <f>'2 EXPORT SMIS'!S46</f>
        <v>0</v>
      </c>
      <c r="J54" s="193">
        <f>'2 EXPORT SMIS'!X46</f>
        <v>0</v>
      </c>
      <c r="K54" s="193">
        <f>'2 EXPORT SMIS'!Y46</f>
        <v>0</v>
      </c>
      <c r="L54" s="193">
        <f t="shared" si="2"/>
        <v>0</v>
      </c>
    </row>
    <row r="55" spans="1:12" x14ac:dyDescent="0.25">
      <c r="A55" s="191">
        <v>46</v>
      </c>
      <c r="B55" s="192">
        <f>'2 EXPORT SMIS'!H47</f>
        <v>0</v>
      </c>
      <c r="C55" s="192">
        <f>'2 EXPORT SMIS'!I47</f>
        <v>0</v>
      </c>
      <c r="D55" s="193">
        <f t="shared" si="0"/>
        <v>0</v>
      </c>
      <c r="E55" s="193">
        <f>'2 EXPORT SMIS'!AI47</f>
        <v>0</v>
      </c>
      <c r="F55" s="193">
        <f>'2 EXPORT SMIS'!AL47</f>
        <v>0</v>
      </c>
      <c r="G55" s="193">
        <f>'2 EXPORT SMIS'!AC47</f>
        <v>0</v>
      </c>
      <c r="H55" s="193">
        <f t="shared" si="1"/>
        <v>0</v>
      </c>
      <c r="I55" s="193">
        <f>'2 EXPORT SMIS'!S47</f>
        <v>0</v>
      </c>
      <c r="J55" s="193">
        <f>'2 EXPORT SMIS'!X47</f>
        <v>0</v>
      </c>
      <c r="K55" s="193">
        <f>'2 EXPORT SMIS'!Y47</f>
        <v>0</v>
      </c>
      <c r="L55" s="193">
        <f t="shared" si="2"/>
        <v>0</v>
      </c>
    </row>
    <row r="56" spans="1:12" x14ac:dyDescent="0.25">
      <c r="A56" s="191">
        <v>47</v>
      </c>
      <c r="B56" s="192">
        <f>'2 EXPORT SMIS'!H48</f>
        <v>0</v>
      </c>
      <c r="C56" s="192">
        <f>'2 EXPORT SMIS'!I48</f>
        <v>0</v>
      </c>
      <c r="D56" s="193">
        <f t="shared" si="0"/>
        <v>0</v>
      </c>
      <c r="E56" s="193">
        <f>'2 EXPORT SMIS'!AI48</f>
        <v>0</v>
      </c>
      <c r="F56" s="193">
        <f>'2 EXPORT SMIS'!AL48</f>
        <v>0</v>
      </c>
      <c r="G56" s="193">
        <f>'2 EXPORT SMIS'!AC48</f>
        <v>0</v>
      </c>
      <c r="H56" s="193">
        <f t="shared" si="1"/>
        <v>0</v>
      </c>
      <c r="I56" s="193">
        <f>'2 EXPORT SMIS'!S48</f>
        <v>0</v>
      </c>
      <c r="J56" s="193">
        <f>'2 EXPORT SMIS'!X48</f>
        <v>0</v>
      </c>
      <c r="K56" s="193">
        <f>'2 EXPORT SMIS'!Y48</f>
        <v>0</v>
      </c>
      <c r="L56" s="193">
        <f t="shared" si="2"/>
        <v>0</v>
      </c>
    </row>
    <row r="57" spans="1:12" x14ac:dyDescent="0.25">
      <c r="A57" s="191">
        <v>48</v>
      </c>
      <c r="B57" s="192">
        <f>'2 EXPORT SMIS'!H49</f>
        <v>0</v>
      </c>
      <c r="C57" s="192">
        <f>'2 EXPORT SMIS'!I49</f>
        <v>0</v>
      </c>
      <c r="D57" s="193">
        <f t="shared" si="0"/>
        <v>0</v>
      </c>
      <c r="E57" s="193">
        <f>'2 EXPORT SMIS'!AI49</f>
        <v>0</v>
      </c>
      <c r="F57" s="193">
        <f>'2 EXPORT SMIS'!AL49</f>
        <v>0</v>
      </c>
      <c r="G57" s="193">
        <f>'2 EXPORT SMIS'!AC49</f>
        <v>0</v>
      </c>
      <c r="H57" s="193">
        <f t="shared" si="1"/>
        <v>0</v>
      </c>
      <c r="I57" s="193">
        <f>'2 EXPORT SMIS'!S49</f>
        <v>0</v>
      </c>
      <c r="J57" s="193">
        <f>'2 EXPORT SMIS'!X49</f>
        <v>0</v>
      </c>
      <c r="K57" s="193">
        <f>'2 EXPORT SMIS'!Y49</f>
        <v>0</v>
      </c>
      <c r="L57" s="193">
        <f t="shared" si="2"/>
        <v>0</v>
      </c>
    </row>
    <row r="58" spans="1:12" x14ac:dyDescent="0.25">
      <c r="A58" s="191">
        <v>49</v>
      </c>
      <c r="B58" s="192">
        <f>'2 EXPORT SMIS'!H50</f>
        <v>0</v>
      </c>
      <c r="C58" s="192">
        <f>'2 EXPORT SMIS'!I50</f>
        <v>0</v>
      </c>
      <c r="D58" s="193">
        <f t="shared" si="0"/>
        <v>0</v>
      </c>
      <c r="E58" s="193">
        <f>'2 EXPORT SMIS'!AI50</f>
        <v>0</v>
      </c>
      <c r="F58" s="193">
        <f>'2 EXPORT SMIS'!AL50</f>
        <v>0</v>
      </c>
      <c r="G58" s="193">
        <f>'2 EXPORT SMIS'!AC50</f>
        <v>0</v>
      </c>
      <c r="H58" s="193">
        <f t="shared" si="1"/>
        <v>0</v>
      </c>
      <c r="I58" s="193">
        <f>'2 EXPORT SMIS'!S50</f>
        <v>0</v>
      </c>
      <c r="J58" s="193">
        <f>'2 EXPORT SMIS'!X50</f>
        <v>0</v>
      </c>
      <c r="K58" s="193">
        <f>'2 EXPORT SMIS'!Y50</f>
        <v>0</v>
      </c>
      <c r="L58" s="193">
        <f t="shared" si="2"/>
        <v>0</v>
      </c>
    </row>
    <row r="59" spans="1:12" x14ac:dyDescent="0.25">
      <c r="A59" s="191">
        <v>50</v>
      </c>
      <c r="B59" s="192">
        <f>'2 EXPORT SMIS'!H51</f>
        <v>0</v>
      </c>
      <c r="C59" s="192">
        <f>'2 EXPORT SMIS'!I51</f>
        <v>0</v>
      </c>
      <c r="D59" s="193">
        <f t="shared" si="0"/>
        <v>0</v>
      </c>
      <c r="E59" s="193">
        <f>'2 EXPORT SMIS'!AI51</f>
        <v>0</v>
      </c>
      <c r="F59" s="193">
        <f>'2 EXPORT SMIS'!AL51</f>
        <v>0</v>
      </c>
      <c r="G59" s="193">
        <f>'2 EXPORT SMIS'!AC51</f>
        <v>0</v>
      </c>
      <c r="H59" s="193">
        <f t="shared" si="1"/>
        <v>0</v>
      </c>
      <c r="I59" s="193">
        <f>'2 EXPORT SMIS'!S51</f>
        <v>0</v>
      </c>
      <c r="J59" s="193">
        <f>'2 EXPORT SMIS'!X51</f>
        <v>0</v>
      </c>
      <c r="K59" s="193">
        <f>'2 EXPORT SMIS'!Y51</f>
        <v>0</v>
      </c>
      <c r="L59" s="193">
        <f t="shared" si="2"/>
        <v>0</v>
      </c>
    </row>
    <row r="60" spans="1:12" x14ac:dyDescent="0.25">
      <c r="A60" s="191">
        <v>51</v>
      </c>
      <c r="B60" s="192">
        <f>'2 EXPORT SMIS'!H52</f>
        <v>0</v>
      </c>
      <c r="C60" s="192">
        <f>'2 EXPORT SMIS'!I52</f>
        <v>0</v>
      </c>
      <c r="D60" s="193">
        <f t="shared" si="0"/>
        <v>0</v>
      </c>
      <c r="E60" s="193">
        <f>'2 EXPORT SMIS'!AI52</f>
        <v>0</v>
      </c>
      <c r="F60" s="193">
        <f>'2 EXPORT SMIS'!AL52</f>
        <v>0</v>
      </c>
      <c r="G60" s="193">
        <f>'2 EXPORT SMIS'!AC52</f>
        <v>0</v>
      </c>
      <c r="H60" s="193">
        <f t="shared" si="1"/>
        <v>0</v>
      </c>
      <c r="I60" s="193">
        <f>'2 EXPORT SMIS'!S52</f>
        <v>0</v>
      </c>
      <c r="J60" s="193">
        <f>'2 EXPORT SMIS'!X52</f>
        <v>0</v>
      </c>
      <c r="K60" s="193">
        <f>'2 EXPORT SMIS'!Y52</f>
        <v>0</v>
      </c>
      <c r="L60" s="193">
        <f t="shared" si="2"/>
        <v>0</v>
      </c>
    </row>
    <row r="61" spans="1:12" x14ac:dyDescent="0.25">
      <c r="A61" s="191">
        <v>52</v>
      </c>
      <c r="B61" s="192">
        <f>'2 EXPORT SMIS'!H53</f>
        <v>0</v>
      </c>
      <c r="C61" s="192">
        <f>'2 EXPORT SMIS'!I53</f>
        <v>0</v>
      </c>
      <c r="D61" s="193">
        <f t="shared" si="0"/>
        <v>0</v>
      </c>
      <c r="E61" s="193">
        <f>'2 EXPORT SMIS'!AI53</f>
        <v>0</v>
      </c>
      <c r="F61" s="193">
        <f>'2 EXPORT SMIS'!AL53</f>
        <v>0</v>
      </c>
      <c r="G61" s="193">
        <f>'2 EXPORT SMIS'!AC53</f>
        <v>0</v>
      </c>
      <c r="H61" s="193">
        <f t="shared" si="1"/>
        <v>0</v>
      </c>
      <c r="I61" s="193">
        <f>'2 EXPORT SMIS'!S53</f>
        <v>0</v>
      </c>
      <c r="J61" s="193">
        <f>'2 EXPORT SMIS'!X53</f>
        <v>0</v>
      </c>
      <c r="K61" s="193">
        <f>'2 EXPORT SMIS'!Y53</f>
        <v>0</v>
      </c>
      <c r="L61" s="193">
        <f t="shared" si="2"/>
        <v>0</v>
      </c>
    </row>
    <row r="62" spans="1:12" x14ac:dyDescent="0.25">
      <c r="A62" s="191">
        <v>53</v>
      </c>
      <c r="B62" s="192">
        <f>'2 EXPORT SMIS'!H54</f>
        <v>0</v>
      </c>
      <c r="C62" s="192">
        <f>'2 EXPORT SMIS'!I54</f>
        <v>0</v>
      </c>
      <c r="D62" s="193">
        <f t="shared" si="0"/>
        <v>0</v>
      </c>
      <c r="E62" s="193">
        <f>'2 EXPORT SMIS'!AI54</f>
        <v>0</v>
      </c>
      <c r="F62" s="193">
        <f>'2 EXPORT SMIS'!AL54</f>
        <v>0</v>
      </c>
      <c r="G62" s="193">
        <f>'2 EXPORT SMIS'!AC54</f>
        <v>0</v>
      </c>
      <c r="H62" s="193">
        <f t="shared" si="1"/>
        <v>0</v>
      </c>
      <c r="I62" s="193">
        <f>'2 EXPORT SMIS'!S54</f>
        <v>0</v>
      </c>
      <c r="J62" s="193">
        <f>'2 EXPORT SMIS'!X54</f>
        <v>0</v>
      </c>
      <c r="K62" s="193">
        <f>'2 EXPORT SMIS'!Y54</f>
        <v>0</v>
      </c>
      <c r="L62" s="193">
        <f t="shared" si="2"/>
        <v>0</v>
      </c>
    </row>
    <row r="63" spans="1:12" x14ac:dyDescent="0.25">
      <c r="A63" s="191">
        <v>54</v>
      </c>
      <c r="B63" s="192">
        <f>'2 EXPORT SMIS'!H55</f>
        <v>0</v>
      </c>
      <c r="C63" s="192">
        <f>'2 EXPORT SMIS'!I55</f>
        <v>0</v>
      </c>
      <c r="D63" s="193">
        <f t="shared" si="0"/>
        <v>0</v>
      </c>
      <c r="E63" s="193">
        <f>'2 EXPORT SMIS'!AI55</f>
        <v>0</v>
      </c>
      <c r="F63" s="193">
        <f>'2 EXPORT SMIS'!AL55</f>
        <v>0</v>
      </c>
      <c r="G63" s="193">
        <f>'2 EXPORT SMIS'!AC55</f>
        <v>0</v>
      </c>
      <c r="H63" s="193">
        <f t="shared" si="1"/>
        <v>0</v>
      </c>
      <c r="I63" s="193">
        <f>'2 EXPORT SMIS'!S55</f>
        <v>0</v>
      </c>
      <c r="J63" s="193">
        <f>'2 EXPORT SMIS'!X55</f>
        <v>0</v>
      </c>
      <c r="K63" s="193">
        <f>'2 EXPORT SMIS'!Y55</f>
        <v>0</v>
      </c>
      <c r="L63" s="193">
        <f t="shared" si="2"/>
        <v>0</v>
      </c>
    </row>
    <row r="64" spans="1:12" x14ac:dyDescent="0.25">
      <c r="A64" s="191">
        <v>55</v>
      </c>
      <c r="B64" s="192">
        <f>'2 EXPORT SMIS'!H56</f>
        <v>0</v>
      </c>
      <c r="C64" s="192">
        <f>'2 EXPORT SMIS'!I56</f>
        <v>0</v>
      </c>
      <c r="D64" s="193">
        <f t="shared" si="0"/>
        <v>0</v>
      </c>
      <c r="E64" s="193">
        <f>'2 EXPORT SMIS'!AI56</f>
        <v>0</v>
      </c>
      <c r="F64" s="193">
        <f>'2 EXPORT SMIS'!AL56</f>
        <v>0</v>
      </c>
      <c r="G64" s="193">
        <f>'2 EXPORT SMIS'!AC56</f>
        <v>0</v>
      </c>
      <c r="H64" s="193">
        <f t="shared" si="1"/>
        <v>0</v>
      </c>
      <c r="I64" s="193">
        <f>'2 EXPORT SMIS'!S56</f>
        <v>0</v>
      </c>
      <c r="J64" s="193">
        <f>'2 EXPORT SMIS'!X56</f>
        <v>0</v>
      </c>
      <c r="K64" s="193">
        <f>'2 EXPORT SMIS'!Y56</f>
        <v>0</v>
      </c>
      <c r="L64" s="193">
        <f t="shared" si="2"/>
        <v>0</v>
      </c>
    </row>
    <row r="65" spans="1:12" x14ac:dyDescent="0.25">
      <c r="A65" s="191">
        <v>56</v>
      </c>
      <c r="B65" s="192">
        <f>'2 EXPORT SMIS'!H57</f>
        <v>0</v>
      </c>
      <c r="C65" s="192">
        <f>'2 EXPORT SMIS'!I57</f>
        <v>0</v>
      </c>
      <c r="D65" s="193">
        <f t="shared" si="0"/>
        <v>0</v>
      </c>
      <c r="E65" s="193">
        <f>'2 EXPORT SMIS'!AI57</f>
        <v>0</v>
      </c>
      <c r="F65" s="193">
        <f>'2 EXPORT SMIS'!AL57</f>
        <v>0</v>
      </c>
      <c r="G65" s="193">
        <f>'2 EXPORT SMIS'!AC57</f>
        <v>0</v>
      </c>
      <c r="H65" s="193">
        <f t="shared" si="1"/>
        <v>0</v>
      </c>
      <c r="I65" s="193">
        <f>'2 EXPORT SMIS'!S57</f>
        <v>0</v>
      </c>
      <c r="J65" s="193">
        <f>'2 EXPORT SMIS'!X57</f>
        <v>0</v>
      </c>
      <c r="K65" s="193">
        <f>'2 EXPORT SMIS'!Y57</f>
        <v>0</v>
      </c>
      <c r="L65" s="193">
        <f t="shared" si="2"/>
        <v>0</v>
      </c>
    </row>
    <row r="66" spans="1:12" x14ac:dyDescent="0.25">
      <c r="A66" s="191">
        <v>57</v>
      </c>
      <c r="B66" s="192">
        <f>'2 EXPORT SMIS'!H58</f>
        <v>0</v>
      </c>
      <c r="C66" s="192">
        <f>'2 EXPORT SMIS'!I58</f>
        <v>0</v>
      </c>
      <c r="D66" s="193">
        <f t="shared" si="0"/>
        <v>0</v>
      </c>
      <c r="E66" s="193">
        <f>'2 EXPORT SMIS'!AI58</f>
        <v>0</v>
      </c>
      <c r="F66" s="193">
        <f>'2 EXPORT SMIS'!AL58</f>
        <v>0</v>
      </c>
      <c r="G66" s="193">
        <f>'2 EXPORT SMIS'!AC58</f>
        <v>0</v>
      </c>
      <c r="H66" s="193">
        <f t="shared" si="1"/>
        <v>0</v>
      </c>
      <c r="I66" s="193">
        <f>'2 EXPORT SMIS'!S58</f>
        <v>0</v>
      </c>
      <c r="J66" s="193">
        <f>'2 EXPORT SMIS'!X58</f>
        <v>0</v>
      </c>
      <c r="K66" s="193">
        <f>'2 EXPORT SMIS'!Y58</f>
        <v>0</v>
      </c>
      <c r="L66" s="193">
        <f t="shared" si="2"/>
        <v>0</v>
      </c>
    </row>
    <row r="67" spans="1:12" x14ac:dyDescent="0.25">
      <c r="A67" s="191">
        <v>58</v>
      </c>
      <c r="B67" s="192">
        <f>'2 EXPORT SMIS'!H59</f>
        <v>0</v>
      </c>
      <c r="C67" s="192">
        <f>'2 EXPORT SMIS'!I59</f>
        <v>0</v>
      </c>
      <c r="D67" s="193">
        <f t="shared" si="0"/>
        <v>0</v>
      </c>
      <c r="E67" s="193">
        <f>'2 EXPORT SMIS'!AI59</f>
        <v>0</v>
      </c>
      <c r="F67" s="193">
        <f>'2 EXPORT SMIS'!AL59</f>
        <v>0</v>
      </c>
      <c r="G67" s="193">
        <f>'2 EXPORT SMIS'!AC59</f>
        <v>0</v>
      </c>
      <c r="H67" s="193">
        <f t="shared" si="1"/>
        <v>0</v>
      </c>
      <c r="I67" s="193">
        <f>'2 EXPORT SMIS'!S59</f>
        <v>0</v>
      </c>
      <c r="J67" s="193">
        <f>'2 EXPORT SMIS'!X59</f>
        <v>0</v>
      </c>
      <c r="K67" s="193">
        <f>'2 EXPORT SMIS'!Y59</f>
        <v>0</v>
      </c>
      <c r="L67" s="193">
        <f t="shared" si="2"/>
        <v>0</v>
      </c>
    </row>
    <row r="68" spans="1:12" x14ac:dyDescent="0.25">
      <c r="A68" s="191">
        <v>59</v>
      </c>
      <c r="B68" s="192">
        <f>'2 EXPORT SMIS'!H60</f>
        <v>0</v>
      </c>
      <c r="C68" s="192">
        <f>'2 EXPORT SMIS'!I60</f>
        <v>0</v>
      </c>
      <c r="D68" s="193">
        <f t="shared" si="0"/>
        <v>0</v>
      </c>
      <c r="E68" s="193">
        <f>'2 EXPORT SMIS'!AI60</f>
        <v>0</v>
      </c>
      <c r="F68" s="193">
        <f>'2 EXPORT SMIS'!AL60</f>
        <v>0</v>
      </c>
      <c r="G68" s="193">
        <f>'2 EXPORT SMIS'!AC60</f>
        <v>0</v>
      </c>
      <c r="H68" s="193">
        <f t="shared" si="1"/>
        <v>0</v>
      </c>
      <c r="I68" s="193">
        <f>'2 EXPORT SMIS'!S60</f>
        <v>0</v>
      </c>
      <c r="J68" s="193">
        <f>'2 EXPORT SMIS'!X60</f>
        <v>0</v>
      </c>
      <c r="K68" s="193">
        <f>'2 EXPORT SMIS'!Y60</f>
        <v>0</v>
      </c>
      <c r="L68" s="193">
        <f t="shared" si="2"/>
        <v>0</v>
      </c>
    </row>
    <row r="69" spans="1:12" x14ac:dyDescent="0.25">
      <c r="A69" s="191">
        <v>60</v>
      </c>
      <c r="B69" s="192">
        <f>'2 EXPORT SMIS'!H61</f>
        <v>0</v>
      </c>
      <c r="C69" s="192">
        <f>'2 EXPORT SMIS'!I61</f>
        <v>0</v>
      </c>
      <c r="D69" s="193">
        <f t="shared" si="0"/>
        <v>0</v>
      </c>
      <c r="E69" s="193">
        <f>'2 EXPORT SMIS'!AI61</f>
        <v>0</v>
      </c>
      <c r="F69" s="193">
        <f>'2 EXPORT SMIS'!AL61</f>
        <v>0</v>
      </c>
      <c r="G69" s="193">
        <f>'2 EXPORT SMIS'!AC61</f>
        <v>0</v>
      </c>
      <c r="H69" s="193">
        <f t="shared" si="1"/>
        <v>0</v>
      </c>
      <c r="I69" s="193">
        <f>'2 EXPORT SMIS'!S61</f>
        <v>0</v>
      </c>
      <c r="J69" s="193">
        <f>'2 EXPORT SMIS'!X61</f>
        <v>0</v>
      </c>
      <c r="K69" s="193">
        <f>'2 EXPORT SMIS'!Y61</f>
        <v>0</v>
      </c>
      <c r="L69" s="193">
        <f t="shared" si="2"/>
        <v>0</v>
      </c>
    </row>
    <row r="70" spans="1:12" x14ac:dyDescent="0.25">
      <c r="A70" s="191">
        <v>61</v>
      </c>
      <c r="B70" s="192">
        <f>'2 EXPORT SMIS'!H62</f>
        <v>0</v>
      </c>
      <c r="C70" s="192">
        <f>'2 EXPORT SMIS'!I62</f>
        <v>0</v>
      </c>
      <c r="D70" s="193">
        <f t="shared" si="0"/>
        <v>0</v>
      </c>
      <c r="E70" s="193">
        <f>'2 EXPORT SMIS'!AI62</f>
        <v>0</v>
      </c>
      <c r="F70" s="193">
        <f>'2 EXPORT SMIS'!AL62</f>
        <v>0</v>
      </c>
      <c r="G70" s="193">
        <f>'2 EXPORT SMIS'!AC62</f>
        <v>0</v>
      </c>
      <c r="H70" s="193">
        <f t="shared" si="1"/>
        <v>0</v>
      </c>
      <c r="I70" s="193">
        <f>'2 EXPORT SMIS'!S62</f>
        <v>0</v>
      </c>
      <c r="J70" s="193">
        <f>'2 EXPORT SMIS'!X62</f>
        <v>0</v>
      </c>
      <c r="K70" s="193">
        <f>'2 EXPORT SMIS'!Y62</f>
        <v>0</v>
      </c>
      <c r="L70" s="193">
        <f t="shared" si="2"/>
        <v>0</v>
      </c>
    </row>
    <row r="71" spans="1:12" x14ac:dyDescent="0.25">
      <c r="A71" s="191">
        <v>62</v>
      </c>
      <c r="B71" s="192">
        <f>'2 EXPORT SMIS'!H63</f>
        <v>0</v>
      </c>
      <c r="C71" s="192">
        <f>'2 EXPORT SMIS'!I63</f>
        <v>0</v>
      </c>
      <c r="D71" s="193">
        <f t="shared" si="0"/>
        <v>0</v>
      </c>
      <c r="E71" s="193">
        <f>'2 EXPORT SMIS'!AI63</f>
        <v>0</v>
      </c>
      <c r="F71" s="193">
        <f>'2 EXPORT SMIS'!AL63</f>
        <v>0</v>
      </c>
      <c r="G71" s="193">
        <f>'2 EXPORT SMIS'!AC63</f>
        <v>0</v>
      </c>
      <c r="H71" s="193">
        <f t="shared" si="1"/>
        <v>0</v>
      </c>
      <c r="I71" s="193">
        <f>'2 EXPORT SMIS'!S63</f>
        <v>0</v>
      </c>
      <c r="J71" s="193">
        <f>'2 EXPORT SMIS'!X63</f>
        <v>0</v>
      </c>
      <c r="K71" s="193">
        <f>'2 EXPORT SMIS'!Y63</f>
        <v>0</v>
      </c>
      <c r="L71" s="193">
        <f t="shared" si="2"/>
        <v>0</v>
      </c>
    </row>
    <row r="72" spans="1:12" x14ac:dyDescent="0.25">
      <c r="A72" s="191">
        <v>63</v>
      </c>
      <c r="B72" s="192">
        <f>'2 EXPORT SMIS'!H64</f>
        <v>0</v>
      </c>
      <c r="C72" s="192">
        <f>'2 EXPORT SMIS'!I64</f>
        <v>0</v>
      </c>
      <c r="D72" s="193">
        <f t="shared" si="0"/>
        <v>0</v>
      </c>
      <c r="E72" s="193">
        <f>'2 EXPORT SMIS'!AI64</f>
        <v>0</v>
      </c>
      <c r="F72" s="193">
        <f>'2 EXPORT SMIS'!AL64</f>
        <v>0</v>
      </c>
      <c r="G72" s="193">
        <f>'2 EXPORT SMIS'!AC64</f>
        <v>0</v>
      </c>
      <c r="H72" s="193">
        <f t="shared" si="1"/>
        <v>0</v>
      </c>
      <c r="I72" s="193">
        <f>'2 EXPORT SMIS'!S64</f>
        <v>0</v>
      </c>
      <c r="J72" s="193">
        <f>'2 EXPORT SMIS'!X64</f>
        <v>0</v>
      </c>
      <c r="K72" s="193">
        <f>'2 EXPORT SMIS'!Y64</f>
        <v>0</v>
      </c>
      <c r="L72" s="193">
        <f t="shared" si="2"/>
        <v>0</v>
      </c>
    </row>
    <row r="73" spans="1:12" x14ac:dyDescent="0.25">
      <c r="A73" s="191">
        <v>64</v>
      </c>
      <c r="B73" s="192">
        <f>'2 EXPORT SMIS'!H65</f>
        <v>0</v>
      </c>
      <c r="C73" s="192">
        <f>'2 EXPORT SMIS'!I65</f>
        <v>0</v>
      </c>
      <c r="D73" s="193">
        <f t="shared" si="0"/>
        <v>0</v>
      </c>
      <c r="E73" s="193">
        <f>'2 EXPORT SMIS'!AI65</f>
        <v>0</v>
      </c>
      <c r="F73" s="193">
        <f>'2 EXPORT SMIS'!AL65</f>
        <v>0</v>
      </c>
      <c r="G73" s="193">
        <f>'2 EXPORT SMIS'!AC65</f>
        <v>0</v>
      </c>
      <c r="H73" s="193">
        <f t="shared" si="1"/>
        <v>0</v>
      </c>
      <c r="I73" s="193">
        <f>'2 EXPORT SMIS'!S65</f>
        <v>0</v>
      </c>
      <c r="J73" s="193">
        <f>'2 EXPORT SMIS'!X65</f>
        <v>0</v>
      </c>
      <c r="K73" s="193">
        <f>'2 EXPORT SMIS'!Y65</f>
        <v>0</v>
      </c>
      <c r="L73" s="193">
        <f t="shared" si="2"/>
        <v>0</v>
      </c>
    </row>
    <row r="74" spans="1:12" x14ac:dyDescent="0.25">
      <c r="A74" s="191">
        <v>65</v>
      </c>
      <c r="B74" s="192">
        <f>'2 EXPORT SMIS'!H66</f>
        <v>0</v>
      </c>
      <c r="C74" s="192">
        <f>'2 EXPORT SMIS'!I66</f>
        <v>0</v>
      </c>
      <c r="D74" s="193">
        <f t="shared" si="0"/>
        <v>0</v>
      </c>
      <c r="E74" s="193">
        <f>'2 EXPORT SMIS'!AI66</f>
        <v>0</v>
      </c>
      <c r="F74" s="193">
        <f>'2 EXPORT SMIS'!AL66</f>
        <v>0</v>
      </c>
      <c r="G74" s="193">
        <f>'2 EXPORT SMIS'!AC66</f>
        <v>0</v>
      </c>
      <c r="H74" s="193">
        <f t="shared" si="1"/>
        <v>0</v>
      </c>
      <c r="I74" s="193">
        <f>'2 EXPORT SMIS'!S66</f>
        <v>0</v>
      </c>
      <c r="J74" s="193">
        <f>'2 EXPORT SMIS'!X66</f>
        <v>0</v>
      </c>
      <c r="K74" s="193">
        <f>'2 EXPORT SMIS'!Y66</f>
        <v>0</v>
      </c>
      <c r="L74" s="193">
        <f t="shared" si="2"/>
        <v>0</v>
      </c>
    </row>
    <row r="75" spans="1:12" x14ac:dyDescent="0.25">
      <c r="A75" s="191">
        <v>66</v>
      </c>
      <c r="B75" s="192">
        <f>'2 EXPORT SMIS'!H67</f>
        <v>0</v>
      </c>
      <c r="C75" s="192">
        <f>'2 EXPORT SMIS'!I67</f>
        <v>0</v>
      </c>
      <c r="D75" s="193">
        <f t="shared" ref="D75:D99" si="3">E75+F75+G75</f>
        <v>0</v>
      </c>
      <c r="E75" s="193">
        <f>'2 EXPORT SMIS'!AI67</f>
        <v>0</v>
      </c>
      <c r="F75" s="193">
        <f>'2 EXPORT SMIS'!AL67</f>
        <v>0</v>
      </c>
      <c r="G75" s="193">
        <f>'2 EXPORT SMIS'!AC67</f>
        <v>0</v>
      </c>
      <c r="H75" s="193">
        <f t="shared" ref="H75:H99" si="4">I75+J75</f>
        <v>0</v>
      </c>
      <c r="I75" s="193">
        <f>'2 EXPORT SMIS'!S67</f>
        <v>0</v>
      </c>
      <c r="J75" s="193">
        <f>'2 EXPORT SMIS'!X67</f>
        <v>0</v>
      </c>
      <c r="K75" s="193">
        <f>'2 EXPORT SMIS'!Y67</f>
        <v>0</v>
      </c>
      <c r="L75" s="193">
        <f t="shared" ref="L75:L99" si="5">D75+K75</f>
        <v>0</v>
      </c>
    </row>
    <row r="76" spans="1:12" x14ac:dyDescent="0.25">
      <c r="A76" s="191">
        <v>67</v>
      </c>
      <c r="B76" s="192">
        <f>'2 EXPORT SMIS'!H68</f>
        <v>0</v>
      </c>
      <c r="C76" s="192">
        <f>'2 EXPORT SMIS'!I68</f>
        <v>0</v>
      </c>
      <c r="D76" s="193">
        <f t="shared" si="3"/>
        <v>0</v>
      </c>
      <c r="E76" s="193">
        <f>'2 EXPORT SMIS'!AI68</f>
        <v>0</v>
      </c>
      <c r="F76" s="193">
        <f>'2 EXPORT SMIS'!AL68</f>
        <v>0</v>
      </c>
      <c r="G76" s="193">
        <f>'2 EXPORT SMIS'!AC68</f>
        <v>0</v>
      </c>
      <c r="H76" s="193">
        <f t="shared" si="4"/>
        <v>0</v>
      </c>
      <c r="I76" s="193">
        <f>'2 EXPORT SMIS'!S68</f>
        <v>0</v>
      </c>
      <c r="J76" s="193">
        <f>'2 EXPORT SMIS'!X68</f>
        <v>0</v>
      </c>
      <c r="K76" s="193">
        <f>'2 EXPORT SMIS'!Y68</f>
        <v>0</v>
      </c>
      <c r="L76" s="193">
        <f t="shared" si="5"/>
        <v>0</v>
      </c>
    </row>
    <row r="77" spans="1:12" x14ac:dyDescent="0.25">
      <c r="A77" s="191">
        <v>68</v>
      </c>
      <c r="B77" s="192">
        <f>'2 EXPORT SMIS'!H69</f>
        <v>0</v>
      </c>
      <c r="C77" s="192">
        <f>'2 EXPORT SMIS'!I69</f>
        <v>0</v>
      </c>
      <c r="D77" s="193">
        <f t="shared" si="3"/>
        <v>0</v>
      </c>
      <c r="E77" s="193">
        <f>'2 EXPORT SMIS'!AI69</f>
        <v>0</v>
      </c>
      <c r="F77" s="193">
        <f>'2 EXPORT SMIS'!AL69</f>
        <v>0</v>
      </c>
      <c r="G77" s="193">
        <f>'2 EXPORT SMIS'!AC69</f>
        <v>0</v>
      </c>
      <c r="H77" s="193">
        <f t="shared" si="4"/>
        <v>0</v>
      </c>
      <c r="I77" s="193">
        <f>'2 EXPORT SMIS'!S69</f>
        <v>0</v>
      </c>
      <c r="J77" s="193">
        <f>'2 EXPORT SMIS'!X69</f>
        <v>0</v>
      </c>
      <c r="K77" s="193">
        <f>'2 EXPORT SMIS'!Y69</f>
        <v>0</v>
      </c>
      <c r="L77" s="193">
        <f t="shared" si="5"/>
        <v>0</v>
      </c>
    </row>
    <row r="78" spans="1:12" x14ac:dyDescent="0.25">
      <c r="A78" s="191">
        <v>69</v>
      </c>
      <c r="B78" s="192">
        <f>'2 EXPORT SMIS'!H70</f>
        <v>0</v>
      </c>
      <c r="C78" s="192">
        <f>'2 EXPORT SMIS'!I70</f>
        <v>0</v>
      </c>
      <c r="D78" s="193">
        <f t="shared" si="3"/>
        <v>0</v>
      </c>
      <c r="E78" s="193">
        <f>'2 EXPORT SMIS'!AI70</f>
        <v>0</v>
      </c>
      <c r="F78" s="193">
        <f>'2 EXPORT SMIS'!AL70</f>
        <v>0</v>
      </c>
      <c r="G78" s="193">
        <f>'2 EXPORT SMIS'!AC70</f>
        <v>0</v>
      </c>
      <c r="H78" s="193">
        <f t="shared" si="4"/>
        <v>0</v>
      </c>
      <c r="I78" s="193">
        <f>'2 EXPORT SMIS'!S70</f>
        <v>0</v>
      </c>
      <c r="J78" s="193">
        <f>'2 EXPORT SMIS'!X70</f>
        <v>0</v>
      </c>
      <c r="K78" s="193">
        <f>'2 EXPORT SMIS'!Y70</f>
        <v>0</v>
      </c>
      <c r="L78" s="193">
        <f t="shared" si="5"/>
        <v>0</v>
      </c>
    </row>
    <row r="79" spans="1:12" x14ac:dyDescent="0.25">
      <c r="A79" s="191">
        <v>70</v>
      </c>
      <c r="B79" s="192">
        <f>'2 EXPORT SMIS'!H71</f>
        <v>0</v>
      </c>
      <c r="C79" s="192">
        <f>'2 EXPORT SMIS'!I71</f>
        <v>0</v>
      </c>
      <c r="D79" s="193">
        <f t="shared" si="3"/>
        <v>0</v>
      </c>
      <c r="E79" s="193">
        <f>'2 EXPORT SMIS'!AI71</f>
        <v>0</v>
      </c>
      <c r="F79" s="193">
        <f>'2 EXPORT SMIS'!AL71</f>
        <v>0</v>
      </c>
      <c r="G79" s="193">
        <f>'2 EXPORT SMIS'!AC71</f>
        <v>0</v>
      </c>
      <c r="H79" s="193">
        <f t="shared" si="4"/>
        <v>0</v>
      </c>
      <c r="I79" s="193">
        <f>'2 EXPORT SMIS'!S71</f>
        <v>0</v>
      </c>
      <c r="J79" s="193">
        <f>'2 EXPORT SMIS'!X71</f>
        <v>0</v>
      </c>
      <c r="K79" s="193">
        <f>'2 EXPORT SMIS'!Y71</f>
        <v>0</v>
      </c>
      <c r="L79" s="193">
        <f t="shared" si="5"/>
        <v>0</v>
      </c>
    </row>
    <row r="80" spans="1:12" x14ac:dyDescent="0.25">
      <c r="A80" s="191">
        <v>71</v>
      </c>
      <c r="B80" s="192">
        <f>'2 EXPORT SMIS'!H72</f>
        <v>0</v>
      </c>
      <c r="C80" s="192">
        <f>'2 EXPORT SMIS'!I72</f>
        <v>0</v>
      </c>
      <c r="D80" s="193">
        <f t="shared" si="3"/>
        <v>0</v>
      </c>
      <c r="E80" s="193">
        <f>'2 EXPORT SMIS'!AI72</f>
        <v>0</v>
      </c>
      <c r="F80" s="193">
        <f>'2 EXPORT SMIS'!AL72</f>
        <v>0</v>
      </c>
      <c r="G80" s="193">
        <f>'2 EXPORT SMIS'!AC72</f>
        <v>0</v>
      </c>
      <c r="H80" s="193">
        <f t="shared" si="4"/>
        <v>0</v>
      </c>
      <c r="I80" s="193">
        <f>'2 EXPORT SMIS'!S72</f>
        <v>0</v>
      </c>
      <c r="J80" s="193">
        <f>'2 EXPORT SMIS'!X72</f>
        <v>0</v>
      </c>
      <c r="K80" s="193">
        <f>'2 EXPORT SMIS'!Y72</f>
        <v>0</v>
      </c>
      <c r="L80" s="193">
        <f t="shared" si="5"/>
        <v>0</v>
      </c>
    </row>
    <row r="81" spans="1:12" x14ac:dyDescent="0.25">
      <c r="A81" s="191">
        <v>72</v>
      </c>
      <c r="B81" s="192">
        <f>'2 EXPORT SMIS'!H73</f>
        <v>0</v>
      </c>
      <c r="C81" s="192">
        <f>'2 EXPORT SMIS'!I73</f>
        <v>0</v>
      </c>
      <c r="D81" s="193">
        <f t="shared" si="3"/>
        <v>0</v>
      </c>
      <c r="E81" s="193">
        <f>'2 EXPORT SMIS'!AI73</f>
        <v>0</v>
      </c>
      <c r="F81" s="193">
        <f>'2 EXPORT SMIS'!AL73</f>
        <v>0</v>
      </c>
      <c r="G81" s="193">
        <f>'2 EXPORT SMIS'!AC73</f>
        <v>0</v>
      </c>
      <c r="H81" s="193">
        <f t="shared" si="4"/>
        <v>0</v>
      </c>
      <c r="I81" s="193">
        <f>'2 EXPORT SMIS'!S73</f>
        <v>0</v>
      </c>
      <c r="J81" s="193">
        <f>'2 EXPORT SMIS'!X73</f>
        <v>0</v>
      </c>
      <c r="K81" s="193">
        <f>'2 EXPORT SMIS'!Y73</f>
        <v>0</v>
      </c>
      <c r="L81" s="193">
        <f t="shared" si="5"/>
        <v>0</v>
      </c>
    </row>
    <row r="82" spans="1:12" x14ac:dyDescent="0.25">
      <c r="A82" s="191">
        <v>73</v>
      </c>
      <c r="B82" s="192">
        <f>'2 EXPORT SMIS'!H74</f>
        <v>0</v>
      </c>
      <c r="C82" s="192">
        <f>'2 EXPORT SMIS'!I74</f>
        <v>0</v>
      </c>
      <c r="D82" s="193">
        <f t="shared" si="3"/>
        <v>0</v>
      </c>
      <c r="E82" s="193">
        <f>'2 EXPORT SMIS'!AI74</f>
        <v>0</v>
      </c>
      <c r="F82" s="193">
        <f>'2 EXPORT SMIS'!AL74</f>
        <v>0</v>
      </c>
      <c r="G82" s="193">
        <f>'2 EXPORT SMIS'!AC74</f>
        <v>0</v>
      </c>
      <c r="H82" s="193">
        <f t="shared" si="4"/>
        <v>0</v>
      </c>
      <c r="I82" s="193">
        <f>'2 EXPORT SMIS'!S74</f>
        <v>0</v>
      </c>
      <c r="J82" s="193">
        <f>'2 EXPORT SMIS'!X74</f>
        <v>0</v>
      </c>
      <c r="K82" s="193">
        <f>'2 EXPORT SMIS'!Y74</f>
        <v>0</v>
      </c>
      <c r="L82" s="193">
        <f t="shared" si="5"/>
        <v>0</v>
      </c>
    </row>
    <row r="83" spans="1:12" x14ac:dyDescent="0.25">
      <c r="A83" s="191">
        <v>74</v>
      </c>
      <c r="B83" s="192">
        <f>'2 EXPORT SMIS'!H75</f>
        <v>0</v>
      </c>
      <c r="C83" s="192">
        <f>'2 EXPORT SMIS'!I75</f>
        <v>0</v>
      </c>
      <c r="D83" s="193">
        <f t="shared" si="3"/>
        <v>0</v>
      </c>
      <c r="E83" s="193">
        <f>'2 EXPORT SMIS'!AI75</f>
        <v>0</v>
      </c>
      <c r="F83" s="193">
        <f>'2 EXPORT SMIS'!AL75</f>
        <v>0</v>
      </c>
      <c r="G83" s="193">
        <f>'2 EXPORT SMIS'!AC75</f>
        <v>0</v>
      </c>
      <c r="H83" s="193">
        <f t="shared" si="4"/>
        <v>0</v>
      </c>
      <c r="I83" s="193">
        <f>'2 EXPORT SMIS'!S75</f>
        <v>0</v>
      </c>
      <c r="J83" s="193">
        <f>'2 EXPORT SMIS'!X75</f>
        <v>0</v>
      </c>
      <c r="K83" s="193">
        <f>'2 EXPORT SMIS'!Y75</f>
        <v>0</v>
      </c>
      <c r="L83" s="193">
        <f t="shared" si="5"/>
        <v>0</v>
      </c>
    </row>
    <row r="84" spans="1:12" x14ac:dyDescent="0.25">
      <c r="A84" s="191">
        <v>75</v>
      </c>
      <c r="B84" s="192">
        <f>'2 EXPORT SMIS'!H76</f>
        <v>0</v>
      </c>
      <c r="C84" s="192">
        <f>'2 EXPORT SMIS'!I76</f>
        <v>0</v>
      </c>
      <c r="D84" s="193">
        <f t="shared" si="3"/>
        <v>0</v>
      </c>
      <c r="E84" s="193">
        <f>'2 EXPORT SMIS'!AI76</f>
        <v>0</v>
      </c>
      <c r="F84" s="193">
        <f>'2 EXPORT SMIS'!AL76</f>
        <v>0</v>
      </c>
      <c r="G84" s="193">
        <f>'2 EXPORT SMIS'!AC76</f>
        <v>0</v>
      </c>
      <c r="H84" s="193">
        <f t="shared" si="4"/>
        <v>0</v>
      </c>
      <c r="I84" s="193">
        <f>'2 EXPORT SMIS'!S76</f>
        <v>0</v>
      </c>
      <c r="J84" s="193">
        <f>'2 EXPORT SMIS'!X76</f>
        <v>0</v>
      </c>
      <c r="K84" s="193">
        <f>'2 EXPORT SMIS'!Y76</f>
        <v>0</v>
      </c>
      <c r="L84" s="193">
        <f t="shared" si="5"/>
        <v>0</v>
      </c>
    </row>
    <row r="85" spans="1:12" x14ac:dyDescent="0.25">
      <c r="A85" s="191">
        <v>76</v>
      </c>
      <c r="B85" s="192">
        <f>'2 EXPORT SMIS'!H77</f>
        <v>0</v>
      </c>
      <c r="C85" s="192">
        <f>'2 EXPORT SMIS'!I77</f>
        <v>0</v>
      </c>
      <c r="D85" s="193">
        <f t="shared" si="3"/>
        <v>0</v>
      </c>
      <c r="E85" s="193">
        <f>'2 EXPORT SMIS'!AI77</f>
        <v>0</v>
      </c>
      <c r="F85" s="193">
        <f>'2 EXPORT SMIS'!AL77</f>
        <v>0</v>
      </c>
      <c r="G85" s="193">
        <f>'2 EXPORT SMIS'!AC77</f>
        <v>0</v>
      </c>
      <c r="H85" s="193">
        <f t="shared" si="4"/>
        <v>0</v>
      </c>
      <c r="I85" s="193">
        <f>'2 EXPORT SMIS'!S77</f>
        <v>0</v>
      </c>
      <c r="J85" s="193">
        <f>'2 EXPORT SMIS'!X77</f>
        <v>0</v>
      </c>
      <c r="K85" s="193">
        <f>'2 EXPORT SMIS'!Y77</f>
        <v>0</v>
      </c>
      <c r="L85" s="193">
        <f t="shared" si="5"/>
        <v>0</v>
      </c>
    </row>
    <row r="86" spans="1:12" x14ac:dyDescent="0.25">
      <c r="A86" s="191">
        <v>77</v>
      </c>
      <c r="B86" s="192">
        <f>'2 EXPORT SMIS'!H78</f>
        <v>0</v>
      </c>
      <c r="C86" s="192">
        <f>'2 EXPORT SMIS'!I78</f>
        <v>0</v>
      </c>
      <c r="D86" s="193">
        <f t="shared" si="3"/>
        <v>0</v>
      </c>
      <c r="E86" s="193">
        <f>'2 EXPORT SMIS'!AI78</f>
        <v>0</v>
      </c>
      <c r="F86" s="193">
        <f>'2 EXPORT SMIS'!AL78</f>
        <v>0</v>
      </c>
      <c r="G86" s="193">
        <f>'2 EXPORT SMIS'!AC78</f>
        <v>0</v>
      </c>
      <c r="H86" s="193">
        <f t="shared" si="4"/>
        <v>0</v>
      </c>
      <c r="I86" s="193">
        <f>'2 EXPORT SMIS'!S78</f>
        <v>0</v>
      </c>
      <c r="J86" s="193">
        <f>'2 EXPORT SMIS'!X78</f>
        <v>0</v>
      </c>
      <c r="K86" s="193">
        <f>'2 EXPORT SMIS'!Y78</f>
        <v>0</v>
      </c>
      <c r="L86" s="193">
        <f t="shared" si="5"/>
        <v>0</v>
      </c>
    </row>
    <row r="87" spans="1:12" x14ac:dyDescent="0.25">
      <c r="A87" s="191">
        <v>78</v>
      </c>
      <c r="B87" s="192">
        <f>'2 EXPORT SMIS'!H79</f>
        <v>0</v>
      </c>
      <c r="C87" s="192">
        <f>'2 EXPORT SMIS'!I79</f>
        <v>0</v>
      </c>
      <c r="D87" s="193">
        <f t="shared" si="3"/>
        <v>0</v>
      </c>
      <c r="E87" s="193">
        <f>'2 EXPORT SMIS'!AI79</f>
        <v>0</v>
      </c>
      <c r="F87" s="193">
        <f>'2 EXPORT SMIS'!AL79</f>
        <v>0</v>
      </c>
      <c r="G87" s="193">
        <f>'2 EXPORT SMIS'!AC79</f>
        <v>0</v>
      </c>
      <c r="H87" s="193">
        <f t="shared" si="4"/>
        <v>0</v>
      </c>
      <c r="I87" s="193">
        <f>'2 EXPORT SMIS'!S79</f>
        <v>0</v>
      </c>
      <c r="J87" s="193">
        <f>'2 EXPORT SMIS'!X79</f>
        <v>0</v>
      </c>
      <c r="K87" s="193">
        <f>'2 EXPORT SMIS'!Y79</f>
        <v>0</v>
      </c>
      <c r="L87" s="193">
        <f t="shared" si="5"/>
        <v>0</v>
      </c>
    </row>
    <row r="88" spans="1:12" x14ac:dyDescent="0.25">
      <c r="A88" s="191">
        <v>79</v>
      </c>
      <c r="B88" s="192">
        <f>'2 EXPORT SMIS'!H80</f>
        <v>0</v>
      </c>
      <c r="C88" s="192">
        <f>'2 EXPORT SMIS'!I80</f>
        <v>0</v>
      </c>
      <c r="D88" s="193">
        <f t="shared" si="3"/>
        <v>0</v>
      </c>
      <c r="E88" s="193">
        <f>'2 EXPORT SMIS'!AI80</f>
        <v>0</v>
      </c>
      <c r="F88" s="193">
        <f>'2 EXPORT SMIS'!AL80</f>
        <v>0</v>
      </c>
      <c r="G88" s="193">
        <f>'2 EXPORT SMIS'!AC80</f>
        <v>0</v>
      </c>
      <c r="H88" s="193">
        <f t="shared" si="4"/>
        <v>0</v>
      </c>
      <c r="I88" s="193">
        <f>'2 EXPORT SMIS'!S80</f>
        <v>0</v>
      </c>
      <c r="J88" s="193">
        <f>'2 EXPORT SMIS'!X80</f>
        <v>0</v>
      </c>
      <c r="K88" s="193">
        <f>'2 EXPORT SMIS'!Y80</f>
        <v>0</v>
      </c>
      <c r="L88" s="193">
        <f t="shared" si="5"/>
        <v>0</v>
      </c>
    </row>
    <row r="89" spans="1:12" x14ac:dyDescent="0.25">
      <c r="A89" s="191">
        <v>80</v>
      </c>
      <c r="B89" s="192">
        <f>'2 EXPORT SMIS'!H81</f>
        <v>0</v>
      </c>
      <c r="C89" s="192">
        <f>'2 EXPORT SMIS'!I81</f>
        <v>0</v>
      </c>
      <c r="D89" s="193">
        <f t="shared" si="3"/>
        <v>0</v>
      </c>
      <c r="E89" s="193">
        <f>'2 EXPORT SMIS'!AI81</f>
        <v>0</v>
      </c>
      <c r="F89" s="193">
        <f>'2 EXPORT SMIS'!AL81</f>
        <v>0</v>
      </c>
      <c r="G89" s="193">
        <f>'2 EXPORT SMIS'!AC81</f>
        <v>0</v>
      </c>
      <c r="H89" s="193">
        <f t="shared" si="4"/>
        <v>0</v>
      </c>
      <c r="I89" s="193">
        <f>'2 EXPORT SMIS'!S81</f>
        <v>0</v>
      </c>
      <c r="J89" s="193">
        <f>'2 EXPORT SMIS'!X81</f>
        <v>0</v>
      </c>
      <c r="K89" s="193">
        <f>'2 EXPORT SMIS'!Y81</f>
        <v>0</v>
      </c>
      <c r="L89" s="193">
        <f t="shared" si="5"/>
        <v>0</v>
      </c>
    </row>
    <row r="90" spans="1:12" x14ac:dyDescent="0.25">
      <c r="A90" s="191">
        <v>81</v>
      </c>
      <c r="B90" s="192">
        <f>'2 EXPORT SMIS'!H82</f>
        <v>0</v>
      </c>
      <c r="C90" s="192">
        <f>'2 EXPORT SMIS'!I82</f>
        <v>0</v>
      </c>
      <c r="D90" s="193">
        <f t="shared" si="3"/>
        <v>0</v>
      </c>
      <c r="E90" s="193">
        <f>'2 EXPORT SMIS'!AI82</f>
        <v>0</v>
      </c>
      <c r="F90" s="193">
        <f>'2 EXPORT SMIS'!AL82</f>
        <v>0</v>
      </c>
      <c r="G90" s="193">
        <f>'2 EXPORT SMIS'!AC82</f>
        <v>0</v>
      </c>
      <c r="H90" s="193">
        <f t="shared" si="4"/>
        <v>0</v>
      </c>
      <c r="I90" s="193">
        <f>'2 EXPORT SMIS'!S82</f>
        <v>0</v>
      </c>
      <c r="J90" s="193">
        <f>'2 EXPORT SMIS'!X82</f>
        <v>0</v>
      </c>
      <c r="K90" s="193">
        <f>'2 EXPORT SMIS'!Y82</f>
        <v>0</v>
      </c>
      <c r="L90" s="193">
        <f t="shared" si="5"/>
        <v>0</v>
      </c>
    </row>
    <row r="91" spans="1:12" x14ac:dyDescent="0.25">
      <c r="A91" s="191">
        <v>82</v>
      </c>
      <c r="B91" s="192">
        <f>'2 EXPORT SMIS'!H83</f>
        <v>0</v>
      </c>
      <c r="C91" s="192">
        <f>'2 EXPORT SMIS'!I83</f>
        <v>0</v>
      </c>
      <c r="D91" s="193">
        <f t="shared" si="3"/>
        <v>0</v>
      </c>
      <c r="E91" s="193">
        <f>'2 EXPORT SMIS'!AI83</f>
        <v>0</v>
      </c>
      <c r="F91" s="193">
        <f>'2 EXPORT SMIS'!AL83</f>
        <v>0</v>
      </c>
      <c r="G91" s="193">
        <f>'2 EXPORT SMIS'!AC83</f>
        <v>0</v>
      </c>
      <c r="H91" s="193">
        <f t="shared" si="4"/>
        <v>0</v>
      </c>
      <c r="I91" s="193">
        <f>'2 EXPORT SMIS'!S83</f>
        <v>0</v>
      </c>
      <c r="J91" s="193">
        <f>'2 EXPORT SMIS'!X83</f>
        <v>0</v>
      </c>
      <c r="K91" s="193">
        <f>'2 EXPORT SMIS'!Y83</f>
        <v>0</v>
      </c>
      <c r="L91" s="193">
        <f t="shared" si="5"/>
        <v>0</v>
      </c>
    </row>
    <row r="92" spans="1:12" x14ac:dyDescent="0.25">
      <c r="A92" s="191">
        <v>83</v>
      </c>
      <c r="B92" s="192">
        <f>'2 EXPORT SMIS'!H84</f>
        <v>0</v>
      </c>
      <c r="C92" s="192">
        <f>'2 EXPORT SMIS'!I84</f>
        <v>0</v>
      </c>
      <c r="D92" s="193">
        <f t="shared" si="3"/>
        <v>0</v>
      </c>
      <c r="E92" s="193">
        <f>'2 EXPORT SMIS'!AI84</f>
        <v>0</v>
      </c>
      <c r="F92" s="193">
        <f>'2 EXPORT SMIS'!AL84</f>
        <v>0</v>
      </c>
      <c r="G92" s="193">
        <f>'2 EXPORT SMIS'!AC84</f>
        <v>0</v>
      </c>
      <c r="H92" s="193">
        <f t="shared" si="4"/>
        <v>0</v>
      </c>
      <c r="I92" s="193">
        <f>'2 EXPORT SMIS'!S84</f>
        <v>0</v>
      </c>
      <c r="J92" s="193">
        <f>'2 EXPORT SMIS'!X84</f>
        <v>0</v>
      </c>
      <c r="K92" s="193">
        <f>'2 EXPORT SMIS'!Y84</f>
        <v>0</v>
      </c>
      <c r="L92" s="193">
        <f t="shared" si="5"/>
        <v>0</v>
      </c>
    </row>
    <row r="93" spans="1:12" x14ac:dyDescent="0.25">
      <c r="A93" s="191">
        <v>84</v>
      </c>
      <c r="B93" s="192">
        <f>'2 EXPORT SMIS'!H85</f>
        <v>0</v>
      </c>
      <c r="C93" s="192">
        <f>'2 EXPORT SMIS'!I85</f>
        <v>0</v>
      </c>
      <c r="D93" s="193">
        <f t="shared" si="3"/>
        <v>0</v>
      </c>
      <c r="E93" s="193">
        <f>'2 EXPORT SMIS'!AI85</f>
        <v>0</v>
      </c>
      <c r="F93" s="193">
        <f>'2 EXPORT SMIS'!AL85</f>
        <v>0</v>
      </c>
      <c r="G93" s="193">
        <f>'2 EXPORT SMIS'!AC85</f>
        <v>0</v>
      </c>
      <c r="H93" s="193">
        <f t="shared" si="4"/>
        <v>0</v>
      </c>
      <c r="I93" s="193">
        <f>'2 EXPORT SMIS'!S85</f>
        <v>0</v>
      </c>
      <c r="J93" s="193">
        <f>'2 EXPORT SMIS'!X85</f>
        <v>0</v>
      </c>
      <c r="K93" s="193">
        <f>'2 EXPORT SMIS'!Y85</f>
        <v>0</v>
      </c>
      <c r="L93" s="193">
        <f t="shared" si="5"/>
        <v>0</v>
      </c>
    </row>
    <row r="94" spans="1:12" x14ac:dyDescent="0.25">
      <c r="A94" s="191">
        <v>85</v>
      </c>
      <c r="B94" s="192">
        <f>'2 EXPORT SMIS'!H86</f>
        <v>0</v>
      </c>
      <c r="C94" s="192">
        <f>'2 EXPORT SMIS'!I86</f>
        <v>0</v>
      </c>
      <c r="D94" s="193">
        <f t="shared" si="3"/>
        <v>0</v>
      </c>
      <c r="E94" s="193">
        <f>'2 EXPORT SMIS'!AI86</f>
        <v>0</v>
      </c>
      <c r="F94" s="193">
        <f>'2 EXPORT SMIS'!AL86</f>
        <v>0</v>
      </c>
      <c r="G94" s="193">
        <f>'2 EXPORT SMIS'!AC86</f>
        <v>0</v>
      </c>
      <c r="H94" s="193">
        <f t="shared" si="4"/>
        <v>0</v>
      </c>
      <c r="I94" s="193">
        <f>'2 EXPORT SMIS'!S86</f>
        <v>0</v>
      </c>
      <c r="J94" s="193">
        <f>'2 EXPORT SMIS'!X86</f>
        <v>0</v>
      </c>
      <c r="K94" s="193">
        <f>'2 EXPORT SMIS'!Y86</f>
        <v>0</v>
      </c>
      <c r="L94" s="193">
        <f t="shared" si="5"/>
        <v>0</v>
      </c>
    </row>
    <row r="95" spans="1:12" x14ac:dyDescent="0.25">
      <c r="A95" s="191">
        <v>86</v>
      </c>
      <c r="B95" s="192">
        <f>'2 EXPORT SMIS'!H87</f>
        <v>0</v>
      </c>
      <c r="C95" s="192">
        <f>'2 EXPORT SMIS'!I87</f>
        <v>0</v>
      </c>
      <c r="D95" s="193">
        <f t="shared" si="3"/>
        <v>0</v>
      </c>
      <c r="E95" s="193">
        <f>'2 EXPORT SMIS'!AI87</f>
        <v>0</v>
      </c>
      <c r="F95" s="193">
        <f>'2 EXPORT SMIS'!AL87</f>
        <v>0</v>
      </c>
      <c r="G95" s="193">
        <f>'2 EXPORT SMIS'!AC87</f>
        <v>0</v>
      </c>
      <c r="H95" s="193">
        <f t="shared" si="4"/>
        <v>0</v>
      </c>
      <c r="I95" s="193">
        <f>'2 EXPORT SMIS'!S87</f>
        <v>0</v>
      </c>
      <c r="J95" s="193">
        <f>'2 EXPORT SMIS'!X87</f>
        <v>0</v>
      </c>
      <c r="K95" s="193">
        <f>'2 EXPORT SMIS'!Y87</f>
        <v>0</v>
      </c>
      <c r="L95" s="193">
        <f t="shared" si="5"/>
        <v>0</v>
      </c>
    </row>
    <row r="96" spans="1:12" x14ac:dyDescent="0.25">
      <c r="A96" s="191">
        <v>87</v>
      </c>
      <c r="B96" s="192">
        <f>'2 EXPORT SMIS'!H88</f>
        <v>0</v>
      </c>
      <c r="C96" s="192">
        <f>'2 EXPORT SMIS'!I88</f>
        <v>0</v>
      </c>
      <c r="D96" s="193">
        <f t="shared" si="3"/>
        <v>0</v>
      </c>
      <c r="E96" s="193">
        <f>'2 EXPORT SMIS'!AI88</f>
        <v>0</v>
      </c>
      <c r="F96" s="193">
        <f>'2 EXPORT SMIS'!AL88</f>
        <v>0</v>
      </c>
      <c r="G96" s="193">
        <f>'2 EXPORT SMIS'!AC88</f>
        <v>0</v>
      </c>
      <c r="H96" s="193">
        <f t="shared" si="4"/>
        <v>0</v>
      </c>
      <c r="I96" s="193">
        <f>'2 EXPORT SMIS'!S88</f>
        <v>0</v>
      </c>
      <c r="J96" s="193">
        <f>'2 EXPORT SMIS'!X88</f>
        <v>0</v>
      </c>
      <c r="K96" s="193">
        <f>'2 EXPORT SMIS'!Y88</f>
        <v>0</v>
      </c>
      <c r="L96" s="193">
        <f t="shared" si="5"/>
        <v>0</v>
      </c>
    </row>
    <row r="97" spans="1:12" x14ac:dyDescent="0.25">
      <c r="A97" s="191">
        <v>88</v>
      </c>
      <c r="B97" s="192">
        <f>'2 EXPORT SMIS'!H89</f>
        <v>0</v>
      </c>
      <c r="C97" s="192">
        <f>'2 EXPORT SMIS'!I89</f>
        <v>0</v>
      </c>
      <c r="D97" s="193">
        <f t="shared" si="3"/>
        <v>0</v>
      </c>
      <c r="E97" s="193">
        <f>'2 EXPORT SMIS'!AI89</f>
        <v>0</v>
      </c>
      <c r="F97" s="193">
        <f>'2 EXPORT SMIS'!AL89</f>
        <v>0</v>
      </c>
      <c r="G97" s="193">
        <f>'2 EXPORT SMIS'!AC89</f>
        <v>0</v>
      </c>
      <c r="H97" s="193">
        <f t="shared" si="4"/>
        <v>0</v>
      </c>
      <c r="I97" s="193">
        <f>'2 EXPORT SMIS'!S89</f>
        <v>0</v>
      </c>
      <c r="J97" s="193">
        <f>'2 EXPORT SMIS'!X89</f>
        <v>0</v>
      </c>
      <c r="K97" s="193">
        <f>'2 EXPORT SMIS'!Y89</f>
        <v>0</v>
      </c>
      <c r="L97" s="193">
        <f t="shared" si="5"/>
        <v>0</v>
      </c>
    </row>
    <row r="98" spans="1:12" x14ac:dyDescent="0.25">
      <c r="A98" s="191">
        <v>89</v>
      </c>
      <c r="B98" s="192">
        <f>'2 EXPORT SMIS'!H90</f>
        <v>0</v>
      </c>
      <c r="C98" s="192">
        <f>'2 EXPORT SMIS'!I90</f>
        <v>0</v>
      </c>
      <c r="D98" s="193">
        <f t="shared" si="3"/>
        <v>0</v>
      </c>
      <c r="E98" s="193">
        <f>'2 EXPORT SMIS'!AI90</f>
        <v>0</v>
      </c>
      <c r="F98" s="193">
        <f>'2 EXPORT SMIS'!AL90</f>
        <v>0</v>
      </c>
      <c r="G98" s="193">
        <f>'2 EXPORT SMIS'!AC90</f>
        <v>0</v>
      </c>
      <c r="H98" s="193">
        <f t="shared" si="4"/>
        <v>0</v>
      </c>
      <c r="I98" s="193">
        <f>'2 EXPORT SMIS'!S90</f>
        <v>0</v>
      </c>
      <c r="J98" s="193">
        <f>'2 EXPORT SMIS'!X90</f>
        <v>0</v>
      </c>
      <c r="K98" s="193">
        <f>'2 EXPORT SMIS'!Y90</f>
        <v>0</v>
      </c>
      <c r="L98" s="193">
        <f t="shared" si="5"/>
        <v>0</v>
      </c>
    </row>
    <row r="99" spans="1:12" x14ac:dyDescent="0.25">
      <c r="A99" s="191">
        <v>90</v>
      </c>
      <c r="B99" s="192">
        <f>'2 EXPORT SMIS'!H91</f>
        <v>0</v>
      </c>
      <c r="C99" s="192">
        <f>'2 EXPORT SMIS'!I91</f>
        <v>0</v>
      </c>
      <c r="D99" s="193">
        <f t="shared" si="3"/>
        <v>0</v>
      </c>
      <c r="E99" s="193">
        <f>'2 EXPORT SMIS'!AI91</f>
        <v>0</v>
      </c>
      <c r="F99" s="193">
        <f>'2 EXPORT SMIS'!AL91</f>
        <v>0</v>
      </c>
      <c r="G99" s="193">
        <f>'2 EXPORT SMIS'!AC91</f>
        <v>0</v>
      </c>
      <c r="H99" s="193">
        <f t="shared" si="4"/>
        <v>0</v>
      </c>
      <c r="I99" s="193">
        <f>'2 EXPORT SMIS'!S91</f>
        <v>0</v>
      </c>
      <c r="J99" s="193">
        <f>'2 EXPORT SMIS'!X91</f>
        <v>0</v>
      </c>
      <c r="K99" s="193">
        <f>'2 EXPORT SMIS'!Y91</f>
        <v>0</v>
      </c>
      <c r="L99" s="193">
        <f t="shared" si="5"/>
        <v>0</v>
      </c>
    </row>
    <row r="100" spans="1:12" x14ac:dyDescent="0.25">
      <c r="A100" s="269" t="s">
        <v>137</v>
      </c>
      <c r="B100" s="269"/>
      <c r="C100" s="269"/>
      <c r="D100" s="194">
        <f>SUM(D10:D99)</f>
        <v>0</v>
      </c>
      <c r="E100" s="194">
        <f>SUM(E10:E99)</f>
        <v>0</v>
      </c>
      <c r="F100" s="194">
        <f t="shared" ref="F100:L100" si="6">SUM(F10:F99)</f>
        <v>0</v>
      </c>
      <c r="G100" s="194">
        <f t="shared" si="6"/>
        <v>0</v>
      </c>
      <c r="H100" s="194">
        <f t="shared" si="6"/>
        <v>0</v>
      </c>
      <c r="I100" s="194">
        <f t="shared" si="6"/>
        <v>0</v>
      </c>
      <c r="J100" s="194">
        <f t="shared" si="6"/>
        <v>0</v>
      </c>
      <c r="K100" s="194">
        <f t="shared" si="6"/>
        <v>0</v>
      </c>
      <c r="L100" s="194">
        <f t="shared" si="6"/>
        <v>0</v>
      </c>
    </row>
    <row r="101" spans="1:12" x14ac:dyDescent="0.25">
      <c r="A101" s="270" t="s">
        <v>138</v>
      </c>
      <c r="B101" s="270"/>
      <c r="C101" s="270"/>
      <c r="D101" s="193"/>
      <c r="E101" s="193"/>
      <c r="F101" s="193"/>
      <c r="G101" s="193"/>
      <c r="H101" s="193"/>
      <c r="I101" s="193"/>
      <c r="J101" s="193"/>
      <c r="K101" s="193"/>
      <c r="L101" s="193"/>
    </row>
    <row r="102" spans="1:12" x14ac:dyDescent="0.25">
      <c r="A102" s="271" t="s">
        <v>139</v>
      </c>
      <c r="B102" s="271"/>
      <c r="C102" s="271"/>
      <c r="D102" s="193">
        <f>E102+F102+G102</f>
        <v>0</v>
      </c>
      <c r="E102" s="193">
        <f>SUMIF('2 EXPORT SMIS'!I2:I90,"DIRECTA",'2 EXPORT SMIS'!AI2:AI90)</f>
        <v>0</v>
      </c>
      <c r="F102" s="193">
        <f>SUMIF('2 EXPORT SMIS'!I2:I90,"DIRECTA",'2 EXPORT SMIS'!AL2:AL90)</f>
        <v>0</v>
      </c>
      <c r="G102" s="193">
        <f>SUMIF('2 EXPORT SMIS'!I2:I90,"DIRECTA",'2 EXPORT SMIS'!AC2:AC90)</f>
        <v>0</v>
      </c>
      <c r="H102" s="193">
        <f>I102+J102</f>
        <v>0</v>
      </c>
      <c r="I102" s="193">
        <f>SUMIF('2 EXPORT SMIS'!I2:I90,"DIRECTA",'2 EXPORT SMIS'!S2:S90)</f>
        <v>0</v>
      </c>
      <c r="J102" s="193">
        <f>SUMIF('2 EXPORT SMIS'!I2:I90,"DIRECTA",'2 EXPORT SMIS'!X2:X90)</f>
        <v>0</v>
      </c>
      <c r="K102" s="193">
        <f>SUMIF('2 EXPORT SMIS'!I2:I90,"DIRECTA",'2 EXPORT SMIS'!Y2:Y90)</f>
        <v>0</v>
      </c>
      <c r="L102" s="193">
        <f>D102+K102</f>
        <v>0</v>
      </c>
    </row>
    <row r="103" spans="1:12" x14ac:dyDescent="0.25">
      <c r="A103" s="271" t="s">
        <v>140</v>
      </c>
      <c r="B103" s="271"/>
      <c r="C103" s="271"/>
      <c r="D103" s="193">
        <f>E103+F103+G103</f>
        <v>0</v>
      </c>
      <c r="E103" s="193">
        <f>SUMIF('2 EXPORT SMIS'!I2:I90,"INDIRECTA",'2 EXPORT SMIS'!AI2:AI90)</f>
        <v>0</v>
      </c>
      <c r="F103" s="193">
        <f>SUMIF('2 EXPORT SMIS'!I2:I90,"INDIRECTA",'2 EXPORT SMIS'!AL2:AL90)</f>
        <v>0</v>
      </c>
      <c r="G103" s="193">
        <f>SUMIF('2 EXPORT SMIS'!I2:I90,"INDIRECTA",'2 EXPORT SMIS'!AC2:AC90)</f>
        <v>0</v>
      </c>
      <c r="H103" s="193">
        <f>I103+J103</f>
        <v>0</v>
      </c>
      <c r="I103" s="193">
        <f>SUMIF('2 EXPORT SMIS'!I2:I90,"INDIRECTA",'2 EXPORT SMIS'!S2:S90)</f>
        <v>0</v>
      </c>
      <c r="J103" s="193">
        <f>SUMIF('2 EXPORT SMIS'!I2:I90,"INDIRECTA",'2 EXPORT SMIS'!X2:X90)</f>
        <v>0</v>
      </c>
      <c r="K103" s="193">
        <f>SUMIF('2 EXPORT SMIS'!I2:I90,"INDIRECTA",'2 EXPORT SMIS'!Y2:Y90)</f>
        <v>0</v>
      </c>
      <c r="L103" s="193">
        <f>D103+K103</f>
        <v>0</v>
      </c>
    </row>
    <row r="104" spans="1:12" ht="44.25" customHeight="1" x14ac:dyDescent="0.25">
      <c r="A104" s="275" t="s">
        <v>141</v>
      </c>
      <c r="B104" s="275"/>
      <c r="C104" s="275"/>
      <c r="D104" s="193"/>
      <c r="E104" s="193"/>
      <c r="F104" s="193"/>
      <c r="G104" s="193"/>
      <c r="H104" s="193"/>
      <c r="I104" s="193"/>
      <c r="J104" s="193"/>
      <c r="K104" s="193"/>
      <c r="L104" s="193"/>
    </row>
    <row r="105" spans="1:12" x14ac:dyDescent="0.25">
      <c r="A105" s="274" t="s">
        <v>142</v>
      </c>
      <c r="B105" s="274"/>
      <c r="C105" s="274"/>
      <c r="D105" s="193"/>
      <c r="E105" s="193"/>
      <c r="F105" s="193"/>
      <c r="G105" s="193"/>
      <c r="H105" s="193"/>
      <c r="I105" s="193"/>
      <c r="J105" s="193"/>
      <c r="K105" s="193"/>
      <c r="L105" s="193"/>
    </row>
    <row r="106" spans="1:12" x14ac:dyDescent="0.25">
      <c r="A106" s="274" t="s">
        <v>143</v>
      </c>
      <c r="B106" s="274"/>
      <c r="C106" s="274"/>
      <c r="D106" s="193"/>
      <c r="E106" s="193"/>
      <c r="F106" s="193"/>
      <c r="G106" s="193"/>
      <c r="H106" s="193"/>
      <c r="I106" s="193"/>
      <c r="J106" s="193"/>
      <c r="K106" s="193"/>
      <c r="L106" s="193"/>
    </row>
    <row r="107" spans="1:12" x14ac:dyDescent="0.25">
      <c r="A107" s="274" t="s">
        <v>144</v>
      </c>
      <c r="B107" s="274"/>
      <c r="C107" s="274"/>
      <c r="D107" s="193"/>
      <c r="E107" s="193"/>
      <c r="F107" s="193"/>
      <c r="G107" s="193"/>
      <c r="H107" s="193"/>
      <c r="I107" s="193"/>
      <c r="J107" s="193"/>
      <c r="K107" s="193"/>
      <c r="L107" s="193"/>
    </row>
    <row r="108" spans="1:12" x14ac:dyDescent="0.25">
      <c r="A108" s="274" t="s">
        <v>145</v>
      </c>
      <c r="B108" s="274"/>
      <c r="C108" s="274"/>
      <c r="D108" s="193"/>
      <c r="E108" s="193"/>
      <c r="F108" s="193"/>
      <c r="G108" s="193"/>
      <c r="H108" s="193"/>
      <c r="I108" s="193"/>
      <c r="J108" s="193"/>
      <c r="K108" s="193"/>
      <c r="L108" s="193"/>
    </row>
    <row r="109" spans="1:12" x14ac:dyDescent="0.25">
      <c r="A109" s="274" t="s">
        <v>146</v>
      </c>
      <c r="B109" s="274"/>
      <c r="C109" s="274"/>
      <c r="D109" s="193"/>
      <c r="E109" s="193"/>
      <c r="F109" s="193"/>
      <c r="G109" s="193"/>
      <c r="H109" s="193"/>
      <c r="I109" s="193"/>
      <c r="J109" s="193"/>
      <c r="K109" s="193"/>
      <c r="L109" s="193"/>
    </row>
  </sheetData>
  <mergeCells count="18">
    <mergeCell ref="A106:C106"/>
    <mergeCell ref="A107:C107"/>
    <mergeCell ref="A108:C108"/>
    <mergeCell ref="A109:C109"/>
    <mergeCell ref="A104:C104"/>
    <mergeCell ref="A105:C105"/>
    <mergeCell ref="A1:L4"/>
    <mergeCell ref="A100:C100"/>
    <mergeCell ref="A101:C101"/>
    <mergeCell ref="A102:C102"/>
    <mergeCell ref="A103:C103"/>
    <mergeCell ref="A7:A8"/>
    <mergeCell ref="B7:B8"/>
    <mergeCell ref="C7:C8"/>
    <mergeCell ref="D7:G7"/>
    <mergeCell ref="H7:J7"/>
    <mergeCell ref="K7:K8"/>
    <mergeCell ref="L7:L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K29"/>
  <sheetViews>
    <sheetView workbookViewId="0">
      <selection activeCell="F16" sqref="F16"/>
    </sheetView>
  </sheetViews>
  <sheetFormatPr defaultRowHeight="15" x14ac:dyDescent="0.25"/>
  <cols>
    <col min="4" max="4" width="19.5703125" customWidth="1"/>
    <col min="5" max="5" width="12.42578125" customWidth="1"/>
    <col min="6" max="6" width="10.28515625" customWidth="1"/>
    <col min="7" max="7" width="13.42578125" customWidth="1"/>
  </cols>
  <sheetData>
    <row r="3" spans="4:11" x14ac:dyDescent="0.25">
      <c r="D3" s="1" t="s">
        <v>54</v>
      </c>
      <c r="E3" s="2">
        <v>0.4</v>
      </c>
      <c r="I3" s="3"/>
      <c r="K3" t="s">
        <v>52</v>
      </c>
    </row>
    <row r="4" spans="4:11" x14ac:dyDescent="0.25">
      <c r="D4" s="1" t="s">
        <v>45</v>
      </c>
      <c r="E4" s="2">
        <v>0.3</v>
      </c>
      <c r="I4" s="3"/>
      <c r="K4" t="s">
        <v>53</v>
      </c>
    </row>
    <row r="5" spans="4:11" x14ac:dyDescent="0.25">
      <c r="D5" s="1" t="s">
        <v>46</v>
      </c>
      <c r="E5" s="2">
        <v>0.25</v>
      </c>
      <c r="I5" s="4"/>
    </row>
    <row r="6" spans="4:11" x14ac:dyDescent="0.25">
      <c r="D6" s="1"/>
      <c r="E6" s="2"/>
      <c r="I6" s="4"/>
      <c r="K6" t="s">
        <v>58</v>
      </c>
    </row>
    <row r="7" spans="4:11" x14ac:dyDescent="0.25">
      <c r="D7" s="1"/>
      <c r="E7" s="2"/>
      <c r="I7" s="4"/>
      <c r="K7" t="s">
        <v>62</v>
      </c>
    </row>
    <row r="8" spans="4:11" x14ac:dyDescent="0.25">
      <c r="D8" s="1"/>
      <c r="E8" s="2"/>
      <c r="I8" s="4"/>
      <c r="K8" t="s">
        <v>59</v>
      </c>
    </row>
    <row r="9" spans="4:11" x14ac:dyDescent="0.25">
      <c r="D9" s="1"/>
      <c r="E9" s="2"/>
      <c r="F9" s="2"/>
      <c r="G9" s="2"/>
      <c r="I9" s="4"/>
      <c r="K9" t="s">
        <v>60</v>
      </c>
    </row>
    <row r="10" spans="4:11" x14ac:dyDescent="0.25">
      <c r="D10" s="1"/>
      <c r="E10" s="2"/>
      <c r="F10" s="2"/>
      <c r="G10" s="2"/>
      <c r="I10" s="4"/>
      <c r="K10" t="s">
        <v>63</v>
      </c>
    </row>
    <row r="11" spans="4:11" x14ac:dyDescent="0.25">
      <c r="I11" s="4"/>
      <c r="K11" t="s">
        <v>61</v>
      </c>
    </row>
    <row r="12" spans="4:11" x14ac:dyDescent="0.25">
      <c r="E12" s="6"/>
      <c r="I12" s="4"/>
    </row>
    <row r="13" spans="4:11" x14ac:dyDescent="0.25">
      <c r="E13" s="6"/>
      <c r="I13" s="5"/>
    </row>
    <row r="14" spans="4:11" x14ac:dyDescent="0.25">
      <c r="E14" s="6"/>
      <c r="I14" s="5"/>
    </row>
    <row r="15" spans="4:11" x14ac:dyDescent="0.25">
      <c r="E15" s="6"/>
      <c r="I15" s="5"/>
    </row>
    <row r="16" spans="4:11" x14ac:dyDescent="0.25">
      <c r="E16" s="6"/>
      <c r="I16" s="5"/>
    </row>
    <row r="17" spans="5:9" x14ac:dyDescent="0.25">
      <c r="E17" s="6"/>
      <c r="I17" s="5"/>
    </row>
    <row r="18" spans="5:9" x14ac:dyDescent="0.25">
      <c r="E18" s="6"/>
      <c r="I18" s="5"/>
    </row>
    <row r="19" spans="5:9" x14ac:dyDescent="0.25">
      <c r="E19" s="6"/>
      <c r="I19" s="5"/>
    </row>
    <row r="20" spans="5:9" x14ac:dyDescent="0.25">
      <c r="E20" s="6"/>
      <c r="I20" s="5"/>
    </row>
    <row r="21" spans="5:9" x14ac:dyDescent="0.25">
      <c r="E21" s="6"/>
    </row>
    <row r="22" spans="5:9" x14ac:dyDescent="0.25">
      <c r="E22" s="6"/>
    </row>
    <row r="23" spans="5:9" x14ac:dyDescent="0.25">
      <c r="E23" s="6"/>
    </row>
    <row r="24" spans="5:9" x14ac:dyDescent="0.25">
      <c r="E24" s="6"/>
    </row>
    <row r="25" spans="5:9" x14ac:dyDescent="0.25">
      <c r="E25" s="6"/>
    </row>
    <row r="26" spans="5:9" x14ac:dyDescent="0.25">
      <c r="E26" s="6"/>
    </row>
    <row r="27" spans="5:9" x14ac:dyDescent="0.25">
      <c r="E27" s="6"/>
    </row>
    <row r="28" spans="5:9" x14ac:dyDescent="0.25">
      <c r="E28" s="6"/>
    </row>
    <row r="29" spans="5:9" x14ac:dyDescent="0.25">
      <c r="E29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E6CA63DEF4CF4EB6428DE5B0E6FD77" ma:contentTypeVersion="12" ma:contentTypeDescription="Create a new document." ma:contentTypeScope="" ma:versionID="a98d71291ddf75916a6cecc1d4b157e9">
  <xsd:schema xmlns:xsd="http://www.w3.org/2001/XMLSchema" xmlns:xs="http://www.w3.org/2001/XMLSchema" xmlns:p="http://schemas.microsoft.com/office/2006/metadata/properties" xmlns:ns2="b0d65882-afcc-44e0-9f9d-a3a19484025c" xmlns:ns3="7dad44aa-71bc-4b74-b805-970d02198ae5" targetNamespace="http://schemas.microsoft.com/office/2006/metadata/properties" ma:root="true" ma:fieldsID="a9e7720e33f626eb1bc8bb869fdc0b8d" ns2:_="" ns3:_="">
    <xsd:import namespace="b0d65882-afcc-44e0-9f9d-a3a19484025c"/>
    <xsd:import namespace="7dad44aa-71bc-4b74-b805-970d02198a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d65882-afcc-44e0-9f9d-a3a1948402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428cf4ff-ab5b-4139-ad2b-711e8c48f5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d44aa-71bc-4b74-b805-970d02198ae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266412b-036c-4e80-b576-9adb0f20cf5f}" ma:internalName="TaxCatchAll" ma:showField="CatchAllData" ma:web="7dad44aa-71bc-4b74-b805-970d02198a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0d65882-afcc-44e0-9f9d-a3a19484025c">
      <Terms xmlns="http://schemas.microsoft.com/office/infopath/2007/PartnerControls"/>
    </lcf76f155ced4ddcb4097134ff3c332f>
    <TaxCatchAll xmlns="7dad44aa-71bc-4b74-b805-970d02198ae5" xsi:nil="true"/>
  </documentManagement>
</p:properties>
</file>

<file path=customXml/itemProps1.xml><?xml version="1.0" encoding="utf-8"?>
<ds:datastoreItem xmlns:ds="http://schemas.openxmlformats.org/officeDocument/2006/customXml" ds:itemID="{5962A395-E5EE-4ACA-8202-9CBB292F5A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d65882-afcc-44e0-9f9d-a3a19484025c"/>
    <ds:schemaRef ds:uri="7dad44aa-71bc-4b74-b805-970d02198a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DDFE0F-2F45-4C67-9216-FB7D7708CD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76B537-7FA6-44EF-A202-BE759A55EC2F}">
  <ds:schemaRefs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7dad44aa-71bc-4b74-b805-970d02198ae5"/>
    <ds:schemaRef ds:uri="b0d65882-afcc-44e0-9f9d-a3a19484025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0 INSTRUCTIUNI</vt:lpstr>
      <vt:lpstr>1 BUGETUL PROIECTULUI</vt:lpstr>
      <vt:lpstr>2 EXPORT SMIS</vt:lpstr>
      <vt:lpstr>3 BUGET SINTETIC</vt:lpstr>
      <vt:lpstr>Foaie1</vt:lpstr>
      <vt:lpstr>eur</vt:lpstr>
      <vt:lpstr>'1 BUGETUL PROIECTULUI'!Print_Area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2024-05-22T05:26:48Z</cp:lastPrinted>
  <dcterms:created xsi:type="dcterms:W3CDTF">2022-07-11T19:00:50Z</dcterms:created>
  <dcterms:modified xsi:type="dcterms:W3CDTF">2024-05-22T06:24:53Z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0x0101005BE6CA63DEF4CF4EB6428DE5B0E6FD77</vt:lpwstr>
  </property>
</Properties>
</file>