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F:\Consultanta\HCL\HCL noiembrie 2024\"/>
    </mc:Choice>
  </mc:AlternateContent>
  <xr:revisionPtr revIDLastSave="0" documentId="8_{AFE3B9C0-C907-4020-8F27-2EB7792A51C8}" xr6:coauthVersionLast="36" xr6:coauthVersionMax="36" xr10:uidLastSave="{00000000-0000-0000-0000-000000000000}"/>
  <bookViews>
    <workbookView xWindow="0" yWindow="0" windowWidth="21570" windowHeight="7365" xr2:uid="{00000000-000D-0000-FFFF-FFFF00000000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E42" i="1"/>
  <c r="C42" i="1"/>
  <c r="H53" i="1" l="1"/>
  <c r="D36" i="1" l="1"/>
  <c r="D28" i="1" l="1"/>
  <c r="E33" i="1"/>
  <c r="C51" i="1" l="1"/>
  <c r="C21" i="1" l="1"/>
  <c r="D27" i="1" l="1"/>
  <c r="C33" i="1"/>
  <c r="D32" i="1"/>
  <c r="E32" i="1"/>
  <c r="E26" i="1" s="1"/>
  <c r="D24" i="1"/>
  <c r="D23" i="1" s="1"/>
  <c r="E24" i="1"/>
  <c r="E23" i="1" s="1"/>
  <c r="D20" i="1"/>
  <c r="D19" i="1" s="1"/>
  <c r="E20" i="1"/>
  <c r="E19" i="1" s="1"/>
  <c r="D17" i="1"/>
  <c r="E17" i="1"/>
  <c r="E12" i="1"/>
  <c r="D14" i="1"/>
  <c r="D8" i="1" s="1"/>
  <c r="E14" i="1"/>
  <c r="E8" i="1" l="1"/>
  <c r="D26" i="1"/>
  <c r="E11" i="1"/>
  <c r="C20" i="1"/>
  <c r="C32" i="1"/>
  <c r="C25" i="1"/>
  <c r="C24" i="1" s="1"/>
  <c r="C23" i="1" s="1"/>
  <c r="C15" i="1"/>
  <c r="C14" i="1" s="1"/>
  <c r="C8" i="1" s="1"/>
  <c r="C19" i="1" l="1"/>
  <c r="C38" i="1"/>
  <c r="D50" i="1" l="1"/>
  <c r="D49" i="1" s="1"/>
  <c r="E50" i="1"/>
  <c r="E49" i="1" l="1"/>
  <c r="E7" i="1"/>
  <c r="C50" i="1"/>
  <c r="C49" i="1" l="1"/>
  <c r="D12" i="1"/>
  <c r="D11" i="1" s="1"/>
  <c r="C46" i="1"/>
  <c r="C9" i="1" s="1"/>
  <c r="C12" i="1" l="1"/>
  <c r="C11" i="1" l="1"/>
  <c r="C37" i="1"/>
  <c r="D46" i="1"/>
  <c r="E46" i="1"/>
  <c r="C17" i="1"/>
  <c r="C7" i="1" s="1"/>
  <c r="D9" i="1" l="1"/>
  <c r="D35" i="1"/>
  <c r="E9" i="1"/>
  <c r="E6" i="1" s="1"/>
  <c r="E35" i="1"/>
  <c r="C16" i="1"/>
  <c r="E16" i="1"/>
  <c r="E10" i="1" s="1"/>
  <c r="D16" i="1"/>
  <c r="D10" i="1" l="1"/>
  <c r="D7" i="1"/>
  <c r="D6" i="1" s="1"/>
  <c r="C10" i="1" l="1"/>
  <c r="C26" i="1"/>
  <c r="C6" i="1" s="1"/>
</calcChain>
</file>

<file path=xl/sharedStrings.xml><?xml version="1.0" encoding="utf-8"?>
<sst xmlns="http://schemas.openxmlformats.org/spreadsheetml/2006/main" count="114" uniqueCount="63">
  <si>
    <t>COMUNA SECUIENI</t>
  </si>
  <si>
    <t>Nr</t>
  </si>
  <si>
    <t>Denumirea obiectivului</t>
  </si>
  <si>
    <t>A</t>
  </si>
  <si>
    <t>Lucrari in continuare</t>
  </si>
  <si>
    <t>65.02</t>
  </si>
  <si>
    <t>INVATAMANT TOTAL, din care:</t>
  </si>
  <si>
    <t>Construire sala de sport  Scoala  Secuieni</t>
  </si>
  <si>
    <t>Valoare</t>
  </si>
  <si>
    <t xml:space="preserve">Alte cheltuieli de investitii 
</t>
  </si>
  <si>
    <t>B</t>
  </si>
  <si>
    <t>Lucrari noi</t>
  </si>
  <si>
    <t>C</t>
  </si>
  <si>
    <t xml:space="preserve">                                                       TOTAL,din care:</t>
  </si>
  <si>
    <t xml:space="preserve">Studii, Expertize, Avize, Acorduri </t>
  </si>
  <si>
    <t>Servicii de intocmire P.U.G.</t>
  </si>
  <si>
    <t>Doc cadastrale +trasari+ridicari topo</t>
  </si>
  <si>
    <t>Din TOTAL, desfasurat, pe cap bugetare:</t>
  </si>
  <si>
    <t>Infiintare sistem de distributie cu gaze naturale pt alimentarea Com.Secuieni, jud.NT</t>
  </si>
  <si>
    <t>SANATATE</t>
  </si>
  <si>
    <t>DEZVOLTARE PUBLICA</t>
  </si>
  <si>
    <t>DRUMURI SI PODURI</t>
  </si>
  <si>
    <t xml:space="preserve">Reabilitarea stației de denitrare și clorinare a apei potabile din comuna Secuieni, județul Neamt </t>
  </si>
  <si>
    <t>Intretinere gradini publice,pacuri, zone verzi si baze sportive</t>
  </si>
  <si>
    <t>Reabilitare, modernizare, dotare și extindere dispensar medical în loc.Butnărești, comuna Secuieni, Neamt (CNI)</t>
  </si>
  <si>
    <t>FONDURI</t>
  </si>
  <si>
    <t>BUGET LOCAL</t>
  </si>
  <si>
    <t xml:space="preserve"> Amenajare locatie si bransament pentru instalare statie de reincarcare vehicule electrice, in comuna Secuieni, jud Neamt</t>
  </si>
  <si>
    <t>Infiintare parc panouri fotovoltaice( POIM)</t>
  </si>
  <si>
    <t xml:space="preserve">   </t>
  </si>
  <si>
    <t>Modernizare drumuri  interes local in com Secuieni, jud. Neamt CNI</t>
  </si>
  <si>
    <t>Extindere retea alimentare cu apa si retea canalizare în loc Secuieni și Secuienii Noi din Com Secuieni jud NT(Anghel Saligny)</t>
  </si>
  <si>
    <t>Bransamente</t>
  </si>
  <si>
    <t>„Facilitarea procesului educational prin achizitia de echipamente necesare Scolii Gimnaziale din Comuna Secuieni Judet Neamt”, PNRR</t>
  </si>
  <si>
    <t>70.50.00</t>
  </si>
  <si>
    <t>71.03.00</t>
  </si>
  <si>
    <t>71.01.30</t>
  </si>
  <si>
    <t>84.03.01</t>
  </si>
  <si>
    <t>68.50.00</t>
  </si>
  <si>
    <t>60/710101</t>
  </si>
  <si>
    <t>Reabilitare clădire bază sportivă</t>
  </si>
  <si>
    <t>67.05.03</t>
  </si>
  <si>
    <t>Extidere rețea electrică în sat Secuieni, comuna Secuieni</t>
  </si>
  <si>
    <t>65.50.00</t>
  </si>
  <si>
    <t>71.01.01</t>
  </si>
  <si>
    <t>66.50.50</t>
  </si>
  <si>
    <t>ASISTENTA SOCIALA</t>
  </si>
  <si>
    <t>Alimentare cu gaze naturale in localitati</t>
  </si>
  <si>
    <t>Iluminat public si electrificari rurale</t>
  </si>
  <si>
    <t>70.06.00</t>
  </si>
  <si>
    <t xml:space="preserve">                                                                         LISTA OBIECTIVELOR DE INVESTITII PENTRU </t>
  </si>
  <si>
    <t>Modernizare drumuri  interes local in com Secuieni, jud. Neamt ANGHEL SALIGNY</t>
  </si>
  <si>
    <t>Înființare centru de zi pentru copii aflati  în risc de separare de familii în comuna Secuieni, județul Neamt</t>
  </si>
  <si>
    <t>60-294 , 71.01.01-200</t>
  </si>
  <si>
    <t>70.06.01</t>
  </si>
  <si>
    <t>Realizare teren sport multifuncțional  loc.Butnaresti</t>
  </si>
  <si>
    <t>Modernizarea și eficientizarea sistemului de iluminat public în comuna Secuieni, județul Neamț AFM</t>
  </si>
  <si>
    <t xml:space="preserve"> Înființare rețea de alimentare  apă și  extindere retea de canalizare în Butnărești, com.Secuieni AFM</t>
  </si>
  <si>
    <t>Extidere rețea electrică în sat Secuienii Noi, comuna Secuieni DV11 SI DV14, Jud Neamt</t>
  </si>
  <si>
    <t>PRIMAR MIHAI DORIN</t>
  </si>
  <si>
    <t xml:space="preserve">                                     ANUL 2024 RECTIFICAT  20.11.2024</t>
  </si>
  <si>
    <t>STATII  AUTOBUZ 4 buc</t>
  </si>
  <si>
    <t>TOTAL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</si>
</sst>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i/>
      <sz val="10"/>
      <color rgb="FF006100"/>
      <name val="Times New Roman"/>
      <family val="1"/>
    </font>
    <font>
      <b/>
      <sz val="11"/>
      <color theme="1"/>
      <name val="Algerian"/>
      <family val="5"/>
    </font>
    <font>
      <b/>
      <sz val="10"/>
      <color theme="1"/>
      <name val="Times New Roman"/>
      <family val="1"/>
    </font>
    <font>
      <b/>
      <sz val="10"/>
      <color rgb="FF9C0006"/>
      <name val="Times New Roman"/>
      <family val="1"/>
    </font>
    <font>
      <b/>
      <sz val="10"/>
      <color rgb="FF9C6500"/>
      <name val="Times New Roman"/>
      <family val="1"/>
    </font>
    <font>
      <b/>
      <sz val="10"/>
      <color rgb="FFFA7D00"/>
      <name val="Times New Roman"/>
      <family val="1"/>
    </font>
    <font>
      <b/>
      <sz val="10"/>
      <color theme="0"/>
      <name val="Times New Roman"/>
      <family val="1"/>
    </font>
    <font>
      <b/>
      <sz val="10"/>
      <name val="Times New Roman"/>
      <family val="1"/>
    </font>
    <font>
      <b/>
      <i/>
      <sz val="10"/>
      <color rgb="FFFA7D00"/>
      <name val="Times New Roman"/>
      <family val="1"/>
    </font>
    <font>
      <b/>
      <i/>
      <sz val="10"/>
      <color theme="1"/>
      <name val="Times New Roman"/>
      <family val="1"/>
    </font>
    <font>
      <b/>
      <i/>
      <sz val="10"/>
      <color rgb="FF9C65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2" applyNumberFormat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6" fillId="5" borderId="2" xfId="5"/>
    <xf numFmtId="0" fontId="8" fillId="2" borderId="1" xfId="2" applyNumberFormat="1" applyFont="1" applyBorder="1"/>
    <xf numFmtId="0" fontId="8" fillId="2" borderId="1" xfId="2" applyFont="1" applyBorder="1"/>
    <xf numFmtId="0" fontId="8" fillId="2" borderId="1" xfId="2" applyNumberFormat="1" applyFont="1" applyBorder="1" applyAlignment="1">
      <alignment horizontal="center"/>
    </xf>
    <xf numFmtId="0" fontId="8" fillId="2" borderId="1" xfId="2" applyFont="1" applyBorder="1" applyAlignment="1"/>
    <xf numFmtId="3" fontId="8" fillId="2" borderId="1" xfId="2" applyNumberFormat="1" applyFont="1" applyBorder="1" applyAlignment="1">
      <alignment vertical="center"/>
    </xf>
    <xf numFmtId="3" fontId="8" fillId="2" borderId="3" xfId="2" applyNumberFormat="1" applyFont="1" applyBorder="1" applyAlignment="1">
      <alignment vertical="center"/>
    </xf>
    <xf numFmtId="0" fontId="8" fillId="2" borderId="1" xfId="2" applyFont="1" applyBorder="1" applyAlignment="1">
      <alignment horizontal="center" vertical="center"/>
    </xf>
    <xf numFmtId="0" fontId="8" fillId="2" borderId="1" xfId="2" applyFont="1" applyBorder="1" applyAlignment="1">
      <alignment wrapText="1"/>
    </xf>
    <xf numFmtId="0" fontId="8" fillId="2" borderId="1" xfId="2" applyNumberFormat="1" applyFont="1" applyBorder="1" applyAlignment="1">
      <alignment horizontal="center" vertical="center"/>
    </xf>
    <xf numFmtId="2" fontId="8" fillId="2" borderId="1" xfId="2" applyNumberFormat="1" applyFont="1" applyBorder="1"/>
    <xf numFmtId="0" fontId="8" fillId="2" borderId="1" xfId="2" applyFont="1" applyBorder="1" applyAlignment="1">
      <alignment vertical="center"/>
    </xf>
    <xf numFmtId="0" fontId="8" fillId="2" borderId="3" xfId="2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10" fillId="0" borderId="1" xfId="0" applyNumberFormat="1" applyFont="1" applyBorder="1" applyAlignment="1">
      <alignment vertical="center"/>
    </xf>
    <xf numFmtId="3" fontId="10" fillId="0" borderId="3" xfId="0" applyNumberFormat="1" applyFont="1" applyBorder="1" applyAlignment="1">
      <alignment vertical="center"/>
    </xf>
    <xf numFmtId="0" fontId="11" fillId="3" borderId="1" xfId="3" applyFont="1" applyBorder="1" applyAlignment="1">
      <alignment horizontal="center"/>
    </xf>
    <xf numFmtId="0" fontId="11" fillId="3" borderId="1" xfId="3" applyFont="1" applyBorder="1" applyAlignment="1">
      <alignment horizontal="left" vertical="center"/>
    </xf>
    <xf numFmtId="3" fontId="11" fillId="3" borderId="1" xfId="3" applyNumberFormat="1" applyFont="1" applyBorder="1" applyAlignment="1">
      <alignment vertical="center"/>
    </xf>
    <xf numFmtId="3" fontId="11" fillId="3" borderId="3" xfId="3" applyNumberFormat="1" applyFont="1" applyBorder="1" applyAlignment="1">
      <alignment vertical="center"/>
    </xf>
    <xf numFmtId="0" fontId="12" fillId="4" borderId="1" xfId="4" applyFont="1" applyBorder="1" applyAlignment="1">
      <alignment horizontal="center"/>
    </xf>
    <xf numFmtId="0" fontId="12" fillId="4" borderId="1" xfId="4" applyFont="1" applyBorder="1" applyAlignment="1">
      <alignment horizontal="left" vertical="center"/>
    </xf>
    <xf numFmtId="3" fontId="12" fillId="4" borderId="1" xfId="4" applyNumberFormat="1" applyFont="1" applyBorder="1" applyAlignment="1">
      <alignment vertical="center"/>
    </xf>
    <xf numFmtId="0" fontId="13" fillId="5" borderId="2" xfId="5" applyFont="1" applyAlignment="1">
      <alignment horizontal="center"/>
    </xf>
    <xf numFmtId="0" fontId="13" fillId="5" borderId="2" xfId="5" applyFont="1" applyAlignment="1">
      <alignment horizontal="left" vertical="center" wrapText="1"/>
    </xf>
    <xf numFmtId="3" fontId="13" fillId="5" borderId="2" xfId="5" applyNumberFormat="1" applyFont="1" applyAlignment="1">
      <alignment vertical="center"/>
    </xf>
    <xf numFmtId="3" fontId="13" fillId="5" borderId="5" xfId="5" applyNumberFormat="1" applyFont="1" applyBorder="1" applyAlignment="1">
      <alignment vertical="center"/>
    </xf>
    <xf numFmtId="3" fontId="13" fillId="5" borderId="1" xfId="5" applyNumberFormat="1" applyFont="1" applyBorder="1" applyAlignment="1">
      <alignment vertical="center"/>
    </xf>
    <xf numFmtId="0" fontId="14" fillId="6" borderId="1" xfId="5" applyNumberFormat="1" applyFont="1" applyFill="1" applyBorder="1"/>
    <xf numFmtId="0" fontId="10" fillId="0" borderId="1" xfId="0" applyFont="1" applyBorder="1" applyAlignment="1">
      <alignment horizontal="left" wrapText="1"/>
    </xf>
    <xf numFmtId="0" fontId="11" fillId="3" borderId="1" xfId="3" applyFont="1" applyBorder="1" applyAlignment="1">
      <alignment horizontal="center" vertical="center"/>
    </xf>
    <xf numFmtId="0" fontId="11" fillId="3" borderId="1" xfId="3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2" fillId="4" borderId="1" xfId="4" applyFont="1" applyBorder="1" applyAlignment="1">
      <alignment horizontal="center" vertical="center"/>
    </xf>
    <xf numFmtId="0" fontId="12" fillId="4" borderId="1" xfId="4" applyFont="1" applyBorder="1" applyAlignment="1">
      <alignment wrapText="1"/>
    </xf>
    <xf numFmtId="0" fontId="11" fillId="3" borderId="1" xfId="3" applyFont="1" applyBorder="1" applyAlignment="1">
      <alignment wrapText="1"/>
    </xf>
    <xf numFmtId="3" fontId="15" fillId="0" borderId="1" xfId="0" applyNumberFormat="1" applyFont="1" applyBorder="1" applyAlignment="1">
      <alignment vertical="center"/>
    </xf>
    <xf numFmtId="3" fontId="15" fillId="0" borderId="3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/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1" fillId="3" borderId="1" xfId="3" applyFont="1" applyBorder="1" applyAlignment="1">
      <alignment vertical="center"/>
    </xf>
    <xf numFmtId="0" fontId="11" fillId="3" borderId="1" xfId="3" applyFont="1" applyBorder="1"/>
    <xf numFmtId="0" fontId="15" fillId="0" borderId="1" xfId="1" applyFont="1" applyBorder="1" applyAlignment="1">
      <alignment horizontal="left" wrapText="1"/>
    </xf>
    <xf numFmtId="0" fontId="15" fillId="0" borderId="1" xfId="0" applyFont="1" applyBorder="1" applyAlignment="1">
      <alignment wrapText="1"/>
    </xf>
    <xf numFmtId="1" fontId="10" fillId="0" borderId="1" xfId="0" applyNumberFormat="1" applyFont="1" applyBorder="1" applyAlignment="1">
      <alignment vertical="center"/>
    </xf>
    <xf numFmtId="0" fontId="12" fillId="4" borderId="1" xfId="4" applyFont="1" applyBorder="1" applyAlignment="1">
      <alignment vertical="center"/>
    </xf>
    <xf numFmtId="0" fontId="10" fillId="0" borderId="1" xfId="1" applyFont="1" applyBorder="1" applyAlignment="1">
      <alignment horizontal="left" wrapText="1"/>
    </xf>
    <xf numFmtId="0" fontId="6" fillId="5" borderId="7" xfId="5" applyBorder="1"/>
    <xf numFmtId="0" fontId="7" fillId="6" borderId="0" xfId="5" applyFont="1" applyFill="1" applyBorder="1"/>
    <xf numFmtId="0" fontId="6" fillId="5" borderId="0" xfId="5" applyBorder="1"/>
    <xf numFmtId="0" fontId="13" fillId="5" borderId="8" xfId="5" applyFont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3" fontId="10" fillId="0" borderId="9" xfId="0" applyNumberFormat="1" applyFont="1" applyFill="1" applyBorder="1" applyAlignment="1">
      <alignment vertical="center"/>
    </xf>
    <xf numFmtId="3" fontId="0" fillId="0" borderId="0" xfId="0" applyNumberFormat="1"/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wrapText="1"/>
    </xf>
    <xf numFmtId="3" fontId="10" fillId="0" borderId="0" xfId="0" applyNumberFormat="1" applyFont="1" applyFill="1" applyBorder="1" applyAlignment="1">
      <alignment vertical="center"/>
    </xf>
    <xf numFmtId="0" fontId="16" fillId="5" borderId="8" xfId="5" applyFont="1" applyBorder="1"/>
    <xf numFmtId="3" fontId="17" fillId="0" borderId="1" xfId="0" applyNumberFormat="1" applyFont="1" applyBorder="1" applyAlignment="1">
      <alignment vertical="center"/>
    </xf>
    <xf numFmtId="3" fontId="17" fillId="0" borderId="3" xfId="0" applyNumberFormat="1" applyFont="1" applyBorder="1" applyAlignment="1">
      <alignment vertical="center"/>
    </xf>
    <xf numFmtId="0" fontId="18" fillId="4" borderId="1" xfId="4" applyFont="1" applyBorder="1" applyAlignment="1">
      <alignment horizontal="left"/>
    </xf>
    <xf numFmtId="3" fontId="10" fillId="0" borderId="4" xfId="0" applyNumberFormat="1" applyFont="1" applyBorder="1" applyAlignment="1">
      <alignment vertical="center"/>
    </xf>
    <xf numFmtId="0" fontId="0" fillId="0" borderId="0" xfId="0" applyBorder="1"/>
  </cellXfs>
  <cellStyles count="6">
    <cellStyle name="Bad" xfId="3" builtinId="27"/>
    <cellStyle name="Calculation" xfId="5" builtinId="22"/>
    <cellStyle name="Good" xfId="2" builtinId="26"/>
    <cellStyle name="Neutral" xfId="4" builtinId="28"/>
    <cellStyle name="Normal" xfId="0" builtinId="0"/>
    <cellStyle name="Normal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view="pageBreakPreview" topLeftCell="A25" zoomScale="145" zoomScaleNormal="145" zoomScaleSheetLayoutView="145" workbookViewId="0">
      <selection activeCell="K10" sqref="K10"/>
    </sheetView>
  </sheetViews>
  <sheetFormatPr defaultRowHeight="15" x14ac:dyDescent="0.25"/>
  <cols>
    <col min="1" max="1" width="5.7109375" customWidth="1"/>
    <col min="2" max="2" width="49.28515625" customWidth="1"/>
    <col min="3" max="3" width="9.42578125" customWidth="1"/>
    <col min="4" max="5" width="9.5703125" customWidth="1"/>
    <col min="6" max="6" width="7.7109375" customWidth="1"/>
    <col min="7" max="7" width="8.140625" customWidth="1"/>
    <col min="8" max="8" width="0" hidden="1" customWidth="1"/>
    <col min="9" max="9" width="13.28515625" hidden="1" customWidth="1"/>
    <col min="11" max="11" width="3.7109375" customWidth="1"/>
    <col min="12" max="12" width="11.42578125" customWidth="1"/>
  </cols>
  <sheetData>
    <row r="1" spans="1:13" x14ac:dyDescent="0.25">
      <c r="A1" s="20"/>
      <c r="B1" s="20" t="s">
        <v>0</v>
      </c>
      <c r="C1" s="20"/>
      <c r="D1" s="20"/>
      <c r="E1" s="20"/>
      <c r="F1" s="20"/>
      <c r="G1" s="20"/>
    </row>
    <row r="2" spans="1:13" x14ac:dyDescent="0.25">
      <c r="A2" s="20" t="s">
        <v>50</v>
      </c>
      <c r="B2" s="21"/>
      <c r="C2" s="20"/>
      <c r="D2" s="20"/>
      <c r="E2" s="20"/>
      <c r="F2" s="20"/>
      <c r="G2" s="20"/>
    </row>
    <row r="3" spans="1:13" ht="20.45" customHeight="1" x14ac:dyDescent="0.25">
      <c r="A3" s="20"/>
      <c r="B3" s="20" t="s">
        <v>60</v>
      </c>
      <c r="C3" s="20" t="s">
        <v>29</v>
      </c>
      <c r="D3" s="20"/>
      <c r="E3" s="20"/>
      <c r="F3" s="20"/>
      <c r="G3" s="20"/>
    </row>
    <row r="4" spans="1:13" ht="26.45" customHeight="1" x14ac:dyDescent="0.25">
      <c r="A4" s="22" t="s">
        <v>1</v>
      </c>
      <c r="B4" s="22" t="s">
        <v>2</v>
      </c>
      <c r="C4" s="23" t="s">
        <v>8</v>
      </c>
      <c r="D4" s="24" t="s">
        <v>25</v>
      </c>
      <c r="E4" s="23" t="s">
        <v>26</v>
      </c>
      <c r="F4" s="22"/>
      <c r="G4" s="22"/>
    </row>
    <row r="5" spans="1:13" ht="11.45" customHeight="1" x14ac:dyDescent="0.25">
      <c r="A5" s="25">
        <v>0</v>
      </c>
      <c r="B5" s="25">
        <v>1</v>
      </c>
      <c r="C5" s="25">
        <v>2</v>
      </c>
      <c r="D5" s="26">
        <v>3</v>
      </c>
      <c r="E5" s="25"/>
      <c r="F5" s="22"/>
      <c r="G5" s="22"/>
    </row>
    <row r="6" spans="1:13" ht="13.9" customHeight="1" x14ac:dyDescent="0.25">
      <c r="A6" s="25" t="s">
        <v>13</v>
      </c>
      <c r="B6" s="25"/>
      <c r="C6" s="27">
        <f>C11+C16+C19+C23+C26+C49</f>
        <v>15213700</v>
      </c>
      <c r="D6" s="27">
        <f t="shared" ref="D6:E6" si="0">D7+D8+D9</f>
        <v>12857700</v>
      </c>
      <c r="E6" s="27">
        <f t="shared" si="0"/>
        <v>2356000</v>
      </c>
      <c r="F6" s="22"/>
      <c r="G6" s="22"/>
      <c r="L6" s="70"/>
    </row>
    <row r="7" spans="1:13" ht="14.45" customHeight="1" x14ac:dyDescent="0.25">
      <c r="A7" s="29" t="s">
        <v>3</v>
      </c>
      <c r="B7" s="30" t="s">
        <v>4</v>
      </c>
      <c r="C7" s="31">
        <f>C12+C17+C33+C36+C50</f>
        <v>13877000</v>
      </c>
      <c r="D7" s="32">
        <f>D12+D17+D36+D50</f>
        <v>12305000</v>
      </c>
      <c r="E7" s="31">
        <f>E12+E17+E36+E50+E33</f>
        <v>1572000</v>
      </c>
      <c r="F7" s="22"/>
      <c r="G7" s="22"/>
    </row>
    <row r="8" spans="1:13" ht="11.45" customHeight="1" x14ac:dyDescent="0.25">
      <c r="A8" s="33" t="s">
        <v>10</v>
      </c>
      <c r="B8" s="34" t="s">
        <v>11</v>
      </c>
      <c r="C8" s="35">
        <f>C14+C20+C24+C28+C42</f>
        <v>1286700</v>
      </c>
      <c r="D8" s="35">
        <f t="shared" ref="D8:E8" si="1">D14+D20+D24+D28+D42</f>
        <v>552700</v>
      </c>
      <c r="E8" s="35">
        <f t="shared" si="1"/>
        <v>734000</v>
      </c>
      <c r="F8" s="22"/>
      <c r="G8" s="22"/>
    </row>
    <row r="9" spans="1:13" s="6" customFormat="1" ht="11.45" customHeight="1" x14ac:dyDescent="0.25">
      <c r="A9" s="36" t="s">
        <v>12</v>
      </c>
      <c r="B9" s="37" t="s">
        <v>9</v>
      </c>
      <c r="C9" s="38">
        <f>C46</f>
        <v>50000</v>
      </c>
      <c r="D9" s="39">
        <f t="shared" ref="D9:E9" si="2">D46</f>
        <v>0</v>
      </c>
      <c r="E9" s="40">
        <f t="shared" si="2"/>
        <v>50000</v>
      </c>
      <c r="F9" s="41"/>
      <c r="G9" s="41"/>
      <c r="H9" s="65"/>
      <c r="I9" s="65"/>
      <c r="J9" s="66"/>
      <c r="K9" s="66"/>
      <c r="L9" s="66"/>
      <c r="M9" s="64"/>
    </row>
    <row r="10" spans="1:13" ht="13.15" customHeight="1" x14ac:dyDescent="0.25">
      <c r="A10" s="25"/>
      <c r="B10" s="42" t="s">
        <v>17</v>
      </c>
      <c r="C10" s="27">
        <f>C11+C16+C19+C23+C27+C32+C35+C49</f>
        <v>15213700</v>
      </c>
      <c r="D10" s="28">
        <f>D11+D16+D19+D23+D27+D32+D35+D49</f>
        <v>12857700</v>
      </c>
      <c r="E10" s="27">
        <f>E11+E16+E19+E23+E27+E32+E35+E49</f>
        <v>2356000</v>
      </c>
      <c r="F10" s="22"/>
      <c r="G10" s="22"/>
      <c r="L10" s="79"/>
    </row>
    <row r="11" spans="1:13" x14ac:dyDescent="0.25">
      <c r="A11" s="8" t="s">
        <v>5</v>
      </c>
      <c r="B11" s="10" t="s">
        <v>6</v>
      </c>
      <c r="C11" s="11">
        <f>C12+C14</f>
        <v>588700</v>
      </c>
      <c r="D11" s="12">
        <f>D12+D14</f>
        <v>552700</v>
      </c>
      <c r="E11" s="11">
        <f>E12+E14</f>
        <v>36000</v>
      </c>
      <c r="F11" s="7"/>
      <c r="G11" s="7"/>
    </row>
    <row r="12" spans="1:13" ht="14.45" customHeight="1" x14ac:dyDescent="0.25">
      <c r="A12" s="43" t="s">
        <v>3</v>
      </c>
      <c r="B12" s="44" t="s">
        <v>4</v>
      </c>
      <c r="C12" s="27">
        <f>C13</f>
        <v>0</v>
      </c>
      <c r="D12" s="28">
        <f t="shared" ref="D12:E12" si="3">D13</f>
        <v>0</v>
      </c>
      <c r="E12" s="27">
        <f t="shared" si="3"/>
        <v>0</v>
      </c>
      <c r="F12" s="25"/>
      <c r="G12" s="22"/>
    </row>
    <row r="13" spans="1:13" ht="15" customHeight="1" x14ac:dyDescent="0.25">
      <c r="A13" s="45">
        <v>1</v>
      </c>
      <c r="B13" s="23" t="s">
        <v>7</v>
      </c>
      <c r="C13" s="27"/>
      <c r="D13" s="28">
        <v>0</v>
      </c>
      <c r="E13" s="27"/>
      <c r="F13" s="22" t="s">
        <v>43</v>
      </c>
      <c r="G13" s="22" t="s">
        <v>44</v>
      </c>
    </row>
    <row r="14" spans="1:13" ht="12.75" customHeight="1" x14ac:dyDescent="0.25">
      <c r="A14" s="46" t="s">
        <v>10</v>
      </c>
      <c r="B14" s="47" t="s">
        <v>11</v>
      </c>
      <c r="C14" s="27">
        <f>C15</f>
        <v>588700</v>
      </c>
      <c r="D14" s="28">
        <f t="shared" ref="D14:E14" si="4">D15</f>
        <v>552700</v>
      </c>
      <c r="E14" s="27">
        <f t="shared" si="4"/>
        <v>36000</v>
      </c>
      <c r="F14" s="22"/>
      <c r="G14" s="22"/>
    </row>
    <row r="15" spans="1:13" ht="38.450000000000003" customHeight="1" x14ac:dyDescent="0.25">
      <c r="A15" s="45">
        <v>1</v>
      </c>
      <c r="B15" s="23" t="s">
        <v>33</v>
      </c>
      <c r="C15" s="27">
        <f>D15+E15</f>
        <v>588700</v>
      </c>
      <c r="D15" s="28">
        <v>552700</v>
      </c>
      <c r="E15" s="27">
        <v>36000</v>
      </c>
      <c r="F15" s="22" t="s">
        <v>43</v>
      </c>
      <c r="G15" s="22" t="s">
        <v>36</v>
      </c>
    </row>
    <row r="16" spans="1:13" ht="12.75" customHeight="1" x14ac:dyDescent="0.25">
      <c r="A16" s="13">
        <v>66</v>
      </c>
      <c r="B16" s="14" t="s">
        <v>19</v>
      </c>
      <c r="C16" s="11">
        <f>C17</f>
        <v>32000</v>
      </c>
      <c r="D16" s="12">
        <f t="shared" ref="D16:E17" si="5">D17</f>
        <v>0</v>
      </c>
      <c r="E16" s="11">
        <f t="shared" si="5"/>
        <v>32000</v>
      </c>
      <c r="F16" s="7"/>
      <c r="G16" s="7"/>
    </row>
    <row r="17" spans="1:9" ht="12.75" customHeight="1" x14ac:dyDescent="0.25">
      <c r="A17" s="43" t="s">
        <v>3</v>
      </c>
      <c r="B17" s="48" t="s">
        <v>4</v>
      </c>
      <c r="C17" s="27">
        <f>C18</f>
        <v>32000</v>
      </c>
      <c r="D17" s="28">
        <f t="shared" si="5"/>
        <v>0</v>
      </c>
      <c r="E17" s="27">
        <f t="shared" si="5"/>
        <v>32000</v>
      </c>
      <c r="F17" s="22"/>
      <c r="G17" s="22"/>
    </row>
    <row r="18" spans="1:9" ht="25.15" customHeight="1" x14ac:dyDescent="0.25">
      <c r="A18" s="45">
        <v>1</v>
      </c>
      <c r="B18" s="23" t="s">
        <v>24</v>
      </c>
      <c r="C18" s="49">
        <v>32000</v>
      </c>
      <c r="D18" s="28">
        <v>0</v>
      </c>
      <c r="E18" s="27">
        <v>32000</v>
      </c>
      <c r="F18" s="22" t="s">
        <v>45</v>
      </c>
      <c r="G18" s="22" t="s">
        <v>44</v>
      </c>
      <c r="H18">
        <v>-8000</v>
      </c>
    </row>
    <row r="19" spans="1:9" ht="16.899999999999999" customHeight="1" x14ac:dyDescent="0.25">
      <c r="A19" s="15">
        <v>67.05</v>
      </c>
      <c r="B19" s="14" t="s">
        <v>23</v>
      </c>
      <c r="C19" s="11">
        <f>C20</f>
        <v>301000</v>
      </c>
      <c r="D19" s="12">
        <f t="shared" ref="D19:E19" si="6">D20</f>
        <v>0</v>
      </c>
      <c r="E19" s="11">
        <f t="shared" si="6"/>
        <v>301000</v>
      </c>
      <c r="F19" s="7" t="s">
        <v>41</v>
      </c>
      <c r="G19" s="7"/>
    </row>
    <row r="20" spans="1:9" ht="14.45" customHeight="1" x14ac:dyDescent="0.25">
      <c r="A20" s="46" t="s">
        <v>10</v>
      </c>
      <c r="B20" s="47" t="s">
        <v>11</v>
      </c>
      <c r="C20" s="49">
        <f>C21+C22</f>
        <v>301000</v>
      </c>
      <c r="D20" s="50">
        <f t="shared" ref="D20:E20" si="7">D21+D22</f>
        <v>0</v>
      </c>
      <c r="E20" s="49">
        <f t="shared" si="7"/>
        <v>301000</v>
      </c>
      <c r="F20" s="22"/>
      <c r="G20" s="22"/>
    </row>
    <row r="21" spans="1:9" ht="13.15" customHeight="1" x14ac:dyDescent="0.25">
      <c r="A21" s="22">
        <v>1</v>
      </c>
      <c r="B21" s="22" t="s">
        <v>55</v>
      </c>
      <c r="C21" s="51">
        <f>D21+E21</f>
        <v>300000</v>
      </c>
      <c r="D21" s="52">
        <v>0</v>
      </c>
      <c r="E21" s="51">
        <v>300000</v>
      </c>
      <c r="F21" s="22" t="s">
        <v>41</v>
      </c>
      <c r="G21" s="22" t="s">
        <v>44</v>
      </c>
    </row>
    <row r="22" spans="1:9" ht="12" customHeight="1" x14ac:dyDescent="0.25">
      <c r="A22" s="22">
        <v>2</v>
      </c>
      <c r="B22" s="22" t="s">
        <v>40</v>
      </c>
      <c r="C22" s="51">
        <v>1000</v>
      </c>
      <c r="D22" s="52">
        <v>0</v>
      </c>
      <c r="E22" s="51">
        <v>1000</v>
      </c>
      <c r="F22" s="22" t="s">
        <v>41</v>
      </c>
      <c r="G22" s="22" t="s">
        <v>35</v>
      </c>
      <c r="H22" s="68">
        <v>-49000</v>
      </c>
    </row>
    <row r="23" spans="1:9" ht="13.15" customHeight="1" x14ac:dyDescent="0.25">
      <c r="A23" s="16">
        <v>68.5</v>
      </c>
      <c r="B23" s="8" t="s">
        <v>46</v>
      </c>
      <c r="C23" s="17">
        <f>C24</f>
        <v>65000</v>
      </c>
      <c r="D23" s="18">
        <f t="shared" ref="D23:E23" si="8">D24</f>
        <v>0</v>
      </c>
      <c r="E23" s="17">
        <f t="shared" si="8"/>
        <v>65000</v>
      </c>
      <c r="F23" s="7" t="s">
        <v>38</v>
      </c>
      <c r="G23" s="7" t="s">
        <v>39</v>
      </c>
    </row>
    <row r="24" spans="1:9" ht="12" customHeight="1" x14ac:dyDescent="0.25">
      <c r="A24" s="46" t="s">
        <v>10</v>
      </c>
      <c r="B24" s="47" t="s">
        <v>11</v>
      </c>
      <c r="C24" s="51">
        <f>C25</f>
        <v>65000</v>
      </c>
      <c r="D24" s="52">
        <f t="shared" ref="D24:E24" si="9">D25</f>
        <v>0</v>
      </c>
      <c r="E24" s="51">
        <f t="shared" si="9"/>
        <v>65000</v>
      </c>
      <c r="F24" s="22" t="s">
        <v>38</v>
      </c>
      <c r="G24" s="22" t="s">
        <v>39</v>
      </c>
    </row>
    <row r="25" spans="1:9" ht="27" customHeight="1" x14ac:dyDescent="0.25">
      <c r="A25" s="53">
        <v>1</v>
      </c>
      <c r="B25" s="54" t="s">
        <v>52</v>
      </c>
      <c r="C25" s="55">
        <f>D25+E25</f>
        <v>65000</v>
      </c>
      <c r="D25" s="56">
        <v>0</v>
      </c>
      <c r="E25" s="51">
        <v>65000</v>
      </c>
      <c r="F25" s="22" t="s">
        <v>38</v>
      </c>
      <c r="G25" s="22" t="s">
        <v>39</v>
      </c>
      <c r="H25">
        <v>-8000</v>
      </c>
      <c r="I25">
        <v>-1940000</v>
      </c>
    </row>
    <row r="26" spans="1:9" ht="27" customHeight="1" x14ac:dyDescent="0.25">
      <c r="A26" s="53"/>
      <c r="B26" s="54" t="s">
        <v>62</v>
      </c>
      <c r="C26" s="78">
        <f>C27+C32+C35</f>
        <v>13737000</v>
      </c>
      <c r="D26" s="78">
        <f t="shared" ref="D26:E26" si="10">D27+D32+D36+D42</f>
        <v>12305000</v>
      </c>
      <c r="E26" s="78">
        <f t="shared" si="10"/>
        <v>1382000</v>
      </c>
      <c r="F26" s="22">
        <v>70</v>
      </c>
      <c r="G26" s="22"/>
    </row>
    <row r="27" spans="1:9" ht="13.15" customHeight="1" x14ac:dyDescent="0.25">
      <c r="A27" s="8">
        <v>70.06</v>
      </c>
      <c r="B27" s="8" t="s">
        <v>48</v>
      </c>
      <c r="C27" s="17">
        <v>23000</v>
      </c>
      <c r="D27" s="18">
        <f t="shared" ref="D27" si="11">D28</f>
        <v>0</v>
      </c>
      <c r="E27" s="17">
        <v>23000</v>
      </c>
      <c r="F27" s="7" t="s">
        <v>49</v>
      </c>
      <c r="G27" s="7" t="s">
        <v>44</v>
      </c>
    </row>
    <row r="28" spans="1:9" ht="15" customHeight="1" x14ac:dyDescent="0.25">
      <c r="A28" s="46" t="s">
        <v>10</v>
      </c>
      <c r="B28" s="47" t="s">
        <v>11</v>
      </c>
      <c r="C28" s="51">
        <v>23000</v>
      </c>
      <c r="D28" s="51">
        <f t="shared" ref="D28" si="12">D29+D31</f>
        <v>0</v>
      </c>
      <c r="E28" s="51">
        <v>23000</v>
      </c>
      <c r="F28" s="22" t="s">
        <v>49</v>
      </c>
      <c r="G28" s="22" t="s">
        <v>44</v>
      </c>
    </row>
    <row r="29" spans="1:9" ht="13.9" customHeight="1" x14ac:dyDescent="0.25">
      <c r="A29" s="22">
        <v>1</v>
      </c>
      <c r="B29" s="22" t="s">
        <v>42</v>
      </c>
      <c r="C29" s="51">
        <v>0</v>
      </c>
      <c r="D29" s="52">
        <v>0</v>
      </c>
      <c r="E29" s="51">
        <v>0</v>
      </c>
      <c r="F29" s="22" t="s">
        <v>49</v>
      </c>
      <c r="G29" s="22" t="s">
        <v>44</v>
      </c>
      <c r="H29" s="68">
        <v>-50000</v>
      </c>
    </row>
    <row r="30" spans="1:9" ht="25.9" customHeight="1" x14ac:dyDescent="0.25">
      <c r="A30" s="22">
        <v>2</v>
      </c>
      <c r="B30" s="23" t="s">
        <v>58</v>
      </c>
      <c r="C30" s="51">
        <v>23000</v>
      </c>
      <c r="D30" s="52"/>
      <c r="E30" s="51">
        <v>23000</v>
      </c>
      <c r="F30" s="22"/>
      <c r="G30" s="22"/>
      <c r="H30" s="68">
        <v>23000</v>
      </c>
    </row>
    <row r="31" spans="1:9" ht="28.15" customHeight="1" x14ac:dyDescent="0.25">
      <c r="A31" s="22">
        <v>3</v>
      </c>
      <c r="B31" s="23" t="s">
        <v>56</v>
      </c>
      <c r="C31" s="51">
        <v>0</v>
      </c>
      <c r="D31" s="52">
        <v>0</v>
      </c>
      <c r="E31" s="51">
        <v>0</v>
      </c>
      <c r="F31" s="22" t="s">
        <v>54</v>
      </c>
      <c r="G31" s="22" t="s">
        <v>44</v>
      </c>
      <c r="H31" s="68">
        <v>-110000</v>
      </c>
    </row>
    <row r="32" spans="1:9" ht="15.6" customHeight="1" x14ac:dyDescent="0.25">
      <c r="A32" s="8">
        <v>70.069999999999993</v>
      </c>
      <c r="B32" s="8" t="s">
        <v>47</v>
      </c>
      <c r="C32" s="17">
        <f>C33</f>
        <v>245000</v>
      </c>
      <c r="D32" s="18">
        <f t="shared" ref="D32:E32" si="13">D33</f>
        <v>0</v>
      </c>
      <c r="E32" s="17">
        <f t="shared" si="13"/>
        <v>245000</v>
      </c>
      <c r="F32" s="9">
        <v>70.069999999999993</v>
      </c>
      <c r="G32" s="9">
        <v>710101</v>
      </c>
    </row>
    <row r="33" spans="1:11" ht="13.15" customHeight="1" x14ac:dyDescent="0.25">
      <c r="A33" s="57" t="s">
        <v>3</v>
      </c>
      <c r="B33" s="44" t="s">
        <v>4</v>
      </c>
      <c r="C33" s="27">
        <f>C34</f>
        <v>245000</v>
      </c>
      <c r="D33" s="28">
        <v>0</v>
      </c>
      <c r="E33" s="27">
        <f>E34</f>
        <v>245000</v>
      </c>
      <c r="F33" s="25">
        <v>70.069999999999993</v>
      </c>
      <c r="G33" s="25">
        <v>710101</v>
      </c>
    </row>
    <row r="34" spans="1:11" ht="24.6" customHeight="1" x14ac:dyDescent="0.25">
      <c r="A34" s="51">
        <v>1</v>
      </c>
      <c r="B34" s="42" t="s">
        <v>18</v>
      </c>
      <c r="C34" s="27">
        <v>245000</v>
      </c>
      <c r="D34" s="28">
        <v>0</v>
      </c>
      <c r="E34" s="27">
        <v>245000</v>
      </c>
      <c r="F34" s="25">
        <v>70.069999999999993</v>
      </c>
      <c r="G34" s="25">
        <v>710101</v>
      </c>
    </row>
    <row r="35" spans="1:11" s="5" customFormat="1" ht="14.45" customHeight="1" x14ac:dyDescent="0.25">
      <c r="A35" s="8">
        <v>70</v>
      </c>
      <c r="B35" s="8" t="s">
        <v>20</v>
      </c>
      <c r="C35" s="17">
        <v>13469000</v>
      </c>
      <c r="D35" s="18">
        <f>D36+D42+D46</f>
        <v>12305000</v>
      </c>
      <c r="E35" s="17">
        <f>E36+E42+E46</f>
        <v>1164000</v>
      </c>
      <c r="F35" s="9"/>
      <c r="G35" s="9"/>
    </row>
    <row r="36" spans="1:11" ht="12.6" customHeight="1" x14ac:dyDescent="0.25">
      <c r="A36" s="48" t="s">
        <v>3</v>
      </c>
      <c r="B36" s="58" t="s">
        <v>4</v>
      </c>
      <c r="C36" s="27">
        <v>13110000</v>
      </c>
      <c r="D36" s="27">
        <f t="shared" ref="D36" si="14">D38+D39+D40+D41+D37</f>
        <v>12305000</v>
      </c>
      <c r="E36" s="27">
        <v>805000</v>
      </c>
      <c r="F36" s="22"/>
      <c r="G36" s="22"/>
    </row>
    <row r="37" spans="1:11" ht="39.6" customHeight="1" x14ac:dyDescent="0.25">
      <c r="A37" s="51">
        <v>1</v>
      </c>
      <c r="B37" s="59" t="s">
        <v>31</v>
      </c>
      <c r="C37" s="27">
        <f>D37+E37</f>
        <v>12453000</v>
      </c>
      <c r="D37" s="50">
        <v>12011000</v>
      </c>
      <c r="E37" s="49">
        <v>442000</v>
      </c>
      <c r="F37" s="22">
        <v>705000</v>
      </c>
      <c r="G37" s="22" t="s">
        <v>44</v>
      </c>
      <c r="H37">
        <v>115000</v>
      </c>
      <c r="K37" s="70"/>
    </row>
    <row r="38" spans="1:11" ht="27.6" customHeight="1" x14ac:dyDescent="0.25">
      <c r="A38" s="51">
        <v>2</v>
      </c>
      <c r="B38" s="23" t="s">
        <v>27</v>
      </c>
      <c r="C38" s="27">
        <f>D38+E38</f>
        <v>494000</v>
      </c>
      <c r="D38" s="28">
        <v>294000</v>
      </c>
      <c r="E38" s="27">
        <v>200000</v>
      </c>
      <c r="F38" s="25">
        <v>705000</v>
      </c>
      <c r="G38" s="23" t="s">
        <v>53</v>
      </c>
    </row>
    <row r="39" spans="1:11" ht="16.149999999999999" customHeight="1" x14ac:dyDescent="0.25">
      <c r="A39" s="51">
        <v>3</v>
      </c>
      <c r="B39" s="60" t="s">
        <v>28</v>
      </c>
      <c r="C39" s="27">
        <v>0</v>
      </c>
      <c r="D39" s="28">
        <v>0</v>
      </c>
      <c r="E39" s="27">
        <v>0</v>
      </c>
      <c r="F39" s="25">
        <v>705000</v>
      </c>
      <c r="G39" s="25" t="s">
        <v>36</v>
      </c>
      <c r="H39" s="69">
        <v>-50000</v>
      </c>
    </row>
    <row r="40" spans="1:11" ht="27.6" customHeight="1" x14ac:dyDescent="0.25">
      <c r="A40" s="51">
        <v>4</v>
      </c>
      <c r="B40" s="23" t="s">
        <v>22</v>
      </c>
      <c r="C40" s="27">
        <v>14000</v>
      </c>
      <c r="D40" s="28">
        <v>0</v>
      </c>
      <c r="E40" s="61">
        <v>14000</v>
      </c>
      <c r="F40" s="22" t="s">
        <v>34</v>
      </c>
      <c r="G40" s="22" t="s">
        <v>35</v>
      </c>
    </row>
    <row r="41" spans="1:11" ht="16.899999999999999" customHeight="1" x14ac:dyDescent="0.25">
      <c r="A41" s="51">
        <v>5</v>
      </c>
      <c r="B41" s="21" t="s">
        <v>15</v>
      </c>
      <c r="C41" s="27">
        <v>149000</v>
      </c>
      <c r="D41" s="28">
        <v>0</v>
      </c>
      <c r="E41" s="27">
        <v>149000</v>
      </c>
      <c r="F41" s="22" t="s">
        <v>34</v>
      </c>
      <c r="G41" s="22" t="s">
        <v>36</v>
      </c>
    </row>
    <row r="42" spans="1:11" ht="14.45" customHeight="1" x14ac:dyDescent="0.25">
      <c r="A42" s="62" t="s">
        <v>10</v>
      </c>
      <c r="B42" s="77" t="s">
        <v>11</v>
      </c>
      <c r="C42" s="75">
        <f>C43+C44+C45</f>
        <v>309000</v>
      </c>
      <c r="D42" s="75">
        <f t="shared" ref="D42:E42" si="15">D43+D44+D45</f>
        <v>0</v>
      </c>
      <c r="E42" s="75">
        <f t="shared" si="15"/>
        <v>309000</v>
      </c>
      <c r="F42" s="22"/>
      <c r="G42" s="22"/>
    </row>
    <row r="43" spans="1:11" ht="13.15" customHeight="1" x14ac:dyDescent="0.25">
      <c r="A43" s="51">
        <v>1</v>
      </c>
      <c r="B43" s="20" t="s">
        <v>32</v>
      </c>
      <c r="C43" s="27">
        <v>48000</v>
      </c>
      <c r="D43" s="28">
        <v>0</v>
      </c>
      <c r="E43" s="27">
        <v>48000</v>
      </c>
      <c r="F43" s="22" t="s">
        <v>34</v>
      </c>
      <c r="G43" s="22" t="s">
        <v>44</v>
      </c>
    </row>
    <row r="44" spans="1:11" ht="24.6" customHeight="1" x14ac:dyDescent="0.25">
      <c r="A44" s="51">
        <v>2</v>
      </c>
      <c r="B44" s="23" t="s">
        <v>57</v>
      </c>
      <c r="C44" s="27">
        <v>231000</v>
      </c>
      <c r="D44" s="28">
        <v>0</v>
      </c>
      <c r="E44" s="27">
        <v>231000</v>
      </c>
      <c r="F44" s="22">
        <v>705000</v>
      </c>
      <c r="G44" s="22" t="s">
        <v>44</v>
      </c>
      <c r="H44" s="69">
        <v>-128000</v>
      </c>
      <c r="K44" s="70"/>
    </row>
    <row r="45" spans="1:11" ht="15" customHeight="1" x14ac:dyDescent="0.25">
      <c r="A45" s="71">
        <v>3</v>
      </c>
      <c r="B45" s="72" t="s">
        <v>61</v>
      </c>
      <c r="C45" s="27">
        <v>30000</v>
      </c>
      <c r="D45" s="28"/>
      <c r="E45" s="27">
        <v>30000</v>
      </c>
      <c r="F45" s="22">
        <v>705000</v>
      </c>
      <c r="G45" s="22" t="s">
        <v>36</v>
      </c>
      <c r="H45" s="73"/>
      <c r="K45" s="70"/>
    </row>
    <row r="46" spans="1:11" ht="14.45" customHeight="1" x14ac:dyDescent="0.25">
      <c r="A46" s="67" t="s">
        <v>12</v>
      </c>
      <c r="B46" s="74" t="s">
        <v>9</v>
      </c>
      <c r="C46" s="75">
        <f>C47+C48</f>
        <v>50000</v>
      </c>
      <c r="D46" s="76">
        <f t="shared" ref="D46:E46" si="16">D47+D48</f>
        <v>0</v>
      </c>
      <c r="E46" s="75">
        <f t="shared" si="16"/>
        <v>50000</v>
      </c>
      <c r="F46" s="22"/>
      <c r="G46" s="22"/>
    </row>
    <row r="47" spans="1:11" ht="12" customHeight="1" x14ac:dyDescent="0.25">
      <c r="A47" s="51">
        <v>1</v>
      </c>
      <c r="B47" s="23" t="s">
        <v>16</v>
      </c>
      <c r="C47" s="27">
        <v>40000</v>
      </c>
      <c r="D47" s="28">
        <v>0</v>
      </c>
      <c r="E47" s="27">
        <v>40000</v>
      </c>
      <c r="F47" s="22" t="s">
        <v>34</v>
      </c>
      <c r="G47" s="22" t="s">
        <v>36</v>
      </c>
      <c r="H47" s="69">
        <v>20000</v>
      </c>
    </row>
    <row r="48" spans="1:11" ht="13.15" customHeight="1" x14ac:dyDescent="0.25">
      <c r="A48" s="51">
        <v>2</v>
      </c>
      <c r="B48" s="23" t="s">
        <v>14</v>
      </c>
      <c r="C48" s="27">
        <v>10000</v>
      </c>
      <c r="D48" s="28">
        <v>0</v>
      </c>
      <c r="E48" s="27">
        <v>10000</v>
      </c>
      <c r="F48" s="22" t="s">
        <v>34</v>
      </c>
      <c r="G48" s="22" t="s">
        <v>36</v>
      </c>
      <c r="H48" s="69">
        <v>5000</v>
      </c>
    </row>
    <row r="49" spans="1:8" ht="11.45" customHeight="1" x14ac:dyDescent="0.25">
      <c r="A49" s="17">
        <v>84</v>
      </c>
      <c r="B49" s="14" t="s">
        <v>21</v>
      </c>
      <c r="C49" s="11">
        <f>C50</f>
        <v>490000</v>
      </c>
      <c r="D49" s="12">
        <f t="shared" ref="D49:E49" si="17">D50</f>
        <v>0</v>
      </c>
      <c r="E49" s="11">
        <f t="shared" si="17"/>
        <v>490000</v>
      </c>
      <c r="F49" s="7"/>
      <c r="G49" s="7"/>
    </row>
    <row r="50" spans="1:8" ht="15" customHeight="1" x14ac:dyDescent="0.25">
      <c r="A50" s="57" t="s">
        <v>3</v>
      </c>
      <c r="B50" s="58" t="s">
        <v>4</v>
      </c>
      <c r="C50" s="27">
        <f>D50+E50</f>
        <v>490000</v>
      </c>
      <c r="D50" s="28">
        <f t="shared" ref="D50:E50" si="18">D51+D52</f>
        <v>0</v>
      </c>
      <c r="E50" s="27">
        <f t="shared" si="18"/>
        <v>490000</v>
      </c>
      <c r="F50" s="22"/>
      <c r="G50" s="22"/>
    </row>
    <row r="51" spans="1:8" ht="25.9" customHeight="1" x14ac:dyDescent="0.25">
      <c r="A51" s="51">
        <v>1</v>
      </c>
      <c r="B51" s="63" t="s">
        <v>51</v>
      </c>
      <c r="C51" s="27">
        <f>D51+E51</f>
        <v>350000</v>
      </c>
      <c r="D51" s="28">
        <v>0</v>
      </c>
      <c r="E51" s="27">
        <v>350000</v>
      </c>
      <c r="F51" s="45" t="s">
        <v>37</v>
      </c>
      <c r="G51" s="45">
        <v>710101</v>
      </c>
      <c r="H51" s="69">
        <v>100000</v>
      </c>
    </row>
    <row r="52" spans="1:8" ht="24.6" customHeight="1" x14ac:dyDescent="0.25">
      <c r="A52" s="51">
        <v>2</v>
      </c>
      <c r="B52" s="63" t="s">
        <v>30</v>
      </c>
      <c r="C52" s="27">
        <v>140000</v>
      </c>
      <c r="D52" s="28">
        <v>0</v>
      </c>
      <c r="E52" s="27">
        <v>140000</v>
      </c>
      <c r="F52" s="45" t="s">
        <v>37</v>
      </c>
      <c r="G52" s="45">
        <v>710101</v>
      </c>
      <c r="H52" s="69">
        <v>40000</v>
      </c>
    </row>
    <row r="53" spans="1:8" ht="13.15" customHeight="1" x14ac:dyDescent="0.25">
      <c r="A53" s="3"/>
      <c r="B53" s="4"/>
      <c r="C53" s="2"/>
      <c r="D53" s="2"/>
      <c r="E53" s="2"/>
      <c r="H53">
        <f>SUM(H18:H52)</f>
        <v>-100000</v>
      </c>
    </row>
    <row r="54" spans="1:8" ht="15.75" x14ac:dyDescent="0.25">
      <c r="B54" s="19" t="s">
        <v>59</v>
      </c>
    </row>
    <row r="55" spans="1:8" x14ac:dyDescent="0.25">
      <c r="B55" s="1"/>
    </row>
    <row r="56" spans="1:8" x14ac:dyDescent="0.25">
      <c r="B56" s="1"/>
      <c r="C56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Zece 64</dc:creator>
  <cp:lastModifiedBy>W1019</cp:lastModifiedBy>
  <cp:lastPrinted>2024-11-19T12:22:43Z</cp:lastPrinted>
  <dcterms:created xsi:type="dcterms:W3CDTF">2018-02-13T10:00:31Z</dcterms:created>
  <dcterms:modified xsi:type="dcterms:W3CDTF">2024-11-19T13:08:21Z</dcterms:modified>
</cp:coreProperties>
</file>