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filterPrivacy="1" defaultThemeVersion="124226"/>
  <xr:revisionPtr revIDLastSave="0" documentId="13_ncr:1_{F48E304C-03D4-49EA-9902-A2D9735FBE9F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Sheet1!$A$1:$L$46</definedName>
  </definedNames>
  <calcPr calcId="191029"/>
</workbook>
</file>

<file path=xl/calcChain.xml><?xml version="1.0" encoding="utf-8"?>
<calcChain xmlns="http://schemas.openxmlformats.org/spreadsheetml/2006/main">
  <c r="J24" i="1" l="1"/>
  <c r="K24" i="1" l="1"/>
  <c r="L24" i="1"/>
  <c r="J16" i="1"/>
  <c r="K16" i="1"/>
  <c r="L16" i="1"/>
  <c r="J13" i="1"/>
  <c r="K13" i="1"/>
  <c r="L13" i="1"/>
  <c r="G24" i="1"/>
  <c r="H24" i="1"/>
  <c r="I24" i="1"/>
  <c r="F24" i="1"/>
  <c r="D24" i="1"/>
  <c r="G16" i="1"/>
  <c r="H16" i="1"/>
  <c r="I16" i="1"/>
  <c r="F16" i="1"/>
  <c r="G13" i="1"/>
  <c r="H13" i="1"/>
  <c r="I13" i="1"/>
  <c r="F13" i="1"/>
  <c r="D42" i="1" l="1"/>
  <c r="E39" i="1"/>
  <c r="D38" i="1"/>
  <c r="C38" i="1" s="1"/>
  <c r="D10" i="1"/>
  <c r="C10" i="1" s="1"/>
  <c r="D11" i="1"/>
  <c r="C11" i="1" s="1"/>
  <c r="D12" i="1"/>
  <c r="C12" i="1" s="1"/>
  <c r="D14" i="1"/>
  <c r="C14" i="1" s="1"/>
  <c r="D15" i="1"/>
  <c r="C15" i="1" s="1"/>
  <c r="D17" i="1"/>
  <c r="C17" i="1" s="1"/>
  <c r="D18" i="1"/>
  <c r="C18" i="1" s="1"/>
  <c r="D19" i="1"/>
  <c r="C19" i="1" s="1"/>
  <c r="D20" i="1"/>
  <c r="C20" i="1" s="1"/>
  <c r="D21" i="1"/>
  <c r="C21" i="1" s="1"/>
  <c r="D22" i="1"/>
  <c r="C22" i="1" s="1"/>
  <c r="D23" i="1"/>
  <c r="C23" i="1" s="1"/>
  <c r="D25" i="1"/>
  <c r="C25" i="1" s="1"/>
  <c r="D26" i="1"/>
  <c r="C26" i="1" s="1"/>
  <c r="D27" i="1"/>
  <c r="C27" i="1" s="1"/>
  <c r="D28" i="1"/>
  <c r="C28" i="1" s="1"/>
  <c r="D29" i="1"/>
  <c r="C29" i="1" s="1"/>
  <c r="D30" i="1"/>
  <c r="C30" i="1" s="1"/>
  <c r="D31" i="1"/>
  <c r="C31" i="1" s="1"/>
  <c r="D32" i="1"/>
  <c r="C32" i="1" s="1"/>
  <c r="D33" i="1"/>
  <c r="C33" i="1" s="1"/>
  <c r="D34" i="1"/>
  <c r="C34" i="1" s="1"/>
  <c r="D35" i="1"/>
  <c r="C35" i="1" s="1"/>
  <c r="D36" i="1"/>
  <c r="C36" i="1" s="1"/>
  <c r="D37" i="1"/>
  <c r="C37" i="1" s="1"/>
  <c r="D40" i="1"/>
  <c r="C40" i="1" s="1"/>
  <c r="D41" i="1"/>
  <c r="C41" i="1" s="1"/>
  <c r="C43" i="1"/>
  <c r="D9" i="1"/>
  <c r="C9" i="1" s="1"/>
  <c r="E24" i="1"/>
  <c r="E16" i="1"/>
  <c r="E13" i="1"/>
  <c r="F8" i="1"/>
  <c r="H8" i="1"/>
  <c r="J8" i="1"/>
  <c r="C39" i="1" l="1"/>
  <c r="E8" i="1"/>
  <c r="C42" i="1"/>
  <c r="D8" i="1"/>
  <c r="I8" i="1"/>
  <c r="T8" i="1" s="1"/>
  <c r="T9" i="1" s="1"/>
  <c r="G8" i="1"/>
  <c r="R8" i="1" s="1"/>
  <c r="R9" i="1" s="1"/>
  <c r="L8" i="1"/>
  <c r="S13" i="1" s="1"/>
  <c r="K8" i="1"/>
  <c r="R13" i="1" s="1"/>
  <c r="Q13" i="1"/>
  <c r="S8" i="1"/>
  <c r="S9" i="1" s="1"/>
  <c r="D16" i="1"/>
  <c r="C16" i="1" s="1"/>
  <c r="D13" i="1"/>
  <c r="C24" i="1"/>
  <c r="Q8" i="1"/>
  <c r="Q9" i="1" s="1"/>
  <c r="C13" i="1" l="1"/>
  <c r="S14" i="1"/>
  <c r="S15" i="1" s="1"/>
  <c r="Q14" i="1"/>
  <c r="Q15" i="1" s="1"/>
  <c r="R14" i="1"/>
  <c r="R15" i="1" s="1"/>
  <c r="V9" i="1"/>
  <c r="C8" i="1" l="1"/>
</calcChain>
</file>

<file path=xl/sharedStrings.xml><?xml version="1.0" encoding="utf-8"?>
<sst xmlns="http://schemas.openxmlformats.org/spreadsheetml/2006/main" count="103" uniqueCount="103">
  <si>
    <t>JUDETUL DAMBOVITA</t>
  </si>
  <si>
    <t>COMUNA I.L.CARAGIALE</t>
  </si>
  <si>
    <t xml:space="preserve">ANEXA NR.1 </t>
  </si>
  <si>
    <t>PRIVIND VENITURILE PE SECTIUNI</t>
  </si>
  <si>
    <t>mii lei</t>
  </si>
  <si>
    <t>COD</t>
  </si>
  <si>
    <t>DENUMIRE INDICATOR</t>
  </si>
  <si>
    <t>SECT. FUNCT</t>
  </si>
  <si>
    <t>SECT. DEZV.</t>
  </si>
  <si>
    <t>03 02 18</t>
  </si>
  <si>
    <t>TOTAL VENITURI BUGET LOCAL</t>
  </si>
  <si>
    <t xml:space="preserve"> 00 01</t>
  </si>
  <si>
    <t>04 02 01</t>
  </si>
  <si>
    <t>Cote defalcate din impozitul pe venit</t>
  </si>
  <si>
    <t>Impozit pe venit, transfer proprietati imobiliare</t>
  </si>
  <si>
    <t>04 02 04</t>
  </si>
  <si>
    <t>Sume alocate din cote defalcate pt. echilib.bug.locale</t>
  </si>
  <si>
    <t>07 02 01</t>
  </si>
  <si>
    <t>07 02 02</t>
  </si>
  <si>
    <t>07 02 03</t>
  </si>
  <si>
    <t>07 02 50</t>
  </si>
  <si>
    <t xml:space="preserve">11 02 02 </t>
  </si>
  <si>
    <t>11 02 06</t>
  </si>
  <si>
    <t>16 02 02</t>
  </si>
  <si>
    <t>16 02 03</t>
  </si>
  <si>
    <t>16 02 50</t>
  </si>
  <si>
    <t>18 02 50</t>
  </si>
  <si>
    <t>33 02 08</t>
  </si>
  <si>
    <t>35 02 50</t>
  </si>
  <si>
    <t>42 02 34</t>
  </si>
  <si>
    <t>42 02 41</t>
  </si>
  <si>
    <t>37 02 03</t>
  </si>
  <si>
    <t>37 02 04</t>
  </si>
  <si>
    <t>Impozit si taxa pe cladiri</t>
  </si>
  <si>
    <t>Impozit si taxa pe teren</t>
  </si>
  <si>
    <t>Taxe judiciare de timbru si alte taxe de timbru</t>
  </si>
  <si>
    <t>Alte impozite si taxe pe proprietate</t>
  </si>
  <si>
    <t>Sume defalcate din TVA pt.finant.chelt.descentralizate</t>
  </si>
  <si>
    <t>Sume defalcate din TVA pt.echilib.bugetelor locale</t>
  </si>
  <si>
    <t>Impozit pe mijloace de transport</t>
  </si>
  <si>
    <t>Taxe si tarife pentru elib.de licente si autoriz.functionare</t>
  </si>
  <si>
    <t>Alte taxe pe utilizare bunuri</t>
  </si>
  <si>
    <t xml:space="preserve">Alte impozite si taxe </t>
  </si>
  <si>
    <t>Venituri din concesiuni si inchirieri</t>
  </si>
  <si>
    <t>Venituri din prestari servicii</t>
  </si>
  <si>
    <t>33 02 28</t>
  </si>
  <si>
    <t>venituri din recup.chelt.de judecata, imputatii, despagub.</t>
  </si>
  <si>
    <t>Venituri din amenzi si alte sanct.aplicate potriv.dispoz.legale</t>
  </si>
  <si>
    <t>Alte amenzi, penalitati si confiscari</t>
  </si>
  <si>
    <t>36 02 50</t>
  </si>
  <si>
    <t>Alte venituri</t>
  </si>
  <si>
    <t xml:space="preserve">Varsaminte din sectiunea de functionare    </t>
  </si>
  <si>
    <t>Varsaminte din sect.de functionare pt.fin.sectiunii de dezvolt</t>
  </si>
  <si>
    <t>Subventii pt.acordarea ajutorului pt.incalzire cu lemne</t>
  </si>
  <si>
    <t>Subventii din bugetul de stat pt.finantarea sanatatii</t>
  </si>
  <si>
    <t>TRIM.I</t>
  </si>
  <si>
    <t>TRIM.II</t>
  </si>
  <si>
    <t>TRIM.III</t>
  </si>
  <si>
    <t>TRIM.IV</t>
  </si>
  <si>
    <t>07 02 01 01</t>
  </si>
  <si>
    <t>Impozit pe terenuri de la persoane fizice</t>
  </si>
  <si>
    <t>07 02 01 02</t>
  </si>
  <si>
    <t>Impozit si taxa pe cladiri de la persoane juridice</t>
  </si>
  <si>
    <t>07 02 02 01</t>
  </si>
  <si>
    <t>Impozit pe cladiri de la persoane fizice</t>
  </si>
  <si>
    <t>07 02 02 02</t>
  </si>
  <si>
    <t>07 02 02 03</t>
  </si>
  <si>
    <t>Impozit si taxa pe teren de la persoane juridice</t>
  </si>
  <si>
    <t>Impozit pe terenul din extravilan</t>
  </si>
  <si>
    <t>16 02 02 01</t>
  </si>
  <si>
    <t>16 02 02 02</t>
  </si>
  <si>
    <t>Impozit pe mijloace de transport de la persoane fizice</t>
  </si>
  <si>
    <t>impozit pe mijloace de transport de la persoane juridice</t>
  </si>
  <si>
    <t>04 02 05</t>
  </si>
  <si>
    <t>Sume din cote defalcate din impoz. pe venit la disp. Cons. Judetean</t>
  </si>
  <si>
    <t>36 02 06</t>
  </si>
  <si>
    <t>Taxe speciale</t>
  </si>
  <si>
    <t>39 02 03</t>
  </si>
  <si>
    <t xml:space="preserve">Venituri din vanzarea locuintelor construite din fondurile statului </t>
  </si>
  <si>
    <t xml:space="preserve">                                                               </t>
  </si>
  <si>
    <t xml:space="preserve">                                               </t>
  </si>
  <si>
    <t xml:space="preserve">                                </t>
  </si>
  <si>
    <t xml:space="preserve">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</si>
  <si>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</si>
  <si>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</t>
  </si>
  <si>
    <t xml:space="preserve">                                                                                                  </t>
  </si>
  <si>
    <t>ESTIMARI 2026</t>
  </si>
  <si>
    <t>ESTIMARI 2027</t>
  </si>
  <si>
    <t>42 02 87</t>
  </si>
  <si>
    <t>Subventii de la bugetul de stat catre bugetele locale pentru Programul national de investitii"Anghel Saligny"</t>
  </si>
  <si>
    <t>30 02 05 30</t>
  </si>
  <si>
    <t>34 02 50</t>
  </si>
  <si>
    <t>Alte venituri din taxe administrative,eliberari permise</t>
  </si>
  <si>
    <t>35 02 01 02</t>
  </si>
  <si>
    <t>ALE BUGETULUI LOCAL PENTRU ANUL 2025</t>
  </si>
  <si>
    <t>PROGRAM 2025</t>
  </si>
  <si>
    <t>ESTIMARI 2028</t>
  </si>
  <si>
    <t>Intocmit,</t>
  </si>
  <si>
    <t>Initiator,</t>
  </si>
  <si>
    <t>PRIMAR</t>
  </si>
  <si>
    <t>Consilier superior</t>
  </si>
  <si>
    <t>Adrian Nastase</t>
  </si>
  <si>
    <t xml:space="preserve">         Elena-Carmen OLARU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</si>
</sst>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top"/>
    </xf>
    <xf numFmtId="1" fontId="2" fillId="0" borderId="1" xfId="0" applyNumberFormat="1" applyFont="1" applyBorder="1"/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6" fontId="3" fillId="0" borderId="2" xfId="0" applyNumberFormat="1" applyFont="1" applyBorder="1"/>
    <xf numFmtId="0" fontId="3" fillId="0" borderId="2" xfId="0" applyFont="1" applyBorder="1"/>
    <xf numFmtId="1" fontId="3" fillId="0" borderId="2" xfId="0" applyNumberFormat="1" applyFont="1" applyBorder="1"/>
    <xf numFmtId="2" fontId="3" fillId="0" borderId="2" xfId="0" applyNumberFormat="1" applyFont="1" applyBorder="1"/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1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6"/>
  <sheetViews>
    <sheetView tabSelected="1" view="pageBreakPreview" topLeftCell="A6" zoomScale="60" zoomScaleNormal="100" workbookViewId="0">
      <selection activeCell="M50" sqref="M50"/>
    </sheetView>
  </sheetViews>
  <sheetFormatPr defaultRowHeight="15" x14ac:dyDescent="0.25"/>
  <cols>
    <col min="1" max="1" width="14.7109375" customWidth="1"/>
    <col min="2" max="2" width="71.28515625" customWidth="1"/>
    <col min="3" max="3" width="16" customWidth="1"/>
    <col min="4" max="4" width="12.85546875" customWidth="1"/>
    <col min="5" max="5" width="7.140625" customWidth="1"/>
    <col min="6" max="6" width="10.85546875" customWidth="1"/>
    <col min="7" max="9" width="10.85546875" bestFit="1" customWidth="1"/>
    <col min="10" max="10" width="8.7109375" customWidth="1"/>
    <col min="11" max="12" width="9.42578125" customWidth="1"/>
  </cols>
  <sheetData>
    <row r="1" spans="1:22" x14ac:dyDescent="0.25">
      <c r="A1" t="s">
        <v>0</v>
      </c>
    </row>
    <row r="2" spans="1:22" x14ac:dyDescent="0.25">
      <c r="A2" t="s">
        <v>1</v>
      </c>
    </row>
    <row r="3" spans="1:22" x14ac:dyDescent="0.25">
      <c r="C3" s="1" t="s">
        <v>2</v>
      </c>
      <c r="K3" s="1"/>
      <c r="L3" s="1"/>
      <c r="M3" s="1"/>
    </row>
    <row r="4" spans="1:22" x14ac:dyDescent="0.25">
      <c r="C4" s="1" t="s">
        <v>3</v>
      </c>
      <c r="K4" s="1"/>
      <c r="L4" s="1"/>
      <c r="M4" s="1"/>
    </row>
    <row r="5" spans="1:22" x14ac:dyDescent="0.25">
      <c r="C5" s="1" t="s">
        <v>94</v>
      </c>
      <c r="K5" s="1"/>
      <c r="L5" s="1"/>
      <c r="M5" s="1"/>
    </row>
    <row r="6" spans="1:22" ht="15.75" thickBot="1" x14ac:dyDescent="0.3">
      <c r="K6" t="s">
        <v>4</v>
      </c>
    </row>
    <row r="7" spans="1:22" ht="55.5" customHeight="1" thickBot="1" x14ac:dyDescent="0.35">
      <c r="A7" s="7" t="s">
        <v>5</v>
      </c>
      <c r="B7" s="8" t="s">
        <v>6</v>
      </c>
      <c r="C7" s="9" t="s">
        <v>95</v>
      </c>
      <c r="D7" s="9" t="s">
        <v>7</v>
      </c>
      <c r="E7" s="9" t="s">
        <v>8</v>
      </c>
      <c r="F7" s="9" t="s">
        <v>55</v>
      </c>
      <c r="G7" s="9" t="s">
        <v>56</v>
      </c>
      <c r="H7" s="9" t="s">
        <v>57</v>
      </c>
      <c r="I7" s="9" t="s">
        <v>58</v>
      </c>
      <c r="J7" s="9" t="s">
        <v>86</v>
      </c>
      <c r="K7" s="9" t="s">
        <v>87</v>
      </c>
      <c r="L7" s="10" t="s">
        <v>96</v>
      </c>
      <c r="M7" s="2"/>
    </row>
    <row r="8" spans="1:22" ht="18.75" x14ac:dyDescent="0.3">
      <c r="A8" s="11" t="s">
        <v>11</v>
      </c>
      <c r="B8" s="12" t="s">
        <v>10</v>
      </c>
      <c r="C8" s="12">
        <f>D8+E8</f>
        <v>14331.5</v>
      </c>
      <c r="D8" s="14">
        <f>D9+D10+D11+D12+D13+D16+D20+D21+D22+D23+D24+D27+D28+D29+D30+D31+D32+D33+D34+D35+D36+D37+D38+D41+D42</f>
        <v>13811.5</v>
      </c>
      <c r="E8" s="13">
        <f>E39+E40+E43</f>
        <v>520</v>
      </c>
      <c r="F8" s="14">
        <f>F9+F10+F11+F12+F13+F16+F20+F21+F22+F23+F24+F27+F28+F29+F30+F31+F32+F33+F34+F35+F36+F37+F38+F39+F40+F41+F42+F43</f>
        <v>3219.5</v>
      </c>
      <c r="G8" s="14">
        <f t="shared" ref="G8:K8" si="0">G9+G10+G11+G12+G13+G16+G20+G21+G22+G23+G24+G27+G28+G29+G30+G31+G32+G33+G34+G35+G36+G37+G38+G39+G40+G41+G43</f>
        <v>5326</v>
      </c>
      <c r="H8" s="14">
        <f t="shared" si="0"/>
        <v>2759.5</v>
      </c>
      <c r="I8" s="14">
        <f t="shared" si="0"/>
        <v>3026.5</v>
      </c>
      <c r="J8" s="13">
        <f t="shared" si="0"/>
        <v>14237</v>
      </c>
      <c r="K8" s="13">
        <f t="shared" si="0"/>
        <v>14638</v>
      </c>
      <c r="L8" s="13">
        <f t="shared" ref="L8" si="1">L9+L10+L11+L12+L13+L16+L20+L21+L22+L23+L24+L27+L28+L29+L30+L31+L32+L33+L34+L35+L36+L37+L38+L39+L40+L41+L43</f>
        <v>15027</v>
      </c>
      <c r="M8" s="4"/>
      <c r="Q8">
        <f>F8</f>
        <v>3219.5</v>
      </c>
      <c r="R8" s="4">
        <f>G8</f>
        <v>5326</v>
      </c>
      <c r="S8" s="4">
        <f>H8</f>
        <v>2759.5</v>
      </c>
      <c r="T8" s="4">
        <f>I8</f>
        <v>3026.5</v>
      </c>
    </row>
    <row r="9" spans="1:22" ht="18.75" x14ac:dyDescent="0.3">
      <c r="A9" s="15" t="s">
        <v>9</v>
      </c>
      <c r="B9" s="15" t="s">
        <v>14</v>
      </c>
      <c r="C9" s="12">
        <f t="shared" ref="C9:C43" si="2">D9+E9</f>
        <v>31</v>
      </c>
      <c r="D9" s="6">
        <f>F9+G9+H9+I9</f>
        <v>31</v>
      </c>
      <c r="E9" s="15"/>
      <c r="F9" s="6">
        <v>3</v>
      </c>
      <c r="G9" s="6">
        <v>11</v>
      </c>
      <c r="H9" s="6">
        <v>5</v>
      </c>
      <c r="I9" s="6">
        <v>12</v>
      </c>
      <c r="J9" s="15">
        <v>32</v>
      </c>
      <c r="K9" s="15">
        <v>33</v>
      </c>
      <c r="L9" s="15">
        <v>34</v>
      </c>
      <c r="M9" s="3"/>
      <c r="Q9" s="4">
        <f>Q8-F39-F43</f>
        <v>3219.5</v>
      </c>
      <c r="R9" s="4">
        <f t="shared" ref="R9:T9" si="3">R8-G39-G43</f>
        <v>4806</v>
      </c>
      <c r="S9" s="4">
        <f t="shared" si="3"/>
        <v>2759.5</v>
      </c>
      <c r="T9" s="4">
        <f t="shared" si="3"/>
        <v>3026.5</v>
      </c>
      <c r="V9">
        <f>Q9+R9+S9+T9</f>
        <v>13811.5</v>
      </c>
    </row>
    <row r="10" spans="1:22" ht="18.75" x14ac:dyDescent="0.3">
      <c r="A10" s="15" t="s">
        <v>12</v>
      </c>
      <c r="B10" s="15" t="s">
        <v>13</v>
      </c>
      <c r="C10" s="12">
        <f t="shared" si="2"/>
        <v>6662</v>
      </c>
      <c r="D10" s="16">
        <f t="shared" ref="D10:D41" si="4">F10+G10+H10+I10</f>
        <v>6662</v>
      </c>
      <c r="E10" s="15"/>
      <c r="F10" s="16">
        <v>784</v>
      </c>
      <c r="G10" s="16">
        <v>2913</v>
      </c>
      <c r="H10" s="16">
        <v>1442.5</v>
      </c>
      <c r="I10" s="16">
        <v>1522.5</v>
      </c>
      <c r="J10" s="15">
        <v>6543</v>
      </c>
      <c r="K10" s="15">
        <v>6713</v>
      </c>
      <c r="L10" s="15">
        <v>6874</v>
      </c>
      <c r="M10" s="3"/>
    </row>
    <row r="11" spans="1:22" ht="18.75" x14ac:dyDescent="0.3">
      <c r="A11" s="15" t="s">
        <v>15</v>
      </c>
      <c r="B11" s="15" t="s">
        <v>16</v>
      </c>
      <c r="C11" s="12">
        <f t="shared" si="2"/>
        <v>0</v>
      </c>
      <c r="D11" s="6">
        <f t="shared" si="4"/>
        <v>0</v>
      </c>
      <c r="E11" s="15"/>
      <c r="F11" s="15"/>
      <c r="G11" s="15"/>
      <c r="H11" s="15"/>
      <c r="I11" s="15"/>
      <c r="J11" s="15">
        <v>145</v>
      </c>
      <c r="K11" s="15">
        <v>154</v>
      </c>
      <c r="L11" s="15">
        <v>157</v>
      </c>
      <c r="M11" s="3"/>
    </row>
    <row r="12" spans="1:22" s="5" customFormat="1" ht="36.75" customHeight="1" x14ac:dyDescent="0.3">
      <c r="A12" s="17" t="s">
        <v>73</v>
      </c>
      <c r="B12" s="18" t="s">
        <v>74</v>
      </c>
      <c r="C12" s="12">
        <f t="shared" si="2"/>
        <v>520</v>
      </c>
      <c r="D12" s="6">
        <f t="shared" si="4"/>
        <v>520</v>
      </c>
      <c r="E12" s="17"/>
      <c r="F12" s="17"/>
      <c r="G12" s="17">
        <v>520</v>
      </c>
      <c r="H12" s="17"/>
      <c r="I12" s="17"/>
      <c r="J12" s="17"/>
      <c r="K12" s="17"/>
      <c r="L12" s="17"/>
      <c r="M12" s="3"/>
    </row>
    <row r="13" spans="1:22" ht="18.75" x14ac:dyDescent="0.3">
      <c r="A13" s="15" t="s">
        <v>17</v>
      </c>
      <c r="B13" s="15" t="s">
        <v>33</v>
      </c>
      <c r="C13" s="12">
        <f t="shared" si="2"/>
        <v>362</v>
      </c>
      <c r="D13" s="6">
        <f t="shared" si="4"/>
        <v>362</v>
      </c>
      <c r="E13" s="19">
        <f t="shared" ref="E13" si="5">E14+E15</f>
        <v>0</v>
      </c>
      <c r="F13" s="23">
        <f>F14+F15</f>
        <v>270</v>
      </c>
      <c r="G13" s="23">
        <f t="shared" ref="G13:I13" si="6">G14+G15</f>
        <v>40</v>
      </c>
      <c r="H13" s="23">
        <f t="shared" si="6"/>
        <v>25</v>
      </c>
      <c r="I13" s="23">
        <f t="shared" si="6"/>
        <v>27</v>
      </c>
      <c r="J13" s="23">
        <f t="shared" ref="J13" si="7">J14+J15</f>
        <v>370</v>
      </c>
      <c r="K13" s="23">
        <f t="shared" ref="K13" si="8">K14+K15</f>
        <v>379</v>
      </c>
      <c r="L13" s="23">
        <f t="shared" ref="L13" si="9">L14+L15</f>
        <v>388</v>
      </c>
      <c r="M13" s="3"/>
      <c r="Q13">
        <f>J8</f>
        <v>14237</v>
      </c>
      <c r="R13">
        <f>K8</f>
        <v>14638</v>
      </c>
      <c r="S13">
        <f>L8</f>
        <v>15027</v>
      </c>
    </row>
    <row r="14" spans="1:22" ht="18.75" x14ac:dyDescent="0.3">
      <c r="A14" s="15" t="s">
        <v>59</v>
      </c>
      <c r="B14" s="15" t="s">
        <v>64</v>
      </c>
      <c r="C14" s="12">
        <f t="shared" si="2"/>
        <v>186</v>
      </c>
      <c r="D14" s="6">
        <f t="shared" si="4"/>
        <v>186</v>
      </c>
      <c r="E14" s="15"/>
      <c r="F14" s="6">
        <v>128</v>
      </c>
      <c r="G14" s="6">
        <v>17</v>
      </c>
      <c r="H14" s="6">
        <v>15</v>
      </c>
      <c r="I14" s="6">
        <v>26</v>
      </c>
      <c r="J14" s="15">
        <v>190</v>
      </c>
      <c r="K14" s="15">
        <v>195</v>
      </c>
      <c r="L14" s="15">
        <v>200</v>
      </c>
      <c r="M14" s="3"/>
      <c r="Q14">
        <f>Q13-J39</f>
        <v>14237</v>
      </c>
      <c r="R14">
        <f t="shared" ref="R14:S14" si="10">R13-K39</f>
        <v>14638</v>
      </c>
      <c r="S14">
        <f t="shared" si="10"/>
        <v>15027</v>
      </c>
    </row>
    <row r="15" spans="1:22" ht="18.75" x14ac:dyDescent="0.3">
      <c r="A15" s="15" t="s">
        <v>61</v>
      </c>
      <c r="B15" s="15" t="s">
        <v>62</v>
      </c>
      <c r="C15" s="12">
        <f t="shared" si="2"/>
        <v>176</v>
      </c>
      <c r="D15" s="6">
        <f t="shared" si="4"/>
        <v>176</v>
      </c>
      <c r="E15" s="15"/>
      <c r="F15" s="6">
        <v>142</v>
      </c>
      <c r="G15" s="6">
        <v>23</v>
      </c>
      <c r="H15" s="6">
        <v>10</v>
      </c>
      <c r="I15" s="6">
        <v>1</v>
      </c>
      <c r="J15" s="15">
        <v>180</v>
      </c>
      <c r="K15" s="15">
        <v>184</v>
      </c>
      <c r="L15" s="15">
        <v>188</v>
      </c>
      <c r="M15" s="3"/>
      <c r="N15" t="s">
        <v>84</v>
      </c>
      <c r="Q15">
        <f>Q13-Q14</f>
        <v>0</v>
      </c>
      <c r="R15">
        <f t="shared" ref="R15:S15" si="11">R13-R14</f>
        <v>0</v>
      </c>
      <c r="S15">
        <f t="shared" si="11"/>
        <v>0</v>
      </c>
    </row>
    <row r="16" spans="1:22" ht="18.75" x14ac:dyDescent="0.3">
      <c r="A16" s="15" t="s">
        <v>18</v>
      </c>
      <c r="B16" s="15" t="s">
        <v>34</v>
      </c>
      <c r="C16" s="12">
        <f t="shared" si="2"/>
        <v>323</v>
      </c>
      <c r="D16" s="6">
        <f t="shared" si="4"/>
        <v>323</v>
      </c>
      <c r="E16" s="19">
        <f t="shared" ref="E16" si="12">E17+E18+E19</f>
        <v>0</v>
      </c>
      <c r="F16" s="23">
        <f>F17+F18+F19</f>
        <v>228</v>
      </c>
      <c r="G16" s="23">
        <f t="shared" ref="G16:I16" si="13">G17+G18+G19</f>
        <v>39</v>
      </c>
      <c r="H16" s="23">
        <f t="shared" si="13"/>
        <v>18</v>
      </c>
      <c r="I16" s="23">
        <f t="shared" si="13"/>
        <v>38</v>
      </c>
      <c r="J16" s="23">
        <f t="shared" ref="J16" si="14">J17+J18+J19</f>
        <v>331</v>
      </c>
      <c r="K16" s="23">
        <f t="shared" ref="K16" si="15">K17+K18+K19</f>
        <v>339</v>
      </c>
      <c r="L16" s="23">
        <f t="shared" ref="L16" si="16">L17+L18+L19</f>
        <v>346</v>
      </c>
      <c r="M16" s="3"/>
    </row>
    <row r="17" spans="1:16" ht="18.75" x14ac:dyDescent="0.3">
      <c r="A17" s="15" t="s">
        <v>63</v>
      </c>
      <c r="B17" s="15" t="s">
        <v>60</v>
      </c>
      <c r="C17" s="12">
        <f t="shared" si="2"/>
        <v>144</v>
      </c>
      <c r="D17" s="6">
        <f t="shared" si="4"/>
        <v>144</v>
      </c>
      <c r="E17" s="15"/>
      <c r="F17" s="6">
        <v>94</v>
      </c>
      <c r="G17" s="6">
        <v>15</v>
      </c>
      <c r="H17" s="6">
        <v>12</v>
      </c>
      <c r="I17" s="6">
        <v>23</v>
      </c>
      <c r="J17" s="15">
        <v>148</v>
      </c>
      <c r="K17" s="15">
        <v>152</v>
      </c>
      <c r="L17" s="15">
        <v>156</v>
      </c>
      <c r="M17" s="3"/>
    </row>
    <row r="18" spans="1:16" ht="18.75" x14ac:dyDescent="0.3">
      <c r="A18" s="15" t="s">
        <v>65</v>
      </c>
      <c r="B18" s="15" t="s">
        <v>67</v>
      </c>
      <c r="C18" s="12">
        <f t="shared" si="2"/>
        <v>73</v>
      </c>
      <c r="D18" s="6">
        <f t="shared" si="4"/>
        <v>73</v>
      </c>
      <c r="E18" s="15"/>
      <c r="F18" s="6">
        <v>73</v>
      </c>
      <c r="G18" s="6">
        <v>0</v>
      </c>
      <c r="H18" s="6">
        <v>0</v>
      </c>
      <c r="I18" s="6">
        <v>0</v>
      </c>
      <c r="J18" s="15">
        <v>75</v>
      </c>
      <c r="K18" s="15">
        <v>77</v>
      </c>
      <c r="L18" s="15">
        <v>78</v>
      </c>
      <c r="M18" s="3"/>
    </row>
    <row r="19" spans="1:16" ht="18.75" x14ac:dyDescent="0.3">
      <c r="A19" s="15" t="s">
        <v>66</v>
      </c>
      <c r="B19" s="15" t="s">
        <v>68</v>
      </c>
      <c r="C19" s="12">
        <f t="shared" si="2"/>
        <v>106</v>
      </c>
      <c r="D19" s="6">
        <f t="shared" si="4"/>
        <v>106</v>
      </c>
      <c r="E19" s="15"/>
      <c r="F19" s="6">
        <v>61</v>
      </c>
      <c r="G19" s="6">
        <v>24</v>
      </c>
      <c r="H19" s="6">
        <v>6</v>
      </c>
      <c r="I19" s="6">
        <v>15</v>
      </c>
      <c r="J19" s="15">
        <v>108</v>
      </c>
      <c r="K19" s="15">
        <v>110</v>
      </c>
      <c r="L19" s="15">
        <v>112</v>
      </c>
      <c r="M19" s="3"/>
      <c r="N19" t="s">
        <v>83</v>
      </c>
    </row>
    <row r="20" spans="1:16" ht="18.75" x14ac:dyDescent="0.3">
      <c r="A20" s="15" t="s">
        <v>19</v>
      </c>
      <c r="B20" s="15" t="s">
        <v>35</v>
      </c>
      <c r="C20" s="12">
        <f t="shared" si="2"/>
        <v>13</v>
      </c>
      <c r="D20" s="6">
        <f t="shared" si="4"/>
        <v>13</v>
      </c>
      <c r="E20" s="15"/>
      <c r="F20" s="6">
        <v>2</v>
      </c>
      <c r="G20" s="6">
        <v>5</v>
      </c>
      <c r="H20" s="6">
        <v>3</v>
      </c>
      <c r="I20" s="6">
        <v>3</v>
      </c>
      <c r="J20" s="15">
        <v>14</v>
      </c>
      <c r="K20" s="15">
        <v>15</v>
      </c>
      <c r="L20" s="15">
        <v>16</v>
      </c>
      <c r="M20" s="3"/>
    </row>
    <row r="21" spans="1:16" ht="18.75" x14ac:dyDescent="0.3">
      <c r="A21" s="15" t="s">
        <v>20</v>
      </c>
      <c r="B21" s="15" t="s">
        <v>36</v>
      </c>
      <c r="C21" s="12">
        <f t="shared" si="2"/>
        <v>84</v>
      </c>
      <c r="D21" s="6">
        <f t="shared" si="4"/>
        <v>84</v>
      </c>
      <c r="E21" s="15"/>
      <c r="F21" s="6">
        <v>39</v>
      </c>
      <c r="G21" s="6">
        <v>7</v>
      </c>
      <c r="H21" s="6">
        <v>37</v>
      </c>
      <c r="I21" s="6">
        <v>1</v>
      </c>
      <c r="J21" s="15">
        <v>86</v>
      </c>
      <c r="K21" s="15">
        <v>88</v>
      </c>
      <c r="L21" s="15">
        <v>90</v>
      </c>
      <c r="M21" s="3"/>
    </row>
    <row r="22" spans="1:16" ht="18.75" x14ac:dyDescent="0.3">
      <c r="A22" s="15" t="s">
        <v>21</v>
      </c>
      <c r="B22" s="15" t="s">
        <v>37</v>
      </c>
      <c r="C22" s="12">
        <f t="shared" si="2"/>
        <v>5203</v>
      </c>
      <c r="D22" s="6">
        <f t="shared" si="4"/>
        <v>5203</v>
      </c>
      <c r="E22" s="15"/>
      <c r="F22" s="15">
        <v>1380</v>
      </c>
      <c r="G22" s="15">
        <v>1610</v>
      </c>
      <c r="H22" s="15">
        <v>1065</v>
      </c>
      <c r="I22" s="15">
        <v>1148</v>
      </c>
      <c r="J22" s="15">
        <v>5419</v>
      </c>
      <c r="K22" s="15">
        <v>5581</v>
      </c>
      <c r="L22" s="15">
        <v>5749</v>
      </c>
      <c r="M22" s="4"/>
    </row>
    <row r="23" spans="1:16" ht="18.75" x14ac:dyDescent="0.3">
      <c r="A23" s="15" t="s">
        <v>22</v>
      </c>
      <c r="B23" s="15" t="s">
        <v>38</v>
      </c>
      <c r="C23" s="12">
        <f t="shared" si="2"/>
        <v>0</v>
      </c>
      <c r="D23" s="6">
        <f t="shared" si="4"/>
        <v>0</v>
      </c>
      <c r="E23" s="15"/>
      <c r="F23" s="15"/>
      <c r="G23" s="15"/>
      <c r="H23" s="15"/>
      <c r="I23" s="15"/>
      <c r="J23" s="15">
        <v>190</v>
      </c>
      <c r="K23" s="15">
        <v>201</v>
      </c>
      <c r="L23" s="15">
        <v>211</v>
      </c>
      <c r="M23" s="3"/>
      <c r="N23" t="s">
        <v>79</v>
      </c>
    </row>
    <row r="24" spans="1:16" ht="18.75" x14ac:dyDescent="0.3">
      <c r="A24" s="15" t="s">
        <v>23</v>
      </c>
      <c r="B24" s="15" t="s">
        <v>39</v>
      </c>
      <c r="C24" s="12">
        <f t="shared" si="2"/>
        <v>512</v>
      </c>
      <c r="D24" s="6">
        <f>D25+D26</f>
        <v>512</v>
      </c>
      <c r="E24" s="15">
        <f t="shared" ref="E24" si="17">E25+E26</f>
        <v>0</v>
      </c>
      <c r="F24" s="6">
        <f>F25+F26</f>
        <v>304</v>
      </c>
      <c r="G24" s="6">
        <f t="shared" ref="G24:I24" si="18">G25+G26</f>
        <v>63</v>
      </c>
      <c r="H24" s="6">
        <f t="shared" si="18"/>
        <v>65</v>
      </c>
      <c r="I24" s="6">
        <f t="shared" si="18"/>
        <v>80</v>
      </c>
      <c r="J24" s="6">
        <f t="shared" ref="J24" si="19">J25+J26</f>
        <v>524</v>
      </c>
      <c r="K24" s="6">
        <f t="shared" ref="K24" si="20">K25+K26</f>
        <v>536</v>
      </c>
      <c r="L24" s="6">
        <f t="shared" ref="L24" si="21">L25+L26</f>
        <v>548</v>
      </c>
      <c r="M24" s="3"/>
      <c r="O24" t="s">
        <v>82</v>
      </c>
    </row>
    <row r="25" spans="1:16" ht="18.75" x14ac:dyDescent="0.3">
      <c r="A25" s="15" t="s">
        <v>69</v>
      </c>
      <c r="B25" s="15" t="s">
        <v>71</v>
      </c>
      <c r="C25" s="12">
        <f t="shared" si="2"/>
        <v>428</v>
      </c>
      <c r="D25" s="6">
        <f t="shared" si="4"/>
        <v>428</v>
      </c>
      <c r="E25" s="15"/>
      <c r="F25" s="6">
        <v>223</v>
      </c>
      <c r="G25" s="6">
        <v>60</v>
      </c>
      <c r="H25" s="6">
        <v>65</v>
      </c>
      <c r="I25" s="6">
        <v>80</v>
      </c>
      <c r="J25" s="15">
        <v>438</v>
      </c>
      <c r="K25" s="15">
        <v>448</v>
      </c>
      <c r="L25" s="15">
        <v>458</v>
      </c>
      <c r="M25" s="3"/>
    </row>
    <row r="26" spans="1:16" ht="18.75" x14ac:dyDescent="0.3">
      <c r="A26" s="15" t="s">
        <v>70</v>
      </c>
      <c r="B26" s="15" t="s">
        <v>72</v>
      </c>
      <c r="C26" s="12">
        <f t="shared" si="2"/>
        <v>84</v>
      </c>
      <c r="D26" s="6">
        <f t="shared" si="4"/>
        <v>84</v>
      </c>
      <c r="E26" s="15"/>
      <c r="F26" s="6">
        <v>81</v>
      </c>
      <c r="G26" s="6">
        <v>3</v>
      </c>
      <c r="H26" s="6">
        <v>0</v>
      </c>
      <c r="I26" s="6">
        <v>0</v>
      </c>
      <c r="J26" s="15">
        <v>86</v>
      </c>
      <c r="K26" s="15">
        <v>88</v>
      </c>
      <c r="L26" s="15">
        <v>90</v>
      </c>
      <c r="M26" s="3"/>
      <c r="N26" t="s">
        <v>80</v>
      </c>
    </row>
    <row r="27" spans="1:16" ht="18.75" x14ac:dyDescent="0.3">
      <c r="A27" s="15" t="s">
        <v>24</v>
      </c>
      <c r="B27" s="15" t="s">
        <v>40</v>
      </c>
      <c r="C27" s="12">
        <f t="shared" si="2"/>
        <v>1</v>
      </c>
      <c r="D27" s="6">
        <f t="shared" si="4"/>
        <v>1</v>
      </c>
      <c r="E27" s="15"/>
      <c r="F27" s="6">
        <v>1</v>
      </c>
      <c r="G27" s="6">
        <v>0</v>
      </c>
      <c r="H27" s="6">
        <v>0</v>
      </c>
      <c r="I27" s="6"/>
      <c r="J27" s="15"/>
      <c r="K27" s="15"/>
      <c r="L27" s="15"/>
      <c r="M27" s="3"/>
      <c r="N27" t="s">
        <v>81</v>
      </c>
      <c r="P27" t="s">
        <v>85</v>
      </c>
    </row>
    <row r="28" spans="1:16" ht="18.75" x14ac:dyDescent="0.3">
      <c r="A28" s="15" t="s">
        <v>25</v>
      </c>
      <c r="B28" s="15" t="s">
        <v>41</v>
      </c>
      <c r="C28" s="12">
        <f t="shared" si="2"/>
        <v>2</v>
      </c>
      <c r="D28" s="6">
        <f t="shared" si="4"/>
        <v>2</v>
      </c>
      <c r="E28" s="15"/>
      <c r="F28" s="6">
        <v>2</v>
      </c>
      <c r="G28" s="6">
        <v>0</v>
      </c>
      <c r="H28" s="6">
        <v>0</v>
      </c>
      <c r="I28" s="6"/>
      <c r="J28" s="15"/>
      <c r="K28" s="15"/>
      <c r="L28" s="15"/>
      <c r="M28" s="3"/>
    </row>
    <row r="29" spans="1:16" ht="18.75" x14ac:dyDescent="0.3">
      <c r="A29" s="15" t="s">
        <v>26</v>
      </c>
      <c r="B29" s="15" t="s">
        <v>42</v>
      </c>
      <c r="C29" s="12">
        <f t="shared" si="2"/>
        <v>5</v>
      </c>
      <c r="D29" s="6">
        <f t="shared" si="4"/>
        <v>5</v>
      </c>
      <c r="E29" s="15"/>
      <c r="F29" s="6">
        <v>1</v>
      </c>
      <c r="G29" s="6">
        <v>2</v>
      </c>
      <c r="H29" s="6">
        <v>0</v>
      </c>
      <c r="I29" s="6">
        <v>2</v>
      </c>
      <c r="J29" s="15"/>
      <c r="K29" s="15"/>
      <c r="L29" s="15"/>
      <c r="M29" s="3"/>
    </row>
    <row r="30" spans="1:16" ht="18.75" x14ac:dyDescent="0.3">
      <c r="A30" s="15" t="s">
        <v>90</v>
      </c>
      <c r="B30" s="15" t="s">
        <v>43</v>
      </c>
      <c r="C30" s="12">
        <f t="shared" si="2"/>
        <v>79</v>
      </c>
      <c r="D30" s="6">
        <f t="shared" si="4"/>
        <v>79</v>
      </c>
      <c r="E30" s="15"/>
      <c r="F30" s="6">
        <v>34</v>
      </c>
      <c r="G30" s="6">
        <v>11</v>
      </c>
      <c r="H30" s="6">
        <v>1</v>
      </c>
      <c r="I30" s="6">
        <v>33</v>
      </c>
      <c r="J30" s="15">
        <v>81</v>
      </c>
      <c r="K30" s="15">
        <v>83</v>
      </c>
      <c r="L30" s="15">
        <v>85</v>
      </c>
      <c r="M30" s="3"/>
    </row>
    <row r="31" spans="1:16" ht="18.75" x14ac:dyDescent="0.3">
      <c r="A31" s="15" t="s">
        <v>27</v>
      </c>
      <c r="B31" s="15" t="s">
        <v>44</v>
      </c>
      <c r="C31" s="12">
        <f t="shared" si="2"/>
        <v>77</v>
      </c>
      <c r="D31" s="6">
        <f t="shared" si="4"/>
        <v>77</v>
      </c>
      <c r="E31" s="15"/>
      <c r="F31" s="6">
        <v>38</v>
      </c>
      <c r="G31" s="6">
        <v>6</v>
      </c>
      <c r="H31" s="6"/>
      <c r="I31" s="6">
        <v>33</v>
      </c>
      <c r="J31" s="15">
        <v>79</v>
      </c>
      <c r="K31" s="15">
        <v>81</v>
      </c>
      <c r="L31" s="15">
        <v>83</v>
      </c>
      <c r="M31" s="3"/>
    </row>
    <row r="32" spans="1:16" ht="18.75" x14ac:dyDescent="0.3">
      <c r="A32" s="15" t="s">
        <v>45</v>
      </c>
      <c r="B32" s="15" t="s">
        <v>46</v>
      </c>
      <c r="C32" s="12">
        <f t="shared" si="2"/>
        <v>1</v>
      </c>
      <c r="D32" s="6">
        <f t="shared" si="4"/>
        <v>1</v>
      </c>
      <c r="E32" s="15"/>
      <c r="F32" s="6">
        <v>1</v>
      </c>
      <c r="G32" s="6">
        <v>0</v>
      </c>
      <c r="H32" s="6">
        <v>0</v>
      </c>
      <c r="I32" s="6">
        <v>0</v>
      </c>
      <c r="J32" s="15">
        <v>1</v>
      </c>
      <c r="K32" s="15">
        <v>2</v>
      </c>
      <c r="L32" s="15">
        <v>2</v>
      </c>
      <c r="M32" s="3"/>
    </row>
    <row r="33" spans="1:13" ht="18.75" x14ac:dyDescent="0.3">
      <c r="A33" s="15" t="s">
        <v>91</v>
      </c>
      <c r="B33" s="15" t="s">
        <v>92</v>
      </c>
      <c r="C33" s="12">
        <f t="shared" si="2"/>
        <v>15</v>
      </c>
      <c r="D33" s="6">
        <f t="shared" si="4"/>
        <v>15</v>
      </c>
      <c r="E33" s="15"/>
      <c r="F33" s="6">
        <v>4</v>
      </c>
      <c r="G33" s="6">
        <v>3</v>
      </c>
      <c r="H33" s="6">
        <v>5</v>
      </c>
      <c r="I33" s="6">
        <v>3</v>
      </c>
      <c r="J33" s="15">
        <v>16</v>
      </c>
      <c r="K33" s="15">
        <v>17</v>
      </c>
      <c r="L33" s="15">
        <v>18</v>
      </c>
      <c r="M33" s="3"/>
    </row>
    <row r="34" spans="1:13" ht="18.75" x14ac:dyDescent="0.3">
      <c r="A34" s="15" t="s">
        <v>93</v>
      </c>
      <c r="B34" s="15" t="s">
        <v>47</v>
      </c>
      <c r="C34" s="12">
        <f t="shared" si="2"/>
        <v>207</v>
      </c>
      <c r="D34" s="6">
        <f t="shared" si="4"/>
        <v>207</v>
      </c>
      <c r="E34" s="15"/>
      <c r="F34" s="6">
        <v>54</v>
      </c>
      <c r="G34" s="6">
        <v>52</v>
      </c>
      <c r="H34" s="6">
        <v>45</v>
      </c>
      <c r="I34" s="6">
        <v>56</v>
      </c>
      <c r="J34" s="15">
        <v>212</v>
      </c>
      <c r="K34" s="15">
        <v>217</v>
      </c>
      <c r="L34" s="15">
        <v>222</v>
      </c>
      <c r="M34" s="3"/>
    </row>
    <row r="35" spans="1:13" ht="18.75" x14ac:dyDescent="0.3">
      <c r="A35" s="15" t="s">
        <v>28</v>
      </c>
      <c r="B35" s="15" t="s">
        <v>48</v>
      </c>
      <c r="C35" s="12">
        <f t="shared" si="2"/>
        <v>51</v>
      </c>
      <c r="D35" s="6">
        <f t="shared" si="4"/>
        <v>51</v>
      </c>
      <c r="E35" s="15"/>
      <c r="F35" s="6">
        <v>8</v>
      </c>
      <c r="G35" s="6">
        <v>10</v>
      </c>
      <c r="H35" s="6">
        <v>9</v>
      </c>
      <c r="I35" s="6">
        <v>24</v>
      </c>
      <c r="J35" s="15">
        <v>52</v>
      </c>
      <c r="K35" s="15">
        <v>53</v>
      </c>
      <c r="L35" s="15">
        <v>54</v>
      </c>
      <c r="M35" s="3"/>
    </row>
    <row r="36" spans="1:13" ht="18.75" x14ac:dyDescent="0.3">
      <c r="A36" s="15" t="s">
        <v>75</v>
      </c>
      <c r="B36" s="15" t="s">
        <v>76</v>
      </c>
      <c r="C36" s="12">
        <f t="shared" si="2"/>
        <v>114</v>
      </c>
      <c r="D36" s="6">
        <f t="shared" si="4"/>
        <v>114</v>
      </c>
      <c r="E36" s="15"/>
      <c r="F36" s="6">
        <v>10</v>
      </c>
      <c r="G36" s="6">
        <v>31</v>
      </c>
      <c r="H36" s="6">
        <v>33</v>
      </c>
      <c r="I36" s="6">
        <v>40</v>
      </c>
      <c r="J36" s="15">
        <v>117</v>
      </c>
      <c r="K36" s="15">
        <v>120</v>
      </c>
      <c r="L36" s="15">
        <v>123</v>
      </c>
      <c r="M36" s="3"/>
    </row>
    <row r="37" spans="1:13" ht="18.75" x14ac:dyDescent="0.3">
      <c r="A37" s="15" t="s">
        <v>49</v>
      </c>
      <c r="B37" s="15" t="s">
        <v>50</v>
      </c>
      <c r="C37" s="12">
        <f t="shared" si="2"/>
        <v>24</v>
      </c>
      <c r="D37" s="6">
        <f t="shared" si="4"/>
        <v>24</v>
      </c>
      <c r="E37" s="15"/>
      <c r="F37" s="6">
        <v>11</v>
      </c>
      <c r="G37" s="6">
        <v>3</v>
      </c>
      <c r="H37" s="6">
        <v>6</v>
      </c>
      <c r="I37" s="6">
        <v>4</v>
      </c>
      <c r="J37" s="15">
        <v>25</v>
      </c>
      <c r="K37" s="15">
        <v>26</v>
      </c>
      <c r="L37" s="15">
        <v>27</v>
      </c>
      <c r="M37" s="3"/>
    </row>
    <row r="38" spans="1:13" ht="18.75" x14ac:dyDescent="0.3">
      <c r="A38" s="15" t="s">
        <v>31</v>
      </c>
      <c r="B38" s="15" t="s">
        <v>52</v>
      </c>
      <c r="C38" s="12">
        <f t="shared" si="2"/>
        <v>-520</v>
      </c>
      <c r="D38" s="6">
        <f t="shared" si="4"/>
        <v>-520</v>
      </c>
      <c r="E38" s="15"/>
      <c r="F38" s="15"/>
      <c r="G38" s="15">
        <v>-520</v>
      </c>
      <c r="H38" s="15"/>
      <c r="I38" s="15"/>
      <c r="J38" s="15">
        <v>0</v>
      </c>
      <c r="K38" s="15">
        <v>0</v>
      </c>
      <c r="L38" s="15">
        <v>0</v>
      </c>
      <c r="M38" s="3"/>
    </row>
    <row r="39" spans="1:13" ht="18.75" x14ac:dyDescent="0.3">
      <c r="A39" s="15" t="s">
        <v>32</v>
      </c>
      <c r="B39" s="15" t="s">
        <v>51</v>
      </c>
      <c r="C39" s="12">
        <f t="shared" si="2"/>
        <v>520</v>
      </c>
      <c r="D39" s="6">
        <v>0</v>
      </c>
      <c r="E39" s="15">
        <f>F39+G39+H39+I39</f>
        <v>520</v>
      </c>
      <c r="F39" s="15"/>
      <c r="G39" s="15">
        <v>520</v>
      </c>
      <c r="H39" s="15"/>
      <c r="I39" s="15"/>
      <c r="J39" s="15">
        <v>0</v>
      </c>
      <c r="K39" s="15">
        <v>0</v>
      </c>
      <c r="L39" s="15">
        <v>0</v>
      </c>
      <c r="M39" s="3"/>
    </row>
    <row r="40" spans="1:13" ht="18.75" x14ac:dyDescent="0.3">
      <c r="A40" s="15" t="s">
        <v>77</v>
      </c>
      <c r="B40" s="15" t="s">
        <v>78</v>
      </c>
      <c r="C40" s="12">
        <f t="shared" si="2"/>
        <v>0</v>
      </c>
      <c r="D40" s="6">
        <f t="shared" si="4"/>
        <v>0</v>
      </c>
      <c r="E40" s="15">
        <v>0</v>
      </c>
      <c r="F40" s="15">
        <v>0</v>
      </c>
      <c r="G40" s="15"/>
      <c r="H40" s="15"/>
      <c r="I40" s="15"/>
      <c r="J40" s="15">
        <v>0</v>
      </c>
      <c r="K40" s="15">
        <v>0</v>
      </c>
      <c r="L40" s="15">
        <v>0</v>
      </c>
      <c r="M40" s="3"/>
    </row>
    <row r="41" spans="1:13" ht="18.75" x14ac:dyDescent="0.3">
      <c r="A41" s="15" t="s">
        <v>29</v>
      </c>
      <c r="B41" s="15" t="s">
        <v>53</v>
      </c>
      <c r="C41" s="12">
        <f t="shared" si="2"/>
        <v>24.5</v>
      </c>
      <c r="D41" s="16">
        <f t="shared" si="4"/>
        <v>24.5</v>
      </c>
      <c r="E41" s="15"/>
      <c r="F41" s="15">
        <v>24.5</v>
      </c>
      <c r="G41" s="15"/>
      <c r="H41" s="15"/>
      <c r="I41" s="15"/>
      <c r="J41" s="15">
        <v>0</v>
      </c>
      <c r="K41" s="15">
        <v>0</v>
      </c>
      <c r="L41" s="15">
        <v>0</v>
      </c>
      <c r="M41" s="3"/>
    </row>
    <row r="42" spans="1:13" ht="18.75" x14ac:dyDescent="0.3">
      <c r="A42" s="15" t="s">
        <v>30</v>
      </c>
      <c r="B42" s="15" t="s">
        <v>54</v>
      </c>
      <c r="C42" s="12">
        <f t="shared" ref="C42" si="22">D42+E42</f>
        <v>21</v>
      </c>
      <c r="D42" s="6">
        <f t="shared" ref="D42" si="23">F42+G42+H42+I42</f>
        <v>21</v>
      </c>
      <c r="E42" s="15"/>
      <c r="F42" s="15">
        <v>21</v>
      </c>
      <c r="G42" s="15"/>
      <c r="H42" s="15"/>
      <c r="I42" s="15"/>
      <c r="J42" s="15">
        <v>0</v>
      </c>
      <c r="K42" s="15">
        <v>0</v>
      </c>
      <c r="L42" s="15">
        <v>0</v>
      </c>
      <c r="M42" s="3"/>
    </row>
    <row r="43" spans="1:13" ht="39" customHeight="1" x14ac:dyDescent="0.3">
      <c r="A43" s="15" t="s">
        <v>88</v>
      </c>
      <c r="B43" s="20" t="s">
        <v>89</v>
      </c>
      <c r="C43" s="12">
        <f t="shared" si="2"/>
        <v>0</v>
      </c>
      <c r="D43" s="6">
        <v>0</v>
      </c>
      <c r="E43" s="15"/>
      <c r="F43" s="15"/>
      <c r="G43" s="15"/>
      <c r="H43" s="15"/>
      <c r="I43" s="15"/>
      <c r="J43" s="15">
        <v>0</v>
      </c>
      <c r="K43" s="15">
        <v>0</v>
      </c>
      <c r="L43" s="15">
        <v>0</v>
      </c>
      <c r="M43" s="3"/>
    </row>
    <row r="44" spans="1:13" ht="18.75" x14ac:dyDescent="0.3">
      <c r="A44" s="21"/>
      <c r="B44" s="22" t="s">
        <v>98</v>
      </c>
      <c r="C44" s="21"/>
      <c r="D44" s="21"/>
      <c r="E44" s="21"/>
      <c r="F44" s="21"/>
      <c r="G44" s="21"/>
      <c r="H44" s="21"/>
      <c r="I44" s="21"/>
      <c r="J44" s="21" t="s">
        <v>97</v>
      </c>
      <c r="K44" s="21"/>
      <c r="L44" s="21"/>
    </row>
    <row r="45" spans="1:13" ht="18.75" x14ac:dyDescent="0.3">
      <c r="A45" s="21"/>
      <c r="B45" s="22" t="s">
        <v>99</v>
      </c>
      <c r="C45" s="21"/>
      <c r="D45" s="21"/>
      <c r="E45" s="21"/>
      <c r="F45" s="21"/>
      <c r="G45" s="21"/>
      <c r="H45" s="21"/>
      <c r="I45" s="21" t="s">
        <v>100</v>
      </c>
      <c r="J45" s="22"/>
      <c r="K45" s="21"/>
      <c r="L45" s="21"/>
    </row>
    <row r="46" spans="1:13" ht="18.75" x14ac:dyDescent="0.3">
      <c r="A46" s="21"/>
      <c r="B46" s="22" t="s">
        <v>101</v>
      </c>
      <c r="C46" s="21"/>
      <c r="D46" s="21"/>
      <c r="E46" s="21"/>
      <c r="F46" s="21"/>
      <c r="G46" s="21"/>
      <c r="H46" s="21" t="s">
        <v>102</v>
      </c>
      <c r="I46" s="21"/>
      <c r="J46" s="22"/>
      <c r="K46" s="21"/>
      <c r="L46" s="21"/>
    </row>
  </sheetData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2025-03-24T07:21:20Z</dcterms:modified>
</cp:coreProperties>
</file>