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anda\Documents\CLIENTI 2024\CENPELCO SRL\BILANT 2024\"/>
    </mc:Choice>
  </mc:AlternateContent>
  <xr:revisionPtr revIDLastSave="0" documentId="8_{485C0430-E8FF-4F66-9C7B-83BFC3D605A4}" xr6:coauthVersionLast="47" xr6:coauthVersionMax="47" xr10:uidLastSave="{00000000-0000-0000-0000-000000000000}"/>
  <bookViews>
    <workbookView xWindow="-120" yWindow="-120" windowWidth="29040" windowHeight="15720" tabRatio="596" xr2:uid="{00000000-000D-0000-FFFF-FFFF00000000}"/>
  </bookViews>
  <sheets>
    <sheet name="Flux numerar" sheetId="6" r:id="rId1"/>
  </sheets>
  <calcPr calcId="191029"/>
</workbook>
</file>

<file path=xl/calcChain.xml><?xml version="1.0" encoding="utf-8"?>
<calcChain xmlns="http://schemas.openxmlformats.org/spreadsheetml/2006/main">
  <c r="F18" i="6" l="1"/>
  <c r="D10" i="6"/>
  <c r="F10" i="6"/>
  <c r="C11" i="6"/>
  <c r="E11" i="6"/>
  <c r="C12" i="6"/>
  <c r="E12" i="6"/>
  <c r="B13" i="6"/>
  <c r="B10" i="6" s="1"/>
  <c r="B27" i="6" s="1"/>
  <c r="B29" i="6" s="1"/>
  <c r="E13" i="6"/>
  <c r="E14" i="6"/>
  <c r="B15" i="6"/>
  <c r="D15" i="6"/>
  <c r="E15" i="6"/>
  <c r="F15" i="6"/>
  <c r="C17" i="6"/>
  <c r="C15" i="6" s="1"/>
  <c r="B18" i="6"/>
  <c r="C18" i="6"/>
  <c r="D18" i="6"/>
  <c r="C21" i="6"/>
  <c r="E21" i="6"/>
  <c r="C23" i="6"/>
  <c r="E25" i="6"/>
  <c r="E26" i="6"/>
  <c r="D27" i="6" l="1"/>
  <c r="D29" i="6" s="1"/>
  <c r="E18" i="6"/>
  <c r="E10" i="6"/>
  <c r="C10" i="6"/>
  <c r="C27" i="6"/>
  <c r="C29" i="6" s="1"/>
  <c r="F27" i="6"/>
  <c r="F29" i="6" s="1"/>
  <c r="E27" i="6" l="1"/>
  <c r="E29" i="6" s="1"/>
</calcChain>
</file>

<file path=xl/sharedStrings.xml><?xml version="1.0" encoding="utf-8"?>
<sst xmlns="http://schemas.openxmlformats.org/spreadsheetml/2006/main" count="32" uniqueCount="30">
  <si>
    <t>Situatia fluxurilor de numerar</t>
  </si>
  <si>
    <t>-Lei-</t>
  </si>
  <si>
    <t>Operatiune</t>
  </si>
  <si>
    <t>+ FLUX DE NUMERAR DIN ACTIVITATE DE EXPLOATARE</t>
  </si>
  <si>
    <t>+ Incasari in numerar din vanzarea de bunuri si prestari de servicii</t>
  </si>
  <si>
    <t>- Plati in numerar catre furnizori de bunuri si servicii</t>
  </si>
  <si>
    <t>- Plati in numerar catre si in numele angajatilor</t>
  </si>
  <si>
    <t>- Plati in numerar impozite si taxe</t>
  </si>
  <si>
    <t>+ FLUX DE NUMERAR DIN ACTIVITATEA DE INVESTITII</t>
  </si>
  <si>
    <t>- Plati in numerar pentru achizitionare de mijloace fixe si terenuri</t>
  </si>
  <si>
    <t>+ Incasari din vanzari de mijloace fixe si terenuri</t>
  </si>
  <si>
    <t>+ FLUX DE NUMERAR DIN ACTIVITATEA DE FINANTARE</t>
  </si>
  <si>
    <t>- Plati in numerar catre actionari</t>
  </si>
  <si>
    <t>+ Venituri in numerar din credite</t>
  </si>
  <si>
    <t>- Rambursari de credite si plati</t>
  </si>
  <si>
    <t>+ Vanzari actiuni (majorare capital social)</t>
  </si>
  <si>
    <t>+ Dobanzi incasate</t>
  </si>
  <si>
    <t>+ Incasari subventii</t>
  </si>
  <si>
    <t>- Plati dobanzi</t>
  </si>
  <si>
    <t>+ Incasari din despagubiri</t>
  </si>
  <si>
    <t>FLUX DE NUMERAR – TOTAL</t>
  </si>
  <si>
    <t>Numerar la inceputul perioadei</t>
  </si>
  <si>
    <t>Numerar la sfarsitul perioadei</t>
  </si>
  <si>
    <t>Intocmit,</t>
  </si>
  <si>
    <t>Exa Cont Audit SRL</t>
  </si>
  <si>
    <t>CENPELCO SRL</t>
  </si>
  <si>
    <t>Nr.ord.reg.com: J32/1676/2022</t>
  </si>
  <si>
    <t>CUI: RO 46622524</t>
  </si>
  <si>
    <t>Administrator,</t>
  </si>
  <si>
    <t>ing. Constantin Ioan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</si>
</sst>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4"/>
  <sheetViews>
    <sheetView tabSelected="1" workbookViewId="0">
      <selection activeCell="F24" sqref="F24"/>
    </sheetView>
  </sheetViews>
  <sheetFormatPr defaultColWidth="11.5703125" defaultRowHeight="15.75" x14ac:dyDescent="0.25"/>
  <cols>
    <col min="1" max="1" width="64.28515625" style="5" customWidth="1"/>
    <col min="2" max="3" width="0" style="5" hidden="1" customWidth="1"/>
    <col min="4" max="5" width="0" style="1" hidden="1" customWidth="1"/>
    <col min="6" max="9" width="11.5703125" style="1"/>
    <col min="10" max="10" width="11.85546875" style="1" bestFit="1" customWidth="1"/>
    <col min="11" max="16384" width="11.5703125" style="1"/>
  </cols>
  <sheetData>
    <row r="1" spans="1:9" x14ac:dyDescent="0.25">
      <c r="A1" s="2" t="s">
        <v>25</v>
      </c>
      <c r="B1" s="1"/>
    </row>
    <row r="2" spans="1:9" x14ac:dyDescent="0.25">
      <c r="A2" s="2" t="s">
        <v>26</v>
      </c>
      <c r="B2" s="1"/>
    </row>
    <row r="3" spans="1:9" x14ac:dyDescent="0.25">
      <c r="A3" s="24" t="s">
        <v>27</v>
      </c>
      <c r="B3" s="24"/>
      <c r="C3" s="3"/>
    </row>
    <row r="4" spans="1:9" ht="32.85" customHeight="1" x14ac:dyDescent="0.25"/>
    <row r="5" spans="1:9" s="4" customFormat="1" ht="16.5" x14ac:dyDescent="0.25">
      <c r="A5" s="25" t="s">
        <v>0</v>
      </c>
      <c r="B5" s="25"/>
      <c r="C5" s="25"/>
      <c r="D5" s="25"/>
      <c r="E5" s="25"/>
      <c r="F5" s="25"/>
    </row>
    <row r="6" spans="1:9" s="4" customFormat="1" ht="16.5" x14ac:dyDescent="0.25">
      <c r="A6" s="25">
        <v>2024</v>
      </c>
      <c r="B6" s="25"/>
      <c r="C6" s="25"/>
      <c r="D6" s="25"/>
      <c r="E6" s="25"/>
      <c r="F6" s="25"/>
    </row>
    <row r="7" spans="1:9" ht="11.1" customHeight="1" x14ac:dyDescent="0.25"/>
    <row r="8" spans="1:9" x14ac:dyDescent="0.25">
      <c r="A8"/>
      <c r="B8"/>
      <c r="C8"/>
      <c r="D8" s="6" t="s">
        <v>1</v>
      </c>
      <c r="E8" s="6" t="s">
        <v>1</v>
      </c>
      <c r="F8" s="6" t="s">
        <v>1</v>
      </c>
    </row>
    <row r="9" spans="1:9" s="9" customFormat="1" ht="23.1" customHeight="1" x14ac:dyDescent="0.2">
      <c r="A9" s="7" t="s">
        <v>2</v>
      </c>
      <c r="B9" s="8">
        <v>2009</v>
      </c>
      <c r="C9" s="8">
        <v>2010</v>
      </c>
      <c r="D9" s="8">
        <v>2011</v>
      </c>
      <c r="E9" s="8">
        <v>2012</v>
      </c>
      <c r="F9" s="7">
        <v>2024</v>
      </c>
    </row>
    <row r="10" spans="1:9" s="12" customFormat="1" ht="23.1" customHeight="1" x14ac:dyDescent="0.2">
      <c r="A10" s="10" t="s">
        <v>3</v>
      </c>
      <c r="B10" s="11">
        <f>B11-B12-B13-B14</f>
        <v>3107602</v>
      </c>
      <c r="C10" s="11">
        <f>C11-C12-C13-C14</f>
        <v>29209</v>
      </c>
      <c r="D10" s="11">
        <f>D11-D12-D13-D14</f>
        <v>3381088</v>
      </c>
      <c r="E10" s="11">
        <f>E11-E12-E13-E14</f>
        <v>251525</v>
      </c>
      <c r="F10" s="11">
        <f>F11-F12-F13-F14</f>
        <v>57307</v>
      </c>
    </row>
    <row r="11" spans="1:9" s="15" customFormat="1" ht="23.1" customHeight="1" x14ac:dyDescent="0.2">
      <c r="A11" s="13" t="s">
        <v>4</v>
      </c>
      <c r="B11" s="14">
        <v>21613033</v>
      </c>
      <c r="C11" s="14">
        <f>22116272+17878+11331</f>
        <v>22145481</v>
      </c>
      <c r="D11" s="14">
        <v>34350797</v>
      </c>
      <c r="E11" s="14">
        <f>20084923+93797</f>
        <v>20178720</v>
      </c>
      <c r="F11" s="14">
        <v>86851</v>
      </c>
      <c r="H11" s="18"/>
    </row>
    <row r="12" spans="1:9" s="15" customFormat="1" ht="23.1" customHeight="1" x14ac:dyDescent="0.2">
      <c r="A12" s="13" t="s">
        <v>5</v>
      </c>
      <c r="B12" s="14">
        <v>13397536</v>
      </c>
      <c r="C12" s="14">
        <f>17080484</f>
        <v>17080484</v>
      </c>
      <c r="D12" s="14">
        <v>24048202</v>
      </c>
      <c r="E12" s="14">
        <f>13623600+40714+9558</f>
        <v>13673872</v>
      </c>
      <c r="F12" s="14">
        <v>29544</v>
      </c>
      <c r="I12" s="18"/>
    </row>
    <row r="13" spans="1:9" s="15" customFormat="1" ht="23.1" customHeight="1" x14ac:dyDescent="0.2">
      <c r="A13" s="13" t="s">
        <v>6</v>
      </c>
      <c r="B13" s="14">
        <f>5565396-674605</f>
        <v>4890791</v>
      </c>
      <c r="C13" s="14">
        <v>4745158</v>
      </c>
      <c r="D13" s="14">
        <v>5841466</v>
      </c>
      <c r="E13" s="14">
        <f>5511308+151183+25380</f>
        <v>5687871</v>
      </c>
      <c r="F13" s="14">
        <v>0</v>
      </c>
      <c r="H13" s="18"/>
    </row>
    <row r="14" spans="1:9" s="15" customFormat="1" ht="23.1" customHeight="1" x14ac:dyDescent="0.2">
      <c r="A14" s="13" t="s">
        <v>7</v>
      </c>
      <c r="B14" s="14">
        <v>217104</v>
      </c>
      <c r="C14" s="14">
        <v>290630</v>
      </c>
      <c r="D14" s="14">
        <v>1080041</v>
      </c>
      <c r="E14" s="14">
        <f>178894+372552+4448+9558</f>
        <v>565452</v>
      </c>
      <c r="F14" s="14">
        <v>0</v>
      </c>
    </row>
    <row r="15" spans="1:9" s="12" customFormat="1" ht="23.1" customHeight="1" x14ac:dyDescent="0.2">
      <c r="A15" s="10" t="s">
        <v>8</v>
      </c>
      <c r="B15" s="11">
        <f>B17-B16</f>
        <v>-20898</v>
      </c>
      <c r="C15" s="11">
        <f>C17-C16</f>
        <v>70082</v>
      </c>
      <c r="D15" s="11">
        <f>D17-D16</f>
        <v>264324</v>
      </c>
      <c r="E15" s="11">
        <f>E17-E16</f>
        <v>-581899</v>
      </c>
      <c r="F15" s="11">
        <f>F17-F16</f>
        <v>0</v>
      </c>
      <c r="H15" s="23"/>
    </row>
    <row r="16" spans="1:9" s="15" customFormat="1" ht="23.1" customHeight="1" x14ac:dyDescent="0.2">
      <c r="A16" s="13" t="s">
        <v>9</v>
      </c>
      <c r="B16" s="14">
        <v>103738</v>
      </c>
      <c r="C16" s="14">
        <v>357467</v>
      </c>
      <c r="D16" s="14">
        <v>252046</v>
      </c>
      <c r="E16" s="14">
        <v>581899</v>
      </c>
      <c r="F16" s="14">
        <v>0</v>
      </c>
    </row>
    <row r="17" spans="1:8" s="15" customFormat="1" ht="23.1" customHeight="1" x14ac:dyDescent="0.2">
      <c r="A17" s="13" t="s">
        <v>10</v>
      </c>
      <c r="B17" s="14">
        <v>82840</v>
      </c>
      <c r="C17" s="14">
        <f>438880-11331</f>
        <v>427549</v>
      </c>
      <c r="D17" s="14">
        <v>516370</v>
      </c>
      <c r="E17" s="14"/>
      <c r="F17" s="14">
        <v>0</v>
      </c>
    </row>
    <row r="18" spans="1:8" s="12" customFormat="1" ht="23.1" customHeight="1" x14ac:dyDescent="0.2">
      <c r="A18" s="10" t="s">
        <v>11</v>
      </c>
      <c r="B18" s="11">
        <f>-B19+B20-B21+B22+B23-B24-B25+B26</f>
        <v>-1340108</v>
      </c>
      <c r="C18" s="11">
        <f>-C19+C20-C21+C22+C23-C24-C25+C26</f>
        <v>-390444</v>
      </c>
      <c r="D18" s="11">
        <f>-D19+D20-D21+D22+D23-D24-D25+D26</f>
        <v>-1835924</v>
      </c>
      <c r="E18" s="11">
        <f>-E19+E20-E21+E22+E23-E24-E25+E26</f>
        <v>-1094601</v>
      </c>
      <c r="F18" s="11">
        <f>-F19+F20-F21+F22+F23+F24-F25+F26</f>
        <v>1301</v>
      </c>
    </row>
    <row r="19" spans="1:8" s="15" customFormat="1" ht="23.1" customHeight="1" x14ac:dyDescent="0.2">
      <c r="A19" s="13" t="s">
        <v>12</v>
      </c>
      <c r="B19" s="14">
        <v>0</v>
      </c>
      <c r="C19" s="14">
        <v>0</v>
      </c>
      <c r="D19" s="14">
        <v>0</v>
      </c>
      <c r="E19" s="14">
        <v>0</v>
      </c>
      <c r="F19" s="14"/>
    </row>
    <row r="20" spans="1:8" s="15" customFormat="1" ht="23.1" customHeight="1" x14ac:dyDescent="0.2">
      <c r="A20" s="13" t="s">
        <v>13</v>
      </c>
      <c r="B20" s="14">
        <v>0</v>
      </c>
      <c r="C20" s="14">
        <v>0</v>
      </c>
      <c r="D20" s="14">
        <v>550000</v>
      </c>
      <c r="E20" s="14">
        <v>550000</v>
      </c>
      <c r="F20" s="14">
        <v>37000</v>
      </c>
    </row>
    <row r="21" spans="1:8" s="15" customFormat="1" ht="23.1" customHeight="1" x14ac:dyDescent="0.2">
      <c r="A21" s="13" t="s">
        <v>14</v>
      </c>
      <c r="B21" s="14">
        <v>1089242</v>
      </c>
      <c r="C21" s="14">
        <f>3778220+35758</f>
        <v>3813978</v>
      </c>
      <c r="D21" s="14">
        <v>2050750</v>
      </c>
      <c r="E21" s="14">
        <f>259000+164144+96394</f>
        <v>519538</v>
      </c>
      <c r="F21" s="14">
        <v>35700</v>
      </c>
    </row>
    <row r="22" spans="1:8" s="15" customFormat="1" ht="23.1" customHeight="1" x14ac:dyDescent="0.2">
      <c r="A22" s="13" t="s">
        <v>15</v>
      </c>
      <c r="B22" s="14">
        <v>0</v>
      </c>
      <c r="C22" s="14">
        <v>3809015</v>
      </c>
      <c r="D22" s="14"/>
      <c r="E22" s="14">
        <v>0</v>
      </c>
      <c r="F22" s="14"/>
    </row>
    <row r="23" spans="1:8" s="15" customFormat="1" ht="23.1" customHeight="1" x14ac:dyDescent="0.2">
      <c r="A23" s="13" t="s">
        <v>16</v>
      </c>
      <c r="B23" s="14">
        <v>300837</v>
      </c>
      <c r="C23" s="14">
        <f>4760</f>
        <v>4760</v>
      </c>
      <c r="D23" s="14">
        <v>5207</v>
      </c>
      <c r="E23" s="14">
        <v>3233</v>
      </c>
      <c r="F23" s="14">
        <v>1</v>
      </c>
    </row>
    <row r="24" spans="1:8" s="15" customFormat="1" ht="23.1" customHeight="1" x14ac:dyDescent="0.2">
      <c r="A24" s="13" t="s">
        <v>17</v>
      </c>
      <c r="B24" s="14">
        <v>0</v>
      </c>
      <c r="C24" s="14">
        <v>0</v>
      </c>
      <c r="D24" s="14"/>
      <c r="E24" s="14">
        <v>0</v>
      </c>
      <c r="F24" s="14"/>
    </row>
    <row r="25" spans="1:8" s="15" customFormat="1" ht="23.1" customHeight="1" x14ac:dyDescent="0.2">
      <c r="A25" s="13" t="s">
        <v>18</v>
      </c>
      <c r="B25" s="14">
        <v>551703</v>
      </c>
      <c r="C25" s="14">
        <v>390241</v>
      </c>
      <c r="D25" s="14">
        <v>340381</v>
      </c>
      <c r="E25" s="14">
        <f>32882+1321512</f>
        <v>1354394</v>
      </c>
      <c r="F25" s="14"/>
    </row>
    <row r="26" spans="1:8" s="15" customFormat="1" ht="23.1" customHeight="1" x14ac:dyDescent="0.2">
      <c r="A26" s="13" t="s">
        <v>19</v>
      </c>
      <c r="B26" s="14">
        <v>0</v>
      </c>
      <c r="C26" s="14">
        <v>0</v>
      </c>
      <c r="D26" s="14">
        <v>0</v>
      </c>
      <c r="E26" s="14">
        <f>226098</f>
        <v>226098</v>
      </c>
      <c r="F26" s="14"/>
    </row>
    <row r="27" spans="1:8" s="12" customFormat="1" ht="23.1" customHeight="1" x14ac:dyDescent="0.2">
      <c r="A27" s="10" t="s">
        <v>20</v>
      </c>
      <c r="B27" s="11">
        <f>B10+B15+B18</f>
        <v>1746596</v>
      </c>
      <c r="C27" s="11">
        <f>C10+C15+C18</f>
        <v>-291153</v>
      </c>
      <c r="D27" s="11">
        <f>D10+D15+D18</f>
        <v>1809488</v>
      </c>
      <c r="E27" s="11">
        <f>E10+E15+E18</f>
        <v>-1424975</v>
      </c>
      <c r="F27" s="11">
        <f>F10+F15+F18</f>
        <v>58608</v>
      </c>
    </row>
    <row r="28" spans="1:8" s="15" customFormat="1" ht="23.1" customHeight="1" x14ac:dyDescent="0.2">
      <c r="A28" s="13" t="s">
        <v>21</v>
      </c>
      <c r="B28" s="14">
        <v>722206</v>
      </c>
      <c r="C28" s="14">
        <v>2468802</v>
      </c>
      <c r="D28" s="14">
        <v>2177649</v>
      </c>
      <c r="E28" s="14">
        <v>3987137</v>
      </c>
      <c r="F28" s="14">
        <v>513</v>
      </c>
    </row>
    <row r="29" spans="1:8" s="15" customFormat="1" ht="23.1" customHeight="1" x14ac:dyDescent="0.2">
      <c r="A29" s="13" t="s">
        <v>22</v>
      </c>
      <c r="B29" s="14">
        <f>B28+B27</f>
        <v>2468802</v>
      </c>
      <c r="C29" s="14">
        <f>C28+C27</f>
        <v>2177649</v>
      </c>
      <c r="D29" s="14">
        <f>D28+D27</f>
        <v>3987137</v>
      </c>
      <c r="E29" s="14">
        <f>E28+E27</f>
        <v>2562162</v>
      </c>
      <c r="F29" s="14">
        <f>F28+F27</f>
        <v>59121</v>
      </c>
      <c r="H29" s="18"/>
    </row>
    <row r="30" spans="1:8" s="17" customFormat="1" x14ac:dyDescent="0.25">
      <c r="A30" s="16"/>
      <c r="B30" s="16"/>
      <c r="C30" s="16"/>
    </row>
    <row r="31" spans="1:8" x14ac:dyDescent="0.25">
      <c r="F31" s="5"/>
    </row>
    <row r="33" spans="1:6" x14ac:dyDescent="0.25">
      <c r="A33" s="22" t="s">
        <v>28</v>
      </c>
      <c r="B33" s="19"/>
      <c r="C33" s="19"/>
      <c r="D33" s="20"/>
      <c r="E33" s="20"/>
      <c r="F33" s="20" t="s">
        <v>23</v>
      </c>
    </row>
    <row r="34" spans="1:6" x14ac:dyDescent="0.25">
      <c r="A34" s="21" t="s">
        <v>29</v>
      </c>
      <c r="B34" s="21"/>
      <c r="C34" s="21"/>
      <c r="D34" s="20"/>
      <c r="E34" s="20"/>
      <c r="F34" s="20" t="s">
        <v>24</v>
      </c>
    </row>
  </sheetData>
  <sheetProtection selectLockedCells="1" selectUnlockedCells="1"/>
  <mergeCells count="3">
    <mergeCell ref="A3:B3"/>
    <mergeCell ref="A5:F5"/>
    <mergeCell ref="A6:F6"/>
  </mergeCells>
  <printOptions horizontalCentered="1" verticalCentered="1"/>
  <pageMargins left="0.59055118110236227" right="0.39370078740157483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Flux numerar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Gaston Sanda</cp:lastModifiedBy>
  <cp:lastPrinted>2024-05-02T12:35:45Z</cp:lastPrinted>
  <dcterms:created xsi:type="dcterms:W3CDTF">2018-05-28T11:54:04Z</dcterms:created>
  <dcterms:modified xsi:type="dcterms:W3CDTF">2025-05-01T08:23:52Z</dcterms:modified>
</cp:coreProperties>
</file>