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\CloudStation\Arad\COLECTARE 2-5\ian 2024\Zona 5\2025\"/>
    </mc:Choice>
  </mc:AlternateContent>
  <xr:revisionPtr revIDLastSave="0" documentId="13_ncr:1_{867B8FC1-D03C-4E09-8828-62CCE3C73288}" xr6:coauthVersionLast="47" xr6:coauthVersionMax="47" xr10:uidLastSave="{00000000-0000-0000-0000-000000000000}"/>
  <bookViews>
    <workbookView xWindow="2955" yWindow="3795" windowWidth="28800" windowHeight="15435" activeTab="1" xr2:uid="{9321AD8E-E2E9-4BC7-9239-2761A1922736}"/>
  </bookViews>
  <sheets>
    <sheet name="financiar Z5" sheetId="1" r:id="rId1"/>
    <sheet name="Valoare contract" sheetId="2" r:id="rId2"/>
  </sheets>
  <externalReferences>
    <externalReference r:id="rId3"/>
  </externalReferences>
  <definedNames>
    <definedName name="_ftn1" localSheetId="0">'financiar Z5'!#REF!</definedName>
    <definedName name="_ftnref1" localSheetId="0">'financiar Z5'!$B$20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2" i="1"/>
  <c r="H2" i="1" s="1"/>
  <c r="G3" i="1"/>
  <c r="H3" i="1" s="1"/>
  <c r="G6" i="1"/>
  <c r="G5" i="1" s="1"/>
  <c r="H5" i="1" s="1"/>
  <c r="G7" i="1"/>
  <c r="G8" i="1"/>
  <c r="G9" i="1"/>
  <c r="G10" i="1"/>
  <c r="G11" i="1"/>
  <c r="G12" i="1"/>
  <c r="G13" i="1"/>
  <c r="G15" i="1"/>
  <c r="G16" i="1"/>
  <c r="G14" i="1" s="1"/>
  <c r="H14" i="1" s="1"/>
  <c r="G18" i="1"/>
  <c r="G17" i="1" s="1"/>
  <c r="H17" i="1" s="1"/>
  <c r="G19" i="1"/>
  <c r="G20" i="1"/>
  <c r="H20" i="1"/>
  <c r="G21" i="1"/>
  <c r="H21" i="1"/>
  <c r="G22" i="1"/>
  <c r="H22" i="1"/>
  <c r="G23" i="1" l="1"/>
  <c r="H23" i="1" s="1"/>
</calcChain>
</file>

<file path=xl/sharedStrings.xml><?xml version="1.0" encoding="utf-8"?>
<sst xmlns="http://schemas.openxmlformats.org/spreadsheetml/2006/main" count="44" uniqueCount="33">
  <si>
    <t>lei/t</t>
  </si>
  <si>
    <t>Neinclus in pretul contractului</t>
  </si>
  <si>
    <t>T7= Colectarea și transportul deșeurilor verzi sistem „la cerere”</t>
  </si>
  <si>
    <t>T6= Colectarea și transportul deșeurilor abandonate pe domeniul public</t>
  </si>
  <si>
    <t>T5= Colectarea și transportul deșeurilor din construcții și desființări:  sistem „la cerere”</t>
  </si>
  <si>
    <t>T4 = tarifului pentru activitatea de colectare și transport a deșeurilor voluminoase</t>
  </si>
  <si>
    <t>Deseuri din piete</t>
  </si>
  <si>
    <t>Deseuri municipale</t>
  </si>
  <si>
    <t>T3-tarif pentru colectarea separată şi transportul separat al biodeşeurilor din deşeurile municipale - Tcs biodeşeuri, din momentul în care este implementat sistemul de colectare separată şi de transport separat al biodeşeurilor către instalaţiile de compostare, instalaţiile de digestie anaerobă şi/sau instalaţiile integrate de tratare a deşeurilor;</t>
  </si>
  <si>
    <t>T2-tarif pentru colectarea separată şi transportul separat al deşeurilor reziduale, inclusiv a reziduurilor menajere şi similare şi al altor deşeuri colectate separat decât cele de hârtie, metal, plastic şi sticlă - Tcs reziduale</t>
  </si>
  <si>
    <t>Deseuri din piete-Sticla</t>
  </si>
  <si>
    <t>Deseuri din piete-Plastic</t>
  </si>
  <si>
    <t>Deseuri din piete- Metal</t>
  </si>
  <si>
    <t>Deseuri din piete -Hartie si carton</t>
  </si>
  <si>
    <t>Sticla</t>
  </si>
  <si>
    <t>Plastic</t>
  </si>
  <si>
    <t>Metal</t>
  </si>
  <si>
    <t>Hartie si carton</t>
  </si>
  <si>
    <t xml:space="preserve"> </t>
  </si>
  <si>
    <t>T1- tarif pentru colectarea separată şi transportul separat al deşeurilor de hârtie, metal, plastic şi sticlă din deşeurile municipale - Tcs reciclabile</t>
  </si>
  <si>
    <t xml:space="preserve">TVA (lei) (cifre si litere) </t>
  </si>
  <si>
    <t xml:space="preserve">Tarif, fara TVA (lei) (cifre si litere) </t>
  </si>
  <si>
    <t>Total</t>
  </si>
  <si>
    <t>Zona 5</t>
  </si>
  <si>
    <t>UM</t>
  </si>
  <si>
    <t>Descriere</t>
  </si>
  <si>
    <t>Rural</t>
  </si>
  <si>
    <t>Urban</t>
  </si>
  <si>
    <t>Populatie</t>
  </si>
  <si>
    <t>Anul 2025</t>
  </si>
  <si>
    <t>Valori contract colectare</t>
  </si>
  <si>
    <t>Anul 1</t>
  </si>
  <si>
    <t>[LEI FARA TVA]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</si>
</sst>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2"/>
      <color theme="1"/>
      <name val="Times New Roman"/>
      <family val="1"/>
    </font>
    <font>
      <b/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43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43" fontId="0" fillId="2" borderId="1" xfId="0" applyNumberFormat="1" applyFill="1" applyBorder="1"/>
    <xf numFmtId="0" fontId="5" fillId="0" borderId="1" xfId="0" applyFont="1" applyBorder="1" applyAlignment="1">
      <alignment wrapText="1"/>
    </xf>
    <xf numFmtId="43" fontId="2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justify" vertical="center"/>
    </xf>
    <xf numFmtId="164" fontId="0" fillId="0" borderId="1" xfId="1" applyNumberFormat="1" applyFont="1" applyBorder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a\CloudStation\Arad\Statii%20de%20transfer\calcule\Calcule%202025\Cantitati%20colectate__rev%20mai2025.xlsx" TargetMode="External"/><Relationship Id="rId1" Type="http://schemas.openxmlformats.org/officeDocument/2006/relationships/externalLinkPath" Target="/Users/mca/CloudStation/Arad/Statii%20de%20transfer/calcule/Calcule%202025/Cantitati%20colectate__rev%20mai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ONA 5_2019"/>
      <sheetName val="Zona 5 2020"/>
      <sheetName val="Zona 5 2021"/>
      <sheetName val="Numar recipiente de colecta 1"/>
      <sheetName val="Pubele proiect"/>
      <sheetName val="CAntitati generate"/>
      <sheetName val="Zona 2"/>
      <sheetName val="Zona 3"/>
      <sheetName val="Zona 4"/>
      <sheetName val="Locuinte"/>
      <sheetName val="Zona 5"/>
      <sheetName val="Numar recipiente de colectare 1"/>
      <sheetName val="Defalcare reciclabil"/>
      <sheetName val="Numar recipiente de colecta (2)"/>
      <sheetName val="autogunoiere"/>
      <sheetName val="Numar recipiente de colecta (3)"/>
      <sheetName val="Numar recipiente de colecta 4"/>
      <sheetName val="Numar recipiente de colecta (4)"/>
      <sheetName val="centralizator cantitati recicla"/>
      <sheetName val="Numar recipiente de colecta (5)"/>
      <sheetName val="Centralizator transfer"/>
      <sheetName val="Gospodarii cs vechi"/>
      <sheetName val="Compozitie deseuri"/>
      <sheetName val="Populatie 107D"/>
      <sheetName val="Output CS "/>
      <sheetName val="Sheet2"/>
      <sheetName val="Sheet1"/>
      <sheetName val="rec 2011"/>
      <sheetName val="Sheet3"/>
      <sheetName val="PJGD Anexa 5"/>
      <sheetName val="ZONA 4_2019"/>
      <sheetName val="Zona 4 2020"/>
      <sheetName val="Zona 4 2021"/>
      <sheetName val="ZONA 3_2019"/>
      <sheetName val="Z3_2020"/>
      <sheetName val="Z3_2021"/>
      <sheetName val="ZONA 2_2019"/>
      <sheetName val="Z2_2020"/>
      <sheetName val="Z2_2021"/>
      <sheetName val="ZONA_1_2019"/>
      <sheetName val="ZONA_1_2020"/>
      <sheetName val="Cantitati colectate _revST"/>
      <sheetName val="Tarife"/>
      <sheetName val="Valori contracte"/>
      <sheetName val="OPEX Transfer"/>
      <sheetName val="Valori contracte rev compost"/>
      <sheetName val="Populatie Z4 in"/>
      <sheetName val="Compostare cantitati"/>
      <sheetName val="FF Compostare"/>
      <sheetName val="Sheet6"/>
      <sheetName val="Defalcare ZOna 1"/>
      <sheetName val="FActori evaluare"/>
      <sheetName val="financiar"/>
      <sheetName val="financiar compost"/>
      <sheetName val="Anexa 1 Z 2-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H5">
            <v>9967</v>
          </cell>
        </row>
        <row r="6">
          <cell r="H6">
            <v>27144</v>
          </cell>
        </row>
        <row r="259">
          <cell r="H259">
            <v>759.68346825000003</v>
          </cell>
        </row>
        <row r="260">
          <cell r="H260">
            <v>196.95497324999999</v>
          </cell>
        </row>
        <row r="261">
          <cell r="H261">
            <v>562.72849500000007</v>
          </cell>
        </row>
        <row r="262">
          <cell r="H262">
            <v>253.22782275000003</v>
          </cell>
        </row>
        <row r="267">
          <cell r="H267">
            <v>882.63556499999993</v>
          </cell>
        </row>
        <row r="269">
          <cell r="H269">
            <v>120.58467750000001</v>
          </cell>
        </row>
        <row r="271">
          <cell r="H271">
            <v>191.40425000000005</v>
          </cell>
        </row>
        <row r="272">
          <cell r="H272">
            <v>688.40904999999998</v>
          </cell>
        </row>
        <row r="284">
          <cell r="H284">
            <v>5263.1634982500009</v>
          </cell>
        </row>
        <row r="369">
          <cell r="H369">
            <v>0.36974025700206453</v>
          </cell>
        </row>
        <row r="370">
          <cell r="H370">
            <v>8.8924871937205399E-2</v>
          </cell>
        </row>
        <row r="371">
          <cell r="H371">
            <v>0.32293769282458812</v>
          </cell>
        </row>
        <row r="372">
          <cell r="H372">
            <v>0.12636692327918664</v>
          </cell>
        </row>
        <row r="374">
          <cell r="H374">
            <v>4.9476996416189474</v>
          </cell>
        </row>
        <row r="386">
          <cell r="H386">
            <v>0.83041121012036934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04">
          <cell r="G404">
            <v>2368865.6660502218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9B6D-35C6-4B0F-9CCA-CE9DBF0AF561}">
  <dimension ref="B2:J23"/>
  <sheetViews>
    <sheetView topLeftCell="A13" workbookViewId="0">
      <selection activeCell="H23" sqref="H23"/>
    </sheetView>
  </sheetViews>
  <sheetFormatPr defaultColWidth="11.42578125" defaultRowHeight="15" outlineLevelCol="1" x14ac:dyDescent="0.25"/>
  <cols>
    <col min="2" max="2" width="53" customWidth="1"/>
    <col min="3" max="3" width="15.7109375" customWidth="1"/>
    <col min="5" max="6" width="11.42578125" customWidth="1" outlineLevel="1"/>
    <col min="9" max="9" width="22" customWidth="1"/>
    <col min="10" max="10" width="16.7109375" customWidth="1"/>
  </cols>
  <sheetData>
    <row r="2" spans="2:10" x14ac:dyDescent="0.25">
      <c r="C2" s="1" t="s">
        <v>28</v>
      </c>
      <c r="D2" s="1" t="s">
        <v>27</v>
      </c>
      <c r="E2" s="11"/>
      <c r="F2" s="11"/>
      <c r="G2" s="11">
        <f>'[1]Numar recipiente de colecta (5)'!H5</f>
        <v>9967</v>
      </c>
      <c r="H2" s="11">
        <f>SUM(E2:G2)</f>
        <v>9967</v>
      </c>
    </row>
    <row r="3" spans="2:10" x14ac:dyDescent="0.25">
      <c r="C3" s="1"/>
      <c r="D3" s="1" t="s">
        <v>26</v>
      </c>
      <c r="E3" s="11"/>
      <c r="F3" s="11"/>
      <c r="G3" s="11">
        <f>'[1]Numar recipiente de colecta (5)'!H6</f>
        <v>27144</v>
      </c>
      <c r="H3" s="11">
        <f>SUM(E3:G3)</f>
        <v>27144</v>
      </c>
    </row>
    <row r="4" spans="2:10" ht="31.5" x14ac:dyDescent="0.25">
      <c r="B4" s="1"/>
      <c r="C4" s="1" t="s">
        <v>25</v>
      </c>
      <c r="D4" s="1" t="s">
        <v>24</v>
      </c>
      <c r="E4" s="1"/>
      <c r="F4" s="1"/>
      <c r="G4" s="1" t="s">
        <v>23</v>
      </c>
      <c r="H4" s="1" t="s">
        <v>22</v>
      </c>
      <c r="I4" s="10" t="s">
        <v>21</v>
      </c>
      <c r="J4" s="10" t="s">
        <v>20</v>
      </c>
    </row>
    <row r="5" spans="2:10" ht="39" x14ac:dyDescent="0.25">
      <c r="B5" s="7" t="s">
        <v>19</v>
      </c>
      <c r="C5" s="1"/>
      <c r="D5" s="1" t="s">
        <v>0</v>
      </c>
      <c r="E5" s="2"/>
      <c r="F5" s="2"/>
      <c r="G5" s="2">
        <f>SUM(G6:G9)+SUM(G10:G13)</f>
        <v>1773.4979697450431</v>
      </c>
      <c r="H5" s="2">
        <f>SUM(E5:G5)</f>
        <v>1773.4979697450431</v>
      </c>
      <c r="I5" s="9" t="s">
        <v>18</v>
      </c>
      <c r="J5" s="1"/>
    </row>
    <row r="6" spans="2:10" x14ac:dyDescent="0.25">
      <c r="B6" s="5" t="s">
        <v>17</v>
      </c>
      <c r="C6" s="1"/>
      <c r="D6" s="1"/>
      <c r="E6" s="2"/>
      <c r="F6" s="2"/>
      <c r="G6" s="2">
        <f>ROUND('[1]Numar recipiente de colecta (5)'!H259, 2)</f>
        <v>759.68</v>
      </c>
      <c r="H6" s="2"/>
      <c r="I6" s="1"/>
      <c r="J6" s="1"/>
    </row>
    <row r="7" spans="2:10" x14ac:dyDescent="0.25">
      <c r="B7" s="5" t="s">
        <v>16</v>
      </c>
      <c r="C7" s="1"/>
      <c r="D7" s="1"/>
      <c r="E7" s="2"/>
      <c r="F7" s="2"/>
      <c r="G7" s="2">
        <f>ROUND('[1]Numar recipiente de colecta (5)'!H260, 2)</f>
        <v>196.95</v>
      </c>
      <c r="H7" s="2"/>
      <c r="I7" s="1"/>
      <c r="J7" s="1"/>
    </row>
    <row r="8" spans="2:10" x14ac:dyDescent="0.25">
      <c r="B8" s="5" t="s">
        <v>15</v>
      </c>
      <c r="C8" s="1"/>
      <c r="D8" s="1"/>
      <c r="E8" s="2"/>
      <c r="F8" s="2"/>
      <c r="G8" s="2">
        <f>ROUND('[1]Numar recipiente de colecta (5)'!H261, 2)</f>
        <v>562.73</v>
      </c>
      <c r="H8" s="2"/>
      <c r="I8" s="1"/>
      <c r="J8" s="1"/>
    </row>
    <row r="9" spans="2:10" x14ac:dyDescent="0.25">
      <c r="B9" s="5" t="s">
        <v>14</v>
      </c>
      <c r="C9" s="1"/>
      <c r="D9" s="1"/>
      <c r="E9" s="2"/>
      <c r="F9" s="2"/>
      <c r="G9" s="2">
        <f>ROUND('[1]Numar recipiente de colecta (5)'!H262, 2)</f>
        <v>253.23</v>
      </c>
      <c r="H9" s="2"/>
      <c r="I9" s="1"/>
      <c r="J9" s="1"/>
    </row>
    <row r="10" spans="2:10" x14ac:dyDescent="0.25">
      <c r="B10" s="5" t="s">
        <v>13</v>
      </c>
      <c r="C10" s="1"/>
      <c r="D10" s="1"/>
      <c r="E10" s="2"/>
      <c r="F10" s="2"/>
      <c r="G10" s="8">
        <f>'[1]Numar recipiente de colecta (5)'!H369</f>
        <v>0.36974025700206453</v>
      </c>
      <c r="H10" s="2"/>
      <c r="I10" s="1"/>
      <c r="J10" s="1"/>
    </row>
    <row r="11" spans="2:10" x14ac:dyDescent="0.25">
      <c r="B11" s="5" t="s">
        <v>12</v>
      </c>
      <c r="C11" s="1"/>
      <c r="D11" s="1"/>
      <c r="E11" s="2"/>
      <c r="F11" s="2"/>
      <c r="G11" s="8">
        <f>'[1]Numar recipiente de colecta (5)'!H370</f>
        <v>8.8924871937205399E-2</v>
      </c>
      <c r="H11" s="2"/>
      <c r="I11" s="1"/>
      <c r="J11" s="1"/>
    </row>
    <row r="12" spans="2:10" x14ac:dyDescent="0.25">
      <c r="B12" s="5" t="s">
        <v>11</v>
      </c>
      <c r="C12" s="1"/>
      <c r="D12" s="1"/>
      <c r="E12" s="2"/>
      <c r="F12" s="2"/>
      <c r="G12" s="8">
        <f>'[1]Numar recipiente de colecta (5)'!H371</f>
        <v>0.32293769282458812</v>
      </c>
      <c r="H12" s="2"/>
      <c r="I12" s="1"/>
      <c r="J12" s="1"/>
    </row>
    <row r="13" spans="2:10" x14ac:dyDescent="0.25">
      <c r="B13" s="5" t="s">
        <v>10</v>
      </c>
      <c r="C13" s="1"/>
      <c r="D13" s="1"/>
      <c r="E13" s="2"/>
      <c r="F13" s="2"/>
      <c r="G13" s="8">
        <f>'[1]Numar recipiente de colecta (5)'!H372</f>
        <v>0.12636692327918664</v>
      </c>
      <c r="H13" s="2"/>
      <c r="I13" s="1"/>
      <c r="J13" s="1"/>
    </row>
    <row r="14" spans="2:10" ht="51.75" x14ac:dyDescent="0.25">
      <c r="B14" s="7" t="s">
        <v>9</v>
      </c>
      <c r="C14" s="1"/>
      <c r="D14" s="1" t="s">
        <v>0</v>
      </c>
      <c r="E14" s="2"/>
      <c r="F14" s="2"/>
      <c r="G14" s="2">
        <f>G15+G16</f>
        <v>5263.9939094601214</v>
      </c>
      <c r="H14" s="2">
        <f>SUM(E14:G14)</f>
        <v>5263.9939094601214</v>
      </c>
      <c r="I14" s="1"/>
      <c r="J14" s="1"/>
    </row>
    <row r="15" spans="2:10" x14ac:dyDescent="0.25">
      <c r="B15" s="5" t="s">
        <v>7</v>
      </c>
      <c r="C15" s="1"/>
      <c r="D15" s="1"/>
      <c r="E15" s="1"/>
      <c r="F15" s="2"/>
      <c r="G15" s="2">
        <f>'[1]Numar recipiente de colecta (5)'!H284+'[1]Numar recipiente de colecta (5)'!HG269</f>
        <v>5263.1634982500009</v>
      </c>
      <c r="H15" s="2"/>
      <c r="I15" s="1"/>
      <c r="J15" s="1"/>
    </row>
    <row r="16" spans="2:10" x14ac:dyDescent="0.25">
      <c r="B16" s="5" t="s">
        <v>6</v>
      </c>
      <c r="C16" s="1"/>
      <c r="D16" s="1"/>
      <c r="E16" s="2"/>
      <c r="F16" s="2"/>
      <c r="G16" s="8">
        <f>'[1]Numar recipiente de colecta (5)'!H386</f>
        <v>0.83041121012036934</v>
      </c>
      <c r="H16" s="2"/>
      <c r="I16" s="1"/>
      <c r="J16" s="1"/>
    </row>
    <row r="17" spans="2:10" ht="77.25" x14ac:dyDescent="0.25">
      <c r="B17" s="7" t="s">
        <v>8</v>
      </c>
      <c r="C17" s="1"/>
      <c r="D17" s="1" t="s">
        <v>0</v>
      </c>
      <c r="E17" s="6"/>
      <c r="F17" s="2"/>
      <c r="G17" s="6">
        <f>SUM(G18:G19)</f>
        <v>887.58326464161883</v>
      </c>
      <c r="H17" s="2">
        <f>SUM(E17:G17)</f>
        <v>887.58326464161883</v>
      </c>
      <c r="I17" s="1"/>
      <c r="J17" s="1"/>
    </row>
    <row r="18" spans="2:10" x14ac:dyDescent="0.25">
      <c r="B18" s="5" t="s">
        <v>7</v>
      </c>
      <c r="C18" s="1"/>
      <c r="D18" s="1"/>
      <c r="E18" s="2"/>
      <c r="F18" s="2"/>
      <c r="G18" s="2">
        <f>'[1]Numar recipiente de colecta (5)'!H267</f>
        <v>882.63556499999993</v>
      </c>
      <c r="H18" s="2"/>
      <c r="I18" s="1"/>
      <c r="J18" s="1"/>
    </row>
    <row r="19" spans="2:10" x14ac:dyDescent="0.25">
      <c r="B19" s="5" t="s">
        <v>6</v>
      </c>
      <c r="C19" s="1"/>
      <c r="D19" s="1"/>
      <c r="E19" s="2"/>
      <c r="F19" s="2"/>
      <c r="G19" s="2">
        <f>'[1]Numar recipiente de colecta (5)'!H374</f>
        <v>4.9476996416189474</v>
      </c>
      <c r="H19" s="2"/>
      <c r="I19" s="1"/>
      <c r="J19" s="1"/>
    </row>
    <row r="20" spans="2:10" ht="45" x14ac:dyDescent="0.25">
      <c r="B20" s="3" t="s">
        <v>5</v>
      </c>
      <c r="C20" s="3" t="s">
        <v>1</v>
      </c>
      <c r="D20" s="1" t="s">
        <v>0</v>
      </c>
      <c r="E20" s="2"/>
      <c r="F20" s="2"/>
      <c r="G20" s="2">
        <f>'[1]Numar recipiente de colecta (5)'!H269</f>
        <v>120.58467750000001</v>
      </c>
      <c r="H20" s="2">
        <f>SUM(E20:G20)</f>
        <v>120.58467750000001</v>
      </c>
      <c r="I20" s="1"/>
      <c r="J20" s="1"/>
    </row>
    <row r="21" spans="2:10" ht="45" x14ac:dyDescent="0.25">
      <c r="B21" s="4" t="s">
        <v>4</v>
      </c>
      <c r="C21" s="3" t="s">
        <v>1</v>
      </c>
      <c r="D21" s="1" t="s">
        <v>0</v>
      </c>
      <c r="E21" s="2"/>
      <c r="F21" s="2"/>
      <c r="G21" s="2">
        <f>'[1]Numar recipiente de colecta (5)'!H272</f>
        <v>688.40904999999998</v>
      </c>
      <c r="H21" s="2">
        <f>SUM(E21:G21)</f>
        <v>688.40904999999998</v>
      </c>
      <c r="I21" s="1"/>
      <c r="J21" s="1"/>
    </row>
    <row r="22" spans="2:10" ht="45" x14ac:dyDescent="0.25">
      <c r="B22" s="4" t="s">
        <v>3</v>
      </c>
      <c r="C22" s="3" t="s">
        <v>1</v>
      </c>
      <c r="D22" s="1" t="s">
        <v>0</v>
      </c>
      <c r="E22" s="2"/>
      <c r="F22" s="2"/>
      <c r="G22" s="2">
        <f>'[1]Numar recipiente de colecta (5)'!H271</f>
        <v>191.40425000000005</v>
      </c>
      <c r="H22" s="2">
        <f>SUM(E22:G22)</f>
        <v>191.40425000000005</v>
      </c>
      <c r="I22" s="1"/>
      <c r="J22" s="1"/>
    </row>
    <row r="23" spans="2:10" ht="45" x14ac:dyDescent="0.25">
      <c r="B23" s="3" t="s">
        <v>2</v>
      </c>
      <c r="C23" s="3" t="s">
        <v>1</v>
      </c>
      <c r="D23" s="1" t="s">
        <v>0</v>
      </c>
      <c r="E23" s="2"/>
      <c r="F23" s="2"/>
      <c r="G23" s="2">
        <f>G18*0.15</f>
        <v>132.39533474999999</v>
      </c>
      <c r="H23" s="2">
        <f>SUM(E23:G23)</f>
        <v>132.39533474999999</v>
      </c>
      <c r="I23" s="1"/>
      <c r="J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A21F-3746-46E6-93AB-CBE44C75C13C}">
  <dimension ref="B2:H4"/>
  <sheetViews>
    <sheetView tabSelected="1" workbookViewId="0">
      <selection activeCell="G15" sqref="G15"/>
    </sheetView>
  </sheetViews>
  <sheetFormatPr defaultRowHeight="15" x14ac:dyDescent="0.25"/>
  <cols>
    <col min="2" max="2" width="22.85546875" bestFit="1" customWidth="1"/>
    <col min="7" max="7" width="13.28515625" bestFit="1" customWidth="1"/>
    <col min="8" max="8" width="18.140625" customWidth="1"/>
  </cols>
  <sheetData>
    <row r="2" spans="2:8" ht="30" x14ac:dyDescent="0.25">
      <c r="E2" s="12"/>
      <c r="F2" s="12"/>
      <c r="G2" s="13" t="s">
        <v>29</v>
      </c>
    </row>
    <row r="3" spans="2:8" x14ac:dyDescent="0.25">
      <c r="B3" t="s">
        <v>30</v>
      </c>
      <c r="E3" s="12"/>
      <c r="F3" s="12"/>
      <c r="G3" s="13" t="s">
        <v>31</v>
      </c>
    </row>
    <row r="4" spans="2:8" x14ac:dyDescent="0.25">
      <c r="G4" s="14">
        <f>'[1]Valori contracte rev compost'!$G$404</f>
        <v>2368865.6660502218</v>
      </c>
      <c r="H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financiar Z5</vt:lpstr>
      <vt:lpstr>Valoare contract</vt:lpstr>
      <vt:lpstr>'financiar Z5'!_ftnref1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Mircea Popescu</dc:creator>
  <cp:lastModifiedBy>Mircea Popescu</cp:lastModifiedBy>
  <dcterms:created xsi:type="dcterms:W3CDTF">2025-09-11T14:23:11Z</dcterms:created>
  <dcterms:modified xsi:type="dcterms:W3CDTF">2025-09-11T14:28:23Z</dcterms:modified>
</cp:coreProperties>
</file>