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1"/>
  <workbookPr filterPrivacy="1" defaultThemeVersion="124226"/>
  <xr:revisionPtr revIDLastSave="0" documentId="13_ncr:1_{7A8C32EB-3E8B-4E09-BB4A-83EB5BC36672}" xr6:coauthVersionLast="36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PHCL ANEXA 1" sheetId="7" r:id="rId1"/>
    <sheet name="PHCL ANEXA 2" sheetId="8" r:id="rId2"/>
    <sheet name="PHCL ANEXA 3" sheetId="9" r:id="rId3"/>
  </sheets>
  <calcPr calcId="191029" iterateDelta="1E-4"/>
</workbook>
</file>

<file path=xl/calcChain.xml><?xml version="1.0" encoding="utf-8"?>
<calcChain xmlns="http://schemas.openxmlformats.org/spreadsheetml/2006/main">
  <c r="F8" i="9" l="1"/>
  <c r="F5" i="9"/>
  <c r="E55" i="8"/>
  <c r="F55" i="8"/>
  <c r="F50" i="8"/>
  <c r="F17" i="8"/>
  <c r="F11" i="9"/>
  <c r="F12" i="9" s="1"/>
  <c r="E10" i="9"/>
  <c r="G10" i="9" s="1"/>
  <c r="E9" i="9"/>
  <c r="G9" i="9" s="1"/>
  <c r="E7" i="9"/>
  <c r="G7" i="9" s="1"/>
  <c r="E6" i="9"/>
  <c r="G6" i="9" s="1"/>
  <c r="E4" i="9"/>
  <c r="G4" i="9" s="1"/>
  <c r="F54" i="8"/>
  <c r="E53" i="8"/>
  <c r="G53" i="8" s="1"/>
  <c r="E52" i="8"/>
  <c r="G52" i="8" s="1"/>
  <c r="E51" i="8"/>
  <c r="G51" i="8" s="1"/>
  <c r="E49" i="8"/>
  <c r="G49" i="8" s="1"/>
  <c r="E48" i="8"/>
  <c r="G48" i="8" s="1"/>
  <c r="E47" i="8"/>
  <c r="G47" i="8" s="1"/>
  <c r="E46" i="8"/>
  <c r="G46" i="8" s="1"/>
  <c r="E45" i="8"/>
  <c r="G45" i="8" s="1"/>
  <c r="E44" i="8"/>
  <c r="G44" i="8" s="1"/>
  <c r="F43" i="8"/>
  <c r="E42" i="8"/>
  <c r="G42" i="8" s="1"/>
  <c r="E41" i="8"/>
  <c r="G41" i="8" s="1"/>
  <c r="F40" i="8"/>
  <c r="E39" i="8"/>
  <c r="G39" i="8" s="1"/>
  <c r="E38" i="8"/>
  <c r="G38" i="8" s="1"/>
  <c r="E37" i="8"/>
  <c r="G37" i="8" s="1"/>
  <c r="E36" i="8"/>
  <c r="G36" i="8" s="1"/>
  <c r="E35" i="8"/>
  <c r="G35" i="8" s="1"/>
  <c r="E34" i="8"/>
  <c r="G34" i="8" s="1"/>
  <c r="E33" i="8"/>
  <c r="G33" i="8" s="1"/>
  <c r="E32" i="8"/>
  <c r="G32" i="8" s="1"/>
  <c r="E31" i="8"/>
  <c r="G31" i="8" s="1"/>
  <c r="E30" i="8"/>
  <c r="G30" i="8" s="1"/>
  <c r="E29" i="8"/>
  <c r="G29" i="8" s="1"/>
  <c r="F28" i="8"/>
  <c r="E27" i="8"/>
  <c r="G27" i="8" s="1"/>
  <c r="E26" i="8"/>
  <c r="G26" i="8" s="1"/>
  <c r="E25" i="8"/>
  <c r="G25" i="8" s="1"/>
  <c r="E24" i="8"/>
  <c r="G24" i="8" s="1"/>
  <c r="E23" i="8"/>
  <c r="G23" i="8" s="1"/>
  <c r="F22" i="8"/>
  <c r="E21" i="8"/>
  <c r="G21" i="8" s="1"/>
  <c r="E20" i="8"/>
  <c r="G20" i="8" s="1"/>
  <c r="F19" i="8"/>
  <c r="E18" i="8"/>
  <c r="G18" i="8" s="1"/>
  <c r="E16" i="8"/>
  <c r="G16" i="8" s="1"/>
  <c r="E15" i="8"/>
  <c r="G15" i="8" s="1"/>
  <c r="E14" i="8"/>
  <c r="G14" i="8" s="1"/>
  <c r="E13" i="8"/>
  <c r="G13" i="8" s="1"/>
  <c r="E12" i="8"/>
  <c r="G12" i="8" s="1"/>
  <c r="E11" i="8"/>
  <c r="G11" i="8" s="1"/>
  <c r="E8" i="8"/>
  <c r="D7" i="8"/>
  <c r="F7" i="8" s="1"/>
  <c r="D6" i="8"/>
  <c r="F6" i="8" s="1"/>
  <c r="D5" i="8"/>
  <c r="F5" i="8" s="1"/>
  <c r="D4" i="8"/>
  <c r="F4" i="8" s="1"/>
  <c r="E18" i="7"/>
  <c r="F18" i="7"/>
  <c r="E60" i="7"/>
  <c r="G58" i="7"/>
  <c r="G59" i="7"/>
  <c r="E58" i="7"/>
  <c r="E59" i="7"/>
  <c r="F60" i="7"/>
  <c r="G57" i="7"/>
  <c r="E57" i="7"/>
  <c r="F56" i="7"/>
  <c r="F61" i="7" s="1"/>
  <c r="E55" i="7"/>
  <c r="G55" i="7" s="1"/>
  <c r="G54" i="7"/>
  <c r="E54" i="7"/>
  <c r="E56" i="7" s="1"/>
  <c r="E61" i="7" s="1"/>
  <c r="F53" i="7"/>
  <c r="E51" i="7"/>
  <c r="G51" i="7" s="1"/>
  <c r="E8" i="9" l="1"/>
  <c r="E5" i="9"/>
  <c r="E50" i="8"/>
  <c r="E17" i="8"/>
  <c r="E11" i="9"/>
  <c r="E12" i="9" s="1"/>
  <c r="D8" i="8"/>
  <c r="E19" i="8"/>
  <c r="E22" i="8"/>
  <c r="E28" i="8"/>
  <c r="E40" i="8"/>
  <c r="E43" i="8"/>
  <c r="E54" i="8"/>
  <c r="E50" i="7"/>
  <c r="G50" i="7" s="1"/>
  <c r="E49" i="7"/>
  <c r="G49" i="7" s="1"/>
  <c r="E48" i="7"/>
  <c r="G48" i="7" s="1"/>
  <c r="E47" i="7"/>
  <c r="G47" i="7" s="1"/>
  <c r="F44" i="7"/>
  <c r="E42" i="7"/>
  <c r="G42" i="7" s="1"/>
  <c r="E43" i="7"/>
  <c r="G43" i="7" s="1"/>
  <c r="F41" i="7"/>
  <c r="E40" i="7"/>
  <c r="G40" i="7" s="1"/>
  <c r="E39" i="7"/>
  <c r="G39" i="7" s="1"/>
  <c r="E38" i="7"/>
  <c r="G38" i="7" s="1"/>
  <c r="E37" i="7"/>
  <c r="G37" i="7" s="1"/>
  <c r="E36" i="7"/>
  <c r="G36" i="7" s="1"/>
  <c r="E35" i="7"/>
  <c r="G35" i="7" s="1"/>
  <c r="E34" i="7"/>
  <c r="G34" i="7" s="1"/>
  <c r="E33" i="7"/>
  <c r="G33" i="7" s="1"/>
  <c r="F29" i="7"/>
  <c r="E25" i="7"/>
  <c r="G25" i="7" s="1"/>
  <c r="E26" i="7"/>
  <c r="G26" i="7" s="1"/>
  <c r="E27" i="7"/>
  <c r="G27" i="7" s="1"/>
  <c r="E28" i="7"/>
  <c r="G28" i="7" s="1"/>
  <c r="E24" i="7"/>
  <c r="E32" i="7"/>
  <c r="G32" i="7" s="1"/>
  <c r="E31" i="7"/>
  <c r="G31" i="7" s="1"/>
  <c r="E30" i="7"/>
  <c r="G30" i="7" s="1"/>
  <c r="F23" i="7"/>
  <c r="E22" i="7"/>
  <c r="G22" i="7" s="1"/>
  <c r="E21" i="7"/>
  <c r="E23" i="7" s="1"/>
  <c r="E16" i="7"/>
  <c r="G16" i="7" s="1"/>
  <c r="E13" i="7"/>
  <c r="G13" i="7" s="1"/>
  <c r="E11" i="7"/>
  <c r="G11" i="7" s="1"/>
  <c r="E12" i="7"/>
  <c r="G12" i="7" s="1"/>
  <c r="E8" i="7"/>
  <c r="G21" i="7" l="1"/>
  <c r="E29" i="7"/>
  <c r="E44" i="7"/>
  <c r="G24" i="7"/>
  <c r="E41" i="7"/>
  <c r="D5" i="7"/>
  <c r="D6" i="7"/>
  <c r="F5" i="7"/>
  <c r="F6" i="7"/>
  <c r="D4" i="7"/>
  <c r="F4" i="7" l="1"/>
  <c r="E52" i="7"/>
  <c r="G52" i="7" s="1"/>
  <c r="E15" i="7"/>
  <c r="G15" i="7" s="1"/>
  <c r="F20" i="7" l="1"/>
  <c r="E46" i="7" l="1"/>
  <c r="G46" i="7" s="1"/>
  <c r="E45" i="7"/>
  <c r="E17" i="7"/>
  <c r="G17" i="7" s="1"/>
  <c r="E14" i="7"/>
  <c r="E53" i="7" l="1"/>
  <c r="G45" i="7"/>
  <c r="G14" i="7"/>
  <c r="E19" i="7" l="1"/>
  <c r="D7" i="7"/>
  <c r="D8" i="7" s="1"/>
  <c r="G19" i="7" l="1"/>
  <c r="E20" i="7"/>
  <c r="F7" i="7"/>
</calcChain>
</file>

<file path=xl/sharedStrings.xml><?xml version="1.0" encoding="utf-8"?>
<sst xmlns="http://schemas.openxmlformats.org/spreadsheetml/2006/main" count="263" uniqueCount="100">
  <si>
    <t>Clasificatie</t>
  </si>
  <si>
    <t>Denumire</t>
  </si>
  <si>
    <t>Prevedere anterioara</t>
  </si>
  <si>
    <t>Prevedere actuala</t>
  </si>
  <si>
    <t>Total venituri</t>
  </si>
  <si>
    <t>Influente total an</t>
  </si>
  <si>
    <t>Clasificaţie</t>
  </si>
  <si>
    <t>Prevedere anterioarã</t>
  </si>
  <si>
    <t>Influenţe total an</t>
  </si>
  <si>
    <t>mii lei</t>
  </si>
  <si>
    <t>Total cheltuieli</t>
  </si>
  <si>
    <t xml:space="preserve">Anexa 1 </t>
  </si>
  <si>
    <t xml:space="preserve">Anexa 2 </t>
  </si>
  <si>
    <t>57.02.01</t>
  </si>
  <si>
    <t>Total 68 02</t>
  </si>
  <si>
    <t>42.02.34</t>
  </si>
  <si>
    <t>Subventii pentru acordarea ajutorului pentru incalzirea locuintei si a suplimentului pentru energie alocate pentru consumul de combustibili solizi si sau petrolieri</t>
  </si>
  <si>
    <t>Initiator</t>
  </si>
  <si>
    <t>Intocmit</t>
  </si>
  <si>
    <t>PRIMAR</t>
  </si>
  <si>
    <t>Consilier superior</t>
  </si>
  <si>
    <t>Adrian NASTASE</t>
  </si>
  <si>
    <t xml:space="preserve">                                                 Nicoleta MIHALCEA</t>
  </si>
  <si>
    <t xml:space="preserve">                    Elena-Carmen OLARU</t>
  </si>
  <si>
    <t>Ajutor social-Ajutoare sociale in numerar</t>
  </si>
  <si>
    <t>VENITURI</t>
  </si>
  <si>
    <t>CHELTUIELI</t>
  </si>
  <si>
    <t>20.01.03</t>
  </si>
  <si>
    <t>20.01.30</t>
  </si>
  <si>
    <t xml:space="preserve">Anexa 3 </t>
  </si>
  <si>
    <t>Autoritati executive-Alte bunuri si servicii pentru intretinere si functionare</t>
  </si>
  <si>
    <t>20.01.09</t>
  </si>
  <si>
    <t>Total 70 02</t>
  </si>
  <si>
    <t>Iluminat public si electrificari rurale-Incalzit,iluminat si forta motrica</t>
  </si>
  <si>
    <t>Total 51 02</t>
  </si>
  <si>
    <t>Autoritati executive-Materiale si prestari de servicii cu caracter functional</t>
  </si>
  <si>
    <t>71.01.02</t>
  </si>
  <si>
    <t>Alte servicii in domeniul locuintei,serviciilor si dezvoltarii comunale-Masini.echipamente si mijloace de transport</t>
  </si>
  <si>
    <t>la PHCL nr. 55/14.10.2025</t>
  </si>
  <si>
    <t>04.02.01</t>
  </si>
  <si>
    <t>11.02.02</t>
  </si>
  <si>
    <t>42.02.41</t>
  </si>
  <si>
    <t>Cote defalcate din impozitul pe venit</t>
  </si>
  <si>
    <t>TRIM IV</t>
  </si>
  <si>
    <t xml:space="preserve">Sume defalcate din TVA pentru finantarea cheltuielilor descentralizate la nivelul comunelor,oraselor ,municipiilor </t>
  </si>
  <si>
    <t>Subventii de la bugetul de stat pentru finantarea sanatatii</t>
  </si>
  <si>
    <t>Capitol</t>
  </si>
  <si>
    <t>Autoritati executive-Incalzit,iluminat si forta motrica</t>
  </si>
  <si>
    <t>20.01.01</t>
  </si>
  <si>
    <t>Autoritati executive-Furnituri de birou</t>
  </si>
  <si>
    <t>20.01.05</t>
  </si>
  <si>
    <t>Autoritati executive-Carburanti si lubrifianti</t>
  </si>
  <si>
    <t>20.05.30</t>
  </si>
  <si>
    <t>Autoritati executive-Alte obiecte de inventar</t>
  </si>
  <si>
    <t>Alte cheltuieli in domeniul ordinii publice si sigurantei nationale-Alte bunuri si servicii pentru intretinere si functionare</t>
  </si>
  <si>
    <t>Alte cheltuieli in domeniul ordinii publice si sigurantei nationale-Carburanti si lubrifianti</t>
  </si>
  <si>
    <t>Total 61 02</t>
  </si>
  <si>
    <t>Total 65 02</t>
  </si>
  <si>
    <t>Invatamant secundar inferior-Materiale si prestari de servicii cu caracter functional</t>
  </si>
  <si>
    <t>Invatamant secundar inferior-Reparatii curente</t>
  </si>
  <si>
    <t>Muzeu-Incalzit,iluminat si forta motrica</t>
  </si>
  <si>
    <t>Muzeu-Incalzit,iluminat si forta motrica-Materiale si prestari de servicii cu caracter functional</t>
  </si>
  <si>
    <t>Muzeu-Reparatii curente</t>
  </si>
  <si>
    <t>10.01.01</t>
  </si>
  <si>
    <t>Servicii de sanatate publica-salarii de baza</t>
  </si>
  <si>
    <t>10.01.05</t>
  </si>
  <si>
    <t>Servicii de sanatate publica-Sporuri pentru conditii de munca</t>
  </si>
  <si>
    <t>10.01.06</t>
  </si>
  <si>
    <t>Servicii de sanatate publica-Alte sporuri</t>
  </si>
  <si>
    <t>10.01.17</t>
  </si>
  <si>
    <t>Servicii de sanatate publica-Indemnizatie de hrana</t>
  </si>
  <si>
    <t>10.03.07</t>
  </si>
  <si>
    <t>Servicii de sanatate publica-Contributie asiguratorie pentru munca</t>
  </si>
  <si>
    <t>Total 66 02</t>
  </si>
  <si>
    <t>Camine culturale-Incalzit,iluminat si forta motrica</t>
  </si>
  <si>
    <t>Camine culturale-Alte bunuri si servicii pentru intretinere si functionare</t>
  </si>
  <si>
    <t>Camine culturale-Reparatii curente</t>
  </si>
  <si>
    <t>Camine culturale-Alte obiecte de inventar</t>
  </si>
  <si>
    <t>Sport-Materiale si prestari de servicii cu caracter functional</t>
  </si>
  <si>
    <t>Sport-Alte bunuri si servicii pentru intretinere si functionare</t>
  </si>
  <si>
    <t>Sport-Reparatii curente</t>
  </si>
  <si>
    <t>Sport-Alte obiecte de inventar</t>
  </si>
  <si>
    <t>Total 67 02</t>
  </si>
  <si>
    <t>Asistenta sociala in caz de invaliditate-Ajutoare sociale in numerar</t>
  </si>
  <si>
    <t>Iluminat public si electrificari rural-Alte bunuri si servicii pentru intretinere si functionare</t>
  </si>
  <si>
    <t>Alte servicii in domeniul locuintei,serviciilor si dezvoltarii comunale-Materiale si prestari de servicii cu caracter functional</t>
  </si>
  <si>
    <t>Alte bunuri si servicii pentru intretinere si functionare-Reparatii curente</t>
  </si>
  <si>
    <t>Alte bunuri si servicii pentru intretinere si functionare-Alte obiecte de inventar</t>
  </si>
  <si>
    <t>71.01.01</t>
  </si>
  <si>
    <t>Alte servicii in domeniul locuintei,serviciilor si dezvoltarii comunale-Constructii</t>
  </si>
  <si>
    <t>Autoritati executive-Constructii</t>
  </si>
  <si>
    <t>Total 74 02</t>
  </si>
  <si>
    <t>71.01.30</t>
  </si>
  <si>
    <t>Canalizarea si tratarea aapelor reziduale-Constructii</t>
  </si>
  <si>
    <t>Canalizarea si tratarea aapelor reziduale-Alte active fixe</t>
  </si>
  <si>
    <t>Total 84 02</t>
  </si>
  <si>
    <t>20.30.30</t>
  </si>
  <si>
    <t>Strazi-Alte bunuri si servicii pentru intretinere si functionare</t>
  </si>
  <si>
    <t>Strazi-Reparatii curente</t>
  </si>
  <si>
    <t>Strazi-Alte cheltuieli cu bunuri si servicii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</si>
</sst>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38"/>
    </font>
    <font>
      <sz val="14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8"/>
      <color theme="1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8"/>
      <color rgb="FF000000"/>
      <name val="Times New Roman"/>
      <family val="1"/>
      <charset val="238"/>
    </font>
    <font>
      <sz val="18"/>
      <color theme="1"/>
      <name val="Times New Roman"/>
      <family val="1"/>
    </font>
    <font>
      <b/>
      <sz val="18"/>
      <color rgb="FF000000"/>
      <name val="Times New Roman"/>
      <family val="1"/>
    </font>
    <font>
      <b/>
      <sz val="18"/>
      <color theme="1"/>
      <name val="Times New Roman"/>
      <family val="1"/>
    </font>
    <font>
      <sz val="18"/>
      <color rgb="FF000000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1" xfId="0" applyFont="1" applyBorder="1" applyAlignment="1">
      <alignment horizontal="center" vertical="top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top"/>
    </xf>
    <xf numFmtId="0" fontId="6" fillId="0" borderId="0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wrapText="1"/>
    </xf>
    <xf numFmtId="0" fontId="1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E4E0F-CA96-4C60-86B1-C1EB6E026857}">
  <dimension ref="A1:H67"/>
  <sheetViews>
    <sheetView view="pageBreakPreview" zoomScale="60" zoomScaleNormal="100" workbookViewId="0">
      <selection activeCell="T58" sqref="T58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11</v>
      </c>
      <c r="E1" s="5" t="s">
        <v>38</v>
      </c>
      <c r="F1" s="5"/>
    </row>
    <row r="2" spans="1:8" ht="23.25" x14ac:dyDescent="0.35">
      <c r="A2" s="4"/>
      <c r="B2" s="4"/>
      <c r="C2" s="4" t="s">
        <v>25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43</v>
      </c>
      <c r="F3" s="7" t="s">
        <v>3</v>
      </c>
      <c r="G3" s="18"/>
    </row>
    <row r="4" spans="1:8" ht="46.5" x14ac:dyDescent="0.25">
      <c r="A4" s="7" t="s">
        <v>39</v>
      </c>
      <c r="B4" s="24" t="s">
        <v>42</v>
      </c>
      <c r="C4" s="24">
        <v>6662</v>
      </c>
      <c r="D4" s="24">
        <f>E4</f>
        <v>589</v>
      </c>
      <c r="E4" s="24">
        <v>589</v>
      </c>
      <c r="F4" s="24">
        <f>C4+D4</f>
        <v>7251</v>
      </c>
      <c r="G4" s="28"/>
    </row>
    <row r="5" spans="1:8" ht="194.25" customHeight="1" x14ac:dyDescent="0.25">
      <c r="A5" s="7" t="s">
        <v>40</v>
      </c>
      <c r="B5" s="24" t="s">
        <v>44</v>
      </c>
      <c r="C5" s="24">
        <v>5243</v>
      </c>
      <c r="D5" s="24">
        <f t="shared" ref="D5:D6" si="0">E5</f>
        <v>81</v>
      </c>
      <c r="E5" s="24">
        <v>81</v>
      </c>
      <c r="F5" s="24">
        <f t="shared" ref="F5:F6" si="1">C5+D5</f>
        <v>5324</v>
      </c>
      <c r="G5" s="28"/>
    </row>
    <row r="6" spans="1:8" ht="249.75" customHeight="1" x14ac:dyDescent="0.25">
      <c r="A6" s="7" t="s">
        <v>15</v>
      </c>
      <c r="B6" s="24" t="s">
        <v>16</v>
      </c>
      <c r="C6" s="24">
        <v>62.5</v>
      </c>
      <c r="D6" s="24">
        <f t="shared" si="0"/>
        <v>5.3</v>
      </c>
      <c r="E6" s="24">
        <v>5.3</v>
      </c>
      <c r="F6" s="24">
        <f t="shared" si="1"/>
        <v>67.8</v>
      </c>
      <c r="G6" s="28"/>
    </row>
    <row r="7" spans="1:8" ht="114.75" customHeight="1" x14ac:dyDescent="0.25">
      <c r="A7" s="7" t="s">
        <v>41</v>
      </c>
      <c r="B7" s="24" t="s">
        <v>45</v>
      </c>
      <c r="C7" s="24">
        <v>55.8</v>
      </c>
      <c r="D7" s="24">
        <f>E7</f>
        <v>14</v>
      </c>
      <c r="E7" s="24">
        <v>14</v>
      </c>
      <c r="F7" s="24">
        <f>C7+D7</f>
        <v>69.8</v>
      </c>
      <c r="G7" s="28"/>
    </row>
    <row r="8" spans="1:8" ht="90" customHeight="1" x14ac:dyDescent="0.25">
      <c r="A8" s="24"/>
      <c r="B8" s="29"/>
      <c r="C8" s="7"/>
      <c r="D8" s="21">
        <f>D4+D5+D6+D7</f>
        <v>689.3</v>
      </c>
      <c r="E8" s="21">
        <f>E4+E5+E6+E7</f>
        <v>689.3</v>
      </c>
      <c r="F8" s="8"/>
      <c r="G8" s="6"/>
    </row>
    <row r="9" spans="1:8" ht="45" x14ac:dyDescent="0.35">
      <c r="A9" s="29" t="s">
        <v>4</v>
      </c>
      <c r="B9" s="16"/>
      <c r="C9" s="4" t="s">
        <v>26</v>
      </c>
      <c r="D9" s="4"/>
      <c r="E9" s="4"/>
      <c r="F9" s="4"/>
      <c r="G9" s="4" t="s">
        <v>9</v>
      </c>
    </row>
    <row r="10" spans="1:8" s="15" customFormat="1" ht="45" x14ac:dyDescent="0.25">
      <c r="A10" s="31" t="s">
        <v>46</v>
      </c>
      <c r="B10" s="13" t="s">
        <v>0</v>
      </c>
      <c r="C10" s="13" t="s">
        <v>1</v>
      </c>
      <c r="D10" s="14" t="s">
        <v>2</v>
      </c>
      <c r="E10" s="14" t="s">
        <v>5</v>
      </c>
      <c r="F10" s="14" t="s">
        <v>43</v>
      </c>
      <c r="G10" s="14" t="s">
        <v>3</v>
      </c>
    </row>
    <row r="11" spans="1:8" s="15" customFormat="1" ht="46.5" x14ac:dyDescent="0.25">
      <c r="A11" s="32">
        <v>51020103</v>
      </c>
      <c r="B11" s="19" t="s">
        <v>48</v>
      </c>
      <c r="C11" s="20" t="s">
        <v>49</v>
      </c>
      <c r="D11" s="20">
        <v>54</v>
      </c>
      <c r="E11" s="20">
        <f t="shared" ref="E11:E17" si="2">F11</f>
        <v>-14</v>
      </c>
      <c r="F11" s="20">
        <v>-14</v>
      </c>
      <c r="G11" s="20">
        <f t="shared" ref="G11:G17" si="3">D11+E11</f>
        <v>40</v>
      </c>
    </row>
    <row r="12" spans="1:8" s="15" customFormat="1" ht="69.75" x14ac:dyDescent="0.25">
      <c r="A12" s="32">
        <v>51020103</v>
      </c>
      <c r="B12" s="19" t="s">
        <v>27</v>
      </c>
      <c r="C12" s="20" t="s">
        <v>47</v>
      </c>
      <c r="D12" s="20">
        <v>130</v>
      </c>
      <c r="E12" s="20">
        <f t="shared" si="2"/>
        <v>100</v>
      </c>
      <c r="F12" s="20">
        <v>100</v>
      </c>
      <c r="G12" s="20">
        <f t="shared" si="3"/>
        <v>230</v>
      </c>
    </row>
    <row r="13" spans="1:8" s="15" customFormat="1" ht="69.75" x14ac:dyDescent="0.25">
      <c r="A13" s="32">
        <v>51020103</v>
      </c>
      <c r="B13" s="19" t="s">
        <v>50</v>
      </c>
      <c r="C13" s="20" t="s">
        <v>51</v>
      </c>
      <c r="D13" s="20">
        <v>55</v>
      </c>
      <c r="E13" s="20">
        <f t="shared" si="2"/>
        <v>5</v>
      </c>
      <c r="F13" s="20">
        <v>5</v>
      </c>
      <c r="G13" s="20">
        <f t="shared" si="3"/>
        <v>60</v>
      </c>
    </row>
    <row r="14" spans="1:8" s="15" customFormat="1" ht="110.25" customHeight="1" x14ac:dyDescent="0.25">
      <c r="A14" s="19">
        <v>51020103</v>
      </c>
      <c r="B14" s="19" t="s">
        <v>31</v>
      </c>
      <c r="C14" s="20" t="s">
        <v>35</v>
      </c>
      <c r="D14" s="20">
        <v>291</v>
      </c>
      <c r="E14" s="20">
        <f t="shared" si="2"/>
        <v>114</v>
      </c>
      <c r="F14" s="20">
        <v>114</v>
      </c>
      <c r="G14" s="20">
        <f t="shared" si="3"/>
        <v>405</v>
      </c>
    </row>
    <row r="15" spans="1:8" s="15" customFormat="1" ht="110.25" customHeight="1" x14ac:dyDescent="0.25">
      <c r="A15" s="19">
        <v>51020103</v>
      </c>
      <c r="B15" s="19" t="s">
        <v>28</v>
      </c>
      <c r="C15" s="20" t="s">
        <v>30</v>
      </c>
      <c r="D15" s="20">
        <v>275</v>
      </c>
      <c r="E15" s="20">
        <f t="shared" si="2"/>
        <v>120</v>
      </c>
      <c r="F15" s="20">
        <v>120</v>
      </c>
      <c r="G15" s="20">
        <f t="shared" si="3"/>
        <v>395</v>
      </c>
    </row>
    <row r="16" spans="1:8" s="15" customFormat="1" ht="110.25" customHeight="1" x14ac:dyDescent="0.25">
      <c r="A16" s="19">
        <v>51020103</v>
      </c>
      <c r="B16" s="19" t="s">
        <v>52</v>
      </c>
      <c r="C16" s="20" t="s">
        <v>53</v>
      </c>
      <c r="D16" s="20">
        <v>31</v>
      </c>
      <c r="E16" s="20">
        <f t="shared" si="2"/>
        <v>-20</v>
      </c>
      <c r="F16" s="20">
        <v>-20</v>
      </c>
      <c r="G16" s="20">
        <f t="shared" si="3"/>
        <v>11</v>
      </c>
    </row>
    <row r="17" spans="1:7" s="15" customFormat="1" ht="46.5" x14ac:dyDescent="0.25">
      <c r="A17" s="19">
        <v>51020103</v>
      </c>
      <c r="B17" s="19" t="s">
        <v>88</v>
      </c>
      <c r="C17" s="20" t="s">
        <v>90</v>
      </c>
      <c r="D17" s="20">
        <v>400</v>
      </c>
      <c r="E17" s="20">
        <f t="shared" si="2"/>
        <v>70</v>
      </c>
      <c r="F17" s="20">
        <v>70</v>
      </c>
      <c r="G17" s="20">
        <f t="shared" si="3"/>
        <v>470</v>
      </c>
    </row>
    <row r="18" spans="1:7" s="15" customFormat="1" ht="23.25" x14ac:dyDescent="0.25">
      <c r="A18" s="19">
        <v>51020103</v>
      </c>
      <c r="B18" s="13" t="s">
        <v>34</v>
      </c>
      <c r="C18" s="13"/>
      <c r="D18" s="14"/>
      <c r="E18" s="14">
        <f>E11+E12+E13+E14+E15+E16+E17</f>
        <v>375</v>
      </c>
      <c r="F18" s="14">
        <f>F11+F12+F13+F14+F15+F16+F17</f>
        <v>375</v>
      </c>
      <c r="G18" s="14"/>
    </row>
    <row r="19" spans="1:7" s="15" customFormat="1" ht="118.5" customHeight="1" x14ac:dyDescent="0.25">
      <c r="A19" s="19">
        <v>610250</v>
      </c>
      <c r="B19" s="19" t="s">
        <v>50</v>
      </c>
      <c r="C19" s="20" t="s">
        <v>55</v>
      </c>
      <c r="D19" s="20">
        <v>4</v>
      </c>
      <c r="E19" s="20">
        <f t="shared" ref="E19" si="4">F19</f>
        <v>1</v>
      </c>
      <c r="F19" s="20">
        <v>1</v>
      </c>
      <c r="G19" s="20">
        <f t="shared" ref="G19" si="5">D19+E19</f>
        <v>5</v>
      </c>
    </row>
    <row r="20" spans="1:7" s="15" customFormat="1" ht="23.25" x14ac:dyDescent="0.25">
      <c r="A20" s="19"/>
      <c r="B20" s="13" t="s">
        <v>56</v>
      </c>
      <c r="C20" s="13"/>
      <c r="D20" s="14"/>
      <c r="E20" s="22">
        <f>E19</f>
        <v>1</v>
      </c>
      <c r="F20" s="14">
        <f>F19</f>
        <v>1</v>
      </c>
      <c r="G20" s="14"/>
    </row>
    <row r="21" spans="1:7" s="15" customFormat="1" ht="116.25" x14ac:dyDescent="0.25">
      <c r="A21" s="19">
        <v>65020401</v>
      </c>
      <c r="B21" s="19" t="s">
        <v>31</v>
      </c>
      <c r="C21" s="20" t="s">
        <v>58</v>
      </c>
      <c r="D21" s="20">
        <v>97</v>
      </c>
      <c r="E21" s="20">
        <f>F21</f>
        <v>-25</v>
      </c>
      <c r="F21" s="20">
        <v>-25</v>
      </c>
      <c r="G21" s="20">
        <f>D21+E21</f>
        <v>72</v>
      </c>
    </row>
    <row r="22" spans="1:7" s="15" customFormat="1" ht="69.75" x14ac:dyDescent="0.25">
      <c r="A22" s="19"/>
      <c r="B22" s="19">
        <v>20.02</v>
      </c>
      <c r="C22" s="20" t="s">
        <v>59</v>
      </c>
      <c r="D22" s="20">
        <v>110</v>
      </c>
      <c r="E22" s="20">
        <f>F22</f>
        <v>45</v>
      </c>
      <c r="F22" s="20">
        <v>45</v>
      </c>
      <c r="G22" s="20">
        <f>D22+E22</f>
        <v>155</v>
      </c>
    </row>
    <row r="23" spans="1:7" s="15" customFormat="1" ht="23.25" x14ac:dyDescent="0.25">
      <c r="A23" s="19"/>
      <c r="B23" s="13" t="s">
        <v>57</v>
      </c>
      <c r="C23" s="13"/>
      <c r="D23" s="14"/>
      <c r="E23" s="22">
        <f>E21+E22</f>
        <v>20</v>
      </c>
      <c r="F23" s="14">
        <f>F21+F22</f>
        <v>20</v>
      </c>
      <c r="G23" s="14"/>
    </row>
    <row r="24" spans="1:7" s="15" customFormat="1" ht="69.75" x14ac:dyDescent="0.25">
      <c r="A24" s="19">
        <v>660208</v>
      </c>
      <c r="B24" s="19" t="s">
        <v>63</v>
      </c>
      <c r="C24" s="20" t="s">
        <v>64</v>
      </c>
      <c r="D24" s="20">
        <v>101.2</v>
      </c>
      <c r="E24" s="20">
        <f>F24</f>
        <v>11.4</v>
      </c>
      <c r="F24" s="20">
        <v>11.4</v>
      </c>
      <c r="G24" s="20">
        <f>D24+E24</f>
        <v>112.60000000000001</v>
      </c>
    </row>
    <row r="25" spans="1:7" s="15" customFormat="1" ht="93" x14ac:dyDescent="0.25">
      <c r="A25" s="19">
        <v>660208</v>
      </c>
      <c r="B25" s="19" t="s">
        <v>65</v>
      </c>
      <c r="C25" s="20" t="s">
        <v>66</v>
      </c>
      <c r="D25" s="20">
        <v>5.3</v>
      </c>
      <c r="E25" s="20">
        <f t="shared" ref="E25:E28" si="6">F25</f>
        <v>0.6</v>
      </c>
      <c r="F25" s="20">
        <v>0.6</v>
      </c>
      <c r="G25" s="20">
        <f t="shared" ref="G25:G28" si="7">D25+E25</f>
        <v>5.8999999999999995</v>
      </c>
    </row>
    <row r="26" spans="1:7" s="15" customFormat="1" ht="46.5" x14ac:dyDescent="0.25">
      <c r="A26" s="19">
        <v>660208</v>
      </c>
      <c r="B26" s="19" t="s">
        <v>67</v>
      </c>
      <c r="C26" s="20" t="s">
        <v>68</v>
      </c>
      <c r="D26" s="20">
        <v>8</v>
      </c>
      <c r="E26" s="20">
        <f t="shared" si="6"/>
        <v>1</v>
      </c>
      <c r="F26" s="20">
        <v>1</v>
      </c>
      <c r="G26" s="20">
        <f t="shared" si="7"/>
        <v>9</v>
      </c>
    </row>
    <row r="27" spans="1:7" s="15" customFormat="1" ht="93" x14ac:dyDescent="0.25">
      <c r="A27" s="19">
        <v>660208</v>
      </c>
      <c r="B27" s="19" t="s">
        <v>69</v>
      </c>
      <c r="C27" s="20" t="s">
        <v>70</v>
      </c>
      <c r="D27" s="20">
        <v>6.4</v>
      </c>
      <c r="E27" s="20">
        <f t="shared" si="6"/>
        <v>0.7</v>
      </c>
      <c r="F27" s="20">
        <v>0.7</v>
      </c>
      <c r="G27" s="20">
        <f t="shared" si="7"/>
        <v>7.1000000000000005</v>
      </c>
    </row>
    <row r="28" spans="1:7" s="15" customFormat="1" ht="93" x14ac:dyDescent="0.25">
      <c r="A28" s="19">
        <v>660208</v>
      </c>
      <c r="B28" s="19" t="s">
        <v>71</v>
      </c>
      <c r="C28" s="20" t="s">
        <v>72</v>
      </c>
      <c r="D28" s="20">
        <v>2.9</v>
      </c>
      <c r="E28" s="20">
        <f t="shared" si="6"/>
        <v>0.3</v>
      </c>
      <c r="F28" s="20">
        <v>0.3</v>
      </c>
      <c r="G28" s="20">
        <f t="shared" si="7"/>
        <v>3.1999999999999997</v>
      </c>
    </row>
    <row r="29" spans="1:7" s="15" customFormat="1" ht="23.25" x14ac:dyDescent="0.25">
      <c r="A29" s="19"/>
      <c r="B29" s="13" t="s">
        <v>73</v>
      </c>
      <c r="C29" s="13"/>
      <c r="D29" s="14"/>
      <c r="E29" s="22">
        <f>E24+E25+E26+E27+E28</f>
        <v>14</v>
      </c>
      <c r="F29" s="14">
        <f>F24+F25+F26+F27+F28</f>
        <v>14</v>
      </c>
      <c r="G29" s="14"/>
    </row>
    <row r="30" spans="1:7" s="15" customFormat="1" ht="69.75" x14ac:dyDescent="0.25">
      <c r="A30" s="19">
        <v>67020303</v>
      </c>
      <c r="B30" s="19" t="s">
        <v>27</v>
      </c>
      <c r="C30" s="20" t="s">
        <v>60</v>
      </c>
      <c r="D30" s="20">
        <v>14</v>
      </c>
      <c r="E30" s="20">
        <f t="shared" ref="E30:E40" si="8">F30</f>
        <v>8</v>
      </c>
      <c r="F30" s="20">
        <v>8</v>
      </c>
      <c r="G30" s="20">
        <f t="shared" ref="G30:G40" si="9">D30+E30</f>
        <v>22</v>
      </c>
    </row>
    <row r="31" spans="1:7" s="15" customFormat="1" ht="139.5" x14ac:dyDescent="0.25">
      <c r="A31" s="19">
        <v>67020303</v>
      </c>
      <c r="B31" s="19" t="s">
        <v>31</v>
      </c>
      <c r="C31" s="20" t="s">
        <v>61</v>
      </c>
      <c r="D31" s="20">
        <v>10</v>
      </c>
      <c r="E31" s="20">
        <f t="shared" si="8"/>
        <v>2</v>
      </c>
      <c r="F31" s="20">
        <v>2</v>
      </c>
      <c r="G31" s="20">
        <f t="shared" si="9"/>
        <v>12</v>
      </c>
    </row>
    <row r="32" spans="1:7" s="15" customFormat="1" ht="46.5" x14ac:dyDescent="0.25">
      <c r="A32" s="19">
        <v>67020303</v>
      </c>
      <c r="B32" s="19">
        <v>20.02</v>
      </c>
      <c r="C32" s="20" t="s">
        <v>62</v>
      </c>
      <c r="D32" s="20">
        <v>5</v>
      </c>
      <c r="E32" s="20">
        <f t="shared" si="8"/>
        <v>-5</v>
      </c>
      <c r="F32" s="20">
        <v>-5</v>
      </c>
      <c r="G32" s="20">
        <f t="shared" si="9"/>
        <v>0</v>
      </c>
    </row>
    <row r="33" spans="1:7" s="15" customFormat="1" ht="69.75" x14ac:dyDescent="0.25">
      <c r="A33" s="19">
        <v>67020307</v>
      </c>
      <c r="B33" s="19" t="s">
        <v>27</v>
      </c>
      <c r="C33" s="20" t="s">
        <v>74</v>
      </c>
      <c r="D33" s="20">
        <v>52</v>
      </c>
      <c r="E33" s="20">
        <f t="shared" si="8"/>
        <v>33</v>
      </c>
      <c r="F33" s="20">
        <v>33</v>
      </c>
      <c r="G33" s="20">
        <f t="shared" si="9"/>
        <v>85</v>
      </c>
    </row>
    <row r="34" spans="1:7" s="15" customFormat="1" ht="116.25" x14ac:dyDescent="0.25">
      <c r="A34" s="19">
        <v>67020307</v>
      </c>
      <c r="B34" s="19" t="s">
        <v>28</v>
      </c>
      <c r="C34" s="20" t="s">
        <v>75</v>
      </c>
      <c r="D34" s="20">
        <v>19</v>
      </c>
      <c r="E34" s="20">
        <f t="shared" si="8"/>
        <v>5</v>
      </c>
      <c r="F34" s="20">
        <v>5</v>
      </c>
      <c r="G34" s="20">
        <f t="shared" si="9"/>
        <v>24</v>
      </c>
    </row>
    <row r="35" spans="1:7" s="15" customFormat="1" ht="46.5" x14ac:dyDescent="0.25">
      <c r="A35" s="19">
        <v>67020307</v>
      </c>
      <c r="B35" s="19">
        <v>20.02</v>
      </c>
      <c r="C35" s="20" t="s">
        <v>76</v>
      </c>
      <c r="D35" s="20">
        <v>6</v>
      </c>
      <c r="E35" s="20">
        <f t="shared" si="8"/>
        <v>-5</v>
      </c>
      <c r="F35" s="20">
        <v>-5</v>
      </c>
      <c r="G35" s="20">
        <f t="shared" si="9"/>
        <v>1</v>
      </c>
    </row>
    <row r="36" spans="1:7" s="15" customFormat="1" ht="69.75" x14ac:dyDescent="0.25">
      <c r="A36" s="19">
        <v>67020307</v>
      </c>
      <c r="B36" s="19" t="s">
        <v>52</v>
      </c>
      <c r="C36" s="20" t="s">
        <v>77</v>
      </c>
      <c r="D36" s="20">
        <v>5</v>
      </c>
      <c r="E36" s="20">
        <f t="shared" si="8"/>
        <v>-5</v>
      </c>
      <c r="F36" s="20">
        <v>-5</v>
      </c>
      <c r="G36" s="20">
        <f t="shared" si="9"/>
        <v>0</v>
      </c>
    </row>
    <row r="37" spans="1:7" s="15" customFormat="1" ht="93" x14ac:dyDescent="0.25">
      <c r="A37" s="19">
        <v>67020501</v>
      </c>
      <c r="B37" s="19" t="s">
        <v>31</v>
      </c>
      <c r="C37" s="20" t="s">
        <v>78</v>
      </c>
      <c r="D37" s="20">
        <v>27</v>
      </c>
      <c r="E37" s="20">
        <f t="shared" si="8"/>
        <v>15</v>
      </c>
      <c r="F37" s="20">
        <v>15</v>
      </c>
      <c r="G37" s="20">
        <f t="shared" si="9"/>
        <v>42</v>
      </c>
    </row>
    <row r="38" spans="1:7" s="15" customFormat="1" ht="93" x14ac:dyDescent="0.25">
      <c r="A38" s="19">
        <v>67020501</v>
      </c>
      <c r="B38" s="19" t="s">
        <v>28</v>
      </c>
      <c r="C38" s="20" t="s">
        <v>79</v>
      </c>
      <c r="D38" s="20">
        <v>35</v>
      </c>
      <c r="E38" s="20">
        <f t="shared" si="8"/>
        <v>20</v>
      </c>
      <c r="F38" s="20">
        <v>20</v>
      </c>
      <c r="G38" s="20">
        <f t="shared" si="9"/>
        <v>55</v>
      </c>
    </row>
    <row r="39" spans="1:7" s="15" customFormat="1" ht="46.5" x14ac:dyDescent="0.25">
      <c r="A39" s="19">
        <v>67020501</v>
      </c>
      <c r="B39" s="19">
        <v>20.02</v>
      </c>
      <c r="C39" s="20" t="s">
        <v>80</v>
      </c>
      <c r="D39" s="20">
        <v>10</v>
      </c>
      <c r="E39" s="20">
        <f t="shared" si="8"/>
        <v>-10</v>
      </c>
      <c r="F39" s="20">
        <v>-10</v>
      </c>
      <c r="G39" s="20">
        <f t="shared" si="9"/>
        <v>0</v>
      </c>
    </row>
    <row r="40" spans="1:7" s="15" customFormat="1" ht="46.5" x14ac:dyDescent="0.25">
      <c r="A40" s="19">
        <v>67020501</v>
      </c>
      <c r="B40" s="19" t="s">
        <v>52</v>
      </c>
      <c r="C40" s="20" t="s">
        <v>81</v>
      </c>
      <c r="D40" s="20">
        <v>5</v>
      </c>
      <c r="E40" s="20">
        <f t="shared" si="8"/>
        <v>-5</v>
      </c>
      <c r="F40" s="20">
        <v>-5</v>
      </c>
      <c r="G40" s="20">
        <f t="shared" si="9"/>
        <v>0</v>
      </c>
    </row>
    <row r="41" spans="1:7" s="15" customFormat="1" ht="23.25" x14ac:dyDescent="0.25">
      <c r="A41" s="19"/>
      <c r="B41" s="33" t="s">
        <v>82</v>
      </c>
      <c r="C41" s="33"/>
      <c r="D41" s="22"/>
      <c r="E41" s="22">
        <f>E30+E31+E32+E33+E34+E35+E36+E37+E38+E39+E40</f>
        <v>53</v>
      </c>
      <c r="F41" s="22">
        <f>F30+F31+F32+F33+F34+F35+F36+F37+F38+F39+F40</f>
        <v>53</v>
      </c>
      <c r="G41" s="14"/>
    </row>
    <row r="42" spans="1:7" s="15" customFormat="1" ht="93" x14ac:dyDescent="0.25">
      <c r="A42" s="19">
        <v>68020502</v>
      </c>
      <c r="B42" s="19" t="s">
        <v>13</v>
      </c>
      <c r="C42" s="20" t="s">
        <v>83</v>
      </c>
      <c r="D42" s="20">
        <v>3128</v>
      </c>
      <c r="E42" s="20">
        <f>F42</f>
        <v>81</v>
      </c>
      <c r="F42" s="20">
        <v>81</v>
      </c>
      <c r="G42" s="20">
        <f>D42+E42</f>
        <v>3209</v>
      </c>
    </row>
    <row r="43" spans="1:7" s="15" customFormat="1" ht="69.75" x14ac:dyDescent="0.25">
      <c r="A43" s="19">
        <v>680201501</v>
      </c>
      <c r="B43" s="19" t="s">
        <v>13</v>
      </c>
      <c r="C43" s="20" t="s">
        <v>24</v>
      </c>
      <c r="D43" s="20">
        <v>62.5</v>
      </c>
      <c r="E43" s="20">
        <f>F43</f>
        <v>5.3</v>
      </c>
      <c r="F43" s="20">
        <v>5.3</v>
      </c>
      <c r="G43" s="20">
        <f>D43+E43</f>
        <v>67.8</v>
      </c>
    </row>
    <row r="44" spans="1:7" s="15" customFormat="1" ht="48.75" customHeight="1" x14ac:dyDescent="0.25">
      <c r="A44" s="19"/>
      <c r="B44" s="13" t="s">
        <v>14</v>
      </c>
      <c r="C44" s="13"/>
      <c r="D44" s="14"/>
      <c r="E44" s="22">
        <f>E42+E43</f>
        <v>86.3</v>
      </c>
      <c r="F44" s="14">
        <f>F42+F43</f>
        <v>86.3</v>
      </c>
      <c r="G44" s="14"/>
    </row>
    <row r="45" spans="1:7" s="15" customFormat="1" ht="105.75" customHeight="1" x14ac:dyDescent="0.25">
      <c r="A45" s="19">
        <v>700206</v>
      </c>
      <c r="B45" s="19" t="s">
        <v>27</v>
      </c>
      <c r="C45" s="20" t="s">
        <v>33</v>
      </c>
      <c r="D45" s="20">
        <v>163</v>
      </c>
      <c r="E45" s="20">
        <f>F45</f>
        <v>100</v>
      </c>
      <c r="F45" s="20">
        <v>100</v>
      </c>
      <c r="G45" s="20">
        <f>D45+E45</f>
        <v>263</v>
      </c>
    </row>
    <row r="46" spans="1:7" s="15" customFormat="1" ht="127.5" customHeight="1" x14ac:dyDescent="0.25">
      <c r="A46" s="19">
        <v>700206</v>
      </c>
      <c r="B46" s="19" t="s">
        <v>28</v>
      </c>
      <c r="C46" s="20" t="s">
        <v>84</v>
      </c>
      <c r="D46" s="20">
        <v>65</v>
      </c>
      <c r="E46" s="20">
        <f t="shared" ref="E46:E51" si="10">F46</f>
        <v>50</v>
      </c>
      <c r="F46" s="20">
        <v>50</v>
      </c>
      <c r="G46" s="20">
        <f t="shared" ref="G46:G51" si="11">D46+E46</f>
        <v>115</v>
      </c>
    </row>
    <row r="47" spans="1:7" s="15" customFormat="1" ht="163.5" customHeight="1" x14ac:dyDescent="0.25">
      <c r="A47" s="19">
        <v>700250</v>
      </c>
      <c r="B47" s="19" t="s">
        <v>31</v>
      </c>
      <c r="C47" s="20" t="s">
        <v>85</v>
      </c>
      <c r="D47" s="20">
        <v>69</v>
      </c>
      <c r="E47" s="20">
        <f t="shared" si="10"/>
        <v>31.5</v>
      </c>
      <c r="F47" s="20">
        <v>31.5</v>
      </c>
      <c r="G47" s="20">
        <f t="shared" si="11"/>
        <v>100.5</v>
      </c>
    </row>
    <row r="48" spans="1:7" s="15" customFormat="1" ht="165" customHeight="1" x14ac:dyDescent="0.25">
      <c r="A48" s="19">
        <v>700250</v>
      </c>
      <c r="B48" s="19" t="s">
        <v>28</v>
      </c>
      <c r="C48" s="20" t="s">
        <v>54</v>
      </c>
      <c r="D48" s="20">
        <v>58</v>
      </c>
      <c r="E48" s="20">
        <f t="shared" si="10"/>
        <v>60</v>
      </c>
      <c r="F48" s="20">
        <v>60</v>
      </c>
      <c r="G48" s="20">
        <f t="shared" si="11"/>
        <v>118</v>
      </c>
    </row>
    <row r="49" spans="1:7" s="15" customFormat="1" ht="127.5" customHeight="1" x14ac:dyDescent="0.25">
      <c r="A49" s="19">
        <v>700250</v>
      </c>
      <c r="B49" s="19">
        <v>20.02</v>
      </c>
      <c r="C49" s="20" t="s">
        <v>86</v>
      </c>
      <c r="D49" s="20">
        <v>72</v>
      </c>
      <c r="E49" s="20">
        <f t="shared" si="10"/>
        <v>-30</v>
      </c>
      <c r="F49" s="20">
        <v>-30</v>
      </c>
      <c r="G49" s="20">
        <f t="shared" si="11"/>
        <v>42</v>
      </c>
    </row>
    <row r="50" spans="1:7" s="15" customFormat="1" ht="127.5" customHeight="1" x14ac:dyDescent="0.25">
      <c r="A50" s="19">
        <v>700250</v>
      </c>
      <c r="B50" s="19" t="s">
        <v>52</v>
      </c>
      <c r="C50" s="20" t="s">
        <v>87</v>
      </c>
      <c r="D50" s="20">
        <v>2</v>
      </c>
      <c r="E50" s="20">
        <f t="shared" si="10"/>
        <v>-1.5</v>
      </c>
      <c r="F50" s="20">
        <v>-1.5</v>
      </c>
      <c r="G50" s="20">
        <f t="shared" si="11"/>
        <v>0.5</v>
      </c>
    </row>
    <row r="51" spans="1:7" s="15" customFormat="1" ht="127.5" customHeight="1" x14ac:dyDescent="0.25">
      <c r="A51" s="19">
        <v>700250</v>
      </c>
      <c r="B51" s="19" t="s">
        <v>88</v>
      </c>
      <c r="C51" s="20" t="s">
        <v>89</v>
      </c>
      <c r="D51" s="20">
        <v>577</v>
      </c>
      <c r="E51" s="20">
        <f t="shared" si="10"/>
        <v>12</v>
      </c>
      <c r="F51" s="20">
        <v>12</v>
      </c>
      <c r="G51" s="20">
        <f t="shared" si="11"/>
        <v>589</v>
      </c>
    </row>
    <row r="52" spans="1:7" s="15" customFormat="1" ht="168.75" customHeight="1" x14ac:dyDescent="0.25">
      <c r="A52" s="19">
        <v>700250</v>
      </c>
      <c r="B52" s="19" t="s">
        <v>36</v>
      </c>
      <c r="C52" s="20" t="s">
        <v>37</v>
      </c>
      <c r="D52" s="20">
        <v>343</v>
      </c>
      <c r="E52" s="20">
        <f>F52</f>
        <v>7</v>
      </c>
      <c r="F52" s="20">
        <v>7</v>
      </c>
      <c r="G52" s="20">
        <f>D52+E52</f>
        <v>350</v>
      </c>
    </row>
    <row r="53" spans="1:7" s="15" customFormat="1" ht="69" customHeight="1" x14ac:dyDescent="0.25">
      <c r="A53" s="19"/>
      <c r="B53" s="13" t="s">
        <v>32</v>
      </c>
      <c r="C53" s="13"/>
      <c r="D53" s="14"/>
      <c r="E53" s="22">
        <f>E45+E46+E47+E48+E49+E50+E51+E52</f>
        <v>229</v>
      </c>
      <c r="F53" s="14">
        <f>F45+F46+F47+F48+F49+F50+F51+F52</f>
        <v>229</v>
      </c>
      <c r="G53" s="14"/>
    </row>
    <row r="54" spans="1:7" s="15" customFormat="1" ht="88.5" customHeight="1" x14ac:dyDescent="0.25">
      <c r="A54" s="19">
        <v>740206</v>
      </c>
      <c r="B54" s="19" t="s">
        <v>88</v>
      </c>
      <c r="C54" s="20" t="s">
        <v>93</v>
      </c>
      <c r="D54" s="20">
        <v>1730</v>
      </c>
      <c r="E54" s="20">
        <f>F54</f>
        <v>-154</v>
      </c>
      <c r="F54" s="20">
        <v>-154</v>
      </c>
      <c r="G54" s="20">
        <f>D54+E54</f>
        <v>1576</v>
      </c>
    </row>
    <row r="55" spans="1:7" s="15" customFormat="1" ht="86.25" customHeight="1" x14ac:dyDescent="0.25">
      <c r="A55" s="19">
        <v>740206</v>
      </c>
      <c r="B55" s="19" t="s">
        <v>92</v>
      </c>
      <c r="C55" s="20" t="s">
        <v>94</v>
      </c>
      <c r="D55" s="20">
        <v>190</v>
      </c>
      <c r="E55" s="20">
        <f>F55</f>
        <v>65</v>
      </c>
      <c r="F55" s="20">
        <v>65</v>
      </c>
      <c r="G55" s="20">
        <f>D55+E55</f>
        <v>255</v>
      </c>
    </row>
    <row r="56" spans="1:7" s="15" customFormat="1" ht="51" customHeight="1" x14ac:dyDescent="0.25">
      <c r="A56" s="19"/>
      <c r="B56" s="13" t="s">
        <v>91</v>
      </c>
      <c r="C56" s="13"/>
      <c r="D56" s="20"/>
      <c r="E56" s="22">
        <f>E54+E55</f>
        <v>-89</v>
      </c>
      <c r="F56" s="22">
        <f>F54+F55</f>
        <v>-89</v>
      </c>
      <c r="G56" s="20"/>
    </row>
    <row r="57" spans="1:7" s="15" customFormat="1" ht="99" customHeight="1" x14ac:dyDescent="0.25">
      <c r="A57" s="19">
        <v>84020303</v>
      </c>
      <c r="B57" s="19" t="s">
        <v>28</v>
      </c>
      <c r="C57" s="20" t="s">
        <v>97</v>
      </c>
      <c r="D57" s="20">
        <v>70</v>
      </c>
      <c r="E57" s="20">
        <f>F57</f>
        <v>81</v>
      </c>
      <c r="F57" s="20">
        <v>81</v>
      </c>
      <c r="G57" s="20">
        <f>D57+E57</f>
        <v>151</v>
      </c>
    </row>
    <row r="58" spans="1:7" s="15" customFormat="1" ht="65.25" customHeight="1" x14ac:dyDescent="0.25">
      <c r="A58" s="19">
        <v>84020303</v>
      </c>
      <c r="B58" s="19">
        <v>20.02</v>
      </c>
      <c r="C58" s="20" t="s">
        <v>98</v>
      </c>
      <c r="D58" s="20">
        <v>150</v>
      </c>
      <c r="E58" s="20">
        <f t="shared" ref="E58:E59" si="12">F58</f>
        <v>-50</v>
      </c>
      <c r="F58" s="20">
        <v>-50</v>
      </c>
      <c r="G58" s="20">
        <f t="shared" ref="G58:G59" si="13">D58+E58</f>
        <v>100</v>
      </c>
    </row>
    <row r="59" spans="1:7" s="15" customFormat="1" ht="95.25" customHeight="1" x14ac:dyDescent="0.25">
      <c r="A59" s="19">
        <v>84020303</v>
      </c>
      <c r="B59" s="19" t="s">
        <v>96</v>
      </c>
      <c r="C59" s="20" t="s">
        <v>99</v>
      </c>
      <c r="D59" s="20">
        <v>40</v>
      </c>
      <c r="E59" s="20">
        <f t="shared" si="12"/>
        <v>-31</v>
      </c>
      <c r="F59" s="20">
        <v>-31</v>
      </c>
      <c r="G59" s="20">
        <f t="shared" si="13"/>
        <v>9</v>
      </c>
    </row>
    <row r="60" spans="1:7" s="15" customFormat="1" ht="48.75" customHeight="1" x14ac:dyDescent="0.25">
      <c r="A60" s="19"/>
      <c r="B60" s="13" t="s">
        <v>95</v>
      </c>
      <c r="C60" s="13"/>
      <c r="D60" s="14"/>
      <c r="E60" s="22">
        <f>E57+E58+E59</f>
        <v>0</v>
      </c>
      <c r="F60" s="14">
        <f>F57++F58+F59</f>
        <v>0</v>
      </c>
      <c r="G60" s="14"/>
    </row>
    <row r="61" spans="1:7" ht="23.25" x14ac:dyDescent="0.35">
      <c r="A61" s="19"/>
      <c r="B61" s="13" t="s">
        <v>10</v>
      </c>
      <c r="C61" s="10"/>
      <c r="D61" s="11"/>
      <c r="E61" s="22">
        <f>E18+E20+E23+E29+E41+E44+E53+E56+E60</f>
        <v>689.3</v>
      </c>
      <c r="F61" s="9">
        <f>F18+F20+F23+F29+F41+F44+F53+F56+F60</f>
        <v>689.3</v>
      </c>
      <c r="G61" s="12"/>
    </row>
    <row r="62" spans="1:7" ht="33.75" customHeight="1" x14ac:dyDescent="0.25">
      <c r="A62" s="13"/>
      <c r="B62" s="25"/>
      <c r="C62" s="26"/>
      <c r="D62" s="26"/>
      <c r="E62" s="34" t="s">
        <v>18</v>
      </c>
      <c r="F62" s="34"/>
      <c r="G62" s="34"/>
    </row>
    <row r="63" spans="1:7" ht="18.75" customHeight="1" x14ac:dyDescent="0.25">
      <c r="A63" s="17"/>
      <c r="B63" s="25"/>
      <c r="C63" s="26"/>
      <c r="D63" s="35" t="s">
        <v>20</v>
      </c>
      <c r="E63" s="35"/>
      <c r="F63" s="35"/>
      <c r="G63" s="35"/>
    </row>
    <row r="64" spans="1:7" ht="23.25" customHeight="1" x14ac:dyDescent="0.25">
      <c r="A64" s="25" t="s">
        <v>17</v>
      </c>
      <c r="B64" s="27"/>
      <c r="C64" s="25"/>
      <c r="D64" s="25" t="s">
        <v>22</v>
      </c>
      <c r="E64" s="25" t="s">
        <v>23</v>
      </c>
      <c r="F64" s="25"/>
      <c r="G64" s="25"/>
    </row>
    <row r="65" spans="1:7" ht="18.75" x14ac:dyDescent="0.3">
      <c r="A65" s="25" t="s">
        <v>19</v>
      </c>
      <c r="B65" s="2"/>
      <c r="C65" s="3"/>
      <c r="D65" s="3"/>
      <c r="E65" s="3"/>
      <c r="F65" s="2"/>
      <c r="G65" s="2"/>
    </row>
    <row r="66" spans="1:7" x14ac:dyDescent="0.25">
      <c r="A66" s="25" t="s">
        <v>21</v>
      </c>
    </row>
    <row r="67" spans="1:7" ht="18.75" x14ac:dyDescent="0.3">
      <c r="A67" s="2"/>
    </row>
  </sheetData>
  <mergeCells count="2">
    <mergeCell ref="E62:G62"/>
    <mergeCell ref="D63:G63"/>
  </mergeCells>
  <pageMargins left="0.7" right="0.7" top="0.75" bottom="0.75" header="0.3" footer="0.3"/>
  <pageSetup scale="22" orientation="portrait" r:id="rId1"/>
  <rowBreaks count="2" manualBreakCount="2">
    <brk id="41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8FE1B-1834-451B-966A-258C63813F64}">
  <dimension ref="A1:H61"/>
  <sheetViews>
    <sheetView view="pageBreakPreview" topLeftCell="A46" zoomScale="60" zoomScaleNormal="100" workbookViewId="0">
      <selection activeCell="C58" sqref="C58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8" ht="23.25" x14ac:dyDescent="0.35">
      <c r="A1" s="4"/>
      <c r="B1" s="4"/>
      <c r="C1" s="4"/>
      <c r="D1" s="23" t="s">
        <v>12</v>
      </c>
      <c r="E1" s="5" t="s">
        <v>38</v>
      </c>
      <c r="F1" s="5"/>
    </row>
    <row r="2" spans="1:8" ht="23.25" x14ac:dyDescent="0.35">
      <c r="A2" s="4"/>
      <c r="B2" s="4"/>
      <c r="C2" s="4" t="s">
        <v>25</v>
      </c>
      <c r="D2" s="4"/>
      <c r="E2" s="4"/>
      <c r="F2" s="6" t="s">
        <v>9</v>
      </c>
      <c r="G2" s="5"/>
      <c r="H2" s="1"/>
    </row>
    <row r="3" spans="1:8" ht="45" x14ac:dyDescent="0.25">
      <c r="A3" s="7" t="s">
        <v>6</v>
      </c>
      <c r="B3" s="7" t="s">
        <v>1</v>
      </c>
      <c r="C3" s="7" t="s">
        <v>7</v>
      </c>
      <c r="D3" s="7" t="s">
        <v>8</v>
      </c>
      <c r="E3" s="7" t="s">
        <v>43</v>
      </c>
      <c r="F3" s="7" t="s">
        <v>3</v>
      </c>
      <c r="G3" s="18"/>
    </row>
    <row r="4" spans="1:8" ht="46.5" x14ac:dyDescent="0.25">
      <c r="A4" s="7" t="s">
        <v>39</v>
      </c>
      <c r="B4" s="24" t="s">
        <v>42</v>
      </c>
      <c r="C4" s="24">
        <v>6662</v>
      </c>
      <c r="D4" s="24">
        <f>E4</f>
        <v>589</v>
      </c>
      <c r="E4" s="24">
        <v>589</v>
      </c>
      <c r="F4" s="24">
        <f>C4+D4</f>
        <v>7251</v>
      </c>
      <c r="G4" s="28"/>
    </row>
    <row r="5" spans="1:8" ht="194.25" customHeight="1" x14ac:dyDescent="0.25">
      <c r="A5" s="7" t="s">
        <v>40</v>
      </c>
      <c r="B5" s="24" t="s">
        <v>44</v>
      </c>
      <c r="C5" s="24">
        <v>5243</v>
      </c>
      <c r="D5" s="24">
        <f t="shared" ref="D5:D6" si="0">E5</f>
        <v>81</v>
      </c>
      <c r="E5" s="24">
        <v>81</v>
      </c>
      <c r="F5" s="24">
        <f t="shared" ref="F5:F6" si="1">C5+D5</f>
        <v>5324</v>
      </c>
      <c r="G5" s="28"/>
    </row>
    <row r="6" spans="1:8" ht="249.75" customHeight="1" x14ac:dyDescent="0.25">
      <c r="A6" s="7" t="s">
        <v>15</v>
      </c>
      <c r="B6" s="24" t="s">
        <v>16</v>
      </c>
      <c r="C6" s="24">
        <v>62.5</v>
      </c>
      <c r="D6" s="24">
        <f t="shared" si="0"/>
        <v>5.3</v>
      </c>
      <c r="E6" s="24">
        <v>5.3</v>
      </c>
      <c r="F6" s="24">
        <f t="shared" si="1"/>
        <v>67.8</v>
      </c>
      <c r="G6" s="28"/>
    </row>
    <row r="7" spans="1:8" ht="114.75" customHeight="1" x14ac:dyDescent="0.25">
      <c r="A7" s="7" t="s">
        <v>41</v>
      </c>
      <c r="B7" s="24" t="s">
        <v>45</v>
      </c>
      <c r="C7" s="24">
        <v>55.8</v>
      </c>
      <c r="D7" s="24">
        <f>E7</f>
        <v>14</v>
      </c>
      <c r="E7" s="24">
        <v>14</v>
      </c>
      <c r="F7" s="24">
        <f>C7+D7</f>
        <v>69.8</v>
      </c>
      <c r="G7" s="28"/>
    </row>
    <row r="8" spans="1:8" ht="90" customHeight="1" x14ac:dyDescent="0.25">
      <c r="A8" s="24"/>
      <c r="B8" s="30"/>
      <c r="C8" s="7"/>
      <c r="D8" s="21">
        <f>D4+D5+D6+D7</f>
        <v>689.3</v>
      </c>
      <c r="E8" s="21">
        <f>E4+E5+E6+E7</f>
        <v>689.3</v>
      </c>
      <c r="F8" s="8"/>
      <c r="G8" s="6"/>
    </row>
    <row r="9" spans="1:8" ht="45" x14ac:dyDescent="0.35">
      <c r="A9" s="30" t="s">
        <v>4</v>
      </c>
      <c r="B9" s="16"/>
      <c r="C9" s="4" t="s">
        <v>26</v>
      </c>
      <c r="D9" s="4"/>
      <c r="E9" s="4"/>
      <c r="F9" s="4"/>
      <c r="G9" s="4" t="s">
        <v>9</v>
      </c>
    </row>
    <row r="10" spans="1:8" s="15" customFormat="1" ht="45" x14ac:dyDescent="0.25">
      <c r="A10" s="31" t="s">
        <v>46</v>
      </c>
      <c r="B10" s="13" t="s">
        <v>0</v>
      </c>
      <c r="C10" s="13" t="s">
        <v>1</v>
      </c>
      <c r="D10" s="14" t="s">
        <v>2</v>
      </c>
      <c r="E10" s="14" t="s">
        <v>5</v>
      </c>
      <c r="F10" s="14" t="s">
        <v>43</v>
      </c>
      <c r="G10" s="14" t="s">
        <v>3</v>
      </c>
    </row>
    <row r="11" spans="1:8" s="15" customFormat="1" ht="46.5" x14ac:dyDescent="0.25">
      <c r="A11" s="32">
        <v>51020103</v>
      </c>
      <c r="B11" s="19" t="s">
        <v>48</v>
      </c>
      <c r="C11" s="20" t="s">
        <v>49</v>
      </c>
      <c r="D11" s="20">
        <v>54</v>
      </c>
      <c r="E11" s="20">
        <f t="shared" ref="E11:E16" si="2">F11</f>
        <v>-14</v>
      </c>
      <c r="F11" s="20">
        <v>-14</v>
      </c>
      <c r="G11" s="20">
        <f t="shared" ref="G11:G16" si="3">D11+E11</f>
        <v>40</v>
      </c>
    </row>
    <row r="12" spans="1:8" s="15" customFormat="1" ht="69.75" x14ac:dyDescent="0.25">
      <c r="A12" s="32">
        <v>51020103</v>
      </c>
      <c r="B12" s="19" t="s">
        <v>27</v>
      </c>
      <c r="C12" s="20" t="s">
        <v>47</v>
      </c>
      <c r="D12" s="20">
        <v>130</v>
      </c>
      <c r="E12" s="20">
        <f t="shared" si="2"/>
        <v>100</v>
      </c>
      <c r="F12" s="20">
        <v>100</v>
      </c>
      <c r="G12" s="20">
        <f t="shared" si="3"/>
        <v>230</v>
      </c>
    </row>
    <row r="13" spans="1:8" s="15" customFormat="1" ht="69.75" x14ac:dyDescent="0.25">
      <c r="A13" s="32">
        <v>51020103</v>
      </c>
      <c r="B13" s="19" t="s">
        <v>50</v>
      </c>
      <c r="C13" s="20" t="s">
        <v>51</v>
      </c>
      <c r="D13" s="20">
        <v>55</v>
      </c>
      <c r="E13" s="20">
        <f t="shared" si="2"/>
        <v>5</v>
      </c>
      <c r="F13" s="20">
        <v>5</v>
      </c>
      <c r="G13" s="20">
        <f t="shared" si="3"/>
        <v>60</v>
      </c>
    </row>
    <row r="14" spans="1:8" s="15" customFormat="1" ht="110.25" customHeight="1" x14ac:dyDescent="0.25">
      <c r="A14" s="19">
        <v>51020103</v>
      </c>
      <c r="B14" s="19" t="s">
        <v>31</v>
      </c>
      <c r="C14" s="20" t="s">
        <v>35</v>
      </c>
      <c r="D14" s="20">
        <v>291</v>
      </c>
      <c r="E14" s="20">
        <f t="shared" si="2"/>
        <v>114</v>
      </c>
      <c r="F14" s="20">
        <v>114</v>
      </c>
      <c r="G14" s="20">
        <f t="shared" si="3"/>
        <v>405</v>
      </c>
    </row>
    <row r="15" spans="1:8" s="15" customFormat="1" ht="110.25" customHeight="1" x14ac:dyDescent="0.25">
      <c r="A15" s="19">
        <v>51020103</v>
      </c>
      <c r="B15" s="19" t="s">
        <v>28</v>
      </c>
      <c r="C15" s="20" t="s">
        <v>30</v>
      </c>
      <c r="D15" s="20">
        <v>275</v>
      </c>
      <c r="E15" s="20">
        <f t="shared" si="2"/>
        <v>120</v>
      </c>
      <c r="F15" s="20">
        <v>120</v>
      </c>
      <c r="G15" s="20">
        <f t="shared" si="3"/>
        <v>395</v>
      </c>
    </row>
    <row r="16" spans="1:8" s="15" customFormat="1" ht="110.25" customHeight="1" x14ac:dyDescent="0.25">
      <c r="A16" s="19">
        <v>51020103</v>
      </c>
      <c r="B16" s="19" t="s">
        <v>52</v>
      </c>
      <c r="C16" s="20" t="s">
        <v>53</v>
      </c>
      <c r="D16" s="20">
        <v>31</v>
      </c>
      <c r="E16" s="20">
        <f t="shared" si="2"/>
        <v>-20</v>
      </c>
      <c r="F16" s="20">
        <v>-20</v>
      </c>
      <c r="G16" s="20">
        <f t="shared" si="3"/>
        <v>11</v>
      </c>
    </row>
    <row r="17" spans="1:7" s="15" customFormat="1" ht="23.25" x14ac:dyDescent="0.25">
      <c r="A17" s="19">
        <v>51020103</v>
      </c>
      <c r="B17" s="13" t="s">
        <v>34</v>
      </c>
      <c r="C17" s="13"/>
      <c r="D17" s="14"/>
      <c r="E17" s="14">
        <f>E11+E12+E13+E14+E15+E16</f>
        <v>305</v>
      </c>
      <c r="F17" s="14">
        <f>F11+F12+F13+F14+F15+F16</f>
        <v>305</v>
      </c>
      <c r="G17" s="14"/>
    </row>
    <row r="18" spans="1:7" s="15" customFormat="1" ht="118.5" customHeight="1" x14ac:dyDescent="0.25">
      <c r="A18" s="19">
        <v>610250</v>
      </c>
      <c r="B18" s="19" t="s">
        <v>50</v>
      </c>
      <c r="C18" s="20" t="s">
        <v>55</v>
      </c>
      <c r="D18" s="20">
        <v>4</v>
      </c>
      <c r="E18" s="20">
        <f t="shared" ref="E18" si="4">F18</f>
        <v>1</v>
      </c>
      <c r="F18" s="20">
        <v>1</v>
      </c>
      <c r="G18" s="20">
        <f t="shared" ref="G18" si="5">D18+E18</f>
        <v>5</v>
      </c>
    </row>
    <row r="19" spans="1:7" s="15" customFormat="1" ht="23.25" x14ac:dyDescent="0.25">
      <c r="A19" s="19"/>
      <c r="B19" s="13" t="s">
        <v>56</v>
      </c>
      <c r="C19" s="13"/>
      <c r="D19" s="14"/>
      <c r="E19" s="22">
        <f>E18</f>
        <v>1</v>
      </c>
      <c r="F19" s="14">
        <f>F18</f>
        <v>1</v>
      </c>
      <c r="G19" s="14"/>
    </row>
    <row r="20" spans="1:7" s="15" customFormat="1" ht="116.25" x14ac:dyDescent="0.25">
      <c r="A20" s="19">
        <v>65020401</v>
      </c>
      <c r="B20" s="19" t="s">
        <v>31</v>
      </c>
      <c r="C20" s="20" t="s">
        <v>58</v>
      </c>
      <c r="D20" s="20">
        <v>97</v>
      </c>
      <c r="E20" s="20">
        <f>F20</f>
        <v>-25</v>
      </c>
      <c r="F20" s="20">
        <v>-25</v>
      </c>
      <c r="G20" s="20">
        <f>D20+E20</f>
        <v>72</v>
      </c>
    </row>
    <row r="21" spans="1:7" s="15" customFormat="1" ht="69.75" x14ac:dyDescent="0.25">
      <c r="A21" s="19"/>
      <c r="B21" s="19">
        <v>20.02</v>
      </c>
      <c r="C21" s="20" t="s">
        <v>59</v>
      </c>
      <c r="D21" s="20">
        <v>110</v>
      </c>
      <c r="E21" s="20">
        <f>F21</f>
        <v>45</v>
      </c>
      <c r="F21" s="20">
        <v>45</v>
      </c>
      <c r="G21" s="20">
        <f>D21+E21</f>
        <v>155</v>
      </c>
    </row>
    <row r="22" spans="1:7" s="15" customFormat="1" ht="23.25" x14ac:dyDescent="0.25">
      <c r="A22" s="19"/>
      <c r="B22" s="13" t="s">
        <v>57</v>
      </c>
      <c r="C22" s="13"/>
      <c r="D22" s="14"/>
      <c r="E22" s="22">
        <f>E20+E21</f>
        <v>20</v>
      </c>
      <c r="F22" s="14">
        <f>F20+F21</f>
        <v>20</v>
      </c>
      <c r="G22" s="14"/>
    </row>
    <row r="23" spans="1:7" s="15" customFormat="1" ht="69.75" x14ac:dyDescent="0.25">
      <c r="A23" s="19">
        <v>660208</v>
      </c>
      <c r="B23" s="19" t="s">
        <v>63</v>
      </c>
      <c r="C23" s="20" t="s">
        <v>64</v>
      </c>
      <c r="D23" s="20">
        <v>101.2</v>
      </c>
      <c r="E23" s="20">
        <f>F23</f>
        <v>11.4</v>
      </c>
      <c r="F23" s="20">
        <v>11.4</v>
      </c>
      <c r="G23" s="20">
        <f>D23+E23</f>
        <v>112.60000000000001</v>
      </c>
    </row>
    <row r="24" spans="1:7" s="15" customFormat="1" ht="93" x14ac:dyDescent="0.25">
      <c r="A24" s="19">
        <v>660208</v>
      </c>
      <c r="B24" s="19" t="s">
        <v>65</v>
      </c>
      <c r="C24" s="20" t="s">
        <v>66</v>
      </c>
      <c r="D24" s="20">
        <v>5.3</v>
      </c>
      <c r="E24" s="20">
        <f t="shared" ref="E24:E27" si="6">F24</f>
        <v>0.6</v>
      </c>
      <c r="F24" s="20">
        <v>0.6</v>
      </c>
      <c r="G24" s="20">
        <f t="shared" ref="G24:G27" si="7">D24+E24</f>
        <v>5.8999999999999995</v>
      </c>
    </row>
    <row r="25" spans="1:7" s="15" customFormat="1" ht="46.5" x14ac:dyDescent="0.25">
      <c r="A25" s="19">
        <v>660208</v>
      </c>
      <c r="B25" s="19" t="s">
        <v>67</v>
      </c>
      <c r="C25" s="20" t="s">
        <v>68</v>
      </c>
      <c r="D25" s="20">
        <v>8</v>
      </c>
      <c r="E25" s="20">
        <f t="shared" si="6"/>
        <v>1</v>
      </c>
      <c r="F25" s="20">
        <v>1</v>
      </c>
      <c r="G25" s="20">
        <f t="shared" si="7"/>
        <v>9</v>
      </c>
    </row>
    <row r="26" spans="1:7" s="15" customFormat="1" ht="93" x14ac:dyDescent="0.25">
      <c r="A26" s="19">
        <v>660208</v>
      </c>
      <c r="B26" s="19" t="s">
        <v>69</v>
      </c>
      <c r="C26" s="20" t="s">
        <v>70</v>
      </c>
      <c r="D26" s="20">
        <v>6.4</v>
      </c>
      <c r="E26" s="20">
        <f t="shared" si="6"/>
        <v>0.7</v>
      </c>
      <c r="F26" s="20">
        <v>0.7</v>
      </c>
      <c r="G26" s="20">
        <f t="shared" si="7"/>
        <v>7.1000000000000005</v>
      </c>
    </row>
    <row r="27" spans="1:7" s="15" customFormat="1" ht="93" x14ac:dyDescent="0.25">
      <c r="A27" s="19">
        <v>660208</v>
      </c>
      <c r="B27" s="19" t="s">
        <v>71</v>
      </c>
      <c r="C27" s="20" t="s">
        <v>72</v>
      </c>
      <c r="D27" s="20">
        <v>2.9</v>
      </c>
      <c r="E27" s="20">
        <f t="shared" si="6"/>
        <v>0.3</v>
      </c>
      <c r="F27" s="20">
        <v>0.3</v>
      </c>
      <c r="G27" s="20">
        <f t="shared" si="7"/>
        <v>3.1999999999999997</v>
      </c>
    </row>
    <row r="28" spans="1:7" s="15" customFormat="1" ht="23.25" x14ac:dyDescent="0.25">
      <c r="A28" s="19"/>
      <c r="B28" s="13" t="s">
        <v>73</v>
      </c>
      <c r="C28" s="13"/>
      <c r="D28" s="14"/>
      <c r="E28" s="22">
        <f>E23+E24+E25+E26+E27</f>
        <v>14</v>
      </c>
      <c r="F28" s="14">
        <f>F23+F24+F25+F26+F27</f>
        <v>14</v>
      </c>
      <c r="G28" s="14"/>
    </row>
    <row r="29" spans="1:7" s="15" customFormat="1" ht="69.75" x14ac:dyDescent="0.25">
      <c r="A29" s="19">
        <v>67020303</v>
      </c>
      <c r="B29" s="19" t="s">
        <v>27</v>
      </c>
      <c r="C29" s="20" t="s">
        <v>60</v>
      </c>
      <c r="D29" s="20">
        <v>14</v>
      </c>
      <c r="E29" s="20">
        <f t="shared" ref="E29:E39" si="8">F29</f>
        <v>8</v>
      </c>
      <c r="F29" s="20">
        <v>8</v>
      </c>
      <c r="G29" s="20">
        <f t="shared" ref="G29:G39" si="9">D29+E29</f>
        <v>22</v>
      </c>
    </row>
    <row r="30" spans="1:7" s="15" customFormat="1" ht="139.5" x14ac:dyDescent="0.25">
      <c r="A30" s="19">
        <v>67020303</v>
      </c>
      <c r="B30" s="19" t="s">
        <v>31</v>
      </c>
      <c r="C30" s="20" t="s">
        <v>61</v>
      </c>
      <c r="D30" s="20">
        <v>10</v>
      </c>
      <c r="E30" s="20">
        <f t="shared" si="8"/>
        <v>2</v>
      </c>
      <c r="F30" s="20">
        <v>2</v>
      </c>
      <c r="G30" s="20">
        <f t="shared" si="9"/>
        <v>12</v>
      </c>
    </row>
    <row r="31" spans="1:7" s="15" customFormat="1" ht="46.5" x14ac:dyDescent="0.25">
      <c r="A31" s="19">
        <v>67020303</v>
      </c>
      <c r="B31" s="19">
        <v>20.02</v>
      </c>
      <c r="C31" s="20" t="s">
        <v>62</v>
      </c>
      <c r="D31" s="20">
        <v>5</v>
      </c>
      <c r="E31" s="20">
        <f t="shared" si="8"/>
        <v>-5</v>
      </c>
      <c r="F31" s="20">
        <v>-5</v>
      </c>
      <c r="G31" s="20">
        <f t="shared" si="9"/>
        <v>0</v>
      </c>
    </row>
    <row r="32" spans="1:7" s="15" customFormat="1" ht="69.75" x14ac:dyDescent="0.25">
      <c r="A32" s="19">
        <v>67020307</v>
      </c>
      <c r="B32" s="19" t="s">
        <v>27</v>
      </c>
      <c r="C32" s="20" t="s">
        <v>74</v>
      </c>
      <c r="D32" s="20">
        <v>52</v>
      </c>
      <c r="E32" s="20">
        <f t="shared" si="8"/>
        <v>33</v>
      </c>
      <c r="F32" s="20">
        <v>33</v>
      </c>
      <c r="G32" s="20">
        <f t="shared" si="9"/>
        <v>85</v>
      </c>
    </row>
    <row r="33" spans="1:7" s="15" customFormat="1" ht="116.25" x14ac:dyDescent="0.25">
      <c r="A33" s="19">
        <v>67020307</v>
      </c>
      <c r="B33" s="19" t="s">
        <v>28</v>
      </c>
      <c r="C33" s="20" t="s">
        <v>75</v>
      </c>
      <c r="D33" s="20">
        <v>19</v>
      </c>
      <c r="E33" s="20">
        <f t="shared" si="8"/>
        <v>5</v>
      </c>
      <c r="F33" s="20">
        <v>5</v>
      </c>
      <c r="G33" s="20">
        <f t="shared" si="9"/>
        <v>24</v>
      </c>
    </row>
    <row r="34" spans="1:7" s="15" customFormat="1" ht="46.5" x14ac:dyDescent="0.25">
      <c r="A34" s="19">
        <v>67020307</v>
      </c>
      <c r="B34" s="19">
        <v>20.02</v>
      </c>
      <c r="C34" s="20" t="s">
        <v>76</v>
      </c>
      <c r="D34" s="20">
        <v>6</v>
      </c>
      <c r="E34" s="20">
        <f t="shared" si="8"/>
        <v>-5</v>
      </c>
      <c r="F34" s="20">
        <v>-5</v>
      </c>
      <c r="G34" s="20">
        <f t="shared" si="9"/>
        <v>1</v>
      </c>
    </row>
    <row r="35" spans="1:7" s="15" customFormat="1" ht="69.75" x14ac:dyDescent="0.25">
      <c r="A35" s="19">
        <v>67020307</v>
      </c>
      <c r="B35" s="19" t="s">
        <v>52</v>
      </c>
      <c r="C35" s="20" t="s">
        <v>77</v>
      </c>
      <c r="D35" s="20">
        <v>5</v>
      </c>
      <c r="E35" s="20">
        <f t="shared" si="8"/>
        <v>-5</v>
      </c>
      <c r="F35" s="20">
        <v>-5</v>
      </c>
      <c r="G35" s="20">
        <f t="shared" si="9"/>
        <v>0</v>
      </c>
    </row>
    <row r="36" spans="1:7" s="15" customFormat="1" ht="93" x14ac:dyDescent="0.25">
      <c r="A36" s="19">
        <v>67020501</v>
      </c>
      <c r="B36" s="19" t="s">
        <v>31</v>
      </c>
      <c r="C36" s="20" t="s">
        <v>78</v>
      </c>
      <c r="D36" s="20">
        <v>27</v>
      </c>
      <c r="E36" s="20">
        <f t="shared" si="8"/>
        <v>15</v>
      </c>
      <c r="F36" s="20">
        <v>15</v>
      </c>
      <c r="G36" s="20">
        <f t="shared" si="9"/>
        <v>42</v>
      </c>
    </row>
    <row r="37" spans="1:7" s="15" customFormat="1" ht="93" x14ac:dyDescent="0.25">
      <c r="A37" s="19">
        <v>67020501</v>
      </c>
      <c r="B37" s="19" t="s">
        <v>28</v>
      </c>
      <c r="C37" s="20" t="s">
        <v>79</v>
      </c>
      <c r="D37" s="20">
        <v>35</v>
      </c>
      <c r="E37" s="20">
        <f t="shared" si="8"/>
        <v>20</v>
      </c>
      <c r="F37" s="20">
        <v>20</v>
      </c>
      <c r="G37" s="20">
        <f t="shared" si="9"/>
        <v>55</v>
      </c>
    </row>
    <row r="38" spans="1:7" s="15" customFormat="1" ht="46.5" x14ac:dyDescent="0.25">
      <c r="A38" s="19">
        <v>67020501</v>
      </c>
      <c r="B38" s="19">
        <v>20.02</v>
      </c>
      <c r="C38" s="20" t="s">
        <v>80</v>
      </c>
      <c r="D38" s="20">
        <v>10</v>
      </c>
      <c r="E38" s="20">
        <f t="shared" si="8"/>
        <v>-10</v>
      </c>
      <c r="F38" s="20">
        <v>-10</v>
      </c>
      <c r="G38" s="20">
        <f t="shared" si="9"/>
        <v>0</v>
      </c>
    </row>
    <row r="39" spans="1:7" s="15" customFormat="1" ht="46.5" x14ac:dyDescent="0.25">
      <c r="A39" s="19">
        <v>67020501</v>
      </c>
      <c r="B39" s="19" t="s">
        <v>52</v>
      </c>
      <c r="C39" s="20" t="s">
        <v>81</v>
      </c>
      <c r="D39" s="20">
        <v>5</v>
      </c>
      <c r="E39" s="20">
        <f t="shared" si="8"/>
        <v>-5</v>
      </c>
      <c r="F39" s="20">
        <v>-5</v>
      </c>
      <c r="G39" s="20">
        <f t="shared" si="9"/>
        <v>0</v>
      </c>
    </row>
    <row r="40" spans="1:7" s="15" customFormat="1" ht="23.25" x14ac:dyDescent="0.25">
      <c r="A40" s="19"/>
      <c r="B40" s="33" t="s">
        <v>82</v>
      </c>
      <c r="C40" s="33"/>
      <c r="D40" s="22"/>
      <c r="E40" s="22">
        <f>E29+E30+E31+E32+E33+E34+E35+E36+E37+E38+E39</f>
        <v>53</v>
      </c>
      <c r="F40" s="22">
        <f>F29+F30+F31+F32+F33+F34+F35+F36+F37+F38+F39</f>
        <v>53</v>
      </c>
      <c r="G40" s="14"/>
    </row>
    <row r="41" spans="1:7" s="15" customFormat="1" ht="93" x14ac:dyDescent="0.25">
      <c r="A41" s="19">
        <v>68020502</v>
      </c>
      <c r="B41" s="19" t="s">
        <v>13</v>
      </c>
      <c r="C41" s="20" t="s">
        <v>83</v>
      </c>
      <c r="D41" s="20">
        <v>3128</v>
      </c>
      <c r="E41" s="20">
        <f>F41</f>
        <v>81</v>
      </c>
      <c r="F41" s="20">
        <v>81</v>
      </c>
      <c r="G41" s="20">
        <f>D41+E41</f>
        <v>3209</v>
      </c>
    </row>
    <row r="42" spans="1:7" s="15" customFormat="1" ht="69.75" x14ac:dyDescent="0.25">
      <c r="A42" s="19">
        <v>680201501</v>
      </c>
      <c r="B42" s="19" t="s">
        <v>13</v>
      </c>
      <c r="C42" s="20" t="s">
        <v>24</v>
      </c>
      <c r="D42" s="20">
        <v>62.5</v>
      </c>
      <c r="E42" s="20">
        <f>F42</f>
        <v>5.3</v>
      </c>
      <c r="F42" s="20">
        <v>5.3</v>
      </c>
      <c r="G42" s="20">
        <f>D42+E42</f>
        <v>67.8</v>
      </c>
    </row>
    <row r="43" spans="1:7" s="15" customFormat="1" ht="48.75" customHeight="1" x14ac:dyDescent="0.25">
      <c r="A43" s="19"/>
      <c r="B43" s="13" t="s">
        <v>14</v>
      </c>
      <c r="C43" s="13"/>
      <c r="D43" s="14"/>
      <c r="E43" s="22">
        <f>E41+E42</f>
        <v>86.3</v>
      </c>
      <c r="F43" s="14">
        <f>F41+F42</f>
        <v>86.3</v>
      </c>
      <c r="G43" s="14"/>
    </row>
    <row r="44" spans="1:7" s="15" customFormat="1" ht="105.75" customHeight="1" x14ac:dyDescent="0.25">
      <c r="A44" s="19">
        <v>700206</v>
      </c>
      <c r="B44" s="19" t="s">
        <v>27</v>
      </c>
      <c r="C44" s="20" t="s">
        <v>33</v>
      </c>
      <c r="D44" s="20">
        <v>163</v>
      </c>
      <c r="E44" s="20">
        <f>F44</f>
        <v>100</v>
      </c>
      <c r="F44" s="20">
        <v>100</v>
      </c>
      <c r="G44" s="20">
        <f>D44+E44</f>
        <v>263</v>
      </c>
    </row>
    <row r="45" spans="1:7" s="15" customFormat="1" ht="127.5" customHeight="1" x14ac:dyDescent="0.25">
      <c r="A45" s="19">
        <v>700206</v>
      </c>
      <c r="B45" s="19" t="s">
        <v>28</v>
      </c>
      <c r="C45" s="20" t="s">
        <v>84</v>
      </c>
      <c r="D45" s="20">
        <v>65</v>
      </c>
      <c r="E45" s="20">
        <f t="shared" ref="E45:E49" si="10">F45</f>
        <v>50</v>
      </c>
      <c r="F45" s="20">
        <v>50</v>
      </c>
      <c r="G45" s="20">
        <f t="shared" ref="G45:G49" si="11">D45+E45</f>
        <v>115</v>
      </c>
    </row>
    <row r="46" spans="1:7" s="15" customFormat="1" ht="163.5" customHeight="1" x14ac:dyDescent="0.25">
      <c r="A46" s="19">
        <v>700250</v>
      </c>
      <c r="B46" s="19" t="s">
        <v>31</v>
      </c>
      <c r="C46" s="20" t="s">
        <v>85</v>
      </c>
      <c r="D46" s="20">
        <v>69</v>
      </c>
      <c r="E46" s="20">
        <f t="shared" si="10"/>
        <v>31.5</v>
      </c>
      <c r="F46" s="20">
        <v>31.5</v>
      </c>
      <c r="G46" s="20">
        <f t="shared" si="11"/>
        <v>100.5</v>
      </c>
    </row>
    <row r="47" spans="1:7" s="15" customFormat="1" ht="165" customHeight="1" x14ac:dyDescent="0.25">
      <c r="A47" s="19">
        <v>700250</v>
      </c>
      <c r="B47" s="19" t="s">
        <v>28</v>
      </c>
      <c r="C47" s="20" t="s">
        <v>54</v>
      </c>
      <c r="D47" s="20">
        <v>58</v>
      </c>
      <c r="E47" s="20">
        <f t="shared" si="10"/>
        <v>60</v>
      </c>
      <c r="F47" s="20">
        <v>60</v>
      </c>
      <c r="G47" s="20">
        <f t="shared" si="11"/>
        <v>118</v>
      </c>
    </row>
    <row r="48" spans="1:7" s="15" customFormat="1" ht="127.5" customHeight="1" x14ac:dyDescent="0.25">
      <c r="A48" s="19">
        <v>700250</v>
      </c>
      <c r="B48" s="19">
        <v>20.02</v>
      </c>
      <c r="C48" s="20" t="s">
        <v>86</v>
      </c>
      <c r="D48" s="20">
        <v>72</v>
      </c>
      <c r="E48" s="20">
        <f t="shared" si="10"/>
        <v>-30</v>
      </c>
      <c r="F48" s="20">
        <v>-30</v>
      </c>
      <c r="G48" s="20">
        <f t="shared" si="11"/>
        <v>42</v>
      </c>
    </row>
    <row r="49" spans="1:7" s="15" customFormat="1" ht="127.5" customHeight="1" x14ac:dyDescent="0.25">
      <c r="A49" s="19">
        <v>700250</v>
      </c>
      <c r="B49" s="19" t="s">
        <v>52</v>
      </c>
      <c r="C49" s="20" t="s">
        <v>87</v>
      </c>
      <c r="D49" s="20">
        <v>2</v>
      </c>
      <c r="E49" s="20">
        <f t="shared" si="10"/>
        <v>-1.5</v>
      </c>
      <c r="F49" s="20">
        <v>-1.5</v>
      </c>
      <c r="G49" s="20">
        <f t="shared" si="11"/>
        <v>0.5</v>
      </c>
    </row>
    <row r="50" spans="1:7" s="15" customFormat="1" ht="69" customHeight="1" x14ac:dyDescent="0.25">
      <c r="A50" s="19"/>
      <c r="B50" s="13" t="s">
        <v>32</v>
      </c>
      <c r="C50" s="13"/>
      <c r="D50" s="14"/>
      <c r="E50" s="22">
        <f>E44+E45+E46+E47+E48+E49</f>
        <v>210</v>
      </c>
      <c r="F50" s="14">
        <f>F44+F45+F46+F47+F48+F49</f>
        <v>210</v>
      </c>
      <c r="G50" s="14"/>
    </row>
    <row r="51" spans="1:7" s="15" customFormat="1" ht="99" customHeight="1" x14ac:dyDescent="0.25">
      <c r="A51" s="19">
        <v>84020303</v>
      </c>
      <c r="B51" s="19" t="s">
        <v>28</v>
      </c>
      <c r="C51" s="20" t="s">
        <v>97</v>
      </c>
      <c r="D51" s="20">
        <v>70</v>
      </c>
      <c r="E51" s="20">
        <f>F51</f>
        <v>81</v>
      </c>
      <c r="F51" s="20">
        <v>81</v>
      </c>
      <c r="G51" s="20">
        <f>D51+E51</f>
        <v>151</v>
      </c>
    </row>
    <row r="52" spans="1:7" s="15" customFormat="1" ht="65.25" customHeight="1" x14ac:dyDescent="0.25">
      <c r="A52" s="19">
        <v>84020303</v>
      </c>
      <c r="B52" s="19">
        <v>20.02</v>
      </c>
      <c r="C52" s="20" t="s">
        <v>98</v>
      </c>
      <c r="D52" s="20">
        <v>150</v>
      </c>
      <c r="E52" s="20">
        <f t="shared" ref="E52:E53" si="12">F52</f>
        <v>-50</v>
      </c>
      <c r="F52" s="20">
        <v>-50</v>
      </c>
      <c r="G52" s="20">
        <f t="shared" ref="G52:G53" si="13">D52+E52</f>
        <v>100</v>
      </c>
    </row>
    <row r="53" spans="1:7" s="15" customFormat="1" ht="95.25" customHeight="1" x14ac:dyDescent="0.25">
      <c r="A53" s="19">
        <v>84020303</v>
      </c>
      <c r="B53" s="19" t="s">
        <v>96</v>
      </c>
      <c r="C53" s="20" t="s">
        <v>99</v>
      </c>
      <c r="D53" s="20">
        <v>40</v>
      </c>
      <c r="E53" s="20">
        <f t="shared" si="12"/>
        <v>-31</v>
      </c>
      <c r="F53" s="20">
        <v>-31</v>
      </c>
      <c r="G53" s="20">
        <f t="shared" si="13"/>
        <v>9</v>
      </c>
    </row>
    <row r="54" spans="1:7" s="15" customFormat="1" ht="48.75" customHeight="1" x14ac:dyDescent="0.25">
      <c r="A54" s="19"/>
      <c r="B54" s="13" t="s">
        <v>95</v>
      </c>
      <c r="C54" s="13"/>
      <c r="D54" s="14"/>
      <c r="E54" s="22">
        <f>E51+E52+E53</f>
        <v>0</v>
      </c>
      <c r="F54" s="14">
        <f>F51++F52+F53</f>
        <v>0</v>
      </c>
      <c r="G54" s="14"/>
    </row>
    <row r="55" spans="1:7" ht="23.25" x14ac:dyDescent="0.35">
      <c r="A55" s="19"/>
      <c r="B55" s="13" t="s">
        <v>10</v>
      </c>
      <c r="C55" s="10"/>
      <c r="D55" s="11"/>
      <c r="E55" s="22">
        <f>E17+E19+E22+E28+E40+E43+E50+E54</f>
        <v>689.3</v>
      </c>
      <c r="F55" s="9">
        <f>F17+F19+F22+F28+F40+F43+F50+F54</f>
        <v>689.3</v>
      </c>
      <c r="G55" s="12"/>
    </row>
    <row r="56" spans="1:7" ht="33.75" customHeight="1" x14ac:dyDescent="0.25">
      <c r="A56" s="13"/>
      <c r="B56" s="25"/>
      <c r="C56" s="26"/>
      <c r="D56" s="26"/>
      <c r="E56" s="34" t="s">
        <v>18</v>
      </c>
      <c r="F56" s="34"/>
      <c r="G56" s="34"/>
    </row>
    <row r="57" spans="1:7" ht="18.75" customHeight="1" x14ac:dyDescent="0.25">
      <c r="A57" s="17"/>
      <c r="B57" s="25"/>
      <c r="C57" s="26"/>
      <c r="D57" s="35" t="s">
        <v>20</v>
      </c>
      <c r="E57" s="35"/>
      <c r="F57" s="35"/>
      <c r="G57" s="35"/>
    </row>
    <row r="58" spans="1:7" ht="23.25" customHeight="1" x14ac:dyDescent="0.25">
      <c r="A58" s="25" t="s">
        <v>17</v>
      </c>
      <c r="B58" s="27"/>
      <c r="C58" s="25"/>
      <c r="D58" s="25" t="s">
        <v>22</v>
      </c>
      <c r="E58" s="25" t="s">
        <v>23</v>
      </c>
      <c r="F58" s="25"/>
      <c r="G58" s="25"/>
    </row>
    <row r="59" spans="1:7" ht="18.75" x14ac:dyDescent="0.3">
      <c r="A59" s="25" t="s">
        <v>19</v>
      </c>
      <c r="B59" s="2"/>
      <c r="C59" s="3"/>
      <c r="D59" s="3"/>
      <c r="E59" s="3"/>
      <c r="F59" s="2"/>
      <c r="G59" s="2"/>
    </row>
    <row r="60" spans="1:7" x14ac:dyDescent="0.25">
      <c r="A60" s="25" t="s">
        <v>21</v>
      </c>
    </row>
    <row r="61" spans="1:7" ht="18.75" x14ac:dyDescent="0.3">
      <c r="A61" s="2"/>
    </row>
  </sheetData>
  <mergeCells count="2">
    <mergeCell ref="E56:G56"/>
    <mergeCell ref="D57:G57"/>
  </mergeCells>
  <pageMargins left="0.7" right="0.7" top="0.75" bottom="0.75" header="0.3" footer="0.3"/>
  <pageSetup scale="23" orientation="portrait" r:id="rId1"/>
  <rowBreaks count="1" manualBreakCount="1">
    <brk id="40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A22174-8EDB-42B5-9047-3E1CAB029895}">
  <dimension ref="A1:G19"/>
  <sheetViews>
    <sheetView tabSelected="1" view="pageBreakPreview" zoomScale="60" zoomScaleNormal="100" workbookViewId="0">
      <selection activeCell="C14" sqref="C14"/>
    </sheetView>
  </sheetViews>
  <sheetFormatPr defaultRowHeight="15" x14ac:dyDescent="0.25"/>
  <cols>
    <col min="1" max="1" width="19.42578125" customWidth="1"/>
    <col min="2" max="2" width="27.7109375" customWidth="1"/>
    <col min="3" max="3" width="30.42578125" customWidth="1"/>
    <col min="4" max="5" width="17.5703125" customWidth="1"/>
    <col min="6" max="6" width="16.28515625" customWidth="1"/>
    <col min="7" max="7" width="17" customWidth="1"/>
  </cols>
  <sheetData>
    <row r="1" spans="1:7" ht="23.25" x14ac:dyDescent="0.35">
      <c r="A1" s="4"/>
      <c r="B1" s="4"/>
      <c r="C1" s="4"/>
      <c r="D1" s="23" t="s">
        <v>29</v>
      </c>
      <c r="E1" s="5" t="s">
        <v>38</v>
      </c>
      <c r="F1" s="5"/>
    </row>
    <row r="2" spans="1:7" ht="23.25" x14ac:dyDescent="0.35">
      <c r="A2" s="30"/>
      <c r="B2" s="16"/>
      <c r="C2" s="4" t="s">
        <v>26</v>
      </c>
      <c r="D2" s="4"/>
      <c r="E2" s="4"/>
      <c r="F2" s="4"/>
      <c r="G2" s="4" t="s">
        <v>9</v>
      </c>
    </row>
    <row r="3" spans="1:7" s="15" customFormat="1" ht="45" x14ac:dyDescent="0.25">
      <c r="A3" s="31" t="s">
        <v>46</v>
      </c>
      <c r="B3" s="13" t="s">
        <v>0</v>
      </c>
      <c r="C3" s="13" t="s">
        <v>1</v>
      </c>
      <c r="D3" s="14" t="s">
        <v>2</v>
      </c>
      <c r="E3" s="14" t="s">
        <v>5</v>
      </c>
      <c r="F3" s="14" t="s">
        <v>43</v>
      </c>
      <c r="G3" s="14" t="s">
        <v>3</v>
      </c>
    </row>
    <row r="4" spans="1:7" s="15" customFormat="1" ht="46.5" x14ac:dyDescent="0.25">
      <c r="A4" s="19">
        <v>51020103</v>
      </c>
      <c r="B4" s="19" t="s">
        <v>88</v>
      </c>
      <c r="C4" s="20" t="s">
        <v>90</v>
      </c>
      <c r="D4" s="20">
        <v>400</v>
      </c>
      <c r="E4" s="20">
        <f t="shared" ref="E4" si="0">F4</f>
        <v>70</v>
      </c>
      <c r="F4" s="20">
        <v>70</v>
      </c>
      <c r="G4" s="20">
        <f t="shared" ref="G4" si="1">D4+E4</f>
        <v>470</v>
      </c>
    </row>
    <row r="5" spans="1:7" s="15" customFormat="1" ht="23.25" x14ac:dyDescent="0.25">
      <c r="A5" s="19">
        <v>51020103</v>
      </c>
      <c r="B5" s="13" t="s">
        <v>34</v>
      </c>
      <c r="C5" s="13"/>
      <c r="D5" s="14"/>
      <c r="E5" s="14">
        <f>E4</f>
        <v>70</v>
      </c>
      <c r="F5" s="14">
        <f>F4</f>
        <v>70</v>
      </c>
      <c r="G5" s="14"/>
    </row>
    <row r="6" spans="1:7" s="15" customFormat="1" ht="127.5" customHeight="1" x14ac:dyDescent="0.25">
      <c r="A6" s="19">
        <v>700250</v>
      </c>
      <c r="B6" s="19" t="s">
        <v>88</v>
      </c>
      <c r="C6" s="20" t="s">
        <v>89</v>
      </c>
      <c r="D6" s="20">
        <v>577</v>
      </c>
      <c r="E6" s="20">
        <f t="shared" ref="E6" si="2">F6</f>
        <v>12</v>
      </c>
      <c r="F6" s="20">
        <v>12</v>
      </c>
      <c r="G6" s="20">
        <f t="shared" ref="G6" si="3">D6+E6</f>
        <v>589</v>
      </c>
    </row>
    <row r="7" spans="1:7" s="15" customFormat="1" ht="168.75" customHeight="1" x14ac:dyDescent="0.25">
      <c r="A7" s="19">
        <v>700250</v>
      </c>
      <c r="B7" s="19" t="s">
        <v>36</v>
      </c>
      <c r="C7" s="20" t="s">
        <v>37</v>
      </c>
      <c r="D7" s="20">
        <v>343</v>
      </c>
      <c r="E7" s="20">
        <f>F7</f>
        <v>7</v>
      </c>
      <c r="F7" s="20">
        <v>7</v>
      </c>
      <c r="G7" s="20">
        <f>D7+E7</f>
        <v>350</v>
      </c>
    </row>
    <row r="8" spans="1:7" s="15" customFormat="1" ht="69" customHeight="1" x14ac:dyDescent="0.25">
      <c r="A8" s="19"/>
      <c r="B8" s="13" t="s">
        <v>32</v>
      </c>
      <c r="C8" s="13"/>
      <c r="D8" s="14"/>
      <c r="E8" s="22">
        <f>E6+E7</f>
        <v>19</v>
      </c>
      <c r="F8" s="14">
        <f>F6+F7</f>
        <v>19</v>
      </c>
      <c r="G8" s="14"/>
    </row>
    <row r="9" spans="1:7" s="15" customFormat="1" ht="88.5" customHeight="1" x14ac:dyDescent="0.25">
      <c r="A9" s="19">
        <v>740206</v>
      </c>
      <c r="B9" s="19" t="s">
        <v>88</v>
      </c>
      <c r="C9" s="20" t="s">
        <v>93</v>
      </c>
      <c r="D9" s="20">
        <v>1730</v>
      </c>
      <c r="E9" s="20">
        <f>F9</f>
        <v>-154</v>
      </c>
      <c r="F9" s="20">
        <v>-154</v>
      </c>
      <c r="G9" s="20">
        <f>D9+E9</f>
        <v>1576</v>
      </c>
    </row>
    <row r="10" spans="1:7" s="15" customFormat="1" ht="86.25" customHeight="1" x14ac:dyDescent="0.25">
      <c r="A10" s="19">
        <v>740206</v>
      </c>
      <c r="B10" s="19" t="s">
        <v>92</v>
      </c>
      <c r="C10" s="20" t="s">
        <v>94</v>
      </c>
      <c r="D10" s="20">
        <v>190</v>
      </c>
      <c r="E10" s="20">
        <f>F10</f>
        <v>65</v>
      </c>
      <c r="F10" s="20">
        <v>65</v>
      </c>
      <c r="G10" s="20">
        <f>D10+E10</f>
        <v>255</v>
      </c>
    </row>
    <row r="11" spans="1:7" s="15" customFormat="1" ht="51" customHeight="1" x14ac:dyDescent="0.25">
      <c r="A11" s="19"/>
      <c r="B11" s="13" t="s">
        <v>91</v>
      </c>
      <c r="C11" s="13"/>
      <c r="D11" s="20"/>
      <c r="E11" s="22">
        <f>E9+E10</f>
        <v>-89</v>
      </c>
      <c r="F11" s="22">
        <f>F9+F10</f>
        <v>-89</v>
      </c>
      <c r="G11" s="20"/>
    </row>
    <row r="12" spans="1:7" s="15" customFormat="1" ht="99" customHeight="1" x14ac:dyDescent="0.35">
      <c r="A12" s="19"/>
      <c r="B12" s="13" t="s">
        <v>10</v>
      </c>
      <c r="C12" s="10"/>
      <c r="D12" s="11"/>
      <c r="E12" s="22">
        <f>E5+E8+E11</f>
        <v>0</v>
      </c>
      <c r="F12" s="14">
        <f>F5+F8+F11</f>
        <v>0</v>
      </c>
      <c r="G12" s="12"/>
    </row>
    <row r="13" spans="1:7" s="15" customFormat="1" ht="42.75" customHeight="1" x14ac:dyDescent="0.2">
      <c r="A13" s="13"/>
      <c r="B13" s="25"/>
      <c r="C13" s="26"/>
      <c r="D13" s="26"/>
      <c r="E13" s="34" t="s">
        <v>18</v>
      </c>
      <c r="F13" s="34"/>
      <c r="G13" s="34"/>
    </row>
    <row r="14" spans="1:7" s="15" customFormat="1" ht="17.25" customHeight="1" x14ac:dyDescent="0.2">
      <c r="A14" s="17"/>
      <c r="B14" s="25"/>
      <c r="C14" s="26"/>
      <c r="D14" s="35" t="s">
        <v>20</v>
      </c>
      <c r="E14" s="35"/>
      <c r="F14" s="35"/>
      <c r="G14" s="35"/>
    </row>
    <row r="15" spans="1:7" s="15" customFormat="1" ht="33.75" customHeight="1" x14ac:dyDescent="0.2">
      <c r="A15" s="25" t="s">
        <v>17</v>
      </c>
      <c r="B15" s="27"/>
      <c r="C15" s="25"/>
      <c r="D15" s="25" t="s">
        <v>22</v>
      </c>
      <c r="E15" s="25" t="s">
        <v>23</v>
      </c>
      <c r="F15" s="25"/>
      <c r="G15" s="25"/>
    </row>
    <row r="16" spans="1:7" ht="18.75" x14ac:dyDescent="0.3">
      <c r="A16" s="25" t="s">
        <v>19</v>
      </c>
      <c r="B16" s="2"/>
      <c r="C16" s="3"/>
      <c r="D16" s="3"/>
      <c r="E16" s="3"/>
      <c r="F16" s="2"/>
      <c r="G16" s="2"/>
    </row>
    <row r="17" spans="1:1" ht="20.25" customHeight="1" x14ac:dyDescent="0.25">
      <c r="A17" s="25" t="s">
        <v>21</v>
      </c>
    </row>
    <row r="18" spans="1:1" ht="18.75" customHeight="1" x14ac:dyDescent="0.3">
      <c r="A18" s="2"/>
    </row>
    <row r="19" spans="1:1" ht="23.25" customHeight="1" x14ac:dyDescent="0.25"/>
  </sheetData>
  <mergeCells count="2">
    <mergeCell ref="E13:G13"/>
    <mergeCell ref="D14:G14"/>
  </mergeCells>
  <pageMargins left="0.7" right="0.7" top="0.75" bottom="0.75" header="0.3" footer="0.3"/>
  <pageSetup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PHCL ANEXA 1</vt:lpstr>
      <vt:lpstr>PHCL ANEXA 2</vt:lpstr>
      <vt:lpstr>PHCL ANEXA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2025-10-20T08:07:35Z</dcterms:modified>
</cp:coreProperties>
</file>