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cretar\Desktop\anexe buget si lista 30.09.2025\anexe buget lista\"/>
    </mc:Choice>
  </mc:AlternateContent>
  <bookViews>
    <workbookView xWindow="720" yWindow="390" windowWidth="27555" windowHeight="12315" activeTab="4"/>
  </bookViews>
  <sheets>
    <sheet name="anexa1 lista" sheetId="3" r:id="rId1"/>
    <sheet name="pnrr" sheetId="5" r:id="rId2"/>
    <sheet name="feadr" sheetId="6" r:id="rId3"/>
    <sheet name="fes+" sheetId="7" r:id="rId4"/>
    <sheet name="fm" sheetId="8" r:id="rId5"/>
  </sheets>
  <calcPr calcId="152511"/>
</workbook>
</file>

<file path=xl/calcChain.xml><?xml version="1.0" encoding="utf-8"?>
<calcChain xmlns="http://schemas.openxmlformats.org/spreadsheetml/2006/main">
  <c r="C77" i="3" l="1"/>
  <c r="C76" i="3" s="1"/>
  <c r="C117" i="3" l="1"/>
  <c r="C93" i="3"/>
  <c r="C83" i="3"/>
  <c r="C55" i="3"/>
  <c r="C49" i="3"/>
  <c r="C38" i="3"/>
  <c r="C30" i="3" l="1"/>
  <c r="C9" i="3"/>
  <c r="C113" i="3" l="1"/>
  <c r="C12" i="5"/>
  <c r="C65" i="3"/>
  <c r="C124" i="3" l="1"/>
  <c r="C10" i="8"/>
  <c r="C7" i="8"/>
  <c r="C120" i="3" l="1"/>
  <c r="C112" i="3"/>
  <c r="C80" i="3"/>
  <c r="C60" i="3"/>
  <c r="C28" i="3"/>
  <c r="C7" i="7"/>
  <c r="C8" i="3"/>
  <c r="C25" i="3"/>
  <c r="C24" i="3" s="1"/>
  <c r="C22" i="3"/>
  <c r="C135" i="3" s="1"/>
  <c r="C134" i="3" l="1"/>
  <c r="C79" i="3"/>
  <c r="C27" i="3"/>
  <c r="C48" i="3"/>
  <c r="C21" i="3"/>
  <c r="C133" i="3"/>
  <c r="C59" i="3"/>
  <c r="C116" i="3" l="1"/>
  <c r="C136" i="3" s="1"/>
  <c r="C15" i="5" l="1"/>
  <c r="C9" i="5" l="1"/>
  <c r="C7" i="6" l="1"/>
  <c r="C7" i="5" l="1"/>
  <c r="C20" i="5" s="1"/>
</calcChain>
</file>

<file path=xl/sharedStrings.xml><?xml version="1.0" encoding="utf-8"?>
<sst xmlns="http://schemas.openxmlformats.org/spreadsheetml/2006/main" count="251" uniqueCount="166">
  <si>
    <t>Nr. crt.</t>
  </si>
  <si>
    <t>Denumire obiectiv</t>
  </si>
  <si>
    <t>I.</t>
  </si>
  <si>
    <t>Cap.51.02- autoritati executive</t>
  </si>
  <si>
    <t>B.</t>
  </si>
  <si>
    <t>Lucrari noi</t>
  </si>
  <si>
    <t>C.</t>
  </si>
  <si>
    <t>Alte cheltuieli</t>
  </si>
  <si>
    <t>IV.</t>
  </si>
  <si>
    <t>Cap.65.02- Invatamant</t>
  </si>
  <si>
    <t>A.</t>
  </si>
  <si>
    <t>Lucrari in continuare</t>
  </si>
  <si>
    <t>Reabilitare, modernizare si dotare gradinita in comuna Valea Calugareasca</t>
  </si>
  <si>
    <t>Cap.66.02- Sanatate</t>
  </si>
  <si>
    <t>Cap.67.02- Cultura, recreere, religie</t>
  </si>
  <si>
    <t>Reabilitare , modernizare si transformare camin nefamilisti nr.2, p+4 in locuinte sociale</t>
  </si>
  <si>
    <t xml:space="preserve">B. </t>
  </si>
  <si>
    <t>Cap.74.02- protectia mediului</t>
  </si>
  <si>
    <t xml:space="preserve">VIII </t>
  </si>
  <si>
    <t>Cap.84.02- transporturi</t>
  </si>
  <si>
    <t xml:space="preserve">C. </t>
  </si>
  <si>
    <t>TOTAL</t>
  </si>
  <si>
    <t>JUDETUL PRAHOVA</t>
  </si>
  <si>
    <t>COMUNA VALEA CALUGAREASCA</t>
  </si>
  <si>
    <t>DALI si consultanta pentru  reabilitare termică şi energetică Gradinita Nicovani ( program Elena)</t>
  </si>
  <si>
    <t>VII</t>
  </si>
  <si>
    <t>Forare put captare apa potabila Pantazi</t>
  </si>
  <si>
    <t>Reabilitare si extindere alimentare cu apa in Valea Calugareasca</t>
  </si>
  <si>
    <t>Realizare plan urbanistic general</t>
  </si>
  <si>
    <t>Actualizare documentatie cadastrala cartier Darvari</t>
  </si>
  <si>
    <t>Achizitie autoutilitara basculabila</t>
  </si>
  <si>
    <t>Realizare loc joaca copii satul Rachieri</t>
  </si>
  <si>
    <t xml:space="preserve">PT reabilitare baza sportiva Valea Calugareasca </t>
  </si>
  <si>
    <t>PT Realizare loc joaca copii satul Rachieri</t>
  </si>
  <si>
    <t>Forare put captare apa potabila Valea Poienii complet echipat</t>
  </si>
  <si>
    <t>Cresterea eficientei energetice a infrastructurii de iluminat public in comuna Valea Calugareasca</t>
  </si>
  <si>
    <t>DALI si consultanta infintare si extindere retea gaze naturale in comuna Valea Calugareasca</t>
  </si>
  <si>
    <t>Documentatii avizare forare put captare apa potabila Valea Poienii</t>
  </si>
  <si>
    <t>Achizitie plan de eficientizare energetica pentru energie regenerabila</t>
  </si>
  <si>
    <t>PT si consultanta modernizare si extindere sistem alimentare cu apa si canal in Valea Calugareasca</t>
  </si>
  <si>
    <t>Modernizare strazi in com. Valea Calugareasca</t>
  </si>
  <si>
    <t>PT si consultanta santuri si constructii conexe</t>
  </si>
  <si>
    <t>PT trotuare si rigole in comuna Valea Calugareasca</t>
  </si>
  <si>
    <t>Reactualizare DALI modernizare si extindere sistem de alimentare cu apa si canalizare in comuna Valea Calugareasca</t>
  </si>
  <si>
    <t>lista proiectelor cu finantare din sume reprezentand asistenta financiara nerambursabila aferenta PNRR</t>
  </si>
  <si>
    <t>nr. crt</t>
  </si>
  <si>
    <t>Sitem inteligent de management local cu compenente sistem de monitorizare si siguranta a spatiului public, Centru de monitorizare in timp real a situatie localitatii,Sitem Video inteligent de monitorizare a traficului si siguranta a drumurilor publice</t>
  </si>
  <si>
    <t>total</t>
  </si>
  <si>
    <t>Trotuare si rigole in comuna Valea Calugareasca</t>
  </si>
  <si>
    <t>DALI trotuare si rigole in comunaValea Calugareasca</t>
  </si>
  <si>
    <t>II.</t>
  </si>
  <si>
    <t>Infiintarea unui centru de colectare selectiva a deseurilor rin acord voluntar, comuna Valea Calugareasca, jud Prahova</t>
  </si>
  <si>
    <t>Separatie bransament electric Sala Sport</t>
  </si>
  <si>
    <t>Amenajare baza sportiva Valea Calugareasca</t>
  </si>
  <si>
    <t>Documentatii modernizare sediu biblioteca comunala Mircea Iorgulescu com. Valea Calugareasca</t>
  </si>
  <si>
    <t>SF si consultanta modernizarea instrastructutii rutiere drumuri comunale in Com. Valea Calugareasca</t>
  </si>
  <si>
    <t>Cap.70.02- protectia servicii dezvoltare</t>
  </si>
  <si>
    <t>Extindere sistemelor de apa si canalizare  in com. Valea Calugareasca</t>
  </si>
  <si>
    <t>PT extindere sistemelor de apa si canalizare  in com. Valea Calugareasca</t>
  </si>
  <si>
    <t>lista proiectelor cu finantare din sume reprezentand asistenta financiara nerambursabila aferenta FEADR</t>
  </si>
  <si>
    <t>PT renovare si recompartimentare dispensar si anexa, parter, amenajari exterioare, semnalistica- sat Darvari Valea Calugareasca</t>
  </si>
  <si>
    <t>Cap.61.02- Ordine publica si siguranta nationala</t>
  </si>
  <si>
    <t>PT Cresterea eficientei energetice a infrastructurii de iluminat public in comuna Valea Calugareasca</t>
  </si>
  <si>
    <t xml:space="preserve"> SF si consultanta instalatie  fotovoltaica pentru consum propriu in com. V. Calugareasca</t>
  </si>
  <si>
    <t>Bransament gaze naturale Dispensar Darvari</t>
  </si>
  <si>
    <t>PT si consultanta infintare centru de colectare cu aport voluntar</t>
  </si>
  <si>
    <t>DALI si consultanta pentru  reabilitare termică şi energetică obiectivului educaţional Gradinita Darvari</t>
  </si>
  <si>
    <t xml:space="preserve">Renovare si recompartimentare dispensar si anexa, parter, amenajari exterioare, semnalistica- sat Darvari Valea Calugareasca, </t>
  </si>
  <si>
    <t>Amenajare spatii joaca copii Valea Ursoii si Valea Popii</t>
  </si>
  <si>
    <t>Amenajare spatii joaca copii Radila</t>
  </si>
  <si>
    <t>PT Amenajare spatii joaca copii Valea Ursoii si Valea Popii</t>
  </si>
  <si>
    <t>Amenajare zona protectie rezervoare apa si foraje captare apa potabila</t>
  </si>
  <si>
    <t>DALI si PT si consultanta inlocuire conducta retea apa in satele Arva, Valea Popii, Valea Mantei, Valea Ursoii</t>
  </si>
  <si>
    <t>SF extindere retea apa si canal Varfuri, Schiau, Rachieri, Valea Mantei</t>
  </si>
  <si>
    <t>Documentatii amenajare zona protectie rezervoare apa si foraje captare apa potabila</t>
  </si>
  <si>
    <t xml:space="preserve"> DALI si PT Extindere retele apa potabila si canalizare in cartierele Pantazi, Colonie si retea canalizare Darvari</t>
  </si>
  <si>
    <t>PT Amenajare intersectii pe DN1B</t>
  </si>
  <si>
    <t>DALI si PT Reabilitare drumuri comunale prin asfaltare in comuna Valea Calugareasca</t>
  </si>
  <si>
    <t>DALI si PT Santuri si rigole in comuna Valea Calugareasca</t>
  </si>
  <si>
    <t>III.</t>
  </si>
  <si>
    <t>V.</t>
  </si>
  <si>
    <t>Extindere canalizare in comuna Valea Calugareasca</t>
  </si>
  <si>
    <t>PT si consultanta extindere canalizare in comuna Valea Calugareasca</t>
  </si>
  <si>
    <t>Documentatii tehnice si consultanta modernizare scoli din Valea Calugareasca</t>
  </si>
  <si>
    <t>DALI si PT consolidare camin cultural Darvari</t>
  </si>
  <si>
    <t xml:space="preserve"> Modernizare si extindere sistem alimentare cu apa si canal in Valea Calugareasca</t>
  </si>
  <si>
    <t>DALI si consultanta cresterea eficientei energetice retea iluminat etapa II</t>
  </si>
  <si>
    <t xml:space="preserve">Documentatii tehnice si de avizare foraj put captare apa Rachieri, </t>
  </si>
  <si>
    <t>Modernizare punte carosabila peste raul Teleajen, sat Rachieri</t>
  </si>
  <si>
    <t>Punere in siguranta Scoala Darvari</t>
  </si>
  <si>
    <t>Executie sistem de securitate fizica gradinita cu program prelungit Valea Calugareasca</t>
  </si>
  <si>
    <t>Documentatii tehnice si consultanta eficientizare energetica gradinite din Valea Calugareasca</t>
  </si>
  <si>
    <t>Scenotehnica pentru Camin cultural Valea Calugareasca</t>
  </si>
  <si>
    <t>Forare put captare apa potabila Rachieri complet echipat</t>
  </si>
  <si>
    <t>Reconfigurare sistem efractie, control acces si supraveghere video Scoala Rachieri</t>
  </si>
  <si>
    <t>Santuri si constructii conexe in comuna Valea Calugareasca</t>
  </si>
  <si>
    <t>Cap.51.02- autoritati executive investitii plus fonduri</t>
  </si>
  <si>
    <t>Documentatii tehnice Sistem inteligent de management local cu compenente sistem de monitorizare si siguranta a spatiului public, Centru de monitorizare in timp real a situatiei localitatii,Sistem Video inteligent de monitorizare a traficului si siguranta a drumurilor publice</t>
  </si>
  <si>
    <t>achizitionare statii reincarcare electrice</t>
  </si>
  <si>
    <t>documentatii tehnice si consultanta digitalizare primarie</t>
  </si>
  <si>
    <t>Cap.54.02- Alte servicii publice generale</t>
  </si>
  <si>
    <t>Achizitie calculator evidenta populatiei</t>
  </si>
  <si>
    <t>Achizitie sirena situatii de urgenta</t>
  </si>
  <si>
    <t>Centrala termina gradinita centru</t>
  </si>
  <si>
    <t>Proiect: "Elevi Prahoveni"</t>
  </si>
  <si>
    <t>achizitie centrala termica la caminul cultural</t>
  </si>
  <si>
    <t>Documentatii tehnice inlocuire acoperis sala de sport</t>
  </si>
  <si>
    <t>Cap.70.02 Servicii dezvoltare publica investitii plus fonduri</t>
  </si>
  <si>
    <t>Extindere retele apa potabila si canalizare in cartierele Pantazi, Colonie si retea canalizare Darvari</t>
  </si>
  <si>
    <t>Achizitie containere selectie deseurii textile</t>
  </si>
  <si>
    <t>Lista de investitii  pe anul 2025</t>
  </si>
  <si>
    <t>propuneri an 2025</t>
  </si>
  <si>
    <t>lista proiectelor cu finantare din sume reprezentand asistenta financiara nerambursabila aferenta FES+</t>
  </si>
  <si>
    <t>propunere  2025</t>
  </si>
  <si>
    <t>VI.</t>
  </si>
  <si>
    <t>IX</t>
  </si>
  <si>
    <t>Achizitie firme luminoase institutii publice</t>
  </si>
  <si>
    <t>Documentatii tehnice retele utilitati cresa mare Arva</t>
  </si>
  <si>
    <t>Extindere LEA 20 kw cartier nou Pantazi</t>
  </si>
  <si>
    <t xml:space="preserve"> PT Extindere LEA 20 kw cartier nou Pantazi</t>
  </si>
  <si>
    <t xml:space="preserve"> Documentatii Consolidare seismică şi creşterea eficienţei energetice Sediu administrativ, Comuna Valea Călugărească</t>
  </si>
  <si>
    <t xml:space="preserve"> Documentatii Consolidare seismică şi creşterea eficienţei energetice a școlii Nicovani, Comuna Valea Călugărească</t>
  </si>
  <si>
    <t>SECRETAR GENERAL,</t>
  </si>
  <si>
    <t xml:space="preserve">  CONTRASEMNEAZĂ</t>
  </si>
  <si>
    <t xml:space="preserve">PREŞEDINTE DE ŞEDINŢĂ,                                                                                   </t>
  </si>
  <si>
    <t xml:space="preserve">         Maria-Felicia GHEORGHE</t>
  </si>
  <si>
    <t xml:space="preserve">                                                                                                                     Maria-Felicia GHEORGHE</t>
  </si>
  <si>
    <t>Registrul spatiilor verzi</t>
  </si>
  <si>
    <t xml:space="preserve"> Documentatii Forare put captare apa potabila Pantazi</t>
  </si>
  <si>
    <t>lista proiectelor cu finantare din sume reprezentand asistenta financiara nerambursabila aferenta Programelor finantate din fondul pentru tranzitie justa 56.51</t>
  </si>
  <si>
    <t>Instalatie  fotovoltaica pentru consum propriu in com. V. Calugareasca</t>
  </si>
  <si>
    <t>PT si consultanta instalatie  fotovoltaica pentru consum propriu in com. V. Calugareasca</t>
  </si>
  <si>
    <t>Documentatii tehnice Inființarea unui sens giratoriu la limita de proprietate dintre Comuna Bucov și Comuna Valea Călugărească</t>
  </si>
  <si>
    <t xml:space="preserve">                                                                                       Maria-Felicia GHEORGHE</t>
  </si>
  <si>
    <t>Cap.70.02 Servicii dezvoltare</t>
  </si>
  <si>
    <t>Achizitionare 2 buc totemuri Valea Calugareasca</t>
  </si>
  <si>
    <t>Realizare sistem BACK-UP pentru alimentarea cu energie electrica a atelierelor de practica si labotatoarelor de discipline tehnice - corp A</t>
  </si>
  <si>
    <t>Igienizare ateliere de practica si laboratoare discipline tehnice-corp A</t>
  </si>
  <si>
    <t>Completare imprejmuire curte liceu</t>
  </si>
  <si>
    <t>SF modernizare si dotare parc SMART in comuna Valea Calugareasca</t>
  </si>
  <si>
    <t>Finanțarea bibliotecilor pentru a deveni hub-uri de dezvoltare a competențelor digitale - modernizare sediu biblioteca comunală mircea iorgulescu com. valea călugărească și dotarea unui număr de 22 de biblioteci</t>
  </si>
  <si>
    <t>PT modernizare sediu biblioteca comunală mircea iorgulescu com. valea călugărească și dotarea unui număr de 22 de biblioteci</t>
  </si>
  <si>
    <t>Documentatii tehnice racord retea electrica centru cu aport voluntar</t>
  </si>
  <si>
    <t>Documentatii tehnice si consultanta proiect Digitalizarea administratiei publice in folosul cetatenilor comunei Valea Calugareasca</t>
  </si>
  <si>
    <t>Achizitie utilaj toaletare vegetatie</t>
  </si>
  <si>
    <t>Punere in siguranta gradinita Darvari</t>
  </si>
  <si>
    <t>Documentatii tehnice punere in siguranta gradinita Darvari</t>
  </si>
  <si>
    <t>Continuare lucrari Dispensar Darvari , amenajari exteriaare si imprejmuire</t>
  </si>
  <si>
    <t>PT continuare lucrari Dispensar Darvari , amenajari exterioare si imprejmuire</t>
  </si>
  <si>
    <t xml:space="preserve">  PT infintare si extindere retea gaze naturale in comuna Valea Calugareasca</t>
  </si>
  <si>
    <t>Elaborare strategie tarifara pentru serviciul public de alimentare cu apa si canalizare in comuna Valea Calugareasca</t>
  </si>
  <si>
    <t>Mihai GHEORGHE</t>
  </si>
  <si>
    <t>Achizitie firma luminoasa gradinita cu program prelungit</t>
  </si>
  <si>
    <t>Bransament trifazic Dispensar Darvari</t>
  </si>
  <si>
    <t>Instalatie interioara de gaze naturale dispensar Darvari</t>
  </si>
  <si>
    <t>PT Instalatie interioara de gaze naturale dispensar Darvari</t>
  </si>
  <si>
    <t>Prelungire retea iluminat public sat Varfuri</t>
  </si>
  <si>
    <t>Santuri, rigole si sisteme de scurgere a apelor in comuna Valea Calugareasca</t>
  </si>
  <si>
    <t>Cap.68.02- asistenta sociala</t>
  </si>
  <si>
    <t>X</t>
  </si>
  <si>
    <t xml:space="preserve">Intocmire documentatii pentru proiectul „Solidaritate pentru bunici – Servicii sociale în comuna VALEA CALUGĂREASCĂ Prahova“ </t>
  </si>
  <si>
    <t>Anexa nr.1 la HCL 86 /30.09.2025</t>
  </si>
  <si>
    <t>Anexa nr.2 la HCL 86 /30.09.2025</t>
  </si>
  <si>
    <t>Anexa nr.3 la HCL 86 /30.09.2025</t>
  </si>
  <si>
    <t>Anexa nr.4 la HCL 86 /30.09.2025</t>
  </si>
  <si>
    <t>Anexa nr.5 la HCL 86/30.09.2025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</si>
</sst>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family val="2"/>
      <scheme val="minor"/>
    </font>
    <font>
      <sz val="14"/>
      <name val="Times New Roman"/>
      <family val="1"/>
    </font>
    <font>
      <sz val="10"/>
      <color indexed="17"/>
      <name val="Arial"/>
      <family val="2"/>
    </font>
    <font>
      <sz val="10"/>
      <color indexed="12"/>
      <name val="Arial"/>
      <family val="2"/>
    </font>
    <font>
      <b/>
      <i/>
      <sz val="14"/>
      <name val="Times New Roman"/>
      <family val="1"/>
    </font>
    <font>
      <b/>
      <i/>
      <sz val="11"/>
      <color theme="1"/>
      <name val="Calibri"/>
      <family val="2"/>
      <scheme val="minor"/>
    </font>
    <font>
      <b/>
      <sz val="14"/>
      <color indexed="17"/>
      <name val="Times New Roman"/>
      <family val="1"/>
    </font>
    <font>
      <b/>
      <sz val="10"/>
      <color indexed="17"/>
      <name val="Arial"/>
      <family val="2"/>
    </font>
    <font>
      <b/>
      <sz val="14"/>
      <color indexed="12"/>
      <name val="Times New Roman"/>
      <family val="1"/>
    </font>
    <font>
      <b/>
      <sz val="14"/>
      <color rgb="FFFF0000"/>
      <name val="Times New Roman"/>
      <family val="1"/>
    </font>
    <font>
      <b/>
      <sz val="14"/>
      <color indexed="10"/>
      <name val="Times New Roman"/>
      <family val="1"/>
    </font>
    <font>
      <sz val="14"/>
      <color rgb="FFFF0000"/>
      <name val="Times New Roman"/>
      <family val="1"/>
    </font>
    <font>
      <sz val="10"/>
      <color rgb="FFFF0000"/>
      <name val="Arial"/>
      <family val="2"/>
    </font>
    <font>
      <sz val="14"/>
      <color rgb="FF00B050"/>
      <name val="Times New Roman"/>
      <family val="1"/>
    </font>
    <font>
      <sz val="10"/>
      <color rgb="FF00B050"/>
      <name val="Arial"/>
      <family val="2"/>
    </font>
    <font>
      <sz val="14"/>
      <color indexed="12"/>
      <name val="Times New Roman"/>
      <family val="1"/>
    </font>
    <font>
      <sz val="10"/>
      <color indexed="10"/>
      <name val="Arial"/>
      <family val="2"/>
    </font>
    <font>
      <sz val="14"/>
      <color rgb="FF002060"/>
      <name val="Times New Roman"/>
      <family val="1"/>
    </font>
    <font>
      <sz val="14"/>
      <color indexed="17"/>
      <name val="Times New Roman"/>
      <family val="1"/>
    </font>
    <font>
      <sz val="10"/>
      <color rgb="FF002060"/>
      <name val="Arial"/>
      <family val="2"/>
    </font>
    <font>
      <b/>
      <sz val="10"/>
      <color indexed="12"/>
      <name val="Arial"/>
      <family val="2"/>
    </font>
    <font>
      <sz val="10"/>
      <color indexed="57"/>
      <name val="Arial"/>
      <family val="2"/>
    </font>
    <font>
      <sz val="10"/>
      <color indexed="53"/>
      <name val="Times New Roman"/>
      <family val="1"/>
    </font>
    <font>
      <b/>
      <sz val="14"/>
      <color indexed="53"/>
      <name val="Times New Roman"/>
      <family val="1"/>
    </font>
    <font>
      <sz val="14"/>
      <color indexed="57"/>
      <name val="Times New Roman"/>
      <family val="1"/>
    </font>
    <font>
      <b/>
      <sz val="14"/>
      <color indexed="57"/>
      <name val="Times New Roman"/>
      <family val="1"/>
    </font>
    <font>
      <b/>
      <sz val="14"/>
      <name val="Times New Roman"/>
      <family val="1"/>
    </font>
    <font>
      <b/>
      <sz val="10"/>
      <name val="Arial"/>
      <family val="2"/>
    </font>
    <font>
      <b/>
      <i/>
      <sz val="14"/>
      <color theme="1"/>
      <name val="Times New Roman"/>
      <family val="1"/>
    </font>
    <font>
      <b/>
      <sz val="18"/>
      <color theme="1"/>
      <name val="Cambria"/>
      <family val="1"/>
      <scheme val="major"/>
    </font>
    <font>
      <b/>
      <sz val="14"/>
      <color rgb="FF002060"/>
      <name val="Times New Roman"/>
      <family val="1"/>
    </font>
    <font>
      <sz val="9"/>
      <name val="Arial"/>
      <family val="2"/>
    </font>
    <font>
      <sz val="10"/>
      <name val="Arial"/>
      <family val="2"/>
    </font>
    <font>
      <b/>
      <sz val="9"/>
      <name val="Times New Roman"/>
      <family val="1"/>
    </font>
    <font>
      <sz val="14"/>
      <color rgb="FFC00000"/>
      <name val="Times New Roman"/>
      <family val="1"/>
    </font>
    <font>
      <sz val="10"/>
      <color rgb="FFC00000"/>
      <name val="Arial"/>
      <family val="2"/>
    </font>
    <font>
      <sz val="9"/>
      <color theme="1"/>
      <name val="Calibri"/>
      <family val="2"/>
      <scheme val="minor"/>
    </font>
    <font>
      <b/>
      <sz val="14"/>
      <color theme="3" tint="-0.249977111117893"/>
      <name val="Times New Roman"/>
      <family val="1"/>
    </font>
    <font>
      <b/>
      <sz val="14"/>
      <color rgb="FF0070C0"/>
      <name val="Times New Roman"/>
      <family val="1"/>
    </font>
    <font>
      <b/>
      <sz val="10"/>
      <color rgb="FF00206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3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5" fillId="0" borderId="0" xfId="0" applyFont="1"/>
    <xf numFmtId="0" fontId="6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3" fillId="0" borderId="1" xfId="0" applyFont="1" applyBorder="1"/>
    <xf numFmtId="0" fontId="4" fillId="0" borderId="1" xfId="0" applyFont="1" applyBorder="1" applyAlignment="1">
      <alignment horizontal="right" vertical="top" wrapText="1"/>
    </xf>
    <xf numFmtId="0" fontId="10" fillId="0" borderId="1" xfId="0" applyFont="1" applyBorder="1" applyAlignment="1">
      <alignment vertical="top" wrapText="1"/>
    </xf>
    <xf numFmtId="0" fontId="16" fillId="0" borderId="0" xfId="0" applyFont="1"/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right" vertical="top" wrapText="1"/>
    </xf>
    <xf numFmtId="0" fontId="11" fillId="2" borderId="1" xfId="0" applyFont="1" applyFill="1" applyBorder="1" applyAlignment="1">
      <alignment horizontal="center" vertical="top" wrapText="1"/>
    </xf>
    <xf numFmtId="0" fontId="14" fillId="0" borderId="0" xfId="0" applyFont="1"/>
    <xf numFmtId="0" fontId="6" fillId="2" borderId="1" xfId="0" applyFont="1" applyFill="1" applyBorder="1" applyAlignment="1">
      <alignment horizontal="center" vertical="top" wrapText="1"/>
    </xf>
    <xf numFmtId="0" fontId="12" fillId="0" borderId="0" xfId="0" applyFont="1"/>
    <xf numFmtId="0" fontId="20" fillId="0" borderId="0" xfId="0" applyFont="1"/>
    <xf numFmtId="0" fontId="6" fillId="0" borderId="1" xfId="0" applyFont="1" applyBorder="1" applyAlignment="1">
      <alignment horizontal="center" vertical="top" wrapText="1"/>
    </xf>
    <xf numFmtId="0" fontId="15" fillId="2" borderId="1" xfId="0" applyFont="1" applyFill="1" applyBorder="1" applyAlignment="1">
      <alignment vertical="top" wrapText="1"/>
    </xf>
    <xf numFmtId="0" fontId="3" fillId="2" borderId="1" xfId="0" applyFont="1" applyFill="1" applyBorder="1"/>
    <xf numFmtId="0" fontId="22" fillId="0" borderId="1" xfId="0" applyFont="1" applyBorder="1" applyAlignment="1">
      <alignment wrapText="1"/>
    </xf>
    <xf numFmtId="0" fontId="23" fillId="0" borderId="1" xfId="0" applyFont="1" applyBorder="1" applyAlignment="1">
      <alignment vertical="top" wrapText="1"/>
    </xf>
    <xf numFmtId="0" fontId="24" fillId="0" borderId="1" xfId="0" applyFont="1" applyBorder="1"/>
    <xf numFmtId="0" fontId="25" fillId="0" borderId="1" xfId="0" applyFont="1" applyBorder="1" applyAlignment="1">
      <alignment vertical="top" wrapText="1"/>
    </xf>
    <xf numFmtId="0" fontId="21" fillId="0" borderId="1" xfId="0" applyFont="1" applyBorder="1"/>
    <xf numFmtId="0" fontId="15" fillId="0" borderId="1" xfId="0" applyFont="1" applyBorder="1"/>
    <xf numFmtId="0" fontId="26" fillId="0" borderId="1" xfId="0" applyFont="1" applyBorder="1"/>
    <xf numFmtId="0" fontId="27" fillId="0" borderId="1" xfId="0" applyFont="1" applyBorder="1"/>
    <xf numFmtId="0" fontId="28" fillId="0" borderId="1" xfId="0" applyFont="1" applyBorder="1"/>
    <xf numFmtId="0" fontId="11" fillId="2" borderId="1" xfId="0" applyFont="1" applyFill="1" applyBorder="1" applyAlignment="1">
      <alignment vertical="top" wrapText="1"/>
    </xf>
    <xf numFmtId="0" fontId="11" fillId="2" borderId="1" xfId="0" applyFont="1" applyFill="1" applyBorder="1"/>
    <xf numFmtId="0" fontId="13" fillId="2" borderId="1" xfId="0" applyFont="1" applyFill="1" applyBorder="1" applyAlignment="1">
      <alignment vertical="top" wrapText="1"/>
    </xf>
    <xf numFmtId="0" fontId="13" fillId="2" borderId="1" xfId="0" applyFont="1" applyFill="1" applyBorder="1"/>
    <xf numFmtId="0" fontId="15" fillId="2" borderId="1" xfId="0" applyFont="1" applyFill="1" applyBorder="1" applyAlignment="1">
      <alignment horizontal="center" vertical="top" wrapText="1"/>
    </xf>
    <xf numFmtId="0" fontId="15" fillId="2" borderId="1" xfId="0" applyFont="1" applyFill="1" applyBorder="1"/>
    <xf numFmtId="0" fontId="17" fillId="2" borderId="1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wrapText="1"/>
    </xf>
    <xf numFmtId="0" fontId="12" fillId="2" borderId="1" xfId="0" applyFont="1" applyFill="1" applyBorder="1"/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/>
    <xf numFmtId="0" fontId="18" fillId="2" borderId="1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vertical="top" wrapText="1"/>
    </xf>
    <xf numFmtId="0" fontId="2" fillId="2" borderId="1" xfId="0" applyFont="1" applyFill="1" applyBorder="1"/>
    <xf numFmtId="0" fontId="8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right" vertical="top" wrapText="1"/>
    </xf>
    <xf numFmtId="0" fontId="17" fillId="2" borderId="1" xfId="0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center" vertical="top" wrapText="1"/>
    </xf>
    <xf numFmtId="0" fontId="19" fillId="2" borderId="1" xfId="0" applyFont="1" applyFill="1" applyBorder="1"/>
    <xf numFmtId="0" fontId="20" fillId="2" borderId="1" xfId="0" applyFont="1" applyFill="1" applyBorder="1"/>
    <xf numFmtId="0" fontId="1" fillId="0" borderId="0" xfId="0" applyFont="1"/>
    <xf numFmtId="0" fontId="29" fillId="0" borderId="0" xfId="0" applyFont="1"/>
    <xf numFmtId="0" fontId="30" fillId="2" borderId="1" xfId="0" applyFont="1" applyFill="1" applyBorder="1" applyAlignment="1">
      <alignment horizontal="center" vertical="top" wrapText="1"/>
    </xf>
    <xf numFmtId="0" fontId="30" fillId="2" borderId="1" xfId="0" applyFont="1" applyFill="1" applyBorder="1" applyAlignment="1">
      <alignment vertical="top" wrapText="1"/>
    </xf>
    <xf numFmtId="0" fontId="0" fillId="0" borderId="0" xfId="0" applyFont="1"/>
    <xf numFmtId="0" fontId="13" fillId="2" borderId="1" xfId="0" applyFont="1" applyFill="1" applyBorder="1" applyAlignment="1">
      <alignment wrapText="1"/>
    </xf>
    <xf numFmtId="0" fontId="14" fillId="2" borderId="1" xfId="0" applyFont="1" applyFill="1" applyBorder="1"/>
    <xf numFmtId="0" fontId="31" fillId="0" borderId="0" xfId="0" applyFont="1"/>
    <xf numFmtId="0" fontId="14" fillId="2" borderId="0" xfId="0" applyFont="1" applyFill="1"/>
    <xf numFmtId="0" fontId="2" fillId="2" borderId="0" xfId="0" applyFont="1" applyFill="1"/>
    <xf numFmtId="0" fontId="6" fillId="2" borderId="1" xfId="0" applyFont="1" applyFill="1" applyBorder="1"/>
    <xf numFmtId="0" fontId="0" fillId="2" borderId="0" xfId="0" applyFill="1"/>
    <xf numFmtId="0" fontId="3" fillId="2" borderId="0" xfId="0" applyFont="1" applyFill="1"/>
    <xf numFmtId="0" fontId="6" fillId="2" borderId="1" xfId="0" applyFont="1" applyFill="1" applyBorder="1" applyAlignment="1">
      <alignment horizontal="right"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33" fillId="0" borderId="0" xfId="0" applyFont="1" applyAlignment="1">
      <alignment horizontal="left" indent="2"/>
    </xf>
    <xf numFmtId="0" fontId="1" fillId="2" borderId="1" xfId="0" applyFont="1" applyFill="1" applyBorder="1"/>
    <xf numFmtId="0" fontId="32" fillId="2" borderId="1" xfId="0" applyFont="1" applyFill="1" applyBorder="1"/>
    <xf numFmtId="0" fontId="4" fillId="0" borderId="1" xfId="0" applyFont="1" applyBorder="1"/>
    <xf numFmtId="0" fontId="13" fillId="2" borderId="1" xfId="0" applyFont="1" applyFill="1" applyBorder="1" applyAlignment="1">
      <alignment horizontal="left" vertical="top" wrapText="1"/>
    </xf>
    <xf numFmtId="0" fontId="17" fillId="2" borderId="1" xfId="0" applyFont="1" applyFill="1" applyBorder="1" applyAlignment="1">
      <alignment horizontal="left" vertical="top" wrapText="1"/>
    </xf>
    <xf numFmtId="0" fontId="34" fillId="2" borderId="1" xfId="0" applyFont="1" applyFill="1" applyBorder="1" applyAlignment="1">
      <alignment vertical="top" wrapText="1"/>
    </xf>
    <xf numFmtId="0" fontId="35" fillId="2" borderId="1" xfId="0" applyFont="1" applyFill="1" applyBorder="1"/>
    <xf numFmtId="0" fontId="36" fillId="0" borderId="0" xfId="0" applyFont="1"/>
    <xf numFmtId="0" fontId="4" fillId="2" borderId="1" xfId="0" applyFont="1" applyFill="1" applyBorder="1" applyAlignment="1">
      <alignment horizontal="right" vertical="top" wrapText="1"/>
    </xf>
    <xf numFmtId="0" fontId="37" fillId="0" borderId="1" xfId="0" applyFont="1" applyBorder="1" applyAlignment="1">
      <alignment horizontal="center" vertical="top" wrapText="1"/>
    </xf>
    <xf numFmtId="0" fontId="37" fillId="0" borderId="1" xfId="0" applyFont="1" applyBorder="1" applyAlignment="1">
      <alignment vertical="top" wrapText="1"/>
    </xf>
    <xf numFmtId="0" fontId="37" fillId="2" borderId="1" xfId="0" applyFont="1" applyFill="1" applyBorder="1"/>
    <xf numFmtId="0" fontId="37" fillId="2" borderId="1" xfId="0" applyFont="1" applyFill="1" applyBorder="1" applyAlignment="1">
      <alignment horizontal="center" vertical="top" wrapText="1"/>
    </xf>
    <xf numFmtId="0" fontId="37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right" vertical="top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right" vertical="top" wrapText="1"/>
    </xf>
    <xf numFmtId="0" fontId="38" fillId="0" borderId="1" xfId="0" applyFont="1" applyBorder="1" applyAlignment="1">
      <alignment horizontal="right" vertical="top" wrapText="1"/>
    </xf>
    <xf numFmtId="0" fontId="3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39" fillId="2" borderId="1" xfId="0" applyFont="1" applyFill="1" applyBorder="1"/>
    <xf numFmtId="0" fontId="4" fillId="2" borderId="1" xfId="0" applyFont="1" applyFill="1" applyBorder="1"/>
    <xf numFmtId="0" fontId="29" fillId="0" borderId="0" xfId="0" applyFont="1" applyAlignment="1">
      <alignment horizontal="center" wrapText="1"/>
    </xf>
    <xf numFmtId="0" fontId="3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1"/>
  <sheetViews>
    <sheetView workbookViewId="0">
      <selection activeCell="C1" sqref="C1"/>
    </sheetView>
  </sheetViews>
  <sheetFormatPr defaultRowHeight="15" x14ac:dyDescent="0.25"/>
  <cols>
    <col min="1" max="1" width="6.7109375" customWidth="1"/>
    <col min="2" max="2" width="60.7109375" customWidth="1"/>
    <col min="3" max="3" width="22.28515625" customWidth="1"/>
    <col min="4" max="4" width="4.140625" customWidth="1"/>
    <col min="238" max="238" width="48.140625" customWidth="1"/>
    <col min="239" max="239" width="13.85546875" customWidth="1"/>
    <col min="240" max="240" width="13.28515625" customWidth="1"/>
    <col min="241" max="241" width="12.28515625" customWidth="1"/>
    <col min="242" max="242" width="14.42578125" customWidth="1"/>
    <col min="243" max="243" width="14.7109375" customWidth="1"/>
    <col min="244" max="244" width="12.7109375" customWidth="1"/>
    <col min="245" max="245" width="14.7109375" customWidth="1"/>
    <col min="494" max="494" width="48.140625" customWidth="1"/>
    <col min="495" max="495" width="13.85546875" customWidth="1"/>
    <col min="496" max="496" width="13.28515625" customWidth="1"/>
    <col min="497" max="497" width="12.28515625" customWidth="1"/>
    <col min="498" max="498" width="14.42578125" customWidth="1"/>
    <col min="499" max="499" width="14.7109375" customWidth="1"/>
    <col min="500" max="500" width="12.7109375" customWidth="1"/>
    <col min="501" max="501" width="14.7109375" customWidth="1"/>
    <col min="750" max="750" width="48.140625" customWidth="1"/>
    <col min="751" max="751" width="13.85546875" customWidth="1"/>
    <col min="752" max="752" width="13.28515625" customWidth="1"/>
    <col min="753" max="753" width="12.28515625" customWidth="1"/>
    <col min="754" max="754" width="14.42578125" customWidth="1"/>
    <col min="755" max="755" width="14.7109375" customWidth="1"/>
    <col min="756" max="756" width="12.7109375" customWidth="1"/>
    <col min="757" max="757" width="14.7109375" customWidth="1"/>
    <col min="1006" max="1006" width="48.140625" customWidth="1"/>
    <col min="1007" max="1007" width="13.85546875" customWidth="1"/>
    <col min="1008" max="1008" width="13.28515625" customWidth="1"/>
    <col min="1009" max="1009" width="12.28515625" customWidth="1"/>
    <col min="1010" max="1010" width="14.42578125" customWidth="1"/>
    <col min="1011" max="1011" width="14.7109375" customWidth="1"/>
    <col min="1012" max="1012" width="12.7109375" customWidth="1"/>
    <col min="1013" max="1013" width="14.7109375" customWidth="1"/>
    <col min="1262" max="1262" width="48.140625" customWidth="1"/>
    <col min="1263" max="1263" width="13.85546875" customWidth="1"/>
    <col min="1264" max="1264" width="13.28515625" customWidth="1"/>
    <col min="1265" max="1265" width="12.28515625" customWidth="1"/>
    <col min="1266" max="1266" width="14.42578125" customWidth="1"/>
    <col min="1267" max="1267" width="14.7109375" customWidth="1"/>
    <col min="1268" max="1268" width="12.7109375" customWidth="1"/>
    <col min="1269" max="1269" width="14.7109375" customWidth="1"/>
    <col min="1518" max="1518" width="48.140625" customWidth="1"/>
    <col min="1519" max="1519" width="13.85546875" customWidth="1"/>
    <col min="1520" max="1520" width="13.28515625" customWidth="1"/>
    <col min="1521" max="1521" width="12.28515625" customWidth="1"/>
    <col min="1522" max="1522" width="14.42578125" customWidth="1"/>
    <col min="1523" max="1523" width="14.7109375" customWidth="1"/>
    <col min="1524" max="1524" width="12.7109375" customWidth="1"/>
    <col min="1525" max="1525" width="14.7109375" customWidth="1"/>
    <col min="1774" max="1774" width="48.140625" customWidth="1"/>
    <col min="1775" max="1775" width="13.85546875" customWidth="1"/>
    <col min="1776" max="1776" width="13.28515625" customWidth="1"/>
    <col min="1777" max="1777" width="12.28515625" customWidth="1"/>
    <col min="1778" max="1778" width="14.42578125" customWidth="1"/>
    <col min="1779" max="1779" width="14.7109375" customWidth="1"/>
    <col min="1780" max="1780" width="12.7109375" customWidth="1"/>
    <col min="1781" max="1781" width="14.7109375" customWidth="1"/>
    <col min="2030" max="2030" width="48.140625" customWidth="1"/>
    <col min="2031" max="2031" width="13.85546875" customWidth="1"/>
    <col min="2032" max="2032" width="13.28515625" customWidth="1"/>
    <col min="2033" max="2033" width="12.28515625" customWidth="1"/>
    <col min="2034" max="2034" width="14.42578125" customWidth="1"/>
    <col min="2035" max="2035" width="14.7109375" customWidth="1"/>
    <col min="2036" max="2036" width="12.7109375" customWidth="1"/>
    <col min="2037" max="2037" width="14.7109375" customWidth="1"/>
    <col min="2286" max="2286" width="48.140625" customWidth="1"/>
    <col min="2287" max="2287" width="13.85546875" customWidth="1"/>
    <col min="2288" max="2288" width="13.28515625" customWidth="1"/>
    <col min="2289" max="2289" width="12.28515625" customWidth="1"/>
    <col min="2290" max="2290" width="14.42578125" customWidth="1"/>
    <col min="2291" max="2291" width="14.7109375" customWidth="1"/>
    <col min="2292" max="2292" width="12.7109375" customWidth="1"/>
    <col min="2293" max="2293" width="14.7109375" customWidth="1"/>
    <col min="2542" max="2542" width="48.140625" customWidth="1"/>
    <col min="2543" max="2543" width="13.85546875" customWidth="1"/>
    <col min="2544" max="2544" width="13.28515625" customWidth="1"/>
    <col min="2545" max="2545" width="12.28515625" customWidth="1"/>
    <col min="2546" max="2546" width="14.42578125" customWidth="1"/>
    <col min="2547" max="2547" width="14.7109375" customWidth="1"/>
    <col min="2548" max="2548" width="12.7109375" customWidth="1"/>
    <col min="2549" max="2549" width="14.7109375" customWidth="1"/>
    <col min="2798" max="2798" width="48.140625" customWidth="1"/>
    <col min="2799" max="2799" width="13.85546875" customWidth="1"/>
    <col min="2800" max="2800" width="13.28515625" customWidth="1"/>
    <col min="2801" max="2801" width="12.28515625" customWidth="1"/>
    <col min="2802" max="2802" width="14.42578125" customWidth="1"/>
    <col min="2803" max="2803" width="14.7109375" customWidth="1"/>
    <col min="2804" max="2804" width="12.7109375" customWidth="1"/>
    <col min="2805" max="2805" width="14.7109375" customWidth="1"/>
    <col min="3054" max="3054" width="48.140625" customWidth="1"/>
    <col min="3055" max="3055" width="13.85546875" customWidth="1"/>
    <col min="3056" max="3056" width="13.28515625" customWidth="1"/>
    <col min="3057" max="3057" width="12.28515625" customWidth="1"/>
    <col min="3058" max="3058" width="14.42578125" customWidth="1"/>
    <col min="3059" max="3059" width="14.7109375" customWidth="1"/>
    <col min="3060" max="3060" width="12.7109375" customWidth="1"/>
    <col min="3061" max="3061" width="14.7109375" customWidth="1"/>
    <col min="3310" max="3310" width="48.140625" customWidth="1"/>
    <col min="3311" max="3311" width="13.85546875" customWidth="1"/>
    <col min="3312" max="3312" width="13.28515625" customWidth="1"/>
    <col min="3313" max="3313" width="12.28515625" customWidth="1"/>
    <col min="3314" max="3314" width="14.42578125" customWidth="1"/>
    <col min="3315" max="3315" width="14.7109375" customWidth="1"/>
    <col min="3316" max="3316" width="12.7109375" customWidth="1"/>
    <col min="3317" max="3317" width="14.7109375" customWidth="1"/>
    <col min="3566" max="3566" width="48.140625" customWidth="1"/>
    <col min="3567" max="3567" width="13.85546875" customWidth="1"/>
    <col min="3568" max="3568" width="13.28515625" customWidth="1"/>
    <col min="3569" max="3569" width="12.28515625" customWidth="1"/>
    <col min="3570" max="3570" width="14.42578125" customWidth="1"/>
    <col min="3571" max="3571" width="14.7109375" customWidth="1"/>
    <col min="3572" max="3572" width="12.7109375" customWidth="1"/>
    <col min="3573" max="3573" width="14.7109375" customWidth="1"/>
    <col min="3822" max="3822" width="48.140625" customWidth="1"/>
    <col min="3823" max="3823" width="13.85546875" customWidth="1"/>
    <col min="3824" max="3824" width="13.28515625" customWidth="1"/>
    <col min="3825" max="3825" width="12.28515625" customWidth="1"/>
    <col min="3826" max="3826" width="14.42578125" customWidth="1"/>
    <col min="3827" max="3827" width="14.7109375" customWidth="1"/>
    <col min="3828" max="3828" width="12.7109375" customWidth="1"/>
    <col min="3829" max="3829" width="14.7109375" customWidth="1"/>
    <col min="4078" max="4078" width="48.140625" customWidth="1"/>
    <col min="4079" max="4079" width="13.85546875" customWidth="1"/>
    <col min="4080" max="4080" width="13.28515625" customWidth="1"/>
    <col min="4081" max="4081" width="12.28515625" customWidth="1"/>
    <col min="4082" max="4082" width="14.42578125" customWidth="1"/>
    <col min="4083" max="4083" width="14.7109375" customWidth="1"/>
    <col min="4084" max="4084" width="12.7109375" customWidth="1"/>
    <col min="4085" max="4085" width="14.7109375" customWidth="1"/>
    <col min="4334" max="4334" width="48.140625" customWidth="1"/>
    <col min="4335" max="4335" width="13.85546875" customWidth="1"/>
    <col min="4336" max="4336" width="13.28515625" customWidth="1"/>
    <col min="4337" max="4337" width="12.28515625" customWidth="1"/>
    <col min="4338" max="4338" width="14.42578125" customWidth="1"/>
    <col min="4339" max="4339" width="14.7109375" customWidth="1"/>
    <col min="4340" max="4340" width="12.7109375" customWidth="1"/>
    <col min="4341" max="4341" width="14.7109375" customWidth="1"/>
    <col min="4590" max="4590" width="48.140625" customWidth="1"/>
    <col min="4591" max="4591" width="13.85546875" customWidth="1"/>
    <col min="4592" max="4592" width="13.28515625" customWidth="1"/>
    <col min="4593" max="4593" width="12.28515625" customWidth="1"/>
    <col min="4594" max="4594" width="14.42578125" customWidth="1"/>
    <col min="4595" max="4595" width="14.7109375" customWidth="1"/>
    <col min="4596" max="4596" width="12.7109375" customWidth="1"/>
    <col min="4597" max="4597" width="14.7109375" customWidth="1"/>
    <col min="4846" max="4846" width="48.140625" customWidth="1"/>
    <col min="4847" max="4847" width="13.85546875" customWidth="1"/>
    <col min="4848" max="4848" width="13.28515625" customWidth="1"/>
    <col min="4849" max="4849" width="12.28515625" customWidth="1"/>
    <col min="4850" max="4850" width="14.42578125" customWidth="1"/>
    <col min="4851" max="4851" width="14.7109375" customWidth="1"/>
    <col min="4852" max="4852" width="12.7109375" customWidth="1"/>
    <col min="4853" max="4853" width="14.7109375" customWidth="1"/>
    <col min="5102" max="5102" width="48.140625" customWidth="1"/>
    <col min="5103" max="5103" width="13.85546875" customWidth="1"/>
    <col min="5104" max="5104" width="13.28515625" customWidth="1"/>
    <col min="5105" max="5105" width="12.28515625" customWidth="1"/>
    <col min="5106" max="5106" width="14.42578125" customWidth="1"/>
    <col min="5107" max="5107" width="14.7109375" customWidth="1"/>
    <col min="5108" max="5108" width="12.7109375" customWidth="1"/>
    <col min="5109" max="5109" width="14.7109375" customWidth="1"/>
    <col min="5358" max="5358" width="48.140625" customWidth="1"/>
    <col min="5359" max="5359" width="13.85546875" customWidth="1"/>
    <col min="5360" max="5360" width="13.28515625" customWidth="1"/>
    <col min="5361" max="5361" width="12.28515625" customWidth="1"/>
    <col min="5362" max="5362" width="14.42578125" customWidth="1"/>
    <col min="5363" max="5363" width="14.7109375" customWidth="1"/>
    <col min="5364" max="5364" width="12.7109375" customWidth="1"/>
    <col min="5365" max="5365" width="14.7109375" customWidth="1"/>
    <col min="5614" max="5614" width="48.140625" customWidth="1"/>
    <col min="5615" max="5615" width="13.85546875" customWidth="1"/>
    <col min="5616" max="5616" width="13.28515625" customWidth="1"/>
    <col min="5617" max="5617" width="12.28515625" customWidth="1"/>
    <col min="5618" max="5618" width="14.42578125" customWidth="1"/>
    <col min="5619" max="5619" width="14.7109375" customWidth="1"/>
    <col min="5620" max="5620" width="12.7109375" customWidth="1"/>
    <col min="5621" max="5621" width="14.7109375" customWidth="1"/>
    <col min="5870" max="5870" width="48.140625" customWidth="1"/>
    <col min="5871" max="5871" width="13.85546875" customWidth="1"/>
    <col min="5872" max="5872" width="13.28515625" customWidth="1"/>
    <col min="5873" max="5873" width="12.28515625" customWidth="1"/>
    <col min="5874" max="5874" width="14.42578125" customWidth="1"/>
    <col min="5875" max="5875" width="14.7109375" customWidth="1"/>
    <col min="5876" max="5876" width="12.7109375" customWidth="1"/>
    <col min="5877" max="5877" width="14.7109375" customWidth="1"/>
    <col min="6126" max="6126" width="48.140625" customWidth="1"/>
    <col min="6127" max="6127" width="13.85546875" customWidth="1"/>
    <col min="6128" max="6128" width="13.28515625" customWidth="1"/>
    <col min="6129" max="6129" width="12.28515625" customWidth="1"/>
    <col min="6130" max="6130" width="14.42578125" customWidth="1"/>
    <col min="6131" max="6131" width="14.7109375" customWidth="1"/>
    <col min="6132" max="6132" width="12.7109375" customWidth="1"/>
    <col min="6133" max="6133" width="14.7109375" customWidth="1"/>
    <col min="6382" max="6382" width="48.140625" customWidth="1"/>
    <col min="6383" max="6383" width="13.85546875" customWidth="1"/>
    <col min="6384" max="6384" width="13.28515625" customWidth="1"/>
    <col min="6385" max="6385" width="12.28515625" customWidth="1"/>
    <col min="6386" max="6386" width="14.42578125" customWidth="1"/>
    <col min="6387" max="6387" width="14.7109375" customWidth="1"/>
    <col min="6388" max="6388" width="12.7109375" customWidth="1"/>
    <col min="6389" max="6389" width="14.7109375" customWidth="1"/>
    <col min="6638" max="6638" width="48.140625" customWidth="1"/>
    <col min="6639" max="6639" width="13.85546875" customWidth="1"/>
    <col min="6640" max="6640" width="13.28515625" customWidth="1"/>
    <col min="6641" max="6641" width="12.28515625" customWidth="1"/>
    <col min="6642" max="6642" width="14.42578125" customWidth="1"/>
    <col min="6643" max="6643" width="14.7109375" customWidth="1"/>
    <col min="6644" max="6644" width="12.7109375" customWidth="1"/>
    <col min="6645" max="6645" width="14.7109375" customWidth="1"/>
    <col min="6894" max="6894" width="48.140625" customWidth="1"/>
    <col min="6895" max="6895" width="13.85546875" customWidth="1"/>
    <col min="6896" max="6896" width="13.28515625" customWidth="1"/>
    <col min="6897" max="6897" width="12.28515625" customWidth="1"/>
    <col min="6898" max="6898" width="14.42578125" customWidth="1"/>
    <col min="6899" max="6899" width="14.7109375" customWidth="1"/>
    <col min="6900" max="6900" width="12.7109375" customWidth="1"/>
    <col min="6901" max="6901" width="14.7109375" customWidth="1"/>
    <col min="7150" max="7150" width="48.140625" customWidth="1"/>
    <col min="7151" max="7151" width="13.85546875" customWidth="1"/>
    <col min="7152" max="7152" width="13.28515625" customWidth="1"/>
    <col min="7153" max="7153" width="12.28515625" customWidth="1"/>
    <col min="7154" max="7154" width="14.42578125" customWidth="1"/>
    <col min="7155" max="7155" width="14.7109375" customWidth="1"/>
    <col min="7156" max="7156" width="12.7109375" customWidth="1"/>
    <col min="7157" max="7157" width="14.7109375" customWidth="1"/>
    <col min="7406" max="7406" width="48.140625" customWidth="1"/>
    <col min="7407" max="7407" width="13.85546875" customWidth="1"/>
    <col min="7408" max="7408" width="13.28515625" customWidth="1"/>
    <col min="7409" max="7409" width="12.28515625" customWidth="1"/>
    <col min="7410" max="7410" width="14.42578125" customWidth="1"/>
    <col min="7411" max="7411" width="14.7109375" customWidth="1"/>
    <col min="7412" max="7412" width="12.7109375" customWidth="1"/>
    <col min="7413" max="7413" width="14.7109375" customWidth="1"/>
    <col min="7662" max="7662" width="48.140625" customWidth="1"/>
    <col min="7663" max="7663" width="13.85546875" customWidth="1"/>
    <col min="7664" max="7664" width="13.28515625" customWidth="1"/>
    <col min="7665" max="7665" width="12.28515625" customWidth="1"/>
    <col min="7666" max="7666" width="14.42578125" customWidth="1"/>
    <col min="7667" max="7667" width="14.7109375" customWidth="1"/>
    <col min="7668" max="7668" width="12.7109375" customWidth="1"/>
    <col min="7669" max="7669" width="14.7109375" customWidth="1"/>
    <col min="7918" max="7918" width="48.140625" customWidth="1"/>
    <col min="7919" max="7919" width="13.85546875" customWidth="1"/>
    <col min="7920" max="7920" width="13.28515625" customWidth="1"/>
    <col min="7921" max="7921" width="12.28515625" customWidth="1"/>
    <col min="7922" max="7922" width="14.42578125" customWidth="1"/>
    <col min="7923" max="7923" width="14.7109375" customWidth="1"/>
    <col min="7924" max="7924" width="12.7109375" customWidth="1"/>
    <col min="7925" max="7925" width="14.7109375" customWidth="1"/>
    <col min="8174" max="8174" width="48.140625" customWidth="1"/>
    <col min="8175" max="8175" width="13.85546875" customWidth="1"/>
    <col min="8176" max="8176" width="13.28515625" customWidth="1"/>
    <col min="8177" max="8177" width="12.28515625" customWidth="1"/>
    <col min="8178" max="8178" width="14.42578125" customWidth="1"/>
    <col min="8179" max="8179" width="14.7109375" customWidth="1"/>
    <col min="8180" max="8180" width="12.7109375" customWidth="1"/>
    <col min="8181" max="8181" width="14.7109375" customWidth="1"/>
    <col min="8430" max="8430" width="48.140625" customWidth="1"/>
    <col min="8431" max="8431" width="13.85546875" customWidth="1"/>
    <col min="8432" max="8432" width="13.28515625" customWidth="1"/>
    <col min="8433" max="8433" width="12.28515625" customWidth="1"/>
    <col min="8434" max="8434" width="14.42578125" customWidth="1"/>
    <col min="8435" max="8435" width="14.7109375" customWidth="1"/>
    <col min="8436" max="8436" width="12.7109375" customWidth="1"/>
    <col min="8437" max="8437" width="14.7109375" customWidth="1"/>
    <col min="8686" max="8686" width="48.140625" customWidth="1"/>
    <col min="8687" max="8687" width="13.85546875" customWidth="1"/>
    <col min="8688" max="8688" width="13.28515625" customWidth="1"/>
    <col min="8689" max="8689" width="12.28515625" customWidth="1"/>
    <col min="8690" max="8690" width="14.42578125" customWidth="1"/>
    <col min="8691" max="8691" width="14.7109375" customWidth="1"/>
    <col min="8692" max="8692" width="12.7109375" customWidth="1"/>
    <col min="8693" max="8693" width="14.7109375" customWidth="1"/>
    <col min="8942" max="8942" width="48.140625" customWidth="1"/>
    <col min="8943" max="8943" width="13.85546875" customWidth="1"/>
    <col min="8944" max="8944" width="13.28515625" customWidth="1"/>
    <col min="8945" max="8945" width="12.28515625" customWidth="1"/>
    <col min="8946" max="8946" width="14.42578125" customWidth="1"/>
    <col min="8947" max="8947" width="14.7109375" customWidth="1"/>
    <col min="8948" max="8948" width="12.7109375" customWidth="1"/>
    <col min="8949" max="8949" width="14.7109375" customWidth="1"/>
    <col min="9198" max="9198" width="48.140625" customWidth="1"/>
    <col min="9199" max="9199" width="13.85546875" customWidth="1"/>
    <col min="9200" max="9200" width="13.28515625" customWidth="1"/>
    <col min="9201" max="9201" width="12.28515625" customWidth="1"/>
    <col min="9202" max="9202" width="14.42578125" customWidth="1"/>
    <col min="9203" max="9203" width="14.7109375" customWidth="1"/>
    <col min="9204" max="9204" width="12.7109375" customWidth="1"/>
    <col min="9205" max="9205" width="14.7109375" customWidth="1"/>
    <col min="9454" max="9454" width="48.140625" customWidth="1"/>
    <col min="9455" max="9455" width="13.85546875" customWidth="1"/>
    <col min="9456" max="9456" width="13.28515625" customWidth="1"/>
    <col min="9457" max="9457" width="12.28515625" customWidth="1"/>
    <col min="9458" max="9458" width="14.42578125" customWidth="1"/>
    <col min="9459" max="9459" width="14.7109375" customWidth="1"/>
    <col min="9460" max="9460" width="12.7109375" customWidth="1"/>
    <col min="9461" max="9461" width="14.7109375" customWidth="1"/>
    <col min="9710" max="9710" width="48.140625" customWidth="1"/>
    <col min="9711" max="9711" width="13.85546875" customWidth="1"/>
    <col min="9712" max="9712" width="13.28515625" customWidth="1"/>
    <col min="9713" max="9713" width="12.28515625" customWidth="1"/>
    <col min="9714" max="9714" width="14.42578125" customWidth="1"/>
    <col min="9715" max="9715" width="14.7109375" customWidth="1"/>
    <col min="9716" max="9716" width="12.7109375" customWidth="1"/>
    <col min="9717" max="9717" width="14.7109375" customWidth="1"/>
    <col min="9966" max="9966" width="48.140625" customWidth="1"/>
    <col min="9967" max="9967" width="13.85546875" customWidth="1"/>
    <col min="9968" max="9968" width="13.28515625" customWidth="1"/>
    <col min="9969" max="9969" width="12.28515625" customWidth="1"/>
    <col min="9970" max="9970" width="14.42578125" customWidth="1"/>
    <col min="9971" max="9971" width="14.7109375" customWidth="1"/>
    <col min="9972" max="9972" width="12.7109375" customWidth="1"/>
    <col min="9973" max="9973" width="14.7109375" customWidth="1"/>
    <col min="10222" max="10222" width="48.140625" customWidth="1"/>
    <col min="10223" max="10223" width="13.85546875" customWidth="1"/>
    <col min="10224" max="10224" width="13.28515625" customWidth="1"/>
    <col min="10225" max="10225" width="12.28515625" customWidth="1"/>
    <col min="10226" max="10226" width="14.42578125" customWidth="1"/>
    <col min="10227" max="10227" width="14.7109375" customWidth="1"/>
    <col min="10228" max="10228" width="12.7109375" customWidth="1"/>
    <col min="10229" max="10229" width="14.7109375" customWidth="1"/>
    <col min="10478" max="10478" width="48.140625" customWidth="1"/>
    <col min="10479" max="10479" width="13.85546875" customWidth="1"/>
    <col min="10480" max="10480" width="13.28515625" customWidth="1"/>
    <col min="10481" max="10481" width="12.28515625" customWidth="1"/>
    <col min="10482" max="10482" width="14.42578125" customWidth="1"/>
    <col min="10483" max="10483" width="14.7109375" customWidth="1"/>
    <col min="10484" max="10484" width="12.7109375" customWidth="1"/>
    <col min="10485" max="10485" width="14.7109375" customWidth="1"/>
    <col min="10734" max="10734" width="48.140625" customWidth="1"/>
    <col min="10735" max="10735" width="13.85546875" customWidth="1"/>
    <col min="10736" max="10736" width="13.28515625" customWidth="1"/>
    <col min="10737" max="10737" width="12.28515625" customWidth="1"/>
    <col min="10738" max="10738" width="14.42578125" customWidth="1"/>
    <col min="10739" max="10739" width="14.7109375" customWidth="1"/>
    <col min="10740" max="10740" width="12.7109375" customWidth="1"/>
    <col min="10741" max="10741" width="14.7109375" customWidth="1"/>
    <col min="10990" max="10990" width="48.140625" customWidth="1"/>
    <col min="10991" max="10991" width="13.85546875" customWidth="1"/>
    <col min="10992" max="10992" width="13.28515625" customWidth="1"/>
    <col min="10993" max="10993" width="12.28515625" customWidth="1"/>
    <col min="10994" max="10994" width="14.42578125" customWidth="1"/>
    <col min="10995" max="10995" width="14.7109375" customWidth="1"/>
    <col min="10996" max="10996" width="12.7109375" customWidth="1"/>
    <col min="10997" max="10997" width="14.7109375" customWidth="1"/>
    <col min="11246" max="11246" width="48.140625" customWidth="1"/>
    <col min="11247" max="11247" width="13.85546875" customWidth="1"/>
    <col min="11248" max="11248" width="13.28515625" customWidth="1"/>
    <col min="11249" max="11249" width="12.28515625" customWidth="1"/>
    <col min="11250" max="11250" width="14.42578125" customWidth="1"/>
    <col min="11251" max="11251" width="14.7109375" customWidth="1"/>
    <col min="11252" max="11252" width="12.7109375" customWidth="1"/>
    <col min="11253" max="11253" width="14.7109375" customWidth="1"/>
    <col min="11502" max="11502" width="48.140625" customWidth="1"/>
    <col min="11503" max="11503" width="13.85546875" customWidth="1"/>
    <col min="11504" max="11504" width="13.28515625" customWidth="1"/>
    <col min="11505" max="11505" width="12.28515625" customWidth="1"/>
    <col min="11506" max="11506" width="14.42578125" customWidth="1"/>
    <col min="11507" max="11507" width="14.7109375" customWidth="1"/>
    <col min="11508" max="11508" width="12.7109375" customWidth="1"/>
    <col min="11509" max="11509" width="14.7109375" customWidth="1"/>
    <col min="11758" max="11758" width="48.140625" customWidth="1"/>
    <col min="11759" max="11759" width="13.85546875" customWidth="1"/>
    <col min="11760" max="11760" width="13.28515625" customWidth="1"/>
    <col min="11761" max="11761" width="12.28515625" customWidth="1"/>
    <col min="11762" max="11762" width="14.42578125" customWidth="1"/>
    <col min="11763" max="11763" width="14.7109375" customWidth="1"/>
    <col min="11764" max="11764" width="12.7109375" customWidth="1"/>
    <col min="11765" max="11765" width="14.7109375" customWidth="1"/>
    <col min="12014" max="12014" width="48.140625" customWidth="1"/>
    <col min="12015" max="12015" width="13.85546875" customWidth="1"/>
    <col min="12016" max="12016" width="13.28515625" customWidth="1"/>
    <col min="12017" max="12017" width="12.28515625" customWidth="1"/>
    <col min="12018" max="12018" width="14.42578125" customWidth="1"/>
    <col min="12019" max="12019" width="14.7109375" customWidth="1"/>
    <col min="12020" max="12020" width="12.7109375" customWidth="1"/>
    <col min="12021" max="12021" width="14.7109375" customWidth="1"/>
    <col min="12270" max="12270" width="48.140625" customWidth="1"/>
    <col min="12271" max="12271" width="13.85546875" customWidth="1"/>
    <col min="12272" max="12272" width="13.28515625" customWidth="1"/>
    <col min="12273" max="12273" width="12.28515625" customWidth="1"/>
    <col min="12274" max="12274" width="14.42578125" customWidth="1"/>
    <col min="12275" max="12275" width="14.7109375" customWidth="1"/>
    <col min="12276" max="12276" width="12.7109375" customWidth="1"/>
    <col min="12277" max="12277" width="14.7109375" customWidth="1"/>
    <col min="12526" max="12526" width="48.140625" customWidth="1"/>
    <col min="12527" max="12527" width="13.85546875" customWidth="1"/>
    <col min="12528" max="12528" width="13.28515625" customWidth="1"/>
    <col min="12529" max="12529" width="12.28515625" customWidth="1"/>
    <col min="12530" max="12530" width="14.42578125" customWidth="1"/>
    <col min="12531" max="12531" width="14.7109375" customWidth="1"/>
    <col min="12532" max="12532" width="12.7109375" customWidth="1"/>
    <col min="12533" max="12533" width="14.7109375" customWidth="1"/>
    <col min="12782" max="12782" width="48.140625" customWidth="1"/>
    <col min="12783" max="12783" width="13.85546875" customWidth="1"/>
    <col min="12784" max="12784" width="13.28515625" customWidth="1"/>
    <col min="12785" max="12785" width="12.28515625" customWidth="1"/>
    <col min="12786" max="12786" width="14.42578125" customWidth="1"/>
    <col min="12787" max="12787" width="14.7109375" customWidth="1"/>
    <col min="12788" max="12788" width="12.7109375" customWidth="1"/>
    <col min="12789" max="12789" width="14.7109375" customWidth="1"/>
    <col min="13038" max="13038" width="48.140625" customWidth="1"/>
    <col min="13039" max="13039" width="13.85546875" customWidth="1"/>
    <col min="13040" max="13040" width="13.28515625" customWidth="1"/>
    <col min="13041" max="13041" width="12.28515625" customWidth="1"/>
    <col min="13042" max="13042" width="14.42578125" customWidth="1"/>
    <col min="13043" max="13043" width="14.7109375" customWidth="1"/>
    <col min="13044" max="13044" width="12.7109375" customWidth="1"/>
    <col min="13045" max="13045" width="14.7109375" customWidth="1"/>
    <col min="13294" max="13294" width="48.140625" customWidth="1"/>
    <col min="13295" max="13295" width="13.85546875" customWidth="1"/>
    <col min="13296" max="13296" width="13.28515625" customWidth="1"/>
    <col min="13297" max="13297" width="12.28515625" customWidth="1"/>
    <col min="13298" max="13298" width="14.42578125" customWidth="1"/>
    <col min="13299" max="13299" width="14.7109375" customWidth="1"/>
    <col min="13300" max="13300" width="12.7109375" customWidth="1"/>
    <col min="13301" max="13301" width="14.7109375" customWidth="1"/>
    <col min="13550" max="13550" width="48.140625" customWidth="1"/>
    <col min="13551" max="13551" width="13.85546875" customWidth="1"/>
    <col min="13552" max="13552" width="13.28515625" customWidth="1"/>
    <col min="13553" max="13553" width="12.28515625" customWidth="1"/>
    <col min="13554" max="13554" width="14.42578125" customWidth="1"/>
    <col min="13555" max="13555" width="14.7109375" customWidth="1"/>
    <col min="13556" max="13556" width="12.7109375" customWidth="1"/>
    <col min="13557" max="13557" width="14.7109375" customWidth="1"/>
    <col min="13806" max="13806" width="48.140625" customWidth="1"/>
    <col min="13807" max="13807" width="13.85546875" customWidth="1"/>
    <col min="13808" max="13808" width="13.28515625" customWidth="1"/>
    <col min="13809" max="13809" width="12.28515625" customWidth="1"/>
    <col min="13810" max="13810" width="14.42578125" customWidth="1"/>
    <col min="13811" max="13811" width="14.7109375" customWidth="1"/>
    <col min="13812" max="13812" width="12.7109375" customWidth="1"/>
    <col min="13813" max="13813" width="14.7109375" customWidth="1"/>
    <col min="14062" max="14062" width="48.140625" customWidth="1"/>
    <col min="14063" max="14063" width="13.85546875" customWidth="1"/>
    <col min="14064" max="14064" width="13.28515625" customWidth="1"/>
    <col min="14065" max="14065" width="12.28515625" customWidth="1"/>
    <col min="14066" max="14066" width="14.42578125" customWidth="1"/>
    <col min="14067" max="14067" width="14.7109375" customWidth="1"/>
    <col min="14068" max="14068" width="12.7109375" customWidth="1"/>
    <col min="14069" max="14069" width="14.7109375" customWidth="1"/>
    <col min="14318" max="14318" width="48.140625" customWidth="1"/>
    <col min="14319" max="14319" width="13.85546875" customWidth="1"/>
    <col min="14320" max="14320" width="13.28515625" customWidth="1"/>
    <col min="14321" max="14321" width="12.28515625" customWidth="1"/>
    <col min="14322" max="14322" width="14.42578125" customWidth="1"/>
    <col min="14323" max="14323" width="14.7109375" customWidth="1"/>
    <col min="14324" max="14324" width="12.7109375" customWidth="1"/>
    <col min="14325" max="14325" width="14.7109375" customWidth="1"/>
    <col min="14574" max="14574" width="48.140625" customWidth="1"/>
    <col min="14575" max="14575" width="13.85546875" customWidth="1"/>
    <col min="14576" max="14576" width="13.28515625" customWidth="1"/>
    <col min="14577" max="14577" width="12.28515625" customWidth="1"/>
    <col min="14578" max="14578" width="14.42578125" customWidth="1"/>
    <col min="14579" max="14579" width="14.7109375" customWidth="1"/>
    <col min="14580" max="14580" width="12.7109375" customWidth="1"/>
    <col min="14581" max="14581" width="14.7109375" customWidth="1"/>
    <col min="14830" max="14830" width="48.140625" customWidth="1"/>
    <col min="14831" max="14831" width="13.85546875" customWidth="1"/>
    <col min="14832" max="14832" width="13.28515625" customWidth="1"/>
    <col min="14833" max="14833" width="12.28515625" customWidth="1"/>
    <col min="14834" max="14834" width="14.42578125" customWidth="1"/>
    <col min="14835" max="14835" width="14.7109375" customWidth="1"/>
    <col min="14836" max="14836" width="12.7109375" customWidth="1"/>
    <col min="14837" max="14837" width="14.7109375" customWidth="1"/>
    <col min="15086" max="15086" width="48.140625" customWidth="1"/>
    <col min="15087" max="15087" width="13.85546875" customWidth="1"/>
    <col min="15088" max="15088" width="13.28515625" customWidth="1"/>
    <col min="15089" max="15089" width="12.28515625" customWidth="1"/>
    <col min="15090" max="15090" width="14.42578125" customWidth="1"/>
    <col min="15091" max="15091" width="14.7109375" customWidth="1"/>
    <col min="15092" max="15092" width="12.7109375" customWidth="1"/>
    <col min="15093" max="15093" width="14.7109375" customWidth="1"/>
    <col min="15342" max="15342" width="48.140625" customWidth="1"/>
    <col min="15343" max="15343" width="13.85546875" customWidth="1"/>
    <col min="15344" max="15344" width="13.28515625" customWidth="1"/>
    <col min="15345" max="15345" width="12.28515625" customWidth="1"/>
    <col min="15346" max="15346" width="14.42578125" customWidth="1"/>
    <col min="15347" max="15347" width="14.7109375" customWidth="1"/>
    <col min="15348" max="15348" width="12.7109375" customWidth="1"/>
    <col min="15349" max="15349" width="14.7109375" customWidth="1"/>
    <col min="15598" max="15598" width="48.140625" customWidth="1"/>
    <col min="15599" max="15599" width="13.85546875" customWidth="1"/>
    <col min="15600" max="15600" width="13.28515625" customWidth="1"/>
    <col min="15601" max="15601" width="12.28515625" customWidth="1"/>
    <col min="15602" max="15602" width="14.42578125" customWidth="1"/>
    <col min="15603" max="15603" width="14.7109375" customWidth="1"/>
    <col min="15604" max="15604" width="12.7109375" customWidth="1"/>
    <col min="15605" max="15605" width="14.7109375" customWidth="1"/>
    <col min="15854" max="15854" width="48.140625" customWidth="1"/>
    <col min="15855" max="15855" width="13.85546875" customWidth="1"/>
    <col min="15856" max="15856" width="13.28515625" customWidth="1"/>
    <col min="15857" max="15857" width="12.28515625" customWidth="1"/>
    <col min="15858" max="15858" width="14.42578125" customWidth="1"/>
    <col min="15859" max="15859" width="14.7109375" customWidth="1"/>
    <col min="15860" max="15860" width="12.7109375" customWidth="1"/>
    <col min="15861" max="15861" width="14.7109375" customWidth="1"/>
    <col min="16110" max="16110" width="48.140625" customWidth="1"/>
    <col min="16111" max="16111" width="13.85546875" customWidth="1"/>
    <col min="16112" max="16112" width="13.28515625" customWidth="1"/>
    <col min="16113" max="16113" width="12.28515625" customWidth="1"/>
    <col min="16114" max="16114" width="14.42578125" customWidth="1"/>
    <col min="16115" max="16115" width="14.7109375" customWidth="1"/>
    <col min="16116" max="16116" width="12.7109375" customWidth="1"/>
    <col min="16117" max="16117" width="14.7109375" customWidth="1"/>
  </cols>
  <sheetData>
    <row r="1" spans="1:4" x14ac:dyDescent="0.25">
      <c r="A1" t="s">
        <v>22</v>
      </c>
      <c r="C1" s="82" t="s">
        <v>161</v>
      </c>
    </row>
    <row r="2" spans="1:4" ht="18.75" x14ac:dyDescent="0.3">
      <c r="A2" s="55" t="s">
        <v>23</v>
      </c>
    </row>
    <row r="3" spans="1:4" ht="18.75" x14ac:dyDescent="0.3">
      <c r="A3" s="55"/>
    </row>
    <row r="4" spans="1:4" ht="22.5" x14ac:dyDescent="0.3">
      <c r="A4" s="55"/>
      <c r="B4" s="56" t="s">
        <v>110</v>
      </c>
    </row>
    <row r="5" spans="1:4" ht="22.5" x14ac:dyDescent="0.3">
      <c r="A5" s="55"/>
      <c r="B5" s="56"/>
    </row>
    <row r="6" spans="1:4" ht="22.5" x14ac:dyDescent="0.3">
      <c r="A6" s="55"/>
      <c r="B6" s="56"/>
    </row>
    <row r="7" spans="1:4" s="3" customFormat="1" ht="37.5" x14ac:dyDescent="0.25">
      <c r="A7" s="2" t="s">
        <v>0</v>
      </c>
      <c r="B7" s="2" t="s">
        <v>1</v>
      </c>
      <c r="C7" s="2" t="s">
        <v>111</v>
      </c>
      <c r="D7"/>
    </row>
    <row r="8" spans="1:4" s="3" customFormat="1" ht="39" x14ac:dyDescent="0.35">
      <c r="A8" s="4" t="s">
        <v>2</v>
      </c>
      <c r="B8" s="5" t="s">
        <v>96</v>
      </c>
      <c r="C8" s="33">
        <f>C9</f>
        <v>431700</v>
      </c>
      <c r="D8" s="6"/>
    </row>
    <row r="9" spans="1:4" s="59" customFormat="1" ht="19.5" customHeight="1" x14ac:dyDescent="0.3">
      <c r="A9" s="9" t="s">
        <v>6</v>
      </c>
      <c r="B9" s="10" t="s">
        <v>7</v>
      </c>
      <c r="C9" s="30">
        <f>C10+C11+C12+C13+C14+C15+C16+C17+C18+C19+C20</f>
        <v>431700</v>
      </c>
      <c r="D9" s="1"/>
    </row>
    <row r="10" spans="1:4" s="59" customFormat="1" ht="18" customHeight="1" x14ac:dyDescent="0.3">
      <c r="A10" s="48">
        <v>1</v>
      </c>
      <c r="B10" s="49" t="s">
        <v>28</v>
      </c>
      <c r="C10" s="39">
        <v>203000</v>
      </c>
      <c r="D10" s="1"/>
    </row>
    <row r="11" spans="1:4" s="59" customFormat="1" ht="40.5" customHeight="1" x14ac:dyDescent="0.3">
      <c r="A11" s="48">
        <v>2</v>
      </c>
      <c r="B11" s="49" t="s">
        <v>29</v>
      </c>
      <c r="C11" s="39">
        <v>29000</v>
      </c>
      <c r="D11" s="1"/>
    </row>
    <row r="12" spans="1:4" s="59" customFormat="1" ht="119.25" customHeight="1" x14ac:dyDescent="0.3">
      <c r="A12" s="48">
        <v>3</v>
      </c>
      <c r="B12" s="49" t="s">
        <v>97</v>
      </c>
      <c r="C12" s="39">
        <v>57700</v>
      </c>
      <c r="D12" s="1"/>
    </row>
    <row r="13" spans="1:4" s="59" customFormat="1" ht="21.75" customHeight="1" x14ac:dyDescent="0.3">
      <c r="A13" s="48">
        <v>4</v>
      </c>
      <c r="B13" s="49" t="s">
        <v>98</v>
      </c>
      <c r="C13" s="39">
        <v>4500</v>
      </c>
      <c r="D13" s="1"/>
    </row>
    <row r="14" spans="1:4" s="59" customFormat="1" ht="42" customHeight="1" x14ac:dyDescent="0.3">
      <c r="A14" s="48">
        <v>5</v>
      </c>
      <c r="B14" s="49" t="s">
        <v>99</v>
      </c>
      <c r="C14" s="39">
        <v>0</v>
      </c>
      <c r="D14" s="1"/>
    </row>
    <row r="15" spans="1:4" s="59" customFormat="1" ht="25.5" customHeight="1" x14ac:dyDescent="0.3">
      <c r="A15" s="48">
        <v>6</v>
      </c>
      <c r="B15" s="49" t="s">
        <v>116</v>
      </c>
      <c r="C15" s="39">
        <v>7500</v>
      </c>
      <c r="D15" s="1"/>
    </row>
    <row r="16" spans="1:4" s="59" customFormat="1" ht="55.5" customHeight="1" x14ac:dyDescent="0.3">
      <c r="A16" s="48">
        <v>7</v>
      </c>
      <c r="B16" s="49" t="s">
        <v>120</v>
      </c>
      <c r="C16" s="39">
        <v>0</v>
      </c>
      <c r="D16" s="1"/>
    </row>
    <row r="17" spans="1:4" s="59" customFormat="1" ht="21.75" customHeight="1" x14ac:dyDescent="0.3">
      <c r="A17" s="48">
        <v>8</v>
      </c>
      <c r="B17" s="49" t="s">
        <v>127</v>
      </c>
      <c r="C17" s="39">
        <v>25000</v>
      </c>
      <c r="D17" s="1"/>
    </row>
    <row r="18" spans="1:4" s="59" customFormat="1" ht="21.75" customHeight="1" x14ac:dyDescent="0.3">
      <c r="A18" s="48">
        <v>9</v>
      </c>
      <c r="B18" s="49" t="s">
        <v>135</v>
      </c>
      <c r="C18" s="39">
        <v>50000</v>
      </c>
      <c r="D18" s="1"/>
    </row>
    <row r="19" spans="1:4" s="59" customFormat="1" ht="60.75" customHeight="1" x14ac:dyDescent="0.3">
      <c r="A19" s="48">
        <v>10</v>
      </c>
      <c r="B19" s="49" t="s">
        <v>143</v>
      </c>
      <c r="C19" s="39">
        <v>10000</v>
      </c>
      <c r="D19" s="1"/>
    </row>
    <row r="20" spans="1:4" s="59" customFormat="1" ht="25.5" customHeight="1" x14ac:dyDescent="0.3">
      <c r="A20" s="48">
        <v>11</v>
      </c>
      <c r="B20" s="49" t="s">
        <v>144</v>
      </c>
      <c r="C20" s="39">
        <v>45000</v>
      </c>
      <c r="D20" s="1"/>
    </row>
    <row r="21" spans="1:4" s="66" customFormat="1" ht="19.5" x14ac:dyDescent="0.25">
      <c r="A21" s="72" t="s">
        <v>50</v>
      </c>
      <c r="B21" s="73" t="s">
        <v>100</v>
      </c>
      <c r="C21" s="83">
        <f t="shared" ref="C21" si="0">C22</f>
        <v>4000</v>
      </c>
      <c r="D21" s="67"/>
    </row>
    <row r="22" spans="1:4" s="64" customFormat="1" ht="18.75" x14ac:dyDescent="0.3">
      <c r="A22" s="84" t="s">
        <v>6</v>
      </c>
      <c r="B22" s="85" t="s">
        <v>7</v>
      </c>
      <c r="C22" s="86">
        <f t="shared" ref="C22" si="1">C23</f>
        <v>4000</v>
      </c>
    </row>
    <row r="23" spans="1:4" s="64" customFormat="1" ht="18.75" x14ac:dyDescent="0.3">
      <c r="A23" s="87">
        <v>1</v>
      </c>
      <c r="B23" s="88" t="s">
        <v>101</v>
      </c>
      <c r="C23" s="86">
        <v>4000</v>
      </c>
    </row>
    <row r="24" spans="1:4" s="67" customFormat="1" ht="19.5" x14ac:dyDescent="0.2">
      <c r="A24" s="72" t="s">
        <v>79</v>
      </c>
      <c r="B24" s="73" t="s">
        <v>61</v>
      </c>
      <c r="C24" s="83">
        <f>C25</f>
        <v>40000</v>
      </c>
      <c r="D24" s="64"/>
    </row>
    <row r="25" spans="1:4" s="66" customFormat="1" ht="18.75" x14ac:dyDescent="0.3">
      <c r="A25" s="84" t="s">
        <v>6</v>
      </c>
      <c r="B25" s="85" t="s">
        <v>7</v>
      </c>
      <c r="C25" s="86">
        <f t="shared" ref="C25" si="2">C26</f>
        <v>40000</v>
      </c>
      <c r="D25" s="64"/>
    </row>
    <row r="26" spans="1:4" s="66" customFormat="1" ht="18.75" x14ac:dyDescent="0.3">
      <c r="A26" s="87">
        <v>1</v>
      </c>
      <c r="B26" s="88" t="s">
        <v>102</v>
      </c>
      <c r="C26" s="86">
        <v>40000</v>
      </c>
      <c r="D26" s="64"/>
    </row>
    <row r="27" spans="1:4" s="66" customFormat="1" ht="19.5" x14ac:dyDescent="0.25">
      <c r="A27" s="72" t="s">
        <v>8</v>
      </c>
      <c r="B27" s="73" t="s">
        <v>9</v>
      </c>
      <c r="C27" s="83">
        <f>C28+C38+C30</f>
        <v>1163200</v>
      </c>
      <c r="D27" s="64"/>
    </row>
    <row r="28" spans="1:4" s="66" customFormat="1" ht="18.75" x14ac:dyDescent="0.25">
      <c r="A28" s="89" t="s">
        <v>10</v>
      </c>
      <c r="B28" s="90" t="s">
        <v>11</v>
      </c>
      <c r="C28" s="91">
        <f>C29</f>
        <v>130000</v>
      </c>
      <c r="D28" s="64"/>
    </row>
    <row r="29" spans="1:4" s="66" customFormat="1" ht="37.5" x14ac:dyDescent="0.3">
      <c r="A29" s="17">
        <v>1</v>
      </c>
      <c r="B29" s="34" t="s">
        <v>12</v>
      </c>
      <c r="C29" s="35">
        <v>130000</v>
      </c>
      <c r="D29" s="64"/>
    </row>
    <row r="30" spans="1:4" s="66" customFormat="1" ht="26.25" customHeight="1" x14ac:dyDescent="0.3">
      <c r="A30" s="19" t="s">
        <v>4</v>
      </c>
      <c r="B30" s="43" t="s">
        <v>5</v>
      </c>
      <c r="C30" s="65">
        <f>C31+C32+C33+C34+C35+C36+C37</f>
        <v>836800</v>
      </c>
      <c r="D30" s="64"/>
    </row>
    <row r="31" spans="1:4" s="66" customFormat="1" ht="25.5" customHeight="1" x14ac:dyDescent="0.3">
      <c r="A31" s="52">
        <v>1</v>
      </c>
      <c r="B31" s="60" t="s">
        <v>89</v>
      </c>
      <c r="C31" s="37">
        <v>70000</v>
      </c>
      <c r="D31" s="64"/>
    </row>
    <row r="32" spans="1:4" s="66" customFormat="1" ht="43.5" customHeight="1" x14ac:dyDescent="0.3">
      <c r="A32" s="52">
        <v>2</v>
      </c>
      <c r="B32" s="60" t="s">
        <v>90</v>
      </c>
      <c r="C32" s="37">
        <v>17800</v>
      </c>
      <c r="D32" s="64"/>
    </row>
    <row r="33" spans="1:4" s="66" customFormat="1" ht="39.75" customHeight="1" x14ac:dyDescent="0.3">
      <c r="A33" s="52">
        <v>3</v>
      </c>
      <c r="B33" s="60" t="s">
        <v>94</v>
      </c>
      <c r="C33" s="37">
        <v>18000</v>
      </c>
      <c r="D33" s="64"/>
    </row>
    <row r="34" spans="1:4" s="66" customFormat="1" ht="39.75" customHeight="1" x14ac:dyDescent="0.3">
      <c r="A34" s="52">
        <v>4</v>
      </c>
      <c r="B34" s="60" t="s">
        <v>136</v>
      </c>
      <c r="C34" s="37">
        <v>54000</v>
      </c>
      <c r="D34" s="64"/>
    </row>
    <row r="35" spans="1:4" s="66" customFormat="1" ht="39.75" customHeight="1" x14ac:dyDescent="0.3">
      <c r="A35" s="52">
        <v>5</v>
      </c>
      <c r="B35" s="60" t="s">
        <v>137</v>
      </c>
      <c r="C35" s="37">
        <v>217000</v>
      </c>
      <c r="D35" s="64"/>
    </row>
    <row r="36" spans="1:4" s="66" customFormat="1" ht="23.25" customHeight="1" x14ac:dyDescent="0.3">
      <c r="A36" s="52">
        <v>6</v>
      </c>
      <c r="B36" s="60" t="s">
        <v>138</v>
      </c>
      <c r="C36" s="37">
        <v>60000</v>
      </c>
      <c r="D36" s="64"/>
    </row>
    <row r="37" spans="1:4" s="66" customFormat="1" ht="23.25" customHeight="1" x14ac:dyDescent="0.3">
      <c r="A37" s="52">
        <v>7</v>
      </c>
      <c r="B37" s="60" t="s">
        <v>145</v>
      </c>
      <c r="C37" s="37">
        <v>400000</v>
      </c>
      <c r="D37" s="64"/>
    </row>
    <row r="38" spans="1:4" s="66" customFormat="1" ht="27.75" customHeight="1" x14ac:dyDescent="0.25">
      <c r="A38" s="48" t="s">
        <v>6</v>
      </c>
      <c r="B38" s="49" t="s">
        <v>7</v>
      </c>
      <c r="C38" s="50">
        <f>C39+C40+C41+C42+C43+C44+C45+C46+C47</f>
        <v>196400</v>
      </c>
      <c r="D38" s="64"/>
    </row>
    <row r="39" spans="1:4" s="66" customFormat="1" ht="43.5" customHeight="1" x14ac:dyDescent="0.3">
      <c r="A39" s="40">
        <v>1</v>
      </c>
      <c r="B39" s="41" t="s">
        <v>66</v>
      </c>
      <c r="C39" s="39">
        <v>14000</v>
      </c>
      <c r="D39" s="64"/>
    </row>
    <row r="40" spans="1:4" s="66" customFormat="1" ht="43.5" customHeight="1" x14ac:dyDescent="0.3">
      <c r="A40" s="40">
        <v>2</v>
      </c>
      <c r="B40" s="41" t="s">
        <v>24</v>
      </c>
      <c r="C40" s="39">
        <v>5000</v>
      </c>
      <c r="D40" s="64"/>
    </row>
    <row r="41" spans="1:4" ht="37.5" customHeight="1" x14ac:dyDescent="0.3">
      <c r="A41" s="40">
        <v>3</v>
      </c>
      <c r="B41" s="41" t="s">
        <v>121</v>
      </c>
      <c r="C41" s="39">
        <v>15400</v>
      </c>
      <c r="D41" s="3"/>
    </row>
    <row r="42" spans="1:4" s="1" customFormat="1" ht="37.5" customHeight="1" x14ac:dyDescent="0.3">
      <c r="A42" s="40">
        <v>4</v>
      </c>
      <c r="B42" s="41" t="s">
        <v>91</v>
      </c>
      <c r="C42" s="39">
        <v>4000</v>
      </c>
      <c r="D42"/>
    </row>
    <row r="43" spans="1:4" s="1" customFormat="1" ht="40.5" customHeight="1" x14ac:dyDescent="0.3">
      <c r="A43" s="40">
        <v>5</v>
      </c>
      <c r="B43" s="41" t="s">
        <v>83</v>
      </c>
      <c r="C43" s="39">
        <v>4000</v>
      </c>
      <c r="D43"/>
    </row>
    <row r="44" spans="1:4" s="1" customFormat="1" ht="18.75" x14ac:dyDescent="0.3">
      <c r="A44" s="40">
        <v>6</v>
      </c>
      <c r="B44" s="41" t="s">
        <v>103</v>
      </c>
      <c r="C44" s="39">
        <v>25000</v>
      </c>
      <c r="D44"/>
    </row>
    <row r="45" spans="1:4" s="1" customFormat="1" ht="18.75" x14ac:dyDescent="0.3">
      <c r="A45" s="40">
        <v>7</v>
      </c>
      <c r="B45" s="41" t="s">
        <v>117</v>
      </c>
      <c r="C45" s="39">
        <v>75000</v>
      </c>
      <c r="D45"/>
    </row>
    <row r="46" spans="1:4" s="1" customFormat="1" ht="37.5" x14ac:dyDescent="0.3">
      <c r="A46" s="40">
        <v>8</v>
      </c>
      <c r="B46" s="41" t="s">
        <v>146</v>
      </c>
      <c r="C46" s="39">
        <v>50000</v>
      </c>
      <c r="D46"/>
    </row>
    <row r="47" spans="1:4" s="1" customFormat="1" ht="27.75" customHeight="1" x14ac:dyDescent="0.3">
      <c r="A47" s="40">
        <v>9</v>
      </c>
      <c r="B47" s="41" t="s">
        <v>152</v>
      </c>
      <c r="C47" s="39">
        <v>4000</v>
      </c>
      <c r="D47"/>
    </row>
    <row r="48" spans="1:4" s="1" customFormat="1" ht="19.5" x14ac:dyDescent="0.25">
      <c r="A48" s="72" t="s">
        <v>80</v>
      </c>
      <c r="B48" s="73" t="s">
        <v>13</v>
      </c>
      <c r="C48" s="83">
        <f>C49+C55</f>
        <v>679500</v>
      </c>
      <c r="D48"/>
    </row>
    <row r="49" spans="1:4" s="1" customFormat="1" ht="18.75" x14ac:dyDescent="0.25">
      <c r="A49" s="19" t="s">
        <v>4</v>
      </c>
      <c r="B49" s="43" t="s">
        <v>5</v>
      </c>
      <c r="C49" s="44">
        <f>C50+C51+C52+C53+C54</f>
        <v>632000</v>
      </c>
      <c r="D49"/>
    </row>
    <row r="50" spans="1:4" s="1" customFormat="1" ht="56.25" x14ac:dyDescent="0.25">
      <c r="A50" s="52">
        <v>1</v>
      </c>
      <c r="B50" s="36" t="s">
        <v>67</v>
      </c>
      <c r="C50" s="61">
        <v>451000</v>
      </c>
      <c r="D50"/>
    </row>
    <row r="51" spans="1:4" s="1" customFormat="1" ht="18.75" x14ac:dyDescent="0.25">
      <c r="A51" s="52">
        <v>2</v>
      </c>
      <c r="B51" s="36" t="s">
        <v>64</v>
      </c>
      <c r="C51" s="61">
        <v>13500</v>
      </c>
      <c r="D51"/>
    </row>
    <row r="52" spans="1:4" s="1" customFormat="1" ht="37.5" x14ac:dyDescent="0.25">
      <c r="A52" s="52">
        <v>3</v>
      </c>
      <c r="B52" s="36" t="s">
        <v>147</v>
      </c>
      <c r="C52" s="61">
        <v>150000</v>
      </c>
      <c r="D52"/>
    </row>
    <row r="53" spans="1:4" s="1" customFormat="1" ht="18.75" x14ac:dyDescent="0.25">
      <c r="A53" s="52">
        <v>4</v>
      </c>
      <c r="B53" s="36" t="s">
        <v>153</v>
      </c>
      <c r="C53" s="61">
        <v>11000</v>
      </c>
      <c r="D53"/>
    </row>
    <row r="54" spans="1:4" s="1" customFormat="1" ht="18.75" x14ac:dyDescent="0.25">
      <c r="A54" s="52">
        <v>5</v>
      </c>
      <c r="B54" s="36" t="s">
        <v>154</v>
      </c>
      <c r="C54" s="61">
        <v>6500</v>
      </c>
      <c r="D54"/>
    </row>
    <row r="55" spans="1:4" s="1" customFormat="1" ht="18.75" x14ac:dyDescent="0.25">
      <c r="A55" s="57" t="s">
        <v>6</v>
      </c>
      <c r="B55" s="58" t="s">
        <v>7</v>
      </c>
      <c r="C55" s="53">
        <f>C56+C57+C58</f>
        <v>47500</v>
      </c>
      <c r="D55"/>
    </row>
    <row r="56" spans="1:4" s="1" customFormat="1" ht="60.75" customHeight="1" x14ac:dyDescent="0.25">
      <c r="A56" s="57">
        <v>1</v>
      </c>
      <c r="B56" s="58" t="s">
        <v>60</v>
      </c>
      <c r="C56" s="53">
        <v>10000</v>
      </c>
      <c r="D56"/>
    </row>
    <row r="57" spans="1:4" s="1" customFormat="1" ht="45.75" customHeight="1" x14ac:dyDescent="0.25">
      <c r="A57" s="57">
        <v>2</v>
      </c>
      <c r="B57" s="58" t="s">
        <v>148</v>
      </c>
      <c r="C57" s="53">
        <v>35000</v>
      </c>
      <c r="D57"/>
    </row>
    <row r="58" spans="1:4" s="1" customFormat="1" ht="39.75" customHeight="1" x14ac:dyDescent="0.25">
      <c r="A58" s="57">
        <v>3</v>
      </c>
      <c r="B58" s="58" t="s">
        <v>155</v>
      </c>
      <c r="C58" s="53">
        <v>2500</v>
      </c>
      <c r="D58"/>
    </row>
    <row r="59" spans="1:4" s="1" customFormat="1" ht="19.5" x14ac:dyDescent="0.25">
      <c r="A59" s="72" t="s">
        <v>114</v>
      </c>
      <c r="B59" s="73" t="s">
        <v>14</v>
      </c>
      <c r="C59" s="83">
        <f>C60+C65</f>
        <v>692600</v>
      </c>
      <c r="D59"/>
    </row>
    <row r="60" spans="1:4" s="1" customFormat="1" ht="18.75" x14ac:dyDescent="0.2">
      <c r="A60" s="19" t="s">
        <v>4</v>
      </c>
      <c r="B60" s="43" t="s">
        <v>5</v>
      </c>
      <c r="C60" s="44">
        <f>C61+C62+C63+C64</f>
        <v>475100</v>
      </c>
    </row>
    <row r="61" spans="1:4" ht="24" customHeight="1" x14ac:dyDescent="0.25">
      <c r="A61" s="45">
        <v>1</v>
      </c>
      <c r="B61" s="46" t="s">
        <v>31</v>
      </c>
      <c r="C61" s="47">
        <v>170000</v>
      </c>
      <c r="D61" s="1"/>
    </row>
    <row r="62" spans="1:4" s="66" customFormat="1" ht="18.75" x14ac:dyDescent="0.25">
      <c r="A62" s="52">
        <v>2</v>
      </c>
      <c r="B62" s="78" t="s">
        <v>53</v>
      </c>
      <c r="C62" s="47">
        <v>130000</v>
      </c>
      <c r="D62" s="64"/>
    </row>
    <row r="63" spans="1:4" s="66" customFormat="1" ht="23.25" customHeight="1" x14ac:dyDescent="0.25">
      <c r="A63" s="52">
        <v>3</v>
      </c>
      <c r="B63" s="78" t="s">
        <v>68</v>
      </c>
      <c r="C63" s="47">
        <v>170000</v>
      </c>
      <c r="D63" s="64"/>
    </row>
    <row r="64" spans="1:4" s="66" customFormat="1" ht="22.5" customHeight="1" x14ac:dyDescent="0.25">
      <c r="A64" s="52">
        <v>4</v>
      </c>
      <c r="B64" s="78" t="s">
        <v>69</v>
      </c>
      <c r="C64" s="47">
        <v>5100</v>
      </c>
      <c r="D64" s="64"/>
    </row>
    <row r="65" spans="1:4" s="64" customFormat="1" ht="18.75" x14ac:dyDescent="0.2">
      <c r="A65" s="57" t="s">
        <v>6</v>
      </c>
      <c r="B65" s="58" t="s">
        <v>7</v>
      </c>
      <c r="C65" s="53">
        <f>C66+C67+C68+C69+C70+C71+C72+C73+C74+C75</f>
        <v>217500</v>
      </c>
      <c r="D65" s="67"/>
    </row>
    <row r="66" spans="1:4" s="64" customFormat="1" ht="26.25" customHeight="1" x14ac:dyDescent="0.2">
      <c r="A66" s="40">
        <v>1</v>
      </c>
      <c r="B66" s="79" t="s">
        <v>32</v>
      </c>
      <c r="C66" s="53">
        <v>25000</v>
      </c>
    </row>
    <row r="67" spans="1:4" s="66" customFormat="1" ht="18.75" x14ac:dyDescent="0.25">
      <c r="A67" s="40">
        <v>2</v>
      </c>
      <c r="B67" s="79" t="s">
        <v>33</v>
      </c>
      <c r="C67" s="53">
        <v>5000</v>
      </c>
      <c r="D67" s="64"/>
    </row>
    <row r="68" spans="1:4" s="66" customFormat="1" ht="18.75" x14ac:dyDescent="0.25">
      <c r="A68" s="40">
        <v>3</v>
      </c>
      <c r="B68" s="79" t="s">
        <v>52</v>
      </c>
      <c r="C68" s="53">
        <v>10000</v>
      </c>
      <c r="D68" s="64"/>
    </row>
    <row r="69" spans="1:4" s="66" customFormat="1" ht="42.75" customHeight="1" x14ac:dyDescent="0.25">
      <c r="A69" s="40">
        <v>4</v>
      </c>
      <c r="B69" s="79" t="s">
        <v>54</v>
      </c>
      <c r="C69" s="53">
        <v>72500</v>
      </c>
      <c r="D69" s="64"/>
    </row>
    <row r="70" spans="1:4" s="64" customFormat="1" ht="37.5" x14ac:dyDescent="0.2">
      <c r="A70" s="40">
        <v>5</v>
      </c>
      <c r="B70" s="79" t="s">
        <v>70</v>
      </c>
      <c r="C70" s="53">
        <v>5000</v>
      </c>
    </row>
    <row r="71" spans="1:4" s="64" customFormat="1" ht="24" customHeight="1" x14ac:dyDescent="0.2">
      <c r="A71" s="40">
        <v>6</v>
      </c>
      <c r="B71" s="79" t="s">
        <v>84</v>
      </c>
      <c r="C71" s="53">
        <v>25000</v>
      </c>
      <c r="D71" s="63"/>
    </row>
    <row r="72" spans="1:4" s="64" customFormat="1" ht="25.5" customHeight="1" x14ac:dyDescent="0.2">
      <c r="A72" s="40">
        <v>7</v>
      </c>
      <c r="B72" s="79" t="s">
        <v>92</v>
      </c>
      <c r="C72" s="53">
        <v>40000</v>
      </c>
      <c r="D72" s="63"/>
    </row>
    <row r="73" spans="1:4" s="64" customFormat="1" ht="18.75" x14ac:dyDescent="0.2">
      <c r="A73" s="40">
        <v>8</v>
      </c>
      <c r="B73" s="79" t="s">
        <v>105</v>
      </c>
      <c r="C73" s="53">
        <v>25000</v>
      </c>
      <c r="D73" s="63"/>
    </row>
    <row r="74" spans="1:4" s="64" customFormat="1" ht="23.25" customHeight="1" x14ac:dyDescent="0.2">
      <c r="A74" s="40">
        <v>9</v>
      </c>
      <c r="B74" s="79" t="s">
        <v>106</v>
      </c>
      <c r="C74" s="53">
        <v>0</v>
      </c>
      <c r="D74" s="63"/>
    </row>
    <row r="75" spans="1:4" s="64" customFormat="1" ht="42.75" customHeight="1" x14ac:dyDescent="0.2">
      <c r="A75" s="40">
        <v>10</v>
      </c>
      <c r="B75" s="79" t="s">
        <v>139</v>
      </c>
      <c r="C75" s="53">
        <v>10000</v>
      </c>
      <c r="D75" s="63"/>
    </row>
    <row r="76" spans="1:4" s="64" customFormat="1" ht="27.75" customHeight="1" x14ac:dyDescent="0.35">
      <c r="A76" s="72" t="s">
        <v>25</v>
      </c>
      <c r="B76" s="96" t="s">
        <v>158</v>
      </c>
      <c r="C76" s="98">
        <f>C77</f>
        <v>5000</v>
      </c>
      <c r="D76" s="63"/>
    </row>
    <row r="77" spans="1:4" s="64" customFormat="1" ht="27" customHeight="1" x14ac:dyDescent="0.2">
      <c r="A77" s="57" t="s">
        <v>6</v>
      </c>
      <c r="B77" s="58" t="s">
        <v>7</v>
      </c>
      <c r="C77" s="97">
        <f>C78</f>
        <v>5000</v>
      </c>
      <c r="D77" s="63"/>
    </row>
    <row r="78" spans="1:4" s="64" customFormat="1" ht="60.75" customHeight="1" x14ac:dyDescent="0.2">
      <c r="A78" s="40">
        <v>1</v>
      </c>
      <c r="B78" s="79" t="s">
        <v>160</v>
      </c>
      <c r="C78" s="53">
        <v>5000</v>
      </c>
      <c r="D78" s="63"/>
    </row>
    <row r="79" spans="1:4" s="64" customFormat="1" ht="39" x14ac:dyDescent="0.2">
      <c r="A79" s="72" t="s">
        <v>18</v>
      </c>
      <c r="B79" s="72" t="s">
        <v>107</v>
      </c>
      <c r="C79" s="83">
        <f>C80+C83+C93</f>
        <v>17965600</v>
      </c>
      <c r="D79" s="63"/>
    </row>
    <row r="80" spans="1:4" s="1" customFormat="1" ht="24.75" customHeight="1" x14ac:dyDescent="0.2">
      <c r="A80" s="92" t="s">
        <v>10</v>
      </c>
      <c r="B80" s="90" t="s">
        <v>11</v>
      </c>
      <c r="C80" s="93">
        <f>C81+C82</f>
        <v>625000</v>
      </c>
      <c r="D80" s="18"/>
    </row>
    <row r="81" spans="1:4" s="1" customFormat="1" ht="39.75" customHeight="1" x14ac:dyDescent="0.2">
      <c r="A81" s="17">
        <v>1</v>
      </c>
      <c r="B81" s="34" t="s">
        <v>15</v>
      </c>
      <c r="C81" s="42">
        <v>455000</v>
      </c>
      <c r="D81" s="18"/>
    </row>
    <row r="82" spans="1:4" s="1" customFormat="1" ht="44.25" customHeight="1" x14ac:dyDescent="0.2">
      <c r="A82" s="17">
        <v>2</v>
      </c>
      <c r="B82" s="34" t="s">
        <v>27</v>
      </c>
      <c r="C82" s="42">
        <v>170000</v>
      </c>
      <c r="D82" s="18"/>
    </row>
    <row r="83" spans="1:4" s="1" customFormat="1" ht="20.25" customHeight="1" x14ac:dyDescent="0.2">
      <c r="A83" s="19" t="s">
        <v>16</v>
      </c>
      <c r="B83" s="43" t="s">
        <v>5</v>
      </c>
      <c r="C83" s="68">
        <f>C84+C85+C86+C87+C88+C89+C90+C91+C92</f>
        <v>16792000</v>
      </c>
      <c r="D83" s="18"/>
    </row>
    <row r="84" spans="1:4" s="1" customFormat="1" ht="21.75" customHeight="1" x14ac:dyDescent="0.2">
      <c r="A84" s="52">
        <v>1</v>
      </c>
      <c r="B84" s="36" t="s">
        <v>26</v>
      </c>
      <c r="C84" s="61">
        <v>265000</v>
      </c>
      <c r="D84" s="18"/>
    </row>
    <row r="85" spans="1:4" s="1" customFormat="1" ht="22.5" customHeight="1" x14ac:dyDescent="0.2">
      <c r="A85" s="52">
        <v>2</v>
      </c>
      <c r="B85" s="36" t="s">
        <v>34</v>
      </c>
      <c r="C85" s="61">
        <v>45000</v>
      </c>
      <c r="D85" s="18"/>
    </row>
    <row r="86" spans="1:4" s="1" customFormat="1" ht="20.25" customHeight="1" x14ac:dyDescent="0.2">
      <c r="A86" s="52">
        <v>3</v>
      </c>
      <c r="B86" s="36" t="s">
        <v>35</v>
      </c>
      <c r="C86" s="61">
        <v>1895000</v>
      </c>
      <c r="D86" s="18"/>
    </row>
    <row r="87" spans="1:4" s="1" customFormat="1" ht="39.75" customHeight="1" x14ac:dyDescent="0.2">
      <c r="A87" s="52">
        <v>4</v>
      </c>
      <c r="B87" s="36" t="s">
        <v>71</v>
      </c>
      <c r="C87" s="61">
        <v>70000</v>
      </c>
      <c r="D87" s="18"/>
    </row>
    <row r="88" spans="1:4" ht="37.5" x14ac:dyDescent="0.25">
      <c r="A88" s="52">
        <v>5</v>
      </c>
      <c r="B88" s="36" t="s">
        <v>85</v>
      </c>
      <c r="C88" s="61">
        <v>13517000</v>
      </c>
      <c r="D88" s="18"/>
    </row>
    <row r="89" spans="1:4" ht="37.5" x14ac:dyDescent="0.25">
      <c r="A89" s="52">
        <v>6</v>
      </c>
      <c r="B89" s="36" t="s">
        <v>93</v>
      </c>
      <c r="C89" s="61">
        <v>365000</v>
      </c>
      <c r="D89" s="18"/>
    </row>
    <row r="90" spans="1:4" ht="38.25" customHeight="1" x14ac:dyDescent="0.25">
      <c r="A90" s="52">
        <v>7</v>
      </c>
      <c r="B90" s="36" t="s">
        <v>108</v>
      </c>
      <c r="C90" s="61">
        <v>245000</v>
      </c>
      <c r="D90" s="18"/>
    </row>
    <row r="91" spans="1:4" ht="38.25" customHeight="1" x14ac:dyDescent="0.25">
      <c r="A91" s="52">
        <v>8</v>
      </c>
      <c r="B91" s="36" t="s">
        <v>118</v>
      </c>
      <c r="C91" s="61">
        <v>350000</v>
      </c>
      <c r="D91" s="18"/>
    </row>
    <row r="92" spans="1:4" ht="25.5" customHeight="1" x14ac:dyDescent="0.25">
      <c r="A92" s="52">
        <v>9</v>
      </c>
      <c r="B92" s="36" t="s">
        <v>156</v>
      </c>
      <c r="C92" s="61">
        <v>40000</v>
      </c>
      <c r="D92" s="18"/>
    </row>
    <row r="93" spans="1:4" ht="18.75" x14ac:dyDescent="0.25">
      <c r="A93" s="48" t="s">
        <v>6</v>
      </c>
      <c r="B93" s="49" t="s">
        <v>7</v>
      </c>
      <c r="C93" s="50">
        <f>SUM(C94:C111)</f>
        <v>548600</v>
      </c>
      <c r="D93" s="18"/>
    </row>
    <row r="94" spans="1:4" ht="42.75" customHeight="1" x14ac:dyDescent="0.25">
      <c r="A94" s="40">
        <v>1</v>
      </c>
      <c r="B94" s="51" t="s">
        <v>36</v>
      </c>
      <c r="C94" s="53">
        <v>30000</v>
      </c>
      <c r="D94" s="18"/>
    </row>
    <row r="95" spans="1:4" s="14" customFormat="1" ht="39" customHeight="1" x14ac:dyDescent="0.2">
      <c r="A95" s="40">
        <v>2</v>
      </c>
      <c r="B95" s="51" t="s">
        <v>37</v>
      </c>
      <c r="C95" s="53">
        <v>33400</v>
      </c>
      <c r="D95" s="3"/>
    </row>
    <row r="96" spans="1:4" s="20" customFormat="1" ht="39.75" customHeight="1" x14ac:dyDescent="0.2">
      <c r="A96" s="40">
        <v>3</v>
      </c>
      <c r="B96" s="51" t="s">
        <v>72</v>
      </c>
      <c r="C96" s="53">
        <v>10000</v>
      </c>
      <c r="D96" s="1"/>
    </row>
    <row r="97" spans="1:4" s="20" customFormat="1" ht="44.25" customHeight="1" x14ac:dyDescent="0.2">
      <c r="A97" s="40">
        <v>4</v>
      </c>
      <c r="B97" s="51" t="s">
        <v>38</v>
      </c>
      <c r="C97" s="53">
        <v>43000</v>
      </c>
      <c r="D97" s="1"/>
    </row>
    <row r="98" spans="1:4" s="20" customFormat="1" ht="44.25" customHeight="1" x14ac:dyDescent="0.2">
      <c r="A98" s="40">
        <v>5</v>
      </c>
      <c r="B98" s="51" t="s">
        <v>39</v>
      </c>
      <c r="C98" s="53">
        <v>60000</v>
      </c>
      <c r="D98" s="1"/>
    </row>
    <row r="99" spans="1:4" s="21" customFormat="1" ht="56.25" x14ac:dyDescent="0.2">
      <c r="A99" s="40">
        <v>6</v>
      </c>
      <c r="B99" s="51" t="s">
        <v>43</v>
      </c>
      <c r="C99" s="53">
        <v>200</v>
      </c>
      <c r="D99" s="1"/>
    </row>
    <row r="100" spans="1:4" s="21" customFormat="1" ht="37.5" customHeight="1" x14ac:dyDescent="0.2">
      <c r="A100" s="40">
        <v>7</v>
      </c>
      <c r="B100" s="51" t="s">
        <v>73</v>
      </c>
      <c r="C100" s="53">
        <v>8000</v>
      </c>
      <c r="D100" s="1"/>
    </row>
    <row r="101" spans="1:4" s="21" customFormat="1" ht="42" customHeight="1" x14ac:dyDescent="0.2">
      <c r="A101" s="40">
        <v>8</v>
      </c>
      <c r="B101" s="51" t="s">
        <v>62</v>
      </c>
      <c r="C101" s="53">
        <v>59000</v>
      </c>
      <c r="D101" s="1"/>
    </row>
    <row r="102" spans="1:4" s="21" customFormat="1" ht="38.25" customHeight="1" x14ac:dyDescent="0.2">
      <c r="A102" s="40">
        <v>9</v>
      </c>
      <c r="B102" s="51" t="s">
        <v>63</v>
      </c>
      <c r="C102" s="53">
        <v>0</v>
      </c>
      <c r="D102" s="1"/>
    </row>
    <row r="103" spans="1:4" s="21" customFormat="1" ht="39.75" customHeight="1" x14ac:dyDescent="0.2">
      <c r="A103" s="40">
        <v>10</v>
      </c>
      <c r="B103" s="51" t="s">
        <v>74</v>
      </c>
      <c r="C103" s="53">
        <v>25000</v>
      </c>
      <c r="D103" s="1"/>
    </row>
    <row r="104" spans="1:4" s="21" customFormat="1" ht="42.75" customHeight="1" x14ac:dyDescent="0.2">
      <c r="A104" s="40">
        <v>11</v>
      </c>
      <c r="B104" s="51" t="s">
        <v>75</v>
      </c>
      <c r="C104" s="53">
        <v>25000</v>
      </c>
      <c r="D104" s="1"/>
    </row>
    <row r="105" spans="1:4" s="21" customFormat="1" ht="36.75" customHeight="1" x14ac:dyDescent="0.2">
      <c r="A105" s="40">
        <v>12</v>
      </c>
      <c r="B105" s="51" t="s">
        <v>86</v>
      </c>
      <c r="C105" s="53">
        <v>50000</v>
      </c>
      <c r="D105" s="1"/>
    </row>
    <row r="106" spans="1:4" s="21" customFormat="1" ht="38.25" customHeight="1" x14ac:dyDescent="0.2">
      <c r="A106" s="40">
        <v>13</v>
      </c>
      <c r="B106" s="51" t="s">
        <v>87</v>
      </c>
      <c r="C106" s="53">
        <v>50000</v>
      </c>
      <c r="D106" s="1"/>
    </row>
    <row r="107" spans="1:4" s="21" customFormat="1" ht="25.5" customHeight="1" x14ac:dyDescent="0.2">
      <c r="A107" s="40">
        <v>14</v>
      </c>
      <c r="B107" s="51" t="s">
        <v>119</v>
      </c>
      <c r="C107" s="53">
        <v>35000</v>
      </c>
      <c r="D107" s="1"/>
    </row>
    <row r="108" spans="1:4" s="21" customFormat="1" ht="25.5" customHeight="1" x14ac:dyDescent="0.2">
      <c r="A108" s="40">
        <v>15</v>
      </c>
      <c r="B108" s="51" t="s">
        <v>128</v>
      </c>
      <c r="C108" s="53">
        <v>35000</v>
      </c>
      <c r="D108" s="1"/>
    </row>
    <row r="109" spans="1:4" s="21" customFormat="1" ht="39" customHeight="1" x14ac:dyDescent="0.2">
      <c r="A109" s="40">
        <v>16</v>
      </c>
      <c r="B109" s="51" t="s">
        <v>149</v>
      </c>
      <c r="C109" s="53">
        <v>30000</v>
      </c>
      <c r="D109" s="1"/>
    </row>
    <row r="110" spans="1:4" s="21" customFormat="1" ht="61.5" customHeight="1" x14ac:dyDescent="0.2">
      <c r="A110" s="40">
        <v>17</v>
      </c>
      <c r="B110" s="51" t="s">
        <v>150</v>
      </c>
      <c r="C110" s="53">
        <v>50000</v>
      </c>
      <c r="D110" s="1"/>
    </row>
    <row r="111" spans="1:4" s="21" customFormat="1" ht="27" customHeight="1" x14ac:dyDescent="0.2">
      <c r="A111" s="40">
        <v>18</v>
      </c>
      <c r="B111" s="51" t="s">
        <v>156</v>
      </c>
      <c r="C111" s="53">
        <v>5000</v>
      </c>
      <c r="D111" s="1"/>
    </row>
    <row r="112" spans="1:4" s="1" customFormat="1" ht="19.5" x14ac:dyDescent="0.25">
      <c r="A112" s="4" t="s">
        <v>115</v>
      </c>
      <c r="B112" s="5" t="s">
        <v>17</v>
      </c>
      <c r="C112" s="12">
        <f>C113</f>
        <v>19200</v>
      </c>
      <c r="D112"/>
    </row>
    <row r="113" spans="1:4" ht="18.75" x14ac:dyDescent="0.25">
      <c r="A113" s="9" t="s">
        <v>6</v>
      </c>
      <c r="B113" s="10" t="s">
        <v>7</v>
      </c>
      <c r="C113" s="94">
        <f>C114+C115</f>
        <v>19200</v>
      </c>
      <c r="D113" s="1"/>
    </row>
    <row r="114" spans="1:4" ht="18.75" x14ac:dyDescent="0.25">
      <c r="A114" s="38">
        <v>1</v>
      </c>
      <c r="B114" s="79" t="s">
        <v>109</v>
      </c>
      <c r="C114" s="53">
        <v>9200</v>
      </c>
    </row>
    <row r="115" spans="1:4" ht="37.5" x14ac:dyDescent="0.25">
      <c r="A115" s="38">
        <v>2</v>
      </c>
      <c r="B115" s="79" t="s">
        <v>142</v>
      </c>
      <c r="C115" s="53">
        <v>10000</v>
      </c>
    </row>
    <row r="116" spans="1:4" ht="19.5" x14ac:dyDescent="0.25">
      <c r="A116" s="4" t="s">
        <v>159</v>
      </c>
      <c r="B116" s="5" t="s">
        <v>19</v>
      </c>
      <c r="C116" s="12">
        <f>C120+C124+C117</f>
        <v>6016000</v>
      </c>
    </row>
    <row r="117" spans="1:4" ht="18.75" x14ac:dyDescent="0.25">
      <c r="A117" s="15" t="s">
        <v>10</v>
      </c>
      <c r="B117" s="13" t="s">
        <v>11</v>
      </c>
      <c r="C117" s="16">
        <f>C118+C119</f>
        <v>8000</v>
      </c>
    </row>
    <row r="118" spans="1:4" ht="18.75" x14ac:dyDescent="0.25">
      <c r="A118" s="95">
        <v>1</v>
      </c>
      <c r="B118" s="80" t="s">
        <v>40</v>
      </c>
      <c r="C118" s="81">
        <v>5000</v>
      </c>
    </row>
    <row r="119" spans="1:4" ht="37.5" x14ac:dyDescent="0.25">
      <c r="A119" s="95">
        <v>2</v>
      </c>
      <c r="B119" s="80" t="s">
        <v>157</v>
      </c>
      <c r="C119" s="81">
        <v>3000</v>
      </c>
    </row>
    <row r="120" spans="1:4" ht="18.75" x14ac:dyDescent="0.25">
      <c r="A120" s="22" t="s">
        <v>16</v>
      </c>
      <c r="B120" s="8" t="s">
        <v>5</v>
      </c>
      <c r="C120" s="7">
        <f>C121+C122+C123</f>
        <v>5318000</v>
      </c>
    </row>
    <row r="121" spans="1:4" ht="18.75" x14ac:dyDescent="0.25">
      <c r="A121" s="52">
        <v>1</v>
      </c>
      <c r="B121" s="36" t="s">
        <v>48</v>
      </c>
      <c r="C121" s="47">
        <v>20000</v>
      </c>
    </row>
    <row r="122" spans="1:4" ht="37.5" x14ac:dyDescent="0.25">
      <c r="A122" s="52">
        <v>2</v>
      </c>
      <c r="B122" s="36" t="s">
        <v>88</v>
      </c>
      <c r="C122" s="47">
        <v>65000</v>
      </c>
    </row>
    <row r="123" spans="1:4" ht="37.5" x14ac:dyDescent="0.25">
      <c r="A123" s="52">
        <v>3</v>
      </c>
      <c r="B123" s="36" t="s">
        <v>95</v>
      </c>
      <c r="C123" s="47">
        <v>5233000</v>
      </c>
    </row>
    <row r="124" spans="1:4" ht="18.75" x14ac:dyDescent="0.25">
      <c r="A124" s="49" t="s">
        <v>20</v>
      </c>
      <c r="B124" s="49" t="s">
        <v>7</v>
      </c>
      <c r="C124" s="54">
        <f>C125+C126+C127+C128+C129+C130+C131+C132</f>
        <v>690000</v>
      </c>
    </row>
    <row r="125" spans="1:4" ht="18.75" x14ac:dyDescent="0.25">
      <c r="A125" s="23">
        <v>1</v>
      </c>
      <c r="B125" s="23" t="s">
        <v>41</v>
      </c>
      <c r="C125" s="24">
        <v>260000</v>
      </c>
    </row>
    <row r="126" spans="1:4" ht="18.75" x14ac:dyDescent="0.25">
      <c r="A126" s="23">
        <v>2</v>
      </c>
      <c r="B126" s="23" t="s">
        <v>42</v>
      </c>
      <c r="C126" s="24">
        <v>25000</v>
      </c>
    </row>
    <row r="127" spans="1:4" ht="18.75" x14ac:dyDescent="0.25">
      <c r="A127" s="23">
        <v>3</v>
      </c>
      <c r="B127" s="23" t="s">
        <v>49</v>
      </c>
      <c r="C127" s="24">
        <v>20000</v>
      </c>
    </row>
    <row r="128" spans="1:4" ht="37.5" x14ac:dyDescent="0.25">
      <c r="A128" s="23">
        <v>4</v>
      </c>
      <c r="B128" s="23" t="s">
        <v>55</v>
      </c>
      <c r="C128" s="24">
        <v>50000</v>
      </c>
    </row>
    <row r="129" spans="1:6" ht="18.75" x14ac:dyDescent="0.25">
      <c r="A129" s="23">
        <v>5</v>
      </c>
      <c r="B129" s="23" t="s">
        <v>76</v>
      </c>
      <c r="C129" s="24">
        <v>135000</v>
      </c>
    </row>
    <row r="130" spans="1:6" ht="37.5" x14ac:dyDescent="0.25">
      <c r="A130" s="23">
        <v>6</v>
      </c>
      <c r="B130" s="23" t="s">
        <v>77</v>
      </c>
      <c r="C130" s="24">
        <v>50000</v>
      </c>
    </row>
    <row r="131" spans="1:6" ht="37.5" x14ac:dyDescent="0.25">
      <c r="A131" s="23">
        <v>7</v>
      </c>
      <c r="B131" s="23" t="s">
        <v>78</v>
      </c>
      <c r="C131" s="24">
        <v>50000</v>
      </c>
    </row>
    <row r="132" spans="1:6" ht="56.25" x14ac:dyDescent="0.25">
      <c r="A132" s="23">
        <v>8</v>
      </c>
      <c r="B132" s="23" t="s">
        <v>132</v>
      </c>
      <c r="C132" s="24">
        <v>100000</v>
      </c>
    </row>
    <row r="133" spans="1:6" ht="18.75" x14ac:dyDescent="0.25">
      <c r="A133" s="25" t="s">
        <v>10</v>
      </c>
      <c r="B133" s="26" t="s">
        <v>11</v>
      </c>
      <c r="C133" s="25">
        <f>C117+C80+C28</f>
        <v>763000</v>
      </c>
    </row>
    <row r="134" spans="1:6" ht="18.75" x14ac:dyDescent="0.3">
      <c r="A134" s="27" t="s">
        <v>4</v>
      </c>
      <c r="B134" s="28" t="s">
        <v>5</v>
      </c>
      <c r="C134" s="29">
        <f>C120+C83+C60+C49+C30</f>
        <v>24053900</v>
      </c>
    </row>
    <row r="135" spans="1:6" ht="18.75" x14ac:dyDescent="0.3">
      <c r="A135" s="30" t="s">
        <v>20</v>
      </c>
      <c r="B135" s="10" t="s">
        <v>7</v>
      </c>
      <c r="C135" s="11">
        <f>C124+C113+C93+C65+C55+C38+C9+C22+C25+C77</f>
        <v>2199900</v>
      </c>
    </row>
    <row r="136" spans="1:6" ht="18.75" x14ac:dyDescent="0.3">
      <c r="A136" s="31"/>
      <c r="B136" s="32" t="s">
        <v>21</v>
      </c>
      <c r="C136" s="32">
        <f>C116+C112+C79+C59+C48+C27+C24+C21+C8+C76</f>
        <v>27016800</v>
      </c>
    </row>
    <row r="139" spans="1:6" x14ac:dyDescent="0.25">
      <c r="A139" s="62" t="s">
        <v>124</v>
      </c>
      <c r="B139" s="62"/>
      <c r="C139" s="62" t="s">
        <v>123</v>
      </c>
      <c r="D139" s="62"/>
      <c r="E139" s="62"/>
      <c r="F139" s="62"/>
    </row>
    <row r="140" spans="1:6" x14ac:dyDescent="0.25">
      <c r="A140" s="62" t="s">
        <v>151</v>
      </c>
      <c r="B140" s="62"/>
      <c r="C140" s="62" t="s">
        <v>122</v>
      </c>
      <c r="D140" s="62"/>
      <c r="F140" s="62"/>
    </row>
    <row r="141" spans="1:6" x14ac:dyDescent="0.25">
      <c r="A141" s="62"/>
      <c r="B141" s="74"/>
      <c r="C141" s="62" t="s">
        <v>125</v>
      </c>
      <c r="D141" s="62"/>
      <c r="E141" s="62"/>
      <c r="F141" s="62"/>
    </row>
  </sheetData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C1" sqref="C1"/>
    </sheetView>
  </sheetViews>
  <sheetFormatPr defaultRowHeight="15" x14ac:dyDescent="0.25"/>
  <cols>
    <col min="2" max="2" width="73.5703125" customWidth="1"/>
    <col min="3" max="3" width="32.28515625" customWidth="1"/>
  </cols>
  <sheetData>
    <row r="1" spans="1:3" x14ac:dyDescent="0.25">
      <c r="A1" t="s">
        <v>22</v>
      </c>
      <c r="C1" t="s">
        <v>162</v>
      </c>
    </row>
    <row r="2" spans="1:3" ht="18.75" x14ac:dyDescent="0.3">
      <c r="A2" s="55" t="s">
        <v>23</v>
      </c>
    </row>
    <row r="3" spans="1:3" ht="18.75" x14ac:dyDescent="0.3">
      <c r="A3" s="55"/>
    </row>
    <row r="4" spans="1:3" ht="67.5" customHeight="1" x14ac:dyDescent="0.3">
      <c r="A4" s="99" t="s">
        <v>44</v>
      </c>
      <c r="B4" s="99"/>
      <c r="C4" s="99"/>
    </row>
    <row r="6" spans="1:3" ht="18.75" x14ac:dyDescent="0.25">
      <c r="A6" s="69" t="s">
        <v>45</v>
      </c>
      <c r="B6" s="2" t="s">
        <v>1</v>
      </c>
      <c r="C6" s="2" t="s">
        <v>113</v>
      </c>
    </row>
    <row r="7" spans="1:3" ht="19.5" x14ac:dyDescent="0.35">
      <c r="A7" s="4" t="s">
        <v>2</v>
      </c>
      <c r="B7" s="5" t="s">
        <v>3</v>
      </c>
      <c r="C7" s="33">
        <f>C8</f>
        <v>771300</v>
      </c>
    </row>
    <row r="8" spans="1:3" ht="68.25" customHeight="1" x14ac:dyDescent="0.3">
      <c r="A8" s="69">
        <v>1</v>
      </c>
      <c r="B8" s="70" t="s">
        <v>46</v>
      </c>
      <c r="C8" s="75">
        <v>771300</v>
      </c>
    </row>
    <row r="9" spans="1:3" ht="19.5" x14ac:dyDescent="0.35">
      <c r="A9" s="4" t="s">
        <v>50</v>
      </c>
      <c r="B9" s="5" t="s">
        <v>14</v>
      </c>
      <c r="C9" s="33">
        <f>C10+C11</f>
        <v>2250000</v>
      </c>
    </row>
    <row r="10" spans="1:3" s="59" customFormat="1" ht="78.75" customHeight="1" x14ac:dyDescent="0.25">
      <c r="A10" s="2">
        <v>1</v>
      </c>
      <c r="B10" s="71" t="s">
        <v>140</v>
      </c>
      <c r="C10" s="76">
        <v>2204100</v>
      </c>
    </row>
    <row r="11" spans="1:3" s="59" customFormat="1" ht="45.75" customHeight="1" x14ac:dyDescent="0.25">
      <c r="A11" s="2">
        <v>2</v>
      </c>
      <c r="B11" s="71" t="s">
        <v>141</v>
      </c>
      <c r="C11" s="76">
        <v>45900</v>
      </c>
    </row>
    <row r="12" spans="1:3" ht="19.5" x14ac:dyDescent="0.35">
      <c r="A12" s="4" t="s">
        <v>79</v>
      </c>
      <c r="B12" s="5" t="s">
        <v>56</v>
      </c>
      <c r="C12" s="33">
        <f>C13+C14</f>
        <v>24730000</v>
      </c>
    </row>
    <row r="13" spans="1:3" s="59" customFormat="1" ht="46.5" customHeight="1" x14ac:dyDescent="0.25">
      <c r="A13" s="2">
        <v>1</v>
      </c>
      <c r="B13" s="71" t="s">
        <v>57</v>
      </c>
      <c r="C13" s="76">
        <v>23785700</v>
      </c>
    </row>
    <row r="14" spans="1:3" s="59" customFormat="1" ht="45.75" customHeight="1" x14ac:dyDescent="0.25">
      <c r="A14" s="2">
        <v>2</v>
      </c>
      <c r="B14" s="71" t="s">
        <v>58</v>
      </c>
      <c r="C14" s="76">
        <v>944300</v>
      </c>
    </row>
    <row r="15" spans="1:3" ht="24" customHeight="1" x14ac:dyDescent="0.35">
      <c r="A15" s="4" t="s">
        <v>8</v>
      </c>
      <c r="B15" s="5" t="s">
        <v>17</v>
      </c>
      <c r="C15" s="77">
        <f>C16+C18+C17+C19</f>
        <v>41767400</v>
      </c>
    </row>
    <row r="16" spans="1:3" s="59" customFormat="1" ht="41.25" customHeight="1" x14ac:dyDescent="0.25">
      <c r="A16" s="2">
        <v>1</v>
      </c>
      <c r="B16" s="71" t="s">
        <v>51</v>
      </c>
      <c r="C16" s="76">
        <v>2973000</v>
      </c>
    </row>
    <row r="17" spans="1:4" s="59" customFormat="1" ht="27.75" customHeight="1" x14ac:dyDescent="0.25">
      <c r="A17" s="2">
        <v>2</v>
      </c>
      <c r="B17" s="71" t="s">
        <v>81</v>
      </c>
      <c r="C17" s="76">
        <v>36215000</v>
      </c>
    </row>
    <row r="18" spans="1:4" s="59" customFormat="1" ht="28.5" customHeight="1" x14ac:dyDescent="0.25">
      <c r="A18" s="2">
        <v>3</v>
      </c>
      <c r="B18" s="71" t="s">
        <v>65</v>
      </c>
      <c r="C18" s="76">
        <v>247000</v>
      </c>
    </row>
    <row r="19" spans="1:4" s="59" customFormat="1" ht="37.5" x14ac:dyDescent="0.25">
      <c r="A19" s="2">
        <v>4</v>
      </c>
      <c r="B19" s="71" t="s">
        <v>82</v>
      </c>
      <c r="C19" s="76">
        <v>2332400</v>
      </c>
    </row>
    <row r="20" spans="1:4" x14ac:dyDescent="0.25">
      <c r="A20" s="69"/>
      <c r="B20" s="69" t="s">
        <v>47</v>
      </c>
      <c r="C20" s="69">
        <f>C7+C9+C15+C12</f>
        <v>69518700</v>
      </c>
    </row>
    <row r="22" spans="1:4" x14ac:dyDescent="0.25">
      <c r="A22" s="62" t="s">
        <v>124</v>
      </c>
      <c r="B22" s="62"/>
      <c r="C22" s="62" t="s">
        <v>123</v>
      </c>
      <c r="D22" s="62"/>
    </row>
    <row r="23" spans="1:4" x14ac:dyDescent="0.25">
      <c r="A23" s="62" t="s">
        <v>151</v>
      </c>
      <c r="B23" s="62"/>
      <c r="C23" s="62" t="s">
        <v>122</v>
      </c>
      <c r="D23" s="62"/>
    </row>
    <row r="24" spans="1:4" x14ac:dyDescent="0.25">
      <c r="A24" s="62"/>
      <c r="B24" s="100" t="s">
        <v>126</v>
      </c>
      <c r="C24" s="100"/>
      <c r="D24" s="100"/>
    </row>
  </sheetData>
  <mergeCells count="2">
    <mergeCell ref="A4:C4"/>
    <mergeCell ref="B24:D2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C1" sqref="C1"/>
    </sheetView>
  </sheetViews>
  <sheetFormatPr defaultRowHeight="15" x14ac:dyDescent="0.25"/>
  <cols>
    <col min="2" max="2" width="73.5703125" customWidth="1"/>
    <col min="3" max="3" width="32.28515625" customWidth="1"/>
  </cols>
  <sheetData>
    <row r="1" spans="1:7" x14ac:dyDescent="0.25">
      <c r="A1" t="s">
        <v>22</v>
      </c>
      <c r="C1" t="s">
        <v>163</v>
      </c>
    </row>
    <row r="2" spans="1:7" ht="18.75" x14ac:dyDescent="0.3">
      <c r="A2" s="55" t="s">
        <v>23</v>
      </c>
    </row>
    <row r="3" spans="1:7" ht="18.75" x14ac:dyDescent="0.3">
      <c r="A3" s="55"/>
    </row>
    <row r="4" spans="1:7" ht="67.5" customHeight="1" x14ac:dyDescent="0.3">
      <c r="A4" s="99" t="s">
        <v>59</v>
      </c>
      <c r="B4" s="99"/>
      <c r="C4" s="99"/>
    </row>
    <row r="6" spans="1:7" ht="18.75" x14ac:dyDescent="0.25">
      <c r="A6" s="69" t="s">
        <v>45</v>
      </c>
      <c r="B6" s="2" t="s">
        <v>1</v>
      </c>
      <c r="C6" s="2" t="s">
        <v>113</v>
      </c>
    </row>
    <row r="7" spans="1:7" ht="19.5" x14ac:dyDescent="0.35">
      <c r="A7" s="4" t="s">
        <v>2</v>
      </c>
      <c r="B7" s="5" t="s">
        <v>3</v>
      </c>
      <c r="C7" s="33">
        <f>C8</f>
        <v>4600</v>
      </c>
    </row>
    <row r="8" spans="1:7" x14ac:dyDescent="0.25">
      <c r="A8" s="69">
        <v>1</v>
      </c>
      <c r="B8" s="70" t="s">
        <v>30</v>
      </c>
      <c r="C8" s="69">
        <v>4600</v>
      </c>
    </row>
    <row r="9" spans="1:7" x14ac:dyDescent="0.25">
      <c r="A9" s="69"/>
      <c r="B9" s="69" t="s">
        <v>47</v>
      </c>
      <c r="C9" s="69">
        <v>4600</v>
      </c>
    </row>
    <row r="12" spans="1:7" x14ac:dyDescent="0.25">
      <c r="A12" s="62" t="s">
        <v>124</v>
      </c>
      <c r="B12" s="62"/>
      <c r="C12" s="62" t="s">
        <v>123</v>
      </c>
      <c r="D12" s="62"/>
      <c r="E12" s="62"/>
      <c r="F12" s="62"/>
      <c r="G12" s="62"/>
    </row>
    <row r="13" spans="1:7" x14ac:dyDescent="0.25">
      <c r="A13" s="62" t="s">
        <v>151</v>
      </c>
      <c r="B13" s="62"/>
      <c r="C13" s="62" t="s">
        <v>122</v>
      </c>
      <c r="D13" s="62"/>
      <c r="E13" s="62"/>
      <c r="F13" s="62"/>
      <c r="G13" s="62"/>
    </row>
    <row r="14" spans="1:7" x14ac:dyDescent="0.25">
      <c r="A14" s="62"/>
      <c r="B14" s="100" t="s">
        <v>126</v>
      </c>
      <c r="C14" s="100"/>
      <c r="D14" s="100"/>
      <c r="E14" s="62"/>
      <c r="F14" s="62"/>
      <c r="G14" s="62"/>
    </row>
  </sheetData>
  <mergeCells count="2">
    <mergeCell ref="A4:C4"/>
    <mergeCell ref="B14:D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C1" sqref="C1"/>
    </sheetView>
  </sheetViews>
  <sheetFormatPr defaultRowHeight="15" x14ac:dyDescent="0.25"/>
  <cols>
    <col min="2" max="2" width="73.5703125" customWidth="1"/>
    <col min="3" max="3" width="32.28515625" customWidth="1"/>
  </cols>
  <sheetData>
    <row r="1" spans="1:7" x14ac:dyDescent="0.25">
      <c r="A1" t="s">
        <v>22</v>
      </c>
      <c r="C1" t="s">
        <v>164</v>
      </c>
    </row>
    <row r="2" spans="1:7" ht="18.75" x14ac:dyDescent="0.3">
      <c r="A2" s="55" t="s">
        <v>23</v>
      </c>
    </row>
    <row r="3" spans="1:7" ht="18.75" x14ac:dyDescent="0.3">
      <c r="A3" s="55"/>
    </row>
    <row r="4" spans="1:7" ht="67.5" customHeight="1" x14ac:dyDescent="0.3">
      <c r="A4" s="99" t="s">
        <v>112</v>
      </c>
      <c r="B4" s="99"/>
      <c r="C4" s="99"/>
    </row>
    <row r="6" spans="1:7" ht="18.75" x14ac:dyDescent="0.25">
      <c r="A6" s="69" t="s">
        <v>45</v>
      </c>
      <c r="B6" s="2" t="s">
        <v>1</v>
      </c>
      <c r="C6" s="2" t="s">
        <v>113</v>
      </c>
    </row>
    <row r="7" spans="1:7" ht="19.5" x14ac:dyDescent="0.35">
      <c r="A7" s="4" t="s">
        <v>2</v>
      </c>
      <c r="B7" s="5" t="s">
        <v>9</v>
      </c>
      <c r="C7" s="33">
        <f>C8</f>
        <v>2441600</v>
      </c>
    </row>
    <row r="8" spans="1:7" x14ac:dyDescent="0.25">
      <c r="A8" s="69">
        <v>1</v>
      </c>
      <c r="B8" s="70" t="s">
        <v>104</v>
      </c>
      <c r="C8" s="69">
        <v>2441600</v>
      </c>
    </row>
    <row r="9" spans="1:7" x14ac:dyDescent="0.25">
      <c r="A9" s="69"/>
      <c r="B9" s="69" t="s">
        <v>47</v>
      </c>
      <c r="C9" s="69">
        <v>2441600</v>
      </c>
    </row>
    <row r="12" spans="1:7" x14ac:dyDescent="0.25">
      <c r="A12" s="62" t="s">
        <v>124</v>
      </c>
      <c r="B12" s="62"/>
      <c r="C12" s="62" t="s">
        <v>123</v>
      </c>
      <c r="D12" s="62"/>
      <c r="E12" s="62"/>
      <c r="F12" s="62"/>
      <c r="G12" s="62"/>
    </row>
    <row r="13" spans="1:7" x14ac:dyDescent="0.25">
      <c r="A13" s="62" t="s">
        <v>151</v>
      </c>
      <c r="B13" s="62"/>
      <c r="C13" s="62" t="s">
        <v>122</v>
      </c>
      <c r="D13" s="62"/>
      <c r="E13" s="62"/>
      <c r="F13" s="62"/>
      <c r="G13" s="62"/>
    </row>
    <row r="14" spans="1:7" x14ac:dyDescent="0.25">
      <c r="A14" s="62"/>
      <c r="B14" s="100" t="s">
        <v>126</v>
      </c>
      <c r="C14" s="100"/>
      <c r="D14" s="100"/>
      <c r="E14" s="62"/>
      <c r="F14" s="62"/>
      <c r="G14" s="62"/>
    </row>
  </sheetData>
  <mergeCells count="2">
    <mergeCell ref="A4:C4"/>
    <mergeCell ref="B14:D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C1" sqref="C1"/>
    </sheetView>
  </sheetViews>
  <sheetFormatPr defaultRowHeight="15" x14ac:dyDescent="0.25"/>
  <cols>
    <col min="2" max="2" width="54.85546875" customWidth="1"/>
    <col min="3" max="3" width="31.85546875" customWidth="1"/>
  </cols>
  <sheetData>
    <row r="1" spans="1:4" x14ac:dyDescent="0.25">
      <c r="A1" t="s">
        <v>22</v>
      </c>
      <c r="C1" t="s">
        <v>165</v>
      </c>
    </row>
    <row r="2" spans="1:4" ht="18.75" x14ac:dyDescent="0.3">
      <c r="A2" s="55" t="s">
        <v>23</v>
      </c>
    </row>
    <row r="3" spans="1:4" ht="18.75" x14ac:dyDescent="0.3">
      <c r="A3" s="55"/>
    </row>
    <row r="4" spans="1:4" ht="67.5" customHeight="1" x14ac:dyDescent="0.3">
      <c r="A4" s="99" t="s">
        <v>129</v>
      </c>
      <c r="B4" s="99"/>
      <c r="C4" s="99"/>
    </row>
    <row r="6" spans="1:4" ht="18.75" x14ac:dyDescent="0.25">
      <c r="A6" s="69" t="s">
        <v>45</v>
      </c>
      <c r="B6" s="2" t="s">
        <v>1</v>
      </c>
      <c r="C6" s="2" t="s">
        <v>113</v>
      </c>
    </row>
    <row r="7" spans="1:4" ht="36" customHeight="1" x14ac:dyDescent="0.35">
      <c r="A7" s="4" t="s">
        <v>50</v>
      </c>
      <c r="B7" s="5" t="s">
        <v>134</v>
      </c>
      <c r="C7" s="77">
        <f>C8+C9</f>
        <v>1228900</v>
      </c>
    </row>
    <row r="8" spans="1:4" s="59" customFormat="1" ht="41.25" customHeight="1" x14ac:dyDescent="0.25">
      <c r="A8" s="2">
        <v>1</v>
      </c>
      <c r="B8" s="71" t="s">
        <v>130</v>
      </c>
      <c r="C8" s="76">
        <v>1151400</v>
      </c>
    </row>
    <row r="9" spans="1:4" s="59" customFormat="1" ht="42.75" customHeight="1" x14ac:dyDescent="0.25">
      <c r="A9" s="2">
        <v>2</v>
      </c>
      <c r="B9" s="71" t="s">
        <v>131</v>
      </c>
      <c r="C9" s="76">
        <v>77500</v>
      </c>
    </row>
    <row r="10" spans="1:4" x14ac:dyDescent="0.25">
      <c r="A10" s="69"/>
      <c r="B10" s="69" t="s">
        <v>47</v>
      </c>
      <c r="C10" s="69">
        <f>C7</f>
        <v>1228900</v>
      </c>
    </row>
    <row r="12" spans="1:4" x14ac:dyDescent="0.25">
      <c r="A12" s="62" t="s">
        <v>124</v>
      </c>
      <c r="B12" s="62"/>
      <c r="C12" s="62" t="s">
        <v>123</v>
      </c>
      <c r="D12" s="62"/>
    </row>
    <row r="13" spans="1:4" x14ac:dyDescent="0.25">
      <c r="A13" s="62" t="s">
        <v>151</v>
      </c>
      <c r="B13" s="62"/>
      <c r="C13" s="62" t="s">
        <v>122</v>
      </c>
      <c r="D13" s="62"/>
    </row>
    <row r="14" spans="1:4" x14ac:dyDescent="0.25">
      <c r="A14" s="62"/>
      <c r="B14" s="100" t="s">
        <v>133</v>
      </c>
      <c r="C14" s="100"/>
      <c r="D14" s="100"/>
    </row>
  </sheetData>
  <mergeCells count="2">
    <mergeCell ref="A4:C4"/>
    <mergeCell ref="B14:D14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anexa1 lista</vt:lpstr>
      <vt:lpstr>pnrr</vt:lpstr>
      <vt:lpstr>feadr</vt:lpstr>
      <vt:lpstr>fes+</vt:lpstr>
      <vt:lpstr>fm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Secretar</cp:lastModifiedBy>
  <cp:lastPrinted>2025-10-20T12:19:22Z</cp:lastPrinted>
  <dcterms:created xsi:type="dcterms:W3CDTF">2021-04-17T12:41:16Z</dcterms:created>
  <dcterms:modified xsi:type="dcterms:W3CDTF">2025-10-20T12:20:00Z</dcterms:modified>
</cp:coreProperties>
</file>