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VENITURI 02" sheetId="1" r:id="rId1"/>
    <sheet name="CHELTUIELI 02" sheetId="2" r:id="rId2"/>
    <sheet name="VENITURI 10" sheetId="3" r:id="rId3"/>
    <sheet name="CHELTUIELI 10" sheetId="4" r:id="rId4"/>
  </sheets>
  <definedNames>
    <definedName name="_xlnm.Print_Area" localSheetId="1">'CHELTUIELI 02'!$A$1:$G$159</definedName>
    <definedName name="_xlnm.Print_Area" localSheetId="3">'CHELTUIELI 10'!$A$1:$G$66</definedName>
    <definedName name="_xlnm.Print_Area" localSheetId="0">'VENITURI 02'!$A$1:$H$177</definedName>
    <definedName name="_xlnm.Print_Area" localSheetId="2">'VENITURI 10'!$A$1:$G$76</definedName>
  </definedNames>
  <calcPr calcId="152511"/>
</workbook>
</file>

<file path=xl/calcChain.xml><?xml version="1.0" encoding="utf-8"?>
<calcChain xmlns="http://schemas.openxmlformats.org/spreadsheetml/2006/main">
  <c r="G54" i="4" l="1"/>
  <c r="G55" i="4"/>
  <c r="G58" i="4"/>
  <c r="G53" i="4"/>
  <c r="G32" i="4"/>
  <c r="G33" i="4"/>
  <c r="G34" i="4"/>
  <c r="G35" i="4"/>
  <c r="G36" i="4"/>
  <c r="G38" i="4"/>
  <c r="G39" i="4"/>
  <c r="G40" i="4"/>
  <c r="G42" i="4"/>
  <c r="G43" i="4"/>
  <c r="G44" i="4"/>
  <c r="G45" i="4"/>
  <c r="G46" i="4"/>
  <c r="G31" i="4"/>
  <c r="G9" i="4"/>
  <c r="G10" i="4"/>
  <c r="G11" i="4"/>
  <c r="G12" i="4"/>
  <c r="G13" i="4"/>
  <c r="G14" i="4"/>
  <c r="G15" i="4"/>
  <c r="G17" i="4"/>
  <c r="G18" i="4"/>
  <c r="G19" i="4"/>
  <c r="G22" i="4"/>
  <c r="G23" i="4"/>
  <c r="G24" i="4"/>
  <c r="G25" i="4"/>
  <c r="G26" i="4"/>
  <c r="G8" i="4"/>
  <c r="G63" i="3"/>
  <c r="G64" i="3"/>
  <c r="G65" i="3"/>
  <c r="G66" i="3"/>
  <c r="G69" i="3"/>
  <c r="G70" i="3"/>
  <c r="G71" i="3"/>
  <c r="G62" i="3"/>
  <c r="G61" i="3"/>
  <c r="G42" i="3"/>
  <c r="G43" i="3"/>
  <c r="G44" i="3"/>
  <c r="G45" i="3"/>
  <c r="G46" i="3"/>
  <c r="G48" i="3"/>
  <c r="G49" i="3"/>
  <c r="G51" i="3"/>
  <c r="G52" i="3"/>
  <c r="G53" i="3"/>
  <c r="G54" i="3"/>
  <c r="G55" i="3"/>
  <c r="G56" i="3"/>
  <c r="G41" i="3"/>
  <c r="G10" i="3"/>
  <c r="G11" i="3"/>
  <c r="G12" i="3"/>
  <c r="G13" i="3"/>
  <c r="G14" i="3"/>
  <c r="G16" i="3"/>
  <c r="G17" i="3"/>
  <c r="G18" i="3"/>
  <c r="G19" i="3"/>
  <c r="G20" i="3"/>
  <c r="G21" i="3"/>
  <c r="G22" i="3"/>
  <c r="G23" i="3"/>
  <c r="G24" i="3"/>
  <c r="G25" i="3"/>
  <c r="G26" i="3"/>
  <c r="G27" i="3"/>
  <c r="G30" i="3"/>
  <c r="G31" i="3"/>
  <c r="G32" i="3"/>
  <c r="G33" i="3"/>
  <c r="G9" i="3"/>
  <c r="G9" i="2"/>
  <c r="G10" i="2"/>
  <c r="G12" i="2"/>
  <c r="G13" i="2"/>
  <c r="G14" i="2"/>
  <c r="G15" i="2"/>
  <c r="G16" i="2"/>
  <c r="G17" i="2"/>
  <c r="G18" i="2"/>
  <c r="G20" i="2"/>
  <c r="G21" i="2"/>
  <c r="G22" i="2"/>
  <c r="G23" i="2"/>
  <c r="G24" i="2"/>
  <c r="G25" i="2"/>
  <c r="G26" i="2"/>
  <c r="G27" i="2"/>
  <c r="G28" i="2"/>
  <c r="G30" i="2"/>
  <c r="G31" i="2"/>
  <c r="G32" i="2"/>
  <c r="G33" i="2"/>
  <c r="G34" i="2"/>
  <c r="G35" i="2"/>
  <c r="G36" i="2"/>
  <c r="G38" i="2"/>
  <c r="G39" i="2"/>
  <c r="G40" i="2"/>
  <c r="G41" i="2"/>
  <c r="G42" i="2"/>
  <c r="G43" i="2"/>
  <c r="G44" i="2"/>
  <c r="G45" i="2"/>
  <c r="G46" i="2"/>
  <c r="G47" i="2"/>
  <c r="G48" i="2"/>
  <c r="G49" i="2"/>
  <c r="G50" i="2"/>
  <c r="G51" i="2"/>
  <c r="G52" i="2"/>
  <c r="G53" i="2"/>
  <c r="G54" i="2"/>
  <c r="G55" i="2"/>
  <c r="G56" i="2"/>
  <c r="G57" i="2"/>
  <c r="G58" i="2"/>
  <c r="G59" i="2"/>
  <c r="G60" i="2"/>
  <c r="G61" i="2"/>
  <c r="G62" i="2"/>
  <c r="G63" i="2"/>
  <c r="G65" i="2"/>
  <c r="G66" i="2"/>
  <c r="G67" i="2"/>
  <c r="G68" i="2"/>
  <c r="G8" i="2"/>
  <c r="G10" i="1"/>
  <c r="G12" i="1"/>
  <c r="G14" i="1"/>
  <c r="G15" i="1"/>
  <c r="G16" i="1"/>
  <c r="G17" i="1"/>
  <c r="G21" i="1"/>
  <c r="G23" i="1"/>
  <c r="G24" i="1"/>
  <c r="G25" i="1"/>
  <c r="G26" i="1"/>
  <c r="G27" i="1"/>
  <c r="G29" i="1"/>
  <c r="G31" i="1"/>
  <c r="G33" i="1"/>
  <c r="G34" i="1"/>
  <c r="G37" i="1"/>
  <c r="G38" i="1"/>
  <c r="G39" i="1"/>
  <c r="G42" i="1"/>
  <c r="G43" i="1"/>
  <c r="G45" i="1"/>
  <c r="G47" i="1"/>
  <c r="G48" i="1"/>
  <c r="G49" i="1"/>
  <c r="G50" i="1"/>
  <c r="G51" i="1"/>
  <c r="G52" i="1"/>
  <c r="G9" i="1"/>
  <c r="G67" i="1"/>
  <c r="G68" i="1"/>
  <c r="G70" i="1"/>
  <c r="G71" i="1"/>
  <c r="G72" i="1"/>
  <c r="G73" i="1"/>
  <c r="G77" i="1"/>
  <c r="G79" i="1"/>
  <c r="G80" i="1"/>
  <c r="G81" i="1"/>
  <c r="G82" i="1"/>
  <c r="G83" i="1"/>
  <c r="G86" i="1"/>
  <c r="G88" i="1"/>
  <c r="G90" i="1"/>
  <c r="G91" i="1"/>
  <c r="G94" i="1"/>
  <c r="G96" i="1"/>
  <c r="G97" i="1"/>
  <c r="G98" i="1"/>
  <c r="G99" i="1"/>
  <c r="G66" i="1"/>
  <c r="G109" i="1"/>
  <c r="G114" i="1"/>
  <c r="G115" i="1"/>
  <c r="G117" i="1"/>
  <c r="G118" i="1"/>
  <c r="G108" i="1"/>
  <c r="F71" i="3"/>
  <c r="E56" i="3"/>
  <c r="F134" i="2"/>
  <c r="F155" i="2"/>
  <c r="G104" i="2"/>
  <c r="G88" i="2"/>
  <c r="G83" i="2"/>
  <c r="F116" i="1" l="1"/>
  <c r="E116" i="1"/>
  <c r="D116" i="1"/>
  <c r="F76" i="1"/>
  <c r="F69" i="1"/>
  <c r="E69" i="1"/>
  <c r="D69" i="1"/>
  <c r="F41" i="1"/>
  <c r="E41" i="1"/>
  <c r="G69" i="1" l="1"/>
  <c r="G116" i="1"/>
  <c r="G41" i="1"/>
  <c r="F42" i="4"/>
  <c r="E42" i="4"/>
  <c r="D42" i="4"/>
  <c r="F22" i="4"/>
  <c r="E22" i="4"/>
  <c r="D22" i="4"/>
  <c r="E67" i="3"/>
  <c r="E71" i="3" s="1"/>
  <c r="F67" i="3"/>
  <c r="D67" i="3"/>
  <c r="D71" i="3"/>
  <c r="E63" i="3"/>
  <c r="F63" i="3"/>
  <c r="D63" i="3"/>
  <c r="F69" i="3"/>
  <c r="D69" i="3"/>
  <c r="F31" i="3"/>
  <c r="D31" i="3"/>
  <c r="E21" i="3" l="1"/>
  <c r="F21" i="3"/>
  <c r="D21" i="3"/>
  <c r="F145" i="2"/>
  <c r="F111" i="2"/>
  <c r="E111" i="2"/>
  <c r="D111" i="2"/>
  <c r="D85" i="2"/>
  <c r="F53" i="2"/>
  <c r="E53" i="4" l="1"/>
  <c r="D53" i="4"/>
  <c r="E10" i="4"/>
  <c r="E26" i="4" s="1"/>
  <c r="D10" i="4"/>
  <c r="F52" i="3"/>
  <c r="E52" i="3"/>
  <c r="D52" i="3"/>
  <c r="F25" i="3"/>
  <c r="F33" i="3" s="1"/>
  <c r="E25" i="3"/>
  <c r="E33" i="3" s="1"/>
  <c r="D25" i="3"/>
  <c r="D33" i="3" s="1"/>
  <c r="E145" i="2" l="1"/>
  <c r="D145" i="2"/>
  <c r="D129" i="2"/>
  <c r="E129" i="2"/>
  <c r="E53" i="2" l="1"/>
  <c r="D53" i="2"/>
  <c r="E76" i="1" l="1"/>
  <c r="G76" i="1" s="1"/>
  <c r="D76" i="1"/>
  <c r="F92" i="1"/>
  <c r="F32" i="1"/>
  <c r="G32" i="1" s="1"/>
  <c r="E32" i="1"/>
  <c r="D32" i="1"/>
  <c r="F20" i="1"/>
  <c r="E20" i="1"/>
  <c r="D20" i="1"/>
  <c r="G20" i="1" l="1"/>
  <c r="D31" i="4"/>
  <c r="E31" i="4"/>
  <c r="F31" i="4"/>
  <c r="F46" i="4" s="1"/>
  <c r="D80" i="2" l="1"/>
  <c r="D134" i="2"/>
  <c r="E95" i="1"/>
  <c r="F95" i="1"/>
  <c r="G95" i="1" s="1"/>
  <c r="D95" i="1"/>
  <c r="D92" i="1"/>
  <c r="E92" i="1"/>
  <c r="G92" i="1" s="1"/>
  <c r="E28" i="1"/>
  <c r="F28" i="1"/>
  <c r="D28" i="1"/>
  <c r="D41" i="1"/>
  <c r="G28" i="1" l="1"/>
  <c r="E134" i="2"/>
  <c r="G131" i="2"/>
  <c r="G136" i="2"/>
  <c r="G137" i="2"/>
  <c r="G138" i="2"/>
  <c r="G142" i="2"/>
  <c r="G147" i="2"/>
  <c r="G148" i="2"/>
  <c r="G153" i="2"/>
  <c r="G76" i="2"/>
  <c r="G77" i="2"/>
  <c r="G78" i="2"/>
  <c r="G81" i="2"/>
  <c r="G82" i="2"/>
  <c r="G86" i="2"/>
  <c r="G87" i="2"/>
  <c r="G90" i="2"/>
  <c r="G91" i="2"/>
  <c r="G92" i="2"/>
  <c r="G95" i="2"/>
  <c r="G96" i="2"/>
  <c r="G100" i="2"/>
  <c r="G101" i="2"/>
  <c r="G102" i="2"/>
  <c r="G103" i="2"/>
  <c r="G106" i="2"/>
  <c r="G107" i="2"/>
  <c r="G108" i="2"/>
  <c r="G112" i="2"/>
  <c r="G113" i="2"/>
  <c r="G117" i="2"/>
  <c r="G118" i="2"/>
  <c r="G120" i="2"/>
  <c r="E85" i="2"/>
  <c r="F85" i="2"/>
  <c r="D25" i="2"/>
  <c r="F25" i="2"/>
  <c r="E25" i="2"/>
  <c r="G85" i="2" l="1"/>
  <c r="E22" i="1" l="1"/>
  <c r="F22" i="1"/>
  <c r="G22" i="1" s="1"/>
  <c r="D22" i="1"/>
  <c r="E89" i="1" l="1"/>
  <c r="E119" i="1" l="1"/>
  <c r="F119" i="1"/>
  <c r="D119" i="1"/>
  <c r="E60" i="2" l="1"/>
  <c r="F60" i="2"/>
  <c r="F150" i="2"/>
  <c r="E150" i="2"/>
  <c r="D150" i="2"/>
  <c r="D60" i="2"/>
  <c r="E47" i="2"/>
  <c r="F47" i="2"/>
  <c r="D47" i="2"/>
  <c r="E107" i="1"/>
  <c r="F56" i="4" l="1"/>
  <c r="E56" i="4"/>
  <c r="D56" i="4"/>
  <c r="E38" i="4"/>
  <c r="F38" i="4"/>
  <c r="D38" i="4"/>
  <c r="E152" i="2" l="1"/>
  <c r="F152" i="2"/>
  <c r="D152" i="2"/>
  <c r="F129" i="2"/>
  <c r="F115" i="2"/>
  <c r="E115" i="2"/>
  <c r="D115" i="2"/>
  <c r="F94" i="2"/>
  <c r="E94" i="2"/>
  <c r="D94" i="2"/>
  <c r="G129" i="2" l="1"/>
  <c r="G94" i="2"/>
  <c r="G152" i="2"/>
  <c r="G145" i="2"/>
  <c r="G134" i="2"/>
  <c r="G115" i="2"/>
  <c r="E33" i="2"/>
  <c r="F33" i="2"/>
  <c r="D33" i="2"/>
  <c r="E20" i="2" l="1"/>
  <c r="F20" i="2"/>
  <c r="D20" i="2"/>
  <c r="D111" i="1" l="1"/>
  <c r="F111" i="1"/>
  <c r="E111" i="1"/>
  <c r="E123" i="1" s="1"/>
  <c r="E84" i="1"/>
  <c r="F84" i="1"/>
  <c r="D84" i="1"/>
  <c r="G111" i="1" l="1"/>
  <c r="G84" i="1"/>
  <c r="D15" i="2"/>
  <c r="E15" i="2"/>
  <c r="F15" i="2"/>
  <c r="E8" i="2"/>
  <c r="F8" i="2"/>
  <c r="D8" i="2"/>
  <c r="D56" i="3" l="1"/>
  <c r="D139" i="2"/>
  <c r="D75" i="2"/>
  <c r="F56" i="3" l="1"/>
  <c r="F65" i="2" l="1"/>
  <c r="E65" i="2"/>
  <c r="D65" i="2"/>
  <c r="F13" i="1"/>
  <c r="F53" i="1" l="1"/>
  <c r="G111" i="2"/>
  <c r="E33" i="4" l="1"/>
  <c r="F33" i="4"/>
  <c r="D33" i="4"/>
  <c r="D46" i="4" l="1"/>
  <c r="E119" i="2"/>
  <c r="F119" i="2"/>
  <c r="D119" i="2"/>
  <c r="F89" i="1"/>
  <c r="G89" i="1" s="1"/>
  <c r="D89" i="1"/>
  <c r="F78" i="1"/>
  <c r="E78" i="1"/>
  <c r="E100" i="1" s="1"/>
  <c r="D78" i="1"/>
  <c r="G78" i="1" l="1"/>
  <c r="D100" i="1"/>
  <c r="F100" i="1"/>
  <c r="G100" i="1" s="1"/>
  <c r="G119" i="2"/>
  <c r="E46" i="4"/>
  <c r="F8" i="4"/>
  <c r="E8" i="4"/>
  <c r="D8" i="4"/>
  <c r="F10" i="4"/>
  <c r="E143" i="2"/>
  <c r="F143" i="2"/>
  <c r="D143" i="2"/>
  <c r="E139" i="2"/>
  <c r="F139" i="2"/>
  <c r="F132" i="2"/>
  <c r="E132" i="2"/>
  <c r="D132" i="2"/>
  <c r="E105" i="2"/>
  <c r="G105" i="2" s="1"/>
  <c r="F105" i="2"/>
  <c r="D105" i="2"/>
  <c r="E99" i="2"/>
  <c r="F99" i="2"/>
  <c r="D99" i="2"/>
  <c r="E89" i="2"/>
  <c r="F89" i="2"/>
  <c r="D89" i="2"/>
  <c r="E75" i="2"/>
  <c r="F75" i="2"/>
  <c r="F80" i="2"/>
  <c r="E80" i="2"/>
  <c r="E40" i="2"/>
  <c r="F40" i="2"/>
  <c r="F68" i="2" s="1"/>
  <c r="D40" i="2"/>
  <c r="D68" i="2" s="1"/>
  <c r="D122" i="2" l="1"/>
  <c r="D155" i="2"/>
  <c r="F122" i="2"/>
  <c r="E155" i="2"/>
  <c r="G89" i="2"/>
  <c r="G80" i="2"/>
  <c r="G75" i="2"/>
  <c r="G139" i="2"/>
  <c r="G99" i="2"/>
  <c r="E122" i="2"/>
  <c r="G155" i="2" l="1"/>
  <c r="G122" i="2"/>
  <c r="F17" i="4"/>
  <c r="F26" i="4" s="1"/>
  <c r="E17" i="4"/>
  <c r="D17" i="4"/>
  <c r="D26" i="4" l="1"/>
  <c r="F107" i="1"/>
  <c r="D107" i="1"/>
  <c r="D123" i="1" s="1"/>
  <c r="G107" i="1" l="1"/>
  <c r="F123" i="1"/>
  <c r="G123" i="1" s="1"/>
  <c r="E68" i="2"/>
  <c r="E58" i="4" l="1"/>
  <c r="F53" i="4"/>
  <c r="F58" i="4" l="1"/>
  <c r="D58" i="4"/>
  <c r="E35" i="1"/>
  <c r="D35" i="1"/>
  <c r="E13" i="1"/>
  <c r="D13" i="1"/>
  <c r="D53" i="1" s="1"/>
  <c r="E53" i="1" l="1"/>
  <c r="G13" i="1"/>
  <c r="F35" i="1"/>
  <c r="G53" i="1" l="1"/>
</calcChain>
</file>

<file path=xl/sharedStrings.xml><?xml version="1.0" encoding="utf-8"?>
<sst xmlns="http://schemas.openxmlformats.org/spreadsheetml/2006/main" count="773" uniqueCount="244">
  <si>
    <t>U.A.T ORAȘ TÂRGU CĂRBUNEȘTI</t>
  </si>
  <si>
    <t>JUDETUL GORJ</t>
  </si>
  <si>
    <t>CUI : 4898681</t>
  </si>
  <si>
    <t>lei</t>
  </si>
  <si>
    <t>Nr. Crt</t>
  </si>
  <si>
    <t>Denumire indicator</t>
  </si>
  <si>
    <t>Cod indicator</t>
  </si>
  <si>
    <t>Impozit pe venit.din transfer drepturi imobiliare</t>
  </si>
  <si>
    <t>03.02.18.</t>
  </si>
  <si>
    <t>Cote defalcate din impozitul pe venit</t>
  </si>
  <si>
    <t>04.02.01.</t>
  </si>
  <si>
    <t>Cote si sume defalcate din impozitul pe venit pentru echilibrarea bugetelor locale</t>
  </si>
  <si>
    <t>04.02.04.</t>
  </si>
  <si>
    <t>Sume repartizate din Fondul la dispoziția Consiliului Județean</t>
  </si>
  <si>
    <t>04.02.05.</t>
  </si>
  <si>
    <t>Impozite si taxe pe proprietate</t>
  </si>
  <si>
    <t>07.02.</t>
  </si>
  <si>
    <t xml:space="preserve">Impozit si taxa pe cladiri    </t>
  </si>
  <si>
    <t>07.02.01.</t>
  </si>
  <si>
    <t xml:space="preserve">Impozit si taxa pe teren </t>
  </si>
  <si>
    <t>07.02.02.</t>
  </si>
  <si>
    <t>Taxa judiciara de timbru si alte tx</t>
  </si>
  <si>
    <t>07.02.03.</t>
  </si>
  <si>
    <t>Sume defalcate din TVA</t>
  </si>
  <si>
    <t>11.02.02.</t>
  </si>
  <si>
    <t>Sume defalcate din TVA pt. drumuri-Consiliul</t>
  </si>
  <si>
    <t>11.02.05.</t>
  </si>
  <si>
    <t>Sume defalcate din TVA pt.echilibrare</t>
  </si>
  <si>
    <t>11.02.06.</t>
  </si>
  <si>
    <t>Taxe pe servicii specifice</t>
  </si>
  <si>
    <t>15.02.</t>
  </si>
  <si>
    <t>Taxe pe utilizarea bunurilor sau pe activitati</t>
  </si>
  <si>
    <t>16.02.</t>
  </si>
  <si>
    <t>Impozit pe mijloace de transport</t>
  </si>
  <si>
    <t>16.02.02</t>
  </si>
  <si>
    <t>Taxe și tarife pt eliberarea de licențe și autorizații de funcționare</t>
  </si>
  <si>
    <t>16.02.03</t>
  </si>
  <si>
    <t xml:space="preserve">Alte taxe pt utilizarea bunurilor,autorizarea utiliării bunurilor sau pe desfășurarea de activități </t>
  </si>
  <si>
    <t>16.02.50</t>
  </si>
  <si>
    <t>Alte impozite si taxe fiscale</t>
  </si>
  <si>
    <t>18.02.50.</t>
  </si>
  <si>
    <t>Venituri din proprietate(chirii, concesiuni teren,spațiu)</t>
  </si>
  <si>
    <t>30.02.05.</t>
  </si>
  <si>
    <t>Venituri din prestări servicii și alte activități</t>
  </si>
  <si>
    <t>33.02.</t>
  </si>
  <si>
    <t>Venit.din prest.serv.si activitati - DSP</t>
  </si>
  <si>
    <t>33.02.08.</t>
  </si>
  <si>
    <t>Alte venituri din prestari servicii -c.c</t>
  </si>
  <si>
    <t>33.02.50</t>
  </si>
  <si>
    <t>Venit.din taxe administrative si eliberari de permise</t>
  </si>
  <si>
    <t>34.02.02.</t>
  </si>
  <si>
    <t>Amenzi,penalitati si confiscari</t>
  </si>
  <si>
    <t>35.02.01.02.</t>
  </si>
  <si>
    <t>Diverse venituri</t>
  </si>
  <si>
    <t>36.02.</t>
  </si>
  <si>
    <t>Diverse venituri-taxa speciala salubrizare</t>
  </si>
  <si>
    <t>36.02.06.</t>
  </si>
  <si>
    <t>36.02.50.</t>
  </si>
  <si>
    <t>Transferuri voluntare,  altele decat subventiile</t>
  </si>
  <si>
    <t>37.02.</t>
  </si>
  <si>
    <t>Donații și sponsorizări</t>
  </si>
  <si>
    <t>37.02.01.</t>
  </si>
  <si>
    <t>Vărsăminte din secţiunea de funcţionare pentru finanţarea secţiunii de dezvoltare a bugetului local (cu semnul minus)</t>
  </si>
  <si>
    <t>37.02.03.</t>
  </si>
  <si>
    <t>Vărsăminte din secţiunea de funcţionare</t>
  </si>
  <si>
    <t>37.02.04.</t>
  </si>
  <si>
    <t>Venit.din valorif.unor bunuri ale unit.administrativ teritoriale</t>
  </si>
  <si>
    <t>39.02.07</t>
  </si>
  <si>
    <t>Subventii de la bugetul de stat , din care :</t>
  </si>
  <si>
    <t>Sprijin acordare ajutor incalzire OG 70</t>
  </si>
  <si>
    <t>42.02.34.</t>
  </si>
  <si>
    <t xml:space="preserve">Subventii de la bug.de stat pt.finantarea sanatatii -mediatoare,asit.med.comunitari </t>
  </si>
  <si>
    <t>42.02.41.</t>
  </si>
  <si>
    <t>Finanţarea Programului Naţional de Dezvoltare Locală</t>
  </si>
  <si>
    <t>42.02.65.</t>
  </si>
  <si>
    <t xml:space="preserve">Subvenții de la bugetul de stat către bugetele locale necesare susținerii derulării proiectelor finanțate din fonduri externe nerambursabile(FEN)posaderare aferente perioadei 2014-2020 </t>
  </si>
  <si>
    <t>42.02.69</t>
  </si>
  <si>
    <t>Sume primite de UE/alți donatori în contul plăților efectuate și prefinanțări aferente cadrului financiar 2014-2020</t>
  </si>
  <si>
    <t>Sume primite în contul plăților efectuate în anul curent(FEDR)</t>
  </si>
  <si>
    <t>48.02.01.01</t>
  </si>
  <si>
    <t xml:space="preserve">TOTAL </t>
  </si>
  <si>
    <t xml:space="preserve"> </t>
  </si>
  <si>
    <t>AUTORIT. PUBLICE SI ACTIUNI EXTERNE</t>
  </si>
  <si>
    <t>Cheltuieli de personal</t>
  </si>
  <si>
    <t>Titlul 10</t>
  </si>
  <si>
    <t>Bunuri și servicii</t>
  </si>
  <si>
    <t>Titlul 20</t>
  </si>
  <si>
    <t>Alte cheltuieli</t>
  </si>
  <si>
    <t>Titlul 59</t>
  </si>
  <si>
    <t>Plăți efectuate în anii precedenți și recup în anul curent secț funcționare</t>
  </si>
  <si>
    <t>Titlul 85</t>
  </si>
  <si>
    <t>ALTE SERVICII PUBLICE GENERALE</t>
  </si>
  <si>
    <t>ORDINE PUBLICA SI SIGURANTA NATIONALA</t>
  </si>
  <si>
    <t xml:space="preserve">Cheltuieli de capital </t>
  </si>
  <si>
    <t>ÎNVĂȚĂMÂNT</t>
  </si>
  <si>
    <t>Asistența socială</t>
  </si>
  <si>
    <t>Titlul 57</t>
  </si>
  <si>
    <t>Cheltuileli de capital</t>
  </si>
  <si>
    <t>Titlul 71 :</t>
  </si>
  <si>
    <t>SĂNĂTATE</t>
  </si>
  <si>
    <t>Transferuri între unități ale administratiei publice</t>
  </si>
  <si>
    <t>Titlul 51</t>
  </si>
  <si>
    <t>Proiecte cu finanțare din fonduri externe nerambursabile cadrului financiar 2014-2020</t>
  </si>
  <si>
    <t>Titlul 58</t>
  </si>
  <si>
    <t>Cheltuieli de capital</t>
  </si>
  <si>
    <t>CULTURĂ ,RECREERE, RELIGIE</t>
  </si>
  <si>
    <t>Titlul 59:</t>
  </si>
  <si>
    <t>ASISTENȚĂ ȘI ASIGURĂRI SOCIALE</t>
  </si>
  <si>
    <t xml:space="preserve">LOCUINTE,SERV SI DEZVOLTARE </t>
  </si>
  <si>
    <t>Titlul 20:</t>
  </si>
  <si>
    <t>PROTCȚIA MEDIULUI</t>
  </si>
  <si>
    <t>TRANSPORTURI</t>
  </si>
  <si>
    <t>TOTAL CHELTUIELI</t>
  </si>
  <si>
    <t xml:space="preserve">  </t>
  </si>
  <si>
    <t>30.10.05.</t>
  </si>
  <si>
    <t>Venituri din prestari servicii - spital</t>
  </si>
  <si>
    <t>33.10.08.</t>
  </si>
  <si>
    <t>Contr. elev. pentru internate si cantine</t>
  </si>
  <si>
    <t>33.10.14</t>
  </si>
  <si>
    <t>Venit din contracte incheiate cu Casa de Sanatate</t>
  </si>
  <si>
    <t>33.10.21.</t>
  </si>
  <si>
    <t>Venituri din contr incheiate cu DSP din sume alocate de la bug. de stat</t>
  </si>
  <si>
    <t>33.10.30.</t>
  </si>
  <si>
    <t xml:space="preserve">Alte venituri din prest.serv. si alte activitati </t>
  </si>
  <si>
    <t>33.10.50</t>
  </si>
  <si>
    <t>Administrația Pieții</t>
  </si>
  <si>
    <t>37.10.01</t>
  </si>
  <si>
    <t>37.10.03.</t>
  </si>
  <si>
    <t>37.10.04</t>
  </si>
  <si>
    <t>Sume utilizate de administrațiile locale din excedentul anul precedent pentru secțiunea de funcționare</t>
  </si>
  <si>
    <t>40.10.15.01</t>
  </si>
  <si>
    <t>Sume utilizate de administrațiile locale din excedentul anul precedent pentru secțiunea de dezvoltare</t>
  </si>
  <si>
    <t>40.10.15.02</t>
  </si>
  <si>
    <t>Subventii de la alte administratii</t>
  </si>
  <si>
    <t>43.10.</t>
  </si>
  <si>
    <t>Subventii de la alte administratii Club Sportiv</t>
  </si>
  <si>
    <t>43.10.09.</t>
  </si>
  <si>
    <t xml:space="preserve">Subvenţii din bug locale pentru finanţarea cheltuielilor curente din domeniul sănătăţii </t>
  </si>
  <si>
    <t>43.10.10.</t>
  </si>
  <si>
    <t>Subv.de la bug.locale pt finant.chelt.de capital din domeniul sănătății</t>
  </si>
  <si>
    <t>43.10.14.</t>
  </si>
  <si>
    <t>Subvenții din bug.Fondului național unic de asigurări sociale de sănătate pt. acoperirea creșterilor salariale</t>
  </si>
  <si>
    <t>43.10.33.</t>
  </si>
  <si>
    <t>TOTAL GENERAL</t>
  </si>
  <si>
    <t>65.10.11.03</t>
  </si>
  <si>
    <t>Spitalul orasenesc Tg Carbunesti</t>
  </si>
  <si>
    <t>66.10.06.01.</t>
  </si>
  <si>
    <t>Sport Club Sportiv "Gilortul " Tg Cărbunești</t>
  </si>
  <si>
    <t>67.10.05.01</t>
  </si>
  <si>
    <t>70.10.04.</t>
  </si>
  <si>
    <t xml:space="preserve">TOTAL CHELTUIELI </t>
  </si>
  <si>
    <t xml:space="preserve">Titlul 71 </t>
  </si>
  <si>
    <t>Titlul 71</t>
  </si>
  <si>
    <t>Titlul 71:</t>
  </si>
  <si>
    <t>Sume primite în contul plăților efectuate în anii anteriori (FEDR)</t>
  </si>
  <si>
    <t>48.02.01.02</t>
  </si>
  <si>
    <t>Titlul 5004</t>
  </si>
  <si>
    <t>Fond de rezervă bugetară la dispoziția autorităților executive</t>
  </si>
  <si>
    <t>Proiecte cu finanțare din fonduri ext neramburs cadrului financiar 2014-2020</t>
  </si>
  <si>
    <t>Învățământ</t>
  </si>
  <si>
    <t>Venituri din concesiuni și închirieri</t>
  </si>
  <si>
    <t xml:space="preserve">VENITURI </t>
  </si>
  <si>
    <t xml:space="preserve">Transferuri interne  </t>
  </si>
  <si>
    <t>43.10.16.</t>
  </si>
  <si>
    <t>Sume de la bugetul de stat catre bugetele locale pentru finantarea aparaturii medicale si echipamentelor de comunicatii in urgenta in sanatate</t>
  </si>
  <si>
    <t xml:space="preserve">Subventii ptr acord ajut ptr incalzirea locuintei </t>
  </si>
  <si>
    <t>Titlul 55</t>
  </si>
  <si>
    <t>33.10.05.</t>
  </si>
  <si>
    <t xml:space="preserve">Subventii din bugetul de stat </t>
  </si>
  <si>
    <t>42.02.66.</t>
  </si>
  <si>
    <t>Alocari sume prin PNRR aferente asistentei financiare nerambursabile</t>
  </si>
  <si>
    <t>Alocari de sume din PNRR aferentei componentei imprumuturi</t>
  </si>
  <si>
    <t>42.02.88.</t>
  </si>
  <si>
    <t>42.02.89.</t>
  </si>
  <si>
    <t>42.02.66</t>
  </si>
  <si>
    <t>Proiecte cu finantaredin sume aferente componentei de imprumut a PNRR</t>
  </si>
  <si>
    <t>Titlul 61</t>
  </si>
  <si>
    <t>Titlul 60</t>
  </si>
  <si>
    <t>Proiecte cu finantare din sumele reprezentand asistenta financiara nerambursabila PNRR</t>
  </si>
  <si>
    <t xml:space="preserve">Transferuri </t>
  </si>
  <si>
    <t>Proiecte cu finantare din sume aferentei componenteide imprumut PNRR</t>
  </si>
  <si>
    <t>36.10.50</t>
  </si>
  <si>
    <t>Alte venituri</t>
  </si>
  <si>
    <t>30.10.05.30</t>
  </si>
  <si>
    <t>Subvenții de la alte administrații</t>
  </si>
  <si>
    <t>48.02.01.03</t>
  </si>
  <si>
    <t>Prefinanțare</t>
  </si>
  <si>
    <t xml:space="preserve">                                                                                    Anexa nr. 1 </t>
  </si>
  <si>
    <t>67.10.05.01.</t>
  </si>
  <si>
    <t>Proiecte cu finanțare din sumele reprezentand asistenta financiara nerambursabila pnrr</t>
  </si>
  <si>
    <t xml:space="preserve">Prevedere bugetară  anuala </t>
  </si>
  <si>
    <t>Plăți efectuate în anii precedenți și recup în anul curent secț dezvoltare</t>
  </si>
  <si>
    <t>Impozit pe spectacole</t>
  </si>
  <si>
    <t>15.02.01.</t>
  </si>
  <si>
    <t>43.02.34.</t>
  </si>
  <si>
    <t>Proiecte cu finanțare din fonduri ext neramburs cadrului financiar 2014-2020 si din fondul de modernizare</t>
  </si>
  <si>
    <t xml:space="preserve">Plăți efectuate în anii precedenți și recup în anul curent </t>
  </si>
  <si>
    <t xml:space="preserve">Taxe si alte venituri in invatamant </t>
  </si>
  <si>
    <t>Subventii de la bugetul de stat</t>
  </si>
  <si>
    <t>42.10.</t>
  </si>
  <si>
    <t xml:space="preserve">Alocari de sume din PNRR aferente asistentei financiare nerambursabile Fonduri europene nerambursabile </t>
  </si>
  <si>
    <t>42.10.88.01</t>
  </si>
  <si>
    <t>Sume aferente TVA</t>
  </si>
  <si>
    <t>42.10.88.03</t>
  </si>
  <si>
    <t xml:space="preserve">   </t>
  </si>
  <si>
    <t>Subventii de la bugetul de stat catre institutiile publice finantate partial sau integral din venituri proprii necesare sustinerii derularii proiectelor finantate din fonduri externe nerambursabile (FEN) postaderare aferente perioadei de programare 2014-2020</t>
  </si>
  <si>
    <t>42.10.70</t>
  </si>
  <si>
    <t>Alte sume primite de la UE</t>
  </si>
  <si>
    <t>46.10.</t>
  </si>
  <si>
    <t>Alte sume primite din fonduri de la Uniunea Europeana pentru programele operationale finantate din cadrul financiar 2014-2020</t>
  </si>
  <si>
    <t>46.10.04</t>
  </si>
  <si>
    <t>Subventii de la bugetul de stat catre instititiile publice finantate partial sau integral din venituri proprii necesare sustinerii derularii proiectelor finantate din fonduri externe nerambursabile (FEN) posaderare, aferente perioadei de programare 2014-2020.</t>
  </si>
  <si>
    <t xml:space="preserve">Primar, </t>
  </si>
  <si>
    <t xml:space="preserve">                                                                    Șef serviciu,</t>
  </si>
  <si>
    <t xml:space="preserve">BIRĂU  DĂNUȚ </t>
  </si>
  <si>
    <t xml:space="preserve">  BORCAN ALIN- PAUL</t>
  </si>
  <si>
    <t>Contul de execuție al bugetului local - VENITURI - 30.09.2025</t>
  </si>
  <si>
    <t>Prevedere bugetară trimestriala 30.09.2025</t>
  </si>
  <si>
    <t>Încasări realizate la 30.09.2025</t>
  </si>
  <si>
    <t xml:space="preserve">Anexa nr.1 la HCL nr.           / </t>
  </si>
  <si>
    <t>Contul de execuție al bugetului local - VENITURI-30.09.2025                                                                                                                                              SECȚIUNEA DE FUNCȚIONARE</t>
  </si>
  <si>
    <t>Contul de execuție al bugetului local - VENITURI - 30.09.2025                                                                                        SECȚIUNEA DE DEZVOLTARE</t>
  </si>
  <si>
    <t>Contul de execuție al bugetului local  - CHELTUIELI -30.09.2025</t>
  </si>
  <si>
    <t>Plăți efectuate la 30.09.2025</t>
  </si>
  <si>
    <t xml:space="preserve">                                                                              Anexa nr. 2 la HCL nr.</t>
  </si>
  <si>
    <t>Contul de execuție al bugetului local  - CHELTUIELI -30.09.2025                                                                          - SECȚIUNEA DE FUNCȚIONARE -</t>
  </si>
  <si>
    <t xml:space="preserve">Contul de execuție al bugetului local  - CHELTUIELI -30.09.2025                                                              -SECȚIUNEA DE DEZVOLTARE - </t>
  </si>
  <si>
    <t xml:space="preserve">                                                                           Anexa nr. 3 la HCL nr.</t>
  </si>
  <si>
    <t xml:space="preserve">        Contul de execuție al Bugetului de venituri și cheltuieli al instituțiilor publice și activităților finanțate integral sau parțial din venituri proprii - VENITURI - 30.09.2025</t>
  </si>
  <si>
    <t xml:space="preserve">        Contul de execuție al Bugetului de venituri și cheltuieli al instituțiilor publice și activităților finanțate integral sau parțial din venituri proprii - VENITURI - SECȚIUNEA DE FUNCȚIONARE- 30.09.2025</t>
  </si>
  <si>
    <t xml:space="preserve">        Contul de execuție al Bugetului de venituri și cheltuieli al instituțiilor publice și activităților finanțate integral sau parțial din venituri proprii  - VENITURI - SECȚIUNEA DE DEZVOLTARE - 30.09.2025</t>
  </si>
  <si>
    <t xml:space="preserve">                                                         Anexa nr. 4 la HCL nr.</t>
  </si>
  <si>
    <t>Contul de execuție  al Bugetului de venituri și cheltuieli al instituțiilor publice și activităților finanțate integral sau parțial din venituri proprii   -CHELTUIELI -30.09.2025</t>
  </si>
  <si>
    <t>Contul de execuție  al Bugetului de venituri și cheltuieli al instituțiilor publice și activităților finanțate integral sau parțial din venituri proprii   -CHELTUIELI - SECȚIUNEA DE FUNCȚIONARE - 30.09.2025</t>
  </si>
  <si>
    <t>Contul de execuție  al Bugetului de venituri și cheltuieli al instituțiilor publice și activităților finanțate integral sau parțial din venituri proprii   -CHELTUIELI -                                           -SECȚIUNEA DE DEZVOLTARE - 30.09.2025</t>
  </si>
  <si>
    <t>43.02.34</t>
  </si>
  <si>
    <t>43.02.47</t>
  </si>
  <si>
    <t>43.02.49</t>
  </si>
  <si>
    <t>Sume alocate din bugetul ANCPI pentru finantarea lucrarilor de inregistrare sistematica din cadrul Programului national de cadastru si carte funciara</t>
  </si>
  <si>
    <t>Sume aferente investitiilor din Fondul pentru modernizare</t>
  </si>
  <si>
    <t xml:space="preserve">Sume alocate din PNRR aferente asistentei financiare nerambursabile </t>
  </si>
  <si>
    <t>40.02.14</t>
  </si>
  <si>
    <t>Sume din excedentul bugetului local utilizate pentru finantarea cheltuielilor sectiunii de dezvoltare</t>
  </si>
  <si>
    <t>Grad de realizare% trim III</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</si>
</sst>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Calibri"/>
      <family val="2"/>
      <scheme val="minor"/>
    </font>
    <font>
      <b/>
      <sz val="11"/>
      <color rgb="FFFA7D00"/>
      <name val="Calibri"/>
      <family val="2"/>
      <scheme val="minor"/>
    </font>
    <font>
      <b/>
      <sz val="12"/>
      <name val="Times New Roman"/>
      <family val="1"/>
    </font>
    <font>
      <b/>
      <sz val="14"/>
      <color theme="1"/>
      <name val="Times New Roman"/>
      <family val="1"/>
    </font>
    <font>
      <b/>
      <sz val="8"/>
      <name val="Times New Roman"/>
      <family val="1"/>
    </font>
    <font>
      <b/>
      <sz val="11"/>
      <name val="Times New Roman"/>
      <family val="1"/>
    </font>
    <font>
      <b/>
      <i/>
      <sz val="10"/>
      <color indexed="8"/>
      <name val="Times New Roman"/>
      <family val="1"/>
      <charset val="238"/>
    </font>
    <font>
      <sz val="10"/>
      <color theme="1"/>
      <name val="Calibri"/>
      <family val="2"/>
      <scheme val="minor"/>
    </font>
    <font>
      <b/>
      <i/>
      <sz val="11"/>
      <name val="Times New Roman"/>
      <family val="1"/>
    </font>
    <font>
      <sz val="10"/>
      <name val="Tahoma"/>
      <family val="2"/>
    </font>
    <font>
      <sz val="11"/>
      <name val="Times New Roman"/>
      <family val="1"/>
    </font>
    <font>
      <b/>
      <sz val="11"/>
      <color theme="1"/>
      <name val="Times New Roman"/>
      <family val="1"/>
    </font>
    <font>
      <b/>
      <sz val="9"/>
      <name val="Times New Roman"/>
      <family val="1"/>
    </font>
    <font>
      <b/>
      <sz val="10"/>
      <name val="Times New Roman"/>
      <family val="1"/>
    </font>
    <font>
      <sz val="10"/>
      <name val="Times New Roman"/>
      <family val="1"/>
    </font>
    <font>
      <sz val="9"/>
      <name val="Times New Roman"/>
      <family val="1"/>
    </font>
    <font>
      <sz val="11"/>
      <color theme="1"/>
      <name val="Times New Roman"/>
      <family val="1"/>
    </font>
    <font>
      <b/>
      <sz val="14"/>
      <name val="Times New Roman"/>
      <family val="1"/>
    </font>
    <font>
      <sz val="14"/>
      <name val="Times New Roman"/>
      <family val="1"/>
    </font>
    <font>
      <sz val="11"/>
      <name val="Times New Roman"/>
      <family val="1"/>
      <charset val="238"/>
    </font>
    <font>
      <b/>
      <sz val="10.5"/>
      <name val="Times New Roman"/>
      <family val="1"/>
    </font>
    <font>
      <b/>
      <i/>
      <sz val="10.5"/>
      <name val="Times New Roman"/>
      <family val="1"/>
    </font>
    <font>
      <sz val="10.5"/>
      <name val="Times New Roman"/>
      <family val="1"/>
    </font>
    <font>
      <sz val="11.5"/>
      <name val="Times New Roman"/>
      <family val="1"/>
    </font>
    <font>
      <b/>
      <sz val="10.5"/>
      <color indexed="8"/>
      <name val="Times New Roman"/>
      <family val="1"/>
    </font>
    <font>
      <sz val="10.5"/>
      <color indexed="8"/>
      <name val="Times New Roman"/>
      <family val="1"/>
    </font>
    <font>
      <sz val="10"/>
      <name val="Arial"/>
      <family val="2"/>
    </font>
    <font>
      <sz val="10.5"/>
      <color theme="1"/>
      <name val="Times New Roman"/>
      <family val="1"/>
    </font>
    <font>
      <b/>
      <sz val="10.5"/>
      <color theme="1"/>
      <name val="Times New Roman"/>
      <family val="1"/>
    </font>
    <font>
      <b/>
      <sz val="10"/>
      <color theme="1"/>
      <name val="Times New Roman"/>
      <family val="1"/>
    </font>
    <font>
      <sz val="11.5"/>
      <color theme="1"/>
      <name val="Calibri"/>
      <family val="2"/>
      <scheme val="minor"/>
    </font>
    <font>
      <sz val="11.5"/>
      <color theme="1"/>
      <name val="Times New Roman"/>
      <family val="1"/>
      <charset val="238"/>
    </font>
    <font>
      <b/>
      <sz val="11.5"/>
      <name val="Times New Roman"/>
      <family val="1"/>
    </font>
    <font>
      <b/>
      <sz val="11.5"/>
      <name val="Times New Roman"/>
      <family val="1"/>
      <charset val="238"/>
    </font>
    <font>
      <b/>
      <sz val="11.5"/>
      <color theme="1"/>
      <name val="Times New Roman"/>
      <family val="1"/>
    </font>
    <font>
      <sz val="11.5"/>
      <color theme="1"/>
      <name val="Times New Roman"/>
      <family val="1"/>
    </font>
    <font>
      <b/>
      <sz val="10"/>
      <name val="Times New Roman"/>
      <family val="1"/>
      <charset val="238"/>
    </font>
    <font>
      <sz val="10"/>
      <color theme="1"/>
      <name val="Times New Roman"/>
      <family val="1"/>
    </font>
    <font>
      <sz val="12"/>
      <color theme="1"/>
      <name val="Times New Roman"/>
      <family val="1"/>
    </font>
    <font>
      <b/>
      <sz val="11"/>
      <color theme="1"/>
      <name val="Calibri"/>
      <family val="2"/>
      <scheme val="minor"/>
    </font>
    <font>
      <b/>
      <i/>
      <sz val="9"/>
      <color indexed="8"/>
      <name val="Times New Roman"/>
      <family val="1"/>
      <charset val="238"/>
    </font>
    <font>
      <sz val="9"/>
      <color theme="1"/>
      <name val="Calibri"/>
      <family val="2"/>
      <scheme val="minor"/>
    </font>
    <font>
      <sz val="9"/>
      <color theme="1"/>
      <name val="Times New Roman"/>
      <family val="1"/>
    </font>
    <font>
      <b/>
      <sz val="9"/>
      <color theme="1"/>
      <name val="Times New Roman"/>
      <family val="1"/>
    </font>
    <font>
      <sz val="10.5"/>
      <color rgb="FFFF0000"/>
      <name val="Times New Roman"/>
      <family val="1"/>
    </font>
  </fonts>
  <fills count="6">
    <fill>
      <patternFill patternType="none"/>
    </fill>
    <fill>
      <patternFill patternType="gray125"/>
    </fill>
    <fill>
      <patternFill patternType="solid">
        <fgColor rgb="FFF2F2F2"/>
      </patternFill>
    </fill>
    <fill>
      <patternFill patternType="solid">
        <fgColor indexed="9"/>
        <bgColor indexed="64"/>
      </patternFill>
    </fill>
    <fill>
      <patternFill patternType="solid">
        <fgColor theme="0"/>
        <bgColor indexed="64"/>
      </patternFill>
    </fill>
    <fill>
      <patternFill patternType="solid">
        <fgColor theme="2"/>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bottom style="thin">
        <color rgb="FF7F7F7F"/>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4">
    <xf numFmtId="0" fontId="0" fillId="0" borderId="0"/>
    <xf numFmtId="0" fontId="1" fillId="2" borderId="1" applyNumberFormat="0" applyAlignment="0" applyProtection="0"/>
    <xf numFmtId="0" fontId="9" fillId="0" borderId="0"/>
    <xf numFmtId="0" fontId="26" fillId="0" borderId="0"/>
  </cellStyleXfs>
  <cellXfs count="292">
    <xf numFmtId="0" fontId="0" fillId="0" borderId="0" xfId="0"/>
    <xf numFmtId="0" fontId="2" fillId="0" borderId="0" xfId="0" applyFont="1"/>
    <xf numFmtId="0" fontId="5" fillId="0" borderId="5" xfId="0" applyFont="1" applyBorder="1" applyAlignment="1">
      <alignment vertical="center"/>
    </xf>
    <xf numFmtId="0" fontId="5" fillId="0" borderId="0" xfId="0" applyFont="1" applyBorder="1" applyAlignment="1">
      <alignment vertical="center" wrapText="1"/>
    </xf>
    <xf numFmtId="0" fontId="5" fillId="0" borderId="3" xfId="0" applyFont="1" applyBorder="1" applyAlignment="1">
      <alignment vertical="center"/>
    </xf>
    <xf numFmtId="0" fontId="0" fillId="0" borderId="0" xfId="0" applyAlignment="1">
      <alignment vertical="center"/>
    </xf>
    <xf numFmtId="0" fontId="5" fillId="0" borderId="2" xfId="0" applyFont="1" applyBorder="1" applyAlignment="1">
      <alignment vertical="center"/>
    </xf>
    <xf numFmtId="0" fontId="5" fillId="0" borderId="6"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vertical="center" wrapText="1"/>
    </xf>
    <xf numFmtId="0" fontId="5" fillId="0" borderId="8" xfId="0" applyFont="1" applyBorder="1" applyAlignment="1">
      <alignment vertical="center"/>
    </xf>
    <xf numFmtId="0" fontId="8" fillId="3" borderId="3" xfId="0" applyFont="1" applyFill="1" applyBorder="1" applyAlignment="1">
      <alignment vertical="center"/>
    </xf>
    <xf numFmtId="0" fontId="8" fillId="3" borderId="9" xfId="0" applyFont="1" applyFill="1" applyBorder="1" applyAlignment="1">
      <alignment vertical="center"/>
    </xf>
    <xf numFmtId="14" fontId="10" fillId="3" borderId="3" xfId="2" applyNumberFormat="1" applyFont="1" applyFill="1" applyBorder="1" applyAlignment="1">
      <alignment vertical="center"/>
    </xf>
    <xf numFmtId="0" fontId="10" fillId="3" borderId="3" xfId="2" applyFont="1" applyFill="1" applyBorder="1" applyAlignment="1">
      <alignment vertical="center"/>
    </xf>
    <xf numFmtId="0" fontId="8" fillId="0" borderId="3" xfId="0" applyFont="1" applyBorder="1" applyAlignment="1">
      <alignment vertical="center"/>
    </xf>
    <xf numFmtId="0" fontId="8" fillId="0" borderId="8" xfId="0" applyFont="1" applyBorder="1" applyAlignment="1">
      <alignment vertical="center" wrapText="1"/>
    </xf>
    <xf numFmtId="0" fontId="10" fillId="0" borderId="8" xfId="0" applyFont="1" applyBorder="1" applyAlignment="1">
      <alignment vertical="center"/>
    </xf>
    <xf numFmtId="0" fontId="5" fillId="0" borderId="11" xfId="0" applyFont="1" applyBorder="1" applyAlignment="1">
      <alignment vertical="center"/>
    </xf>
    <xf numFmtId="14" fontId="5" fillId="0" borderId="11" xfId="0" applyNumberFormat="1" applyFont="1" applyBorder="1" applyAlignment="1">
      <alignment vertical="center"/>
    </xf>
    <xf numFmtId="0" fontId="5" fillId="0" borderId="11"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0" xfId="0" applyFont="1" applyFill="1" applyBorder="1" applyAlignment="1">
      <alignment vertical="center" wrapText="1"/>
    </xf>
    <xf numFmtId="0" fontId="5" fillId="0" borderId="6" xfId="0" applyFont="1" applyBorder="1" applyAlignment="1">
      <alignment vertical="center"/>
    </xf>
    <xf numFmtId="0" fontId="10" fillId="0" borderId="3" xfId="0" applyNumberFormat="1" applyFont="1" applyFill="1" applyBorder="1" applyAlignment="1">
      <alignment vertical="center" wrapText="1"/>
    </xf>
    <xf numFmtId="0" fontId="10" fillId="0" borderId="6" xfId="0" applyFont="1" applyFill="1" applyBorder="1" applyAlignment="1">
      <alignment vertical="center" wrapText="1"/>
    </xf>
    <xf numFmtId="0" fontId="5" fillId="0" borderId="11" xfId="0" applyFont="1" applyFill="1" applyBorder="1" applyAlignment="1">
      <alignment vertical="center" wrapText="1"/>
    </xf>
    <xf numFmtId="0" fontId="5" fillId="0" borderId="4" xfId="0" applyFont="1" applyBorder="1" applyAlignment="1">
      <alignment vertical="center"/>
    </xf>
    <xf numFmtId="0" fontId="5" fillId="0" borderId="6" xfId="0" applyFont="1" applyFill="1" applyBorder="1" applyAlignment="1">
      <alignment vertical="center" wrapText="1"/>
    </xf>
    <xf numFmtId="0" fontId="10" fillId="0" borderId="4" xfId="0" applyFont="1" applyBorder="1" applyAlignment="1">
      <alignment vertical="center"/>
    </xf>
    <xf numFmtId="0" fontId="12" fillId="0" borderId="7" xfId="0" applyFont="1" applyFill="1" applyBorder="1" applyAlignment="1">
      <alignment vertical="center" wrapText="1"/>
    </xf>
    <xf numFmtId="0" fontId="13" fillId="0" borderId="6" xfId="0" applyFont="1" applyFill="1" applyBorder="1" applyAlignment="1">
      <alignment vertical="center" wrapText="1"/>
    </xf>
    <xf numFmtId="0" fontId="14" fillId="0" borderId="6" xfId="0" applyFont="1" applyFill="1" applyBorder="1" applyAlignment="1">
      <alignment vertical="center" wrapText="1"/>
    </xf>
    <xf numFmtId="0" fontId="15" fillId="0" borderId="3" xfId="0" applyFont="1" applyBorder="1" applyAlignment="1">
      <alignment vertical="center"/>
    </xf>
    <xf numFmtId="0" fontId="12" fillId="0" borderId="6" xfId="0" applyFont="1" applyFill="1" applyBorder="1" applyAlignment="1">
      <alignment vertical="center" wrapText="1"/>
    </xf>
    <xf numFmtId="3" fontId="5" fillId="0" borderId="3" xfId="0" applyNumberFormat="1" applyFont="1" applyBorder="1" applyAlignment="1">
      <alignment vertical="center"/>
    </xf>
    <xf numFmtId="0" fontId="10" fillId="0" borderId="0" xfId="0" applyFont="1" applyBorder="1" applyAlignment="1">
      <alignment vertical="center"/>
    </xf>
    <xf numFmtId="0" fontId="5" fillId="0" borderId="0" xfId="0" applyFont="1" applyBorder="1" applyAlignment="1">
      <alignment vertical="center"/>
    </xf>
    <xf numFmtId="3" fontId="5" fillId="0" borderId="0" xfId="0" applyNumberFormat="1" applyFont="1" applyBorder="1" applyAlignment="1">
      <alignment vertical="center"/>
    </xf>
    <xf numFmtId="0" fontId="16" fillId="0" borderId="0" xfId="0" applyFont="1"/>
    <xf numFmtId="0" fontId="10" fillId="0" borderId="0" xfId="0" applyFont="1"/>
    <xf numFmtId="0" fontId="17" fillId="0" borderId="0" xfId="0" applyFont="1"/>
    <xf numFmtId="0" fontId="18" fillId="0" borderId="0" xfId="0" applyFont="1"/>
    <xf numFmtId="0" fontId="5" fillId="0" borderId="3" xfId="0" applyFont="1" applyBorder="1"/>
    <xf numFmtId="0" fontId="13" fillId="0" borderId="3" xfId="0" applyFont="1" applyBorder="1" applyAlignment="1">
      <alignment vertical="center"/>
    </xf>
    <xf numFmtId="0" fontId="5" fillId="0" borderId="6" xfId="0" applyFont="1" applyBorder="1"/>
    <xf numFmtId="0" fontId="10" fillId="0" borderId="3" xfId="0" applyFont="1" applyBorder="1"/>
    <xf numFmtId="0" fontId="10" fillId="0" borderId="6" xfId="0" applyFont="1" applyFill="1" applyBorder="1" applyAlignment="1">
      <alignment wrapText="1"/>
    </xf>
    <xf numFmtId="0" fontId="14" fillId="0" borderId="3" xfId="0" applyFont="1" applyBorder="1"/>
    <xf numFmtId="0" fontId="10" fillId="0" borderId="4" xfId="0" applyFont="1" applyBorder="1"/>
    <xf numFmtId="0" fontId="5" fillId="0" borderId="4" xfId="0" applyFont="1" applyBorder="1"/>
    <xf numFmtId="0" fontId="5" fillId="0" borderId="6" xfId="0" applyFont="1" applyFill="1" applyBorder="1" applyAlignment="1">
      <alignment wrapText="1"/>
    </xf>
    <xf numFmtId="0" fontId="14" fillId="0" borderId="3" xfId="0" applyFont="1" applyBorder="1" applyAlignment="1">
      <alignment vertical="center"/>
    </xf>
    <xf numFmtId="0" fontId="13" fillId="0" borderId="6" xfId="0" applyFont="1" applyFill="1" applyBorder="1" applyAlignment="1">
      <alignment wrapText="1"/>
    </xf>
    <xf numFmtId="0" fontId="12" fillId="0" borderId="3" xfId="0" applyFont="1" applyBorder="1"/>
    <xf numFmtId="0" fontId="15" fillId="0" borderId="6" xfId="0" applyFont="1" applyFill="1" applyBorder="1" applyAlignment="1">
      <alignment wrapText="1"/>
    </xf>
    <xf numFmtId="3" fontId="5" fillId="0" borderId="3" xfId="0" applyNumberFormat="1" applyFont="1" applyBorder="1"/>
    <xf numFmtId="0" fontId="12" fillId="0" borderId="7" xfId="0" applyFont="1" applyFill="1" applyBorder="1" applyAlignment="1">
      <alignment wrapText="1"/>
    </xf>
    <xf numFmtId="0" fontId="16" fillId="0" borderId="0" xfId="0" applyFont="1" applyAlignment="1">
      <alignment horizontal="right"/>
    </xf>
    <xf numFmtId="0" fontId="20" fillId="0" borderId="3" xfId="0" applyFont="1" applyBorder="1" applyAlignment="1">
      <alignment horizontal="right" vertical="center"/>
    </xf>
    <xf numFmtId="0" fontId="20" fillId="0" borderId="3" xfId="0" applyFont="1" applyBorder="1" applyAlignment="1">
      <alignment vertical="center" wrapText="1"/>
    </xf>
    <xf numFmtId="0" fontId="20" fillId="0" borderId="3" xfId="0" applyFont="1" applyBorder="1" applyAlignment="1">
      <alignment vertical="center"/>
    </xf>
    <xf numFmtId="0" fontId="22" fillId="4" borderId="3" xfId="0" applyFont="1" applyFill="1" applyBorder="1" applyAlignment="1">
      <alignment horizontal="center" vertical="center"/>
    </xf>
    <xf numFmtId="0" fontId="22" fillId="4" borderId="3" xfId="0" applyFont="1" applyFill="1" applyBorder="1" applyAlignment="1">
      <alignment vertical="center"/>
    </xf>
    <xf numFmtId="0" fontId="14" fillId="0" borderId="3" xfId="0" applyFont="1" applyBorder="1" applyAlignment="1">
      <alignment vertical="center" wrapText="1"/>
    </xf>
    <xf numFmtId="0" fontId="23" fillId="0" borderId="3" xfId="0" applyFont="1" applyBorder="1" applyAlignment="1">
      <alignment vertical="center"/>
    </xf>
    <xf numFmtId="0" fontId="20" fillId="4" borderId="3" xfId="0" applyFont="1" applyFill="1" applyBorder="1" applyAlignment="1">
      <alignment horizontal="center" vertical="center"/>
    </xf>
    <xf numFmtId="0" fontId="22" fillId="4" borderId="3" xfId="0" applyFont="1" applyFill="1" applyBorder="1" applyAlignment="1">
      <alignment vertical="center" wrapText="1"/>
    </xf>
    <xf numFmtId="0" fontId="21" fillId="4" borderId="3" xfId="0" applyFont="1" applyFill="1" applyBorder="1" applyAlignment="1">
      <alignment horizontal="center" vertical="center"/>
    </xf>
    <xf numFmtId="0" fontId="20" fillId="0" borderId="3" xfId="0" applyFont="1" applyBorder="1" applyAlignment="1">
      <alignment horizontal="center" vertical="center"/>
    </xf>
    <xf numFmtId="49" fontId="20" fillId="0" borderId="3" xfId="3" applyNumberFormat="1" applyFont="1" applyFill="1" applyBorder="1" applyAlignment="1">
      <alignment horizontal="left" vertical="center" wrapText="1"/>
    </xf>
    <xf numFmtId="0" fontId="20" fillId="0" borderId="3" xfId="0" applyFont="1" applyFill="1" applyBorder="1" applyAlignment="1">
      <alignment horizontal="center" vertical="center"/>
    </xf>
    <xf numFmtId="3" fontId="20" fillId="0" borderId="3" xfId="0" applyNumberFormat="1" applyFont="1" applyBorder="1" applyAlignment="1">
      <alignment vertical="center"/>
    </xf>
    <xf numFmtId="0" fontId="20" fillId="0" borderId="0" xfId="0" applyFont="1" applyBorder="1" applyAlignment="1">
      <alignment vertical="center"/>
    </xf>
    <xf numFmtId="0" fontId="29" fillId="0" borderId="4" xfId="0" applyFont="1" applyBorder="1" applyAlignment="1">
      <alignment horizontal="center" vertical="center" wrapText="1"/>
    </xf>
    <xf numFmtId="0" fontId="23" fillId="0" borderId="0" xfId="0" applyFont="1"/>
    <xf numFmtId="0" fontId="30" fillId="0" borderId="0" xfId="0" applyFont="1"/>
    <xf numFmtId="0" fontId="31" fillId="0" borderId="0" xfId="0" applyFont="1"/>
    <xf numFmtId="0" fontId="33" fillId="0" borderId="0" xfId="0" applyFont="1"/>
    <xf numFmtId="0" fontId="32" fillId="0" borderId="3" xfId="0" applyFont="1" applyBorder="1" applyAlignment="1"/>
    <xf numFmtId="0" fontId="32" fillId="0" borderId="3" xfId="0" applyFont="1" applyBorder="1" applyAlignment="1">
      <alignment wrapText="1"/>
    </xf>
    <xf numFmtId="0" fontId="32" fillId="0" borderId="6" xfId="0" applyFont="1" applyBorder="1" applyAlignment="1">
      <alignment wrapText="1"/>
    </xf>
    <xf numFmtId="0" fontId="32" fillId="0" borderId="2" xfId="0" applyFont="1" applyBorder="1" applyAlignment="1"/>
    <xf numFmtId="0" fontId="32" fillId="0" borderId="3" xfId="0" applyFont="1" applyBorder="1" applyAlignment="1">
      <alignment vertical="center"/>
    </xf>
    <xf numFmtId="0" fontId="36" fillId="0" borderId="3" xfId="0" applyFont="1" applyBorder="1" applyAlignment="1">
      <alignment wrapText="1"/>
    </xf>
    <xf numFmtId="0" fontId="23" fillId="0" borderId="3" xfId="0" applyFont="1" applyBorder="1" applyAlignment="1"/>
    <xf numFmtId="0" fontId="13" fillId="0" borderId="3" xfId="0" applyFont="1" applyBorder="1" applyAlignment="1"/>
    <xf numFmtId="0" fontId="33" fillId="0" borderId="3" xfId="0" applyFont="1" applyBorder="1" applyAlignment="1">
      <alignment wrapText="1"/>
    </xf>
    <xf numFmtId="0" fontId="14" fillId="0" borderId="3" xfId="0" applyFont="1" applyBorder="1" applyAlignment="1">
      <alignment wrapText="1"/>
    </xf>
    <xf numFmtId="0" fontId="14" fillId="0" borderId="3" xfId="0" applyFont="1" applyBorder="1" applyAlignment="1"/>
    <xf numFmtId="1" fontId="23" fillId="0" borderId="3" xfId="0" applyNumberFormat="1" applyFont="1" applyBorder="1" applyAlignment="1">
      <alignment horizontal="center"/>
    </xf>
    <xf numFmtId="0" fontId="32" fillId="3" borderId="3" xfId="0" applyFont="1" applyFill="1" applyBorder="1" applyAlignment="1"/>
    <xf numFmtId="0" fontId="32" fillId="3" borderId="0" xfId="0" applyFont="1" applyFill="1" applyBorder="1" applyAlignment="1">
      <alignment vertical="center"/>
    </xf>
    <xf numFmtId="2" fontId="32" fillId="3" borderId="0" xfId="0" applyNumberFormat="1" applyFont="1" applyFill="1" applyBorder="1" applyAlignment="1">
      <alignment horizontal="center" vertical="center"/>
    </xf>
    <xf numFmtId="0" fontId="12" fillId="0" borderId="3" xfId="0" applyFont="1" applyBorder="1" applyAlignment="1"/>
    <xf numFmtId="0" fontId="32" fillId="0" borderId="6" xfId="0" applyFont="1" applyBorder="1" applyAlignment="1"/>
    <xf numFmtId="1" fontId="32" fillId="0" borderId="15" xfId="0" applyNumberFormat="1" applyFont="1" applyBorder="1" applyAlignment="1">
      <alignment horizontal="center"/>
    </xf>
    <xf numFmtId="0" fontId="32" fillId="0" borderId="11" xfId="0" applyFont="1" applyBorder="1" applyAlignment="1">
      <alignment wrapText="1"/>
    </xf>
    <xf numFmtId="0" fontId="12" fillId="0" borderId="6" xfId="0" applyFont="1" applyBorder="1" applyAlignment="1">
      <alignment vertical="center"/>
    </xf>
    <xf numFmtId="0" fontId="32" fillId="0" borderId="11" xfId="0" applyFont="1" applyBorder="1" applyAlignment="1"/>
    <xf numFmtId="0" fontId="12" fillId="0" borderId="6" xfId="0" applyFont="1" applyBorder="1" applyAlignment="1"/>
    <xf numFmtId="0" fontId="15" fillId="0" borderId="3" xfId="0" applyFont="1" applyBorder="1" applyAlignment="1"/>
    <xf numFmtId="0" fontId="21" fillId="5" borderId="4" xfId="0" applyFont="1" applyFill="1" applyBorder="1" applyAlignment="1">
      <alignment horizontal="center" vertical="center"/>
    </xf>
    <xf numFmtId="0" fontId="0" fillId="0" borderId="0" xfId="0" applyBorder="1" applyAlignment="1">
      <alignment vertical="center" wrapText="1"/>
    </xf>
    <xf numFmtId="0" fontId="7" fillId="0" borderId="0" xfId="0" applyFont="1" applyBorder="1" applyAlignment="1">
      <alignment horizontal="center" vertical="center" wrapText="1"/>
    </xf>
    <xf numFmtId="0" fontId="0" fillId="0" borderId="0" xfId="0" applyBorder="1" applyAlignment="1">
      <alignment horizontal="center" vertical="center" wrapText="1"/>
    </xf>
    <xf numFmtId="0" fontId="36" fillId="0" borderId="6" xfId="0" applyFont="1" applyBorder="1" applyAlignment="1">
      <alignment wrapText="1"/>
    </xf>
    <xf numFmtId="3" fontId="20" fillId="0" borderId="0" xfId="0" applyNumberFormat="1" applyFont="1" applyBorder="1" applyAlignment="1">
      <alignment vertical="center"/>
    </xf>
    <xf numFmtId="1" fontId="28" fillId="0" borderId="0" xfId="0" applyNumberFormat="1" applyFont="1" applyBorder="1" applyAlignment="1">
      <alignment horizontal="center" vertical="center"/>
    </xf>
    <xf numFmtId="0" fontId="38" fillId="0" borderId="0" xfId="0" applyFont="1" applyBorder="1" applyAlignment="1">
      <alignment horizontal="left" vertical="center"/>
    </xf>
    <xf numFmtId="0" fontId="38" fillId="0" borderId="0" xfId="0" applyFont="1" applyAlignment="1">
      <alignment horizontal="left" vertical="center"/>
    </xf>
    <xf numFmtId="4"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0" xfId="0" applyNumberFormat="1" applyFont="1" applyBorder="1" applyAlignment="1">
      <alignment horizontal="center" vertical="center" wrapText="1"/>
    </xf>
    <xf numFmtId="4" fontId="5" fillId="0" borderId="6" xfId="0" applyNumberFormat="1" applyFont="1" applyBorder="1" applyAlignment="1">
      <alignment horizontal="center" vertical="center"/>
    </xf>
    <xf numFmtId="4" fontId="5" fillId="0" borderId="3" xfId="0" applyNumberFormat="1" applyFont="1" applyBorder="1" applyAlignment="1">
      <alignment horizontal="center" vertical="center"/>
    </xf>
    <xf numFmtId="4" fontId="5" fillId="0" borderId="7" xfId="0" applyNumberFormat="1" applyFont="1" applyBorder="1" applyAlignment="1">
      <alignment horizontal="center" vertical="center"/>
    </xf>
    <xf numFmtId="4" fontId="10" fillId="3" borderId="3" xfId="2" quotePrefix="1" applyNumberFormat="1" applyFont="1" applyFill="1" applyBorder="1" applyAlignment="1">
      <alignment horizontal="center" vertical="center"/>
    </xf>
    <xf numFmtId="4" fontId="10" fillId="0" borderId="3" xfId="0" applyNumberFormat="1" applyFont="1" applyBorder="1" applyAlignment="1">
      <alignment horizontal="center" vertical="center" wrapText="1"/>
    </xf>
    <xf numFmtId="4" fontId="10" fillId="3" borderId="3"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4" fontId="10" fillId="0" borderId="3" xfId="0" applyNumberFormat="1" applyFont="1" applyBorder="1" applyAlignment="1">
      <alignment horizontal="center" vertical="center"/>
    </xf>
    <xf numFmtId="4" fontId="11" fillId="0" borderId="0" xfId="0" applyNumberFormat="1" applyFont="1" applyAlignment="1">
      <alignment horizontal="center" vertical="center"/>
    </xf>
    <xf numFmtId="4" fontId="11" fillId="0" borderId="3" xfId="0" applyNumberFormat="1" applyFont="1" applyBorder="1" applyAlignment="1">
      <alignment horizontal="center" vertical="center"/>
    </xf>
    <xf numFmtId="4" fontId="10" fillId="0" borderId="4" xfId="0" applyNumberFormat="1" applyFont="1" applyBorder="1" applyAlignment="1">
      <alignment horizontal="center" vertical="center"/>
    </xf>
    <xf numFmtId="4" fontId="5" fillId="0" borderId="0" xfId="0" applyNumberFormat="1" applyFont="1" applyAlignment="1">
      <alignment horizontal="center" vertical="center"/>
    </xf>
    <xf numFmtId="4" fontId="5" fillId="0" borderId="4" xfId="0" applyNumberFormat="1" applyFont="1" applyBorder="1" applyAlignment="1">
      <alignment horizontal="center" vertical="center"/>
    </xf>
    <xf numFmtId="4" fontId="10" fillId="0" borderId="7" xfId="0" applyNumberFormat="1" applyFont="1" applyBorder="1" applyAlignment="1">
      <alignment horizontal="center" vertical="center"/>
    </xf>
    <xf numFmtId="4" fontId="10" fillId="0" borderId="6" xfId="0" applyNumberFormat="1" applyFont="1" applyBorder="1" applyAlignment="1">
      <alignment horizontal="center" vertical="center"/>
    </xf>
    <xf numFmtId="0" fontId="37" fillId="0" borderId="0" xfId="0" applyFont="1"/>
    <xf numFmtId="0" fontId="7" fillId="0" borderId="0" xfId="0" applyFont="1"/>
    <xf numFmtId="4" fontId="22" fillId="4" borderId="3" xfId="0" applyNumberFormat="1" applyFont="1" applyFill="1" applyBorder="1" applyAlignment="1">
      <alignment horizontal="center" vertical="center"/>
    </xf>
    <xf numFmtId="4" fontId="20" fillId="0" borderId="3" xfId="0" applyNumberFormat="1" applyFont="1" applyBorder="1" applyAlignment="1">
      <alignment horizontal="center" vertical="center"/>
    </xf>
    <xf numFmtId="4" fontId="25" fillId="4" borderId="3" xfId="0" applyNumberFormat="1" applyFont="1" applyFill="1" applyBorder="1" applyAlignment="1">
      <alignment horizontal="center" vertical="center"/>
    </xf>
    <xf numFmtId="4" fontId="24" fillId="0" borderId="3" xfId="0" applyNumberFormat="1" applyFont="1" applyBorder="1" applyAlignment="1">
      <alignment horizontal="center" vertical="center"/>
    </xf>
    <xf numFmtId="4" fontId="28" fillId="0" borderId="3" xfId="0" applyNumberFormat="1" applyFont="1" applyBorder="1" applyAlignment="1">
      <alignment horizontal="center" vertical="center"/>
    </xf>
    <xf numFmtId="4" fontId="22" fillId="0" borderId="3" xfId="0" applyNumberFormat="1" applyFont="1" applyFill="1" applyBorder="1" applyAlignment="1">
      <alignment horizontal="center" vertical="center"/>
    </xf>
    <xf numFmtId="4" fontId="27" fillId="0" borderId="3" xfId="0" applyNumberFormat="1" applyFont="1" applyFill="1" applyBorder="1" applyAlignment="1">
      <alignment horizontal="center" vertical="center"/>
    </xf>
    <xf numFmtId="4" fontId="27" fillId="4" borderId="3" xfId="0" applyNumberFormat="1" applyFont="1" applyFill="1" applyBorder="1" applyAlignment="1">
      <alignment horizontal="center" vertical="center"/>
    </xf>
    <xf numFmtId="4" fontId="5" fillId="0" borderId="3" xfId="0" applyNumberFormat="1" applyFont="1" applyBorder="1" applyAlignment="1">
      <alignment horizontal="center"/>
    </xf>
    <xf numFmtId="4" fontId="15" fillId="0" borderId="6" xfId="0" applyNumberFormat="1" applyFont="1" applyBorder="1" applyAlignment="1">
      <alignment horizontal="center" vertical="center"/>
    </xf>
    <xf numFmtId="4" fontId="11" fillId="0" borderId="6" xfId="0" applyNumberFormat="1" applyFont="1" applyBorder="1" applyAlignment="1">
      <alignment horizontal="center"/>
    </xf>
    <xf numFmtId="4" fontId="5" fillId="0" borderId="6" xfId="0" applyNumberFormat="1" applyFont="1" applyBorder="1" applyAlignment="1">
      <alignment horizontal="center"/>
    </xf>
    <xf numFmtId="4" fontId="19" fillId="0" borderId="3" xfId="0" applyNumberFormat="1" applyFont="1" applyBorder="1" applyAlignment="1">
      <alignment horizontal="center" vertical="center"/>
    </xf>
    <xf numFmtId="4" fontId="29" fillId="0" borderId="3" xfId="0" applyNumberFormat="1" applyFont="1" applyBorder="1" applyAlignment="1">
      <alignment horizontal="center" vertical="center" wrapText="1"/>
    </xf>
    <xf numFmtId="4" fontId="13" fillId="0" borderId="12" xfId="0" applyNumberFormat="1" applyFont="1" applyBorder="1" applyAlignment="1">
      <alignment horizontal="center" vertical="center"/>
    </xf>
    <xf numFmtId="4" fontId="13" fillId="0" borderId="2" xfId="0" applyNumberFormat="1" applyFont="1" applyBorder="1" applyAlignment="1">
      <alignment horizontal="center" vertical="center"/>
    </xf>
    <xf numFmtId="4" fontId="29" fillId="0" borderId="3" xfId="0" applyNumberFormat="1" applyFont="1" applyBorder="1" applyAlignment="1">
      <alignment horizontal="center" vertical="center"/>
    </xf>
    <xf numFmtId="4" fontId="32" fillId="0" borderId="12" xfId="0" applyNumberFormat="1" applyFont="1" applyBorder="1" applyAlignment="1">
      <alignment horizontal="center"/>
    </xf>
    <xf numFmtId="4" fontId="32" fillId="0" borderId="3" xfId="0" applyNumberFormat="1" applyFont="1" applyBorder="1" applyAlignment="1">
      <alignment horizontal="center"/>
    </xf>
    <xf numFmtId="4" fontId="34" fillId="0" borderId="3" xfId="0" applyNumberFormat="1" applyFont="1" applyBorder="1" applyAlignment="1">
      <alignment horizontal="center"/>
    </xf>
    <xf numFmtId="4" fontId="33" fillId="0" borderId="2" xfId="0" applyNumberFormat="1" applyFont="1" applyBorder="1" applyAlignment="1">
      <alignment horizontal="center"/>
    </xf>
    <xf numFmtId="4" fontId="11" fillId="2" borderId="13" xfId="1" applyNumberFormat="1" applyFont="1" applyBorder="1" applyAlignment="1">
      <alignment horizontal="center"/>
    </xf>
    <xf numFmtId="4" fontId="14" fillId="0" borderId="3" xfId="0" applyNumberFormat="1" applyFont="1" applyBorder="1" applyAlignment="1">
      <alignment horizontal="center"/>
    </xf>
    <xf numFmtId="4" fontId="37" fillId="0" borderId="3" xfId="0" applyNumberFormat="1" applyFont="1" applyBorder="1" applyAlignment="1">
      <alignment horizontal="center"/>
    </xf>
    <xf numFmtId="4" fontId="32" fillId="3" borderId="3" xfId="0" applyNumberFormat="1" applyFont="1" applyFill="1" applyBorder="1" applyAlignment="1">
      <alignment horizontal="center"/>
    </xf>
    <xf numFmtId="4" fontId="34" fillId="0" borderId="3" xfId="0" applyNumberFormat="1" applyFont="1" applyBorder="1" applyAlignment="1">
      <alignment horizontal="center" vertical="center"/>
    </xf>
    <xf numFmtId="4" fontId="23" fillId="0" borderId="3" xfId="0" applyNumberFormat="1" applyFont="1" applyBorder="1" applyAlignment="1">
      <alignment horizontal="center"/>
    </xf>
    <xf numFmtId="4" fontId="32" fillId="0" borderId="12" xfId="0" applyNumberFormat="1" applyFont="1" applyBorder="1" applyAlignment="1">
      <alignment horizontal="center" vertical="center"/>
    </xf>
    <xf numFmtId="4" fontId="32" fillId="0" borderId="3" xfId="0" applyNumberFormat="1" applyFont="1" applyBorder="1" applyAlignment="1">
      <alignment horizontal="center" vertical="center"/>
    </xf>
    <xf numFmtId="4" fontId="32" fillId="0" borderId="7" xfId="0" applyNumberFormat="1" applyFont="1" applyBorder="1" applyAlignment="1">
      <alignment horizontal="center"/>
    </xf>
    <xf numFmtId="4" fontId="23" fillId="0" borderId="14" xfId="0" applyNumberFormat="1" applyFont="1" applyBorder="1" applyAlignment="1">
      <alignment horizontal="center"/>
    </xf>
    <xf numFmtId="4" fontId="32" fillId="0" borderId="15" xfId="0" applyNumberFormat="1" applyFont="1" applyBorder="1" applyAlignment="1">
      <alignment horizontal="center"/>
    </xf>
    <xf numFmtId="4" fontId="23" fillId="0" borderId="7" xfId="0" applyNumberFormat="1" applyFont="1" applyBorder="1" applyAlignment="1">
      <alignment horizontal="center"/>
    </xf>
    <xf numFmtId="4" fontId="33" fillId="0" borderId="3" xfId="0" applyNumberFormat="1" applyFont="1" applyBorder="1" applyAlignment="1">
      <alignment horizontal="center" vertical="center"/>
    </xf>
    <xf numFmtId="4" fontId="34" fillId="0" borderId="2" xfId="0" applyNumberFormat="1" applyFont="1" applyBorder="1" applyAlignment="1">
      <alignment horizontal="center"/>
    </xf>
    <xf numFmtId="14" fontId="32" fillId="0" borderId="2" xfId="0" applyNumberFormat="1" applyFont="1" applyBorder="1" applyAlignment="1">
      <alignment wrapText="1"/>
    </xf>
    <xf numFmtId="4" fontId="5" fillId="0" borderId="0" xfId="0" applyNumberFormat="1" applyFont="1" applyBorder="1" applyAlignment="1">
      <alignment horizontal="center" vertical="center"/>
    </xf>
    <xf numFmtId="0" fontId="22" fillId="0" borderId="4" xfId="0" applyFont="1" applyBorder="1" applyAlignment="1">
      <alignment horizontal="right" vertical="center"/>
    </xf>
    <xf numFmtId="0" fontId="22" fillId="0" borderId="3" xfId="0" applyFont="1" applyBorder="1" applyAlignment="1">
      <alignment vertical="center" wrapText="1"/>
    </xf>
    <xf numFmtId="0" fontId="22" fillId="0" borderId="3" xfId="0" applyFont="1" applyBorder="1" applyAlignment="1">
      <alignment vertical="center"/>
    </xf>
    <xf numFmtId="4" fontId="22" fillId="0" borderId="3" xfId="0" applyNumberFormat="1" applyFont="1" applyBorder="1" applyAlignment="1">
      <alignment horizontal="center" vertical="center"/>
    </xf>
    <xf numFmtId="49" fontId="22" fillId="0" borderId="3" xfId="3" applyNumberFormat="1" applyFont="1" applyFill="1" applyBorder="1" applyAlignment="1">
      <alignment horizontal="left" vertical="center" wrapText="1"/>
    </xf>
    <xf numFmtId="4" fontId="23" fillId="0" borderId="2" xfId="0" applyNumberFormat="1" applyFont="1" applyBorder="1" applyAlignment="1">
      <alignment horizontal="center" vertical="center"/>
    </xf>
    <xf numFmtId="4" fontId="35" fillId="0" borderId="3" xfId="0" applyNumberFormat="1" applyFont="1" applyBorder="1" applyAlignment="1">
      <alignment horizontal="center" vertical="center"/>
    </xf>
    <xf numFmtId="0" fontId="39" fillId="0" borderId="0" xfId="0" applyFont="1" applyAlignment="1">
      <alignment vertical="center"/>
    </xf>
    <xf numFmtId="4" fontId="28" fillId="0" borderId="0" xfId="0" applyNumberFormat="1" applyFont="1" applyBorder="1" applyAlignment="1">
      <alignment horizontal="center" vertical="center"/>
    </xf>
    <xf numFmtId="4" fontId="0" fillId="0" borderId="0" xfId="0" applyNumberFormat="1"/>
    <xf numFmtId="4" fontId="20" fillId="4" borderId="3" xfId="0" applyNumberFormat="1" applyFont="1" applyFill="1" applyBorder="1" applyAlignment="1">
      <alignment horizontal="center" vertical="center"/>
    </xf>
    <xf numFmtId="4" fontId="5" fillId="0" borderId="7" xfId="0" applyNumberFormat="1" applyFont="1" applyBorder="1" applyAlignment="1">
      <alignment horizontal="center" vertical="center" wrapText="1"/>
    </xf>
    <xf numFmtId="4" fontId="10" fillId="0" borderId="7" xfId="0" applyNumberFormat="1" applyFont="1" applyBorder="1" applyAlignment="1">
      <alignment horizontal="center" vertical="center" wrapText="1"/>
    </xf>
    <xf numFmtId="1" fontId="22" fillId="4" borderId="0" xfId="0" applyNumberFormat="1" applyFont="1" applyFill="1" applyBorder="1" applyAlignment="1">
      <alignment horizontal="center" vertical="center"/>
    </xf>
    <xf numFmtId="0" fontId="22" fillId="4" borderId="0" xfId="0" applyFont="1" applyFill="1" applyBorder="1" applyAlignment="1">
      <alignment vertical="center"/>
    </xf>
    <xf numFmtId="0" fontId="15" fillId="4" borderId="3" xfId="0" applyFont="1" applyFill="1" applyBorder="1" applyAlignment="1">
      <alignment vertical="center" wrapText="1"/>
    </xf>
    <xf numFmtId="0" fontId="0" fillId="4" borderId="0" xfId="0" applyFill="1"/>
    <xf numFmtId="0" fontId="16" fillId="4" borderId="0" xfId="0" applyFont="1" applyFill="1"/>
    <xf numFmtId="0" fontId="0" fillId="4" borderId="0" xfId="0" applyFill="1" applyBorder="1" applyAlignment="1">
      <alignment vertical="center" wrapText="1"/>
    </xf>
    <xf numFmtId="0" fontId="14" fillId="0" borderId="0" xfId="0" applyFont="1" applyFill="1" applyBorder="1" applyAlignment="1">
      <alignment wrapText="1"/>
    </xf>
    <xf numFmtId="4" fontId="14" fillId="0" borderId="0" xfId="0" applyNumberFormat="1" applyFont="1" applyFill="1" applyBorder="1" applyAlignment="1">
      <alignment horizontal="center"/>
    </xf>
    <xf numFmtId="0" fontId="23" fillId="0" borderId="0" xfId="0" applyFont="1" applyBorder="1" applyAlignment="1"/>
    <xf numFmtId="0" fontId="32" fillId="0" borderId="0" xfId="0" applyFont="1" applyBorder="1" applyAlignment="1">
      <alignment wrapText="1"/>
    </xf>
    <xf numFmtId="0" fontId="15" fillId="0" borderId="0" xfId="0" applyFont="1" applyBorder="1" applyAlignment="1"/>
    <xf numFmtId="4" fontId="32" fillId="0" borderId="0" xfId="0" applyNumberFormat="1" applyFont="1" applyBorder="1" applyAlignment="1">
      <alignment horizontal="center"/>
    </xf>
    <xf numFmtId="4" fontId="0" fillId="0" borderId="0" xfId="0" applyNumberFormat="1" applyBorder="1"/>
    <xf numFmtId="0" fontId="0" fillId="0" borderId="12" xfId="0" applyBorder="1"/>
    <xf numFmtId="0" fontId="0" fillId="0" borderId="0" xfId="0" applyBorder="1"/>
    <xf numFmtId="0" fontId="14" fillId="0" borderId="16" xfId="0" applyFont="1" applyFill="1" applyBorder="1" applyAlignment="1">
      <alignment wrapText="1"/>
    </xf>
    <xf numFmtId="0" fontId="10" fillId="0" borderId="0" xfId="0" applyFont="1" applyBorder="1"/>
    <xf numFmtId="0" fontId="5" fillId="0" borderId="0" xfId="0" applyFont="1" applyBorder="1"/>
    <xf numFmtId="3" fontId="5" fillId="0" borderId="0" xfId="0" applyNumberFormat="1" applyFont="1" applyBorder="1"/>
    <xf numFmtId="4" fontId="5" fillId="0" borderId="0" xfId="0" applyNumberFormat="1" applyFont="1" applyBorder="1" applyAlignment="1">
      <alignment horizontal="center"/>
    </xf>
    <xf numFmtId="4" fontId="0" fillId="4" borderId="0" xfId="0" applyNumberFormat="1" applyFill="1"/>
    <xf numFmtId="0" fontId="42" fillId="0" borderId="0" xfId="0" applyFont="1"/>
    <xf numFmtId="4" fontId="42" fillId="0" borderId="3" xfId="0" applyNumberFormat="1" applyFont="1" applyBorder="1" applyAlignment="1">
      <alignment vertical="center"/>
    </xf>
    <xf numFmtId="0" fontId="42" fillId="0" borderId="0" xfId="0" applyFont="1" applyAlignment="1">
      <alignment vertical="center"/>
    </xf>
    <xf numFmtId="0" fontId="15" fillId="0" borderId="0" xfId="0" applyFont="1"/>
    <xf numFmtId="4" fontId="42" fillId="0" borderId="3" xfId="0" applyNumberFormat="1" applyFont="1" applyBorder="1" applyAlignment="1"/>
    <xf numFmtId="4" fontId="43" fillId="0" borderId="0" xfId="0" applyNumberFormat="1" applyFont="1" applyBorder="1" applyAlignment="1"/>
    <xf numFmtId="4" fontId="42" fillId="0" borderId="3" xfId="0" applyNumberFormat="1" applyFont="1" applyBorder="1"/>
    <xf numFmtId="4" fontId="37" fillId="0" borderId="3" xfId="0" applyNumberFormat="1" applyFont="1" applyBorder="1"/>
    <xf numFmtId="4" fontId="42" fillId="0" borderId="0" xfId="0" applyNumberFormat="1" applyFont="1" applyBorder="1"/>
    <xf numFmtId="0" fontId="37" fillId="0" borderId="12" xfId="0" applyFont="1" applyBorder="1"/>
    <xf numFmtId="0" fontId="37" fillId="0" borderId="3" xfId="0" applyFont="1" applyBorder="1"/>
    <xf numFmtId="0" fontId="14" fillId="4" borderId="0" xfId="0" applyFont="1" applyFill="1" applyBorder="1"/>
    <xf numFmtId="0" fontId="14" fillId="4" borderId="0" xfId="0" applyFont="1" applyFill="1"/>
    <xf numFmtId="4" fontId="14" fillId="4" borderId="3" xfId="0" applyNumberFormat="1" applyFont="1" applyFill="1" applyBorder="1"/>
    <xf numFmtId="4" fontId="34" fillId="0" borderId="2" xfId="0" applyNumberFormat="1" applyFont="1" applyBorder="1" applyAlignment="1">
      <alignment horizontal="center" vertical="center"/>
    </xf>
    <xf numFmtId="4" fontId="35" fillId="0" borderId="2" xfId="0" applyNumberFormat="1" applyFont="1" applyBorder="1" applyAlignment="1">
      <alignment horizontal="center" vertical="center"/>
    </xf>
    <xf numFmtId="4" fontId="29" fillId="0" borderId="12" xfId="0" applyNumberFormat="1" applyFont="1" applyBorder="1" applyAlignment="1">
      <alignment horizontal="center" vertical="center"/>
    </xf>
    <xf numFmtId="4" fontId="29" fillId="0" borderId="2" xfId="0" applyNumberFormat="1" applyFont="1" applyBorder="1" applyAlignment="1">
      <alignment horizontal="center" vertical="center"/>
    </xf>
    <xf numFmtId="4" fontId="34" fillId="0" borderId="12" xfId="0" applyNumberFormat="1" applyFont="1" applyBorder="1" applyAlignment="1">
      <alignment horizontal="center" vertical="center"/>
    </xf>
    <xf numFmtId="3" fontId="32" fillId="0" borderId="15" xfId="0" applyNumberFormat="1" applyFont="1" applyBorder="1" applyAlignment="1">
      <alignment horizontal="center"/>
    </xf>
    <xf numFmtId="3" fontId="32" fillId="0" borderId="3" xfId="0" applyNumberFormat="1" applyFont="1" applyBorder="1" applyAlignment="1">
      <alignment horizontal="center"/>
    </xf>
    <xf numFmtId="0" fontId="10" fillId="0" borderId="11" xfId="0" applyFont="1" applyBorder="1" applyAlignment="1">
      <alignment vertical="center"/>
    </xf>
    <xf numFmtId="14" fontId="10" fillId="0" borderId="11" xfId="0" applyNumberFormat="1" applyFont="1" applyBorder="1" applyAlignment="1">
      <alignment vertical="center"/>
    </xf>
    <xf numFmtId="0" fontId="0" fillId="0" borderId="4" xfId="0" applyBorder="1" applyAlignment="1">
      <alignment vertical="center" wrapText="1"/>
    </xf>
    <xf numFmtId="0" fontId="14" fillId="4" borderId="3" xfId="0" applyFont="1" applyFill="1" applyBorder="1" applyAlignment="1">
      <alignment vertical="center" wrapText="1"/>
    </xf>
    <xf numFmtId="4" fontId="14" fillId="4" borderId="3" xfId="0" applyNumberFormat="1" applyFont="1" applyFill="1" applyBorder="1" applyAlignment="1">
      <alignment vertical="center"/>
    </xf>
    <xf numFmtId="0" fontId="5" fillId="0" borderId="6" xfId="0" applyFont="1" applyFill="1" applyBorder="1" applyAlignment="1">
      <alignment vertical="top" wrapText="1"/>
    </xf>
    <xf numFmtId="0" fontId="10" fillId="0" borderId="6" xfId="0" applyFont="1" applyFill="1" applyBorder="1" applyAlignment="1">
      <alignment vertical="top" wrapText="1"/>
    </xf>
    <xf numFmtId="4" fontId="35" fillId="0" borderId="12" xfId="0" applyNumberFormat="1" applyFont="1" applyBorder="1" applyAlignment="1">
      <alignment horizontal="center" vertical="center"/>
    </xf>
    <xf numFmtId="4" fontId="37" fillId="0" borderId="3" xfId="0" applyNumberFormat="1" applyFont="1" applyBorder="1" applyAlignment="1">
      <alignment vertical="center"/>
    </xf>
    <xf numFmtId="49" fontId="14" fillId="0" borderId="3" xfId="3" applyNumberFormat="1" applyFont="1" applyFill="1" applyBorder="1" applyAlignment="1">
      <alignment horizontal="left" vertical="center" wrapText="1"/>
    </xf>
    <xf numFmtId="0" fontId="23" fillId="0" borderId="0" xfId="0" applyFont="1" applyBorder="1"/>
    <xf numFmtId="0" fontId="16" fillId="0" borderId="0" xfId="0" applyFont="1" applyBorder="1"/>
    <xf numFmtId="0" fontId="42" fillId="0" borderId="0" xfId="0" applyFont="1" applyBorder="1"/>
    <xf numFmtId="0" fontId="32" fillId="3" borderId="14" xfId="0" applyFont="1" applyFill="1" applyBorder="1" applyAlignment="1">
      <alignment vertical="center"/>
    </xf>
    <xf numFmtId="2" fontId="32" fillId="3" borderId="14" xfId="0" applyNumberFormat="1" applyFont="1" applyFill="1" applyBorder="1" applyAlignment="1">
      <alignment horizontal="center" vertical="center"/>
    </xf>
    <xf numFmtId="0" fontId="42" fillId="0" borderId="14" xfId="0" applyFont="1" applyBorder="1"/>
    <xf numFmtId="3" fontId="32" fillId="0" borderId="0" xfId="0" applyNumberFormat="1" applyFont="1" applyBorder="1" applyAlignment="1">
      <alignment horizontal="center"/>
    </xf>
    <xf numFmtId="0" fontId="16" fillId="0" borderId="3" xfId="0" applyFont="1" applyBorder="1" applyAlignment="1">
      <alignment vertical="center"/>
    </xf>
    <xf numFmtId="0" fontId="5" fillId="4" borderId="3" xfId="0" applyFont="1" applyFill="1" applyBorder="1" applyAlignment="1">
      <alignment vertical="center"/>
    </xf>
    <xf numFmtId="4" fontId="5" fillId="4" borderId="6" xfId="0" applyNumberFormat="1" applyFont="1" applyFill="1" applyBorder="1" applyAlignment="1">
      <alignment horizontal="center" vertical="center"/>
    </xf>
    <xf numFmtId="4" fontId="5" fillId="4" borderId="3" xfId="0" applyNumberFormat="1" applyFont="1" applyFill="1" applyBorder="1" applyAlignment="1">
      <alignment horizontal="center" vertical="center"/>
    </xf>
    <xf numFmtId="4" fontId="5" fillId="4" borderId="7" xfId="0" applyNumberFormat="1" applyFont="1" applyFill="1" applyBorder="1" applyAlignment="1">
      <alignment horizontal="center" vertical="center" wrapText="1"/>
    </xf>
    <xf numFmtId="4" fontId="5" fillId="4" borderId="3" xfId="0" applyNumberFormat="1" applyFont="1" applyFill="1" applyBorder="1" applyAlignment="1">
      <alignment horizontal="center" vertical="center" wrapText="1"/>
    </xf>
    <xf numFmtId="0" fontId="16" fillId="0" borderId="0" xfId="0" applyFont="1" applyAlignment="1">
      <alignment horizontal="center"/>
    </xf>
    <xf numFmtId="0" fontId="0" fillId="0" borderId="0" xfId="0" applyFont="1"/>
    <xf numFmtId="0" fontId="38" fillId="0" borderId="0" xfId="0" applyFont="1" applyBorder="1" applyAlignment="1">
      <alignment horizontal="left" vertical="center" wrapText="1"/>
    </xf>
    <xf numFmtId="0" fontId="5" fillId="0" borderId="3" xfId="0" applyFont="1" applyBorder="1" applyAlignment="1">
      <alignment wrapText="1"/>
    </xf>
    <xf numFmtId="0" fontId="5" fillId="0" borderId="3" xfId="0" applyFont="1" applyBorder="1" applyAlignment="1"/>
    <xf numFmtId="4" fontId="13" fillId="0" borderId="3" xfId="0" applyNumberFormat="1" applyFont="1" applyBorder="1" applyAlignment="1">
      <alignment horizontal="center"/>
    </xf>
    <xf numFmtId="4" fontId="34" fillId="3" borderId="3" xfId="0" applyNumberFormat="1" applyFont="1" applyFill="1" applyBorder="1" applyAlignment="1">
      <alignment horizontal="center"/>
    </xf>
    <xf numFmtId="0" fontId="14" fillId="0" borderId="6" xfId="0" applyFont="1" applyFill="1" applyBorder="1" applyAlignment="1">
      <alignment vertical="top" wrapText="1"/>
    </xf>
    <xf numFmtId="0" fontId="0" fillId="0" borderId="0" xfId="0"/>
    <xf numFmtId="4" fontId="44" fillId="4" borderId="3" xfId="0" applyNumberFormat="1" applyFont="1" applyFill="1" applyBorder="1" applyAlignment="1">
      <alignment horizontal="center" vertical="center"/>
    </xf>
    <xf numFmtId="0" fontId="38" fillId="0" borderId="0" xfId="0" applyFont="1" applyBorder="1" applyAlignment="1">
      <alignment horizontal="left" vertical="center" wrapText="1"/>
    </xf>
    <xf numFmtId="0" fontId="16" fillId="0" borderId="0" xfId="0" applyFont="1" applyAlignment="1">
      <alignment horizontal="center"/>
    </xf>
    <xf numFmtId="0" fontId="0" fillId="0" borderId="0" xfId="0"/>
    <xf numFmtId="0" fontId="37" fillId="0" borderId="3" xfId="0" applyFont="1" applyBorder="1" applyAlignment="1"/>
    <xf numFmtId="0" fontId="5" fillId="4" borderId="3" xfId="0" applyFont="1" applyFill="1" applyBorder="1" applyAlignment="1">
      <alignment horizontal="left" vertical="center"/>
    </xf>
    <xf numFmtId="0" fontId="5" fillId="0" borderId="3" xfId="0" applyFont="1" applyBorder="1" applyAlignment="1">
      <alignment horizontal="left" vertical="center"/>
    </xf>
    <xf numFmtId="0" fontId="13" fillId="0" borderId="3" xfId="0" applyFont="1" applyBorder="1" applyAlignment="1">
      <alignment horizontal="left"/>
    </xf>
    <xf numFmtId="0" fontId="32" fillId="0" borderId="3" xfId="0" applyFont="1" applyBorder="1" applyAlignment="1">
      <alignment vertical="center" wrapText="1"/>
    </xf>
    <xf numFmtId="4" fontId="34" fillId="0" borderId="3" xfId="0" applyNumberFormat="1" applyFont="1" applyBorder="1" applyAlignment="1">
      <alignment horizontal="center" vertical="center" wrapText="1"/>
    </xf>
    <xf numFmtId="4" fontId="23" fillId="0" borderId="3" xfId="0" applyNumberFormat="1" applyFont="1" applyBorder="1" applyAlignment="1">
      <alignment horizontal="center" vertical="center"/>
    </xf>
    <xf numFmtId="4" fontId="23" fillId="0" borderId="7" xfId="0" applyNumberFormat="1" applyFont="1" applyBorder="1" applyAlignment="1">
      <alignment horizontal="center" vertical="center"/>
    </xf>
    <xf numFmtId="0" fontId="14" fillId="4" borderId="3" xfId="0" applyFont="1" applyFill="1" applyBorder="1" applyAlignment="1">
      <alignment vertical="top" wrapText="1"/>
    </xf>
    <xf numFmtId="0" fontId="38" fillId="0" borderId="0" xfId="0" applyFont="1" applyBorder="1" applyAlignment="1">
      <alignment horizontal="left" vertical="center" wrapText="1"/>
    </xf>
    <xf numFmtId="0" fontId="38" fillId="0" borderId="0" xfId="0" applyFont="1" applyAlignment="1">
      <alignment horizontal="left"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17" fillId="0" borderId="0" xfId="0" applyFont="1" applyAlignment="1">
      <alignment horizontal="center" vertical="center" wrapText="1"/>
    </xf>
    <xf numFmtId="0" fontId="0" fillId="0" borderId="0" xfId="0" applyAlignment="1">
      <alignment horizontal="center" vertical="center" wrapText="1"/>
    </xf>
    <xf numFmtId="0" fontId="4" fillId="0" borderId="2" xfId="0" applyFont="1" applyBorder="1" applyAlignment="1">
      <alignment vertical="center" wrapText="1"/>
    </xf>
    <xf numFmtId="0" fontId="0" fillId="0" borderId="4" xfId="0" applyBorder="1" applyAlignment="1">
      <alignment vertical="center" wrapText="1"/>
    </xf>
    <xf numFmtId="0" fontId="5" fillId="0" borderId="2" xfId="0" applyFont="1" applyBorder="1" applyAlignment="1">
      <alignment vertical="center" wrapText="1"/>
    </xf>
    <xf numFmtId="0" fontId="40"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6" fillId="0" borderId="2" xfId="0" applyFont="1"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13" fillId="0" borderId="2" xfId="0" applyFont="1" applyBorder="1" applyAlignment="1">
      <alignment vertical="center" wrapText="1"/>
    </xf>
    <xf numFmtId="0" fontId="7" fillId="0" borderId="4" xfId="0" applyFont="1" applyBorder="1" applyAlignment="1">
      <alignment vertical="center" wrapText="1"/>
    </xf>
    <xf numFmtId="0" fontId="32" fillId="0" borderId="2" xfId="0" applyFont="1" applyBorder="1" applyAlignment="1">
      <alignment vertical="center" wrapText="1"/>
    </xf>
    <xf numFmtId="2" fontId="32"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0" fontId="0" fillId="0" borderId="0" xfId="0"/>
    <xf numFmtId="0" fontId="17" fillId="0" borderId="14" xfId="0" applyFont="1" applyBorder="1" applyAlignment="1">
      <alignment horizontal="center" vertical="center" wrapText="1"/>
    </xf>
    <xf numFmtId="0" fontId="32" fillId="0" borderId="4" xfId="0" applyFont="1" applyBorder="1" applyAlignment="1">
      <alignment vertical="center" wrapText="1"/>
    </xf>
  </cellXfs>
  <cellStyles count="4">
    <cellStyle name="Calculation" xfId="1" builtinId="22"/>
    <cellStyle name="Normal" xfId="0" builtinId="0"/>
    <cellStyle name="Normal_Anexa F 140 146 10.07" xfId="3"/>
    <cellStyle name="Normal_Machete buget 99"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0"/>
  <sheetViews>
    <sheetView view="pageBreakPreview" topLeftCell="A101" zoomScale="98" zoomScaleNormal="100" zoomScaleSheetLayoutView="98" workbookViewId="0">
      <selection activeCell="C135" sqref="C135"/>
    </sheetView>
  </sheetViews>
  <sheetFormatPr defaultRowHeight="15" x14ac:dyDescent="0.25"/>
  <cols>
    <col min="1" max="1" width="6.140625" customWidth="1"/>
    <col min="2" max="2" width="45.42578125" customWidth="1"/>
    <col min="3" max="3" width="13.140625" customWidth="1"/>
    <col min="4" max="4" width="16.7109375" customWidth="1"/>
    <col min="5" max="5" width="17" customWidth="1"/>
    <col min="6" max="6" width="15.85546875" customWidth="1"/>
    <col min="7" max="7" width="9.140625" style="203"/>
  </cols>
  <sheetData>
    <row r="1" spans="1:7" ht="15.75" hidden="1" customHeight="1" x14ac:dyDescent="0.25">
      <c r="A1" s="1" t="s">
        <v>0</v>
      </c>
      <c r="B1" s="1"/>
      <c r="C1" s="40" t="s">
        <v>187</v>
      </c>
    </row>
    <row r="2" spans="1:7" ht="15.75" x14ac:dyDescent="0.25">
      <c r="A2" s="1" t="s">
        <v>1</v>
      </c>
      <c r="B2" s="1"/>
      <c r="F2" s="130" t="s">
        <v>219</v>
      </c>
    </row>
    <row r="3" spans="1:7" ht="15.75" x14ac:dyDescent="0.25">
      <c r="A3" s="1" t="s">
        <v>2</v>
      </c>
      <c r="B3" s="1"/>
      <c r="C3" t="s">
        <v>204</v>
      </c>
    </row>
    <row r="4" spans="1:7" x14ac:dyDescent="0.25">
      <c r="E4" t="s">
        <v>81</v>
      </c>
    </row>
    <row r="5" spans="1:7" ht="18.75" x14ac:dyDescent="0.25">
      <c r="A5" s="282" t="s">
        <v>216</v>
      </c>
      <c r="B5" s="282"/>
      <c r="C5" s="282"/>
      <c r="D5" s="282"/>
      <c r="E5" s="282"/>
      <c r="F5" s="282"/>
    </row>
    <row r="6" spans="1:7" x14ac:dyDescent="0.25">
      <c r="G6" s="203" t="s">
        <v>3</v>
      </c>
    </row>
    <row r="7" spans="1:7" ht="30.75" customHeight="1" x14ac:dyDescent="0.25">
      <c r="A7" s="275" t="s">
        <v>4</v>
      </c>
      <c r="B7" s="277" t="s">
        <v>5</v>
      </c>
      <c r="C7" s="277" t="s">
        <v>6</v>
      </c>
      <c r="D7" s="278" t="s">
        <v>190</v>
      </c>
      <c r="E7" s="280" t="s">
        <v>217</v>
      </c>
      <c r="F7" s="271" t="s">
        <v>218</v>
      </c>
      <c r="G7" s="268" t="s">
        <v>243</v>
      </c>
    </row>
    <row r="8" spans="1:7" ht="27.75" customHeight="1" x14ac:dyDescent="0.25">
      <c r="A8" s="276"/>
      <c r="B8" s="276"/>
      <c r="C8" s="276"/>
      <c r="D8" s="279"/>
      <c r="E8" s="281"/>
      <c r="F8" s="272"/>
      <c r="G8" s="268"/>
    </row>
    <row r="9" spans="1:7" s="5" customFormat="1" ht="28.5" x14ac:dyDescent="0.25">
      <c r="A9" s="2">
        <v>1</v>
      </c>
      <c r="B9" s="3" t="s">
        <v>7</v>
      </c>
      <c r="C9" s="4" t="s">
        <v>8</v>
      </c>
      <c r="D9" s="112">
        <v>151190</v>
      </c>
      <c r="E9" s="113">
        <v>131190</v>
      </c>
      <c r="F9" s="113">
        <v>28381</v>
      </c>
      <c r="G9" s="204">
        <f>F9/E9*100</f>
        <v>21.633508651574051</v>
      </c>
    </row>
    <row r="10" spans="1:7" s="5" customFormat="1" x14ac:dyDescent="0.25">
      <c r="A10" s="6">
        <v>2</v>
      </c>
      <c r="B10" s="7" t="s">
        <v>9</v>
      </c>
      <c r="C10" s="2" t="s">
        <v>10</v>
      </c>
      <c r="D10" s="114">
        <v>9062000</v>
      </c>
      <c r="E10" s="113">
        <v>6796500</v>
      </c>
      <c r="F10" s="113">
        <v>6400836</v>
      </c>
      <c r="G10" s="204">
        <f t="shared" ref="G10:G52" si="0">F10/E10*100</f>
        <v>94.178415360847495</v>
      </c>
    </row>
    <row r="11" spans="1:7" s="5" customFormat="1" ht="28.5" x14ac:dyDescent="0.25">
      <c r="A11" s="4">
        <v>3</v>
      </c>
      <c r="B11" s="7" t="s">
        <v>11</v>
      </c>
      <c r="C11" s="4" t="s">
        <v>12</v>
      </c>
      <c r="D11" s="115">
        <v>0</v>
      </c>
      <c r="E11" s="116">
        <v>0</v>
      </c>
      <c r="F11" s="180">
        <v>0</v>
      </c>
      <c r="G11" s="204">
        <v>0</v>
      </c>
    </row>
    <row r="12" spans="1:7" s="5" customFormat="1" ht="37.5" customHeight="1" x14ac:dyDescent="0.25">
      <c r="A12" s="4">
        <v>4</v>
      </c>
      <c r="B12" s="8" t="s">
        <v>13</v>
      </c>
      <c r="C12" s="4" t="s">
        <v>14</v>
      </c>
      <c r="D12" s="117">
        <v>1000000</v>
      </c>
      <c r="E12" s="116">
        <v>784460</v>
      </c>
      <c r="F12" s="180">
        <v>745048</v>
      </c>
      <c r="G12" s="204">
        <f t="shared" si="0"/>
        <v>94.975906993345731</v>
      </c>
    </row>
    <row r="13" spans="1:7" s="5" customFormat="1" x14ac:dyDescent="0.25">
      <c r="A13" s="2">
        <v>5</v>
      </c>
      <c r="B13" s="9" t="s">
        <v>15</v>
      </c>
      <c r="C13" s="10" t="s">
        <v>16</v>
      </c>
      <c r="D13" s="116">
        <f>D14+D15+D16</f>
        <v>1749450</v>
      </c>
      <c r="E13" s="116">
        <f t="shared" ref="E13" si="1">E14+E15+E16</f>
        <v>1624350</v>
      </c>
      <c r="F13" s="117">
        <f>F14+F15+F16</f>
        <v>1683367</v>
      </c>
      <c r="G13" s="204">
        <f t="shared" si="0"/>
        <v>103.63326869209222</v>
      </c>
    </row>
    <row r="14" spans="1:7" s="5" customFormat="1" x14ac:dyDescent="0.25">
      <c r="A14" s="11"/>
      <c r="B14" s="12" t="s">
        <v>17</v>
      </c>
      <c r="C14" s="13" t="s">
        <v>18</v>
      </c>
      <c r="D14" s="118">
        <v>931080</v>
      </c>
      <c r="E14" s="118">
        <v>885980</v>
      </c>
      <c r="F14" s="181">
        <v>903611</v>
      </c>
      <c r="G14" s="204">
        <f t="shared" si="0"/>
        <v>101.98999977426126</v>
      </c>
    </row>
    <row r="15" spans="1:7" s="5" customFormat="1" x14ac:dyDescent="0.25">
      <c r="A15" s="11"/>
      <c r="B15" s="12" t="s">
        <v>19</v>
      </c>
      <c r="C15" s="14" t="s">
        <v>20</v>
      </c>
      <c r="D15" s="120">
        <v>707770</v>
      </c>
      <c r="E15" s="120">
        <v>637770</v>
      </c>
      <c r="F15" s="181">
        <v>666106</v>
      </c>
      <c r="G15" s="204">
        <f t="shared" si="0"/>
        <v>104.44298101196357</v>
      </c>
    </row>
    <row r="16" spans="1:7" s="5" customFormat="1" x14ac:dyDescent="0.25">
      <c r="A16" s="15"/>
      <c r="B16" s="16" t="s">
        <v>21</v>
      </c>
      <c r="C16" s="17" t="s">
        <v>22</v>
      </c>
      <c r="D16" s="121">
        <v>110600</v>
      </c>
      <c r="E16" s="122">
        <v>100600</v>
      </c>
      <c r="F16" s="181">
        <v>113650</v>
      </c>
      <c r="G16" s="204">
        <f t="shared" si="0"/>
        <v>112.97216699801194</v>
      </c>
    </row>
    <row r="17" spans="1:13" s="5" customFormat="1" x14ac:dyDescent="0.25">
      <c r="A17" s="4">
        <v>6</v>
      </c>
      <c r="B17" s="18" t="s">
        <v>23</v>
      </c>
      <c r="C17" s="19" t="s">
        <v>24</v>
      </c>
      <c r="D17" s="115">
        <v>4717600</v>
      </c>
      <c r="E17" s="116">
        <v>3565000</v>
      </c>
      <c r="F17" s="180">
        <v>3313065</v>
      </c>
      <c r="G17" s="204">
        <f t="shared" si="0"/>
        <v>92.933099579242636</v>
      </c>
      <c r="L17" s="5" t="s">
        <v>81</v>
      </c>
    </row>
    <row r="18" spans="1:13" s="5" customFormat="1" x14ac:dyDescent="0.25">
      <c r="A18" s="2">
        <v>7</v>
      </c>
      <c r="B18" s="20" t="s">
        <v>25</v>
      </c>
      <c r="C18" s="10" t="s">
        <v>26</v>
      </c>
      <c r="D18" s="123">
        <v>0</v>
      </c>
      <c r="E18" s="124">
        <v>0</v>
      </c>
      <c r="F18" s="180">
        <v>0</v>
      </c>
      <c r="G18" s="204">
        <v>0</v>
      </c>
    </row>
    <row r="19" spans="1:13" s="5" customFormat="1" x14ac:dyDescent="0.25">
      <c r="A19" s="4">
        <v>8</v>
      </c>
      <c r="B19" s="20" t="s">
        <v>27</v>
      </c>
      <c r="C19" s="19" t="s">
        <v>28</v>
      </c>
      <c r="D19" s="115">
        <v>0</v>
      </c>
      <c r="E19" s="116">
        <v>0</v>
      </c>
      <c r="F19" s="180">
        <v>0</v>
      </c>
      <c r="G19" s="204">
        <v>0</v>
      </c>
    </row>
    <row r="20" spans="1:13" s="5" customFormat="1" x14ac:dyDescent="0.25">
      <c r="A20" s="4">
        <v>9</v>
      </c>
      <c r="B20" s="18" t="s">
        <v>29</v>
      </c>
      <c r="C20" s="18" t="s">
        <v>30</v>
      </c>
      <c r="D20" s="115">
        <f>D21</f>
        <v>200</v>
      </c>
      <c r="E20" s="116">
        <f>E21</f>
        <v>200</v>
      </c>
      <c r="F20" s="180">
        <f>F21</f>
        <v>377</v>
      </c>
      <c r="G20" s="204">
        <f t="shared" si="0"/>
        <v>188.5</v>
      </c>
    </row>
    <row r="21" spans="1:13" s="5" customFormat="1" x14ac:dyDescent="0.25">
      <c r="A21" s="4"/>
      <c r="B21" s="224" t="s">
        <v>192</v>
      </c>
      <c r="C21" s="225" t="s">
        <v>193</v>
      </c>
      <c r="D21" s="129">
        <v>200</v>
      </c>
      <c r="E21" s="122">
        <v>200</v>
      </c>
      <c r="F21" s="181">
        <v>377</v>
      </c>
      <c r="G21" s="204">
        <f t="shared" si="0"/>
        <v>188.5</v>
      </c>
    </row>
    <row r="22" spans="1:13" s="5" customFormat="1" x14ac:dyDescent="0.25">
      <c r="A22" s="4">
        <v>10</v>
      </c>
      <c r="B22" s="20" t="s">
        <v>31</v>
      </c>
      <c r="C22" s="18" t="s">
        <v>32</v>
      </c>
      <c r="D22" s="115">
        <f>D23+D24+D25</f>
        <v>866760</v>
      </c>
      <c r="E22" s="116">
        <f t="shared" ref="E22:F22" si="2">E23+E24+E25</f>
        <v>834760</v>
      </c>
      <c r="F22" s="116">
        <f t="shared" si="2"/>
        <v>806144</v>
      </c>
      <c r="G22" s="204">
        <f t="shared" si="0"/>
        <v>96.57194882361398</v>
      </c>
    </row>
    <row r="23" spans="1:13" s="5" customFormat="1" x14ac:dyDescent="0.25">
      <c r="A23" s="21"/>
      <c r="B23" s="22" t="s">
        <v>33</v>
      </c>
      <c r="C23" s="21" t="s">
        <v>34</v>
      </c>
      <c r="D23" s="122">
        <v>845410</v>
      </c>
      <c r="E23" s="125">
        <v>815410</v>
      </c>
      <c r="F23" s="181">
        <v>791288</v>
      </c>
      <c r="G23" s="204">
        <f t="shared" si="0"/>
        <v>97.041733606406595</v>
      </c>
      <c r="M23" s="5" t="s">
        <v>81</v>
      </c>
    </row>
    <row r="24" spans="1:13" s="5" customFormat="1" ht="15" customHeight="1" x14ac:dyDescent="0.25">
      <c r="A24" s="21"/>
      <c r="B24" s="22" t="s">
        <v>35</v>
      </c>
      <c r="C24" s="21" t="s">
        <v>36</v>
      </c>
      <c r="D24" s="122">
        <v>20410</v>
      </c>
      <c r="E24" s="125">
        <v>18410</v>
      </c>
      <c r="F24" s="181">
        <v>14708</v>
      </c>
      <c r="G24" s="204">
        <f t="shared" si="0"/>
        <v>79.891363389462242</v>
      </c>
    </row>
    <row r="25" spans="1:13" s="5" customFormat="1" ht="30" x14ac:dyDescent="0.25">
      <c r="A25" s="21"/>
      <c r="B25" s="22" t="s">
        <v>37</v>
      </c>
      <c r="C25" s="21" t="s">
        <v>38</v>
      </c>
      <c r="D25" s="122">
        <v>940</v>
      </c>
      <c r="E25" s="125">
        <v>940</v>
      </c>
      <c r="F25" s="181">
        <v>148</v>
      </c>
      <c r="G25" s="204">
        <f t="shared" si="0"/>
        <v>15.74468085106383</v>
      </c>
    </row>
    <row r="26" spans="1:13" s="5" customFormat="1" x14ac:dyDescent="0.25">
      <c r="A26" s="2">
        <v>11</v>
      </c>
      <c r="B26" s="23" t="s">
        <v>39</v>
      </c>
      <c r="C26" s="2" t="s">
        <v>40</v>
      </c>
      <c r="D26" s="126">
        <v>12240</v>
      </c>
      <c r="E26" s="127">
        <v>10240</v>
      </c>
      <c r="F26" s="180">
        <v>12144</v>
      </c>
      <c r="G26" s="204">
        <f t="shared" si="0"/>
        <v>118.59375000000001</v>
      </c>
    </row>
    <row r="27" spans="1:13" s="5" customFormat="1" ht="29.25" customHeight="1" x14ac:dyDescent="0.25">
      <c r="A27" s="4">
        <v>12</v>
      </c>
      <c r="B27" s="7" t="s">
        <v>41</v>
      </c>
      <c r="C27" s="4" t="s">
        <v>42</v>
      </c>
      <c r="D27" s="115">
        <v>453630</v>
      </c>
      <c r="E27" s="116">
        <v>403630</v>
      </c>
      <c r="F27" s="180">
        <v>201717</v>
      </c>
      <c r="G27" s="204">
        <f t="shared" si="0"/>
        <v>49.975720337933254</v>
      </c>
    </row>
    <row r="28" spans="1:13" s="5" customFormat="1" x14ac:dyDescent="0.25">
      <c r="A28" s="4"/>
      <c r="B28" s="24" t="s">
        <v>43</v>
      </c>
      <c r="C28" s="4" t="s">
        <v>44</v>
      </c>
      <c r="D28" s="115">
        <f>D29</f>
        <v>301100</v>
      </c>
      <c r="E28" s="115">
        <f t="shared" ref="E28:F28" si="3">E29</f>
        <v>291100</v>
      </c>
      <c r="F28" s="115">
        <f t="shared" si="3"/>
        <v>294902</v>
      </c>
      <c r="G28" s="204">
        <f t="shared" si="0"/>
        <v>101.3060803847475</v>
      </c>
    </row>
    <row r="29" spans="1:13" s="5" customFormat="1" x14ac:dyDescent="0.25">
      <c r="A29" s="21"/>
      <c r="B29" s="26" t="s">
        <v>47</v>
      </c>
      <c r="C29" s="21" t="s">
        <v>48</v>
      </c>
      <c r="D29" s="129">
        <v>301100</v>
      </c>
      <c r="E29" s="122">
        <v>291100</v>
      </c>
      <c r="F29" s="181">
        <v>294902</v>
      </c>
      <c r="G29" s="204">
        <f t="shared" si="0"/>
        <v>101.3060803847475</v>
      </c>
    </row>
    <row r="30" spans="1:13" s="5" customFormat="1" ht="27" customHeight="1" x14ac:dyDescent="0.25">
      <c r="A30" s="4">
        <v>13</v>
      </c>
      <c r="B30" s="7" t="s">
        <v>49</v>
      </c>
      <c r="C30" s="4" t="s">
        <v>50</v>
      </c>
      <c r="D30" s="115">
        <v>0</v>
      </c>
      <c r="E30" s="116">
        <v>0</v>
      </c>
      <c r="F30" s="180">
        <v>0</v>
      </c>
      <c r="G30" s="204">
        <v>0</v>
      </c>
    </row>
    <row r="31" spans="1:13" s="5" customFormat="1" x14ac:dyDescent="0.25">
      <c r="A31" s="4">
        <v>14</v>
      </c>
      <c r="B31" s="27" t="s">
        <v>51</v>
      </c>
      <c r="C31" s="4" t="s">
        <v>52</v>
      </c>
      <c r="D31" s="117">
        <v>440300</v>
      </c>
      <c r="E31" s="116">
        <v>384300</v>
      </c>
      <c r="F31" s="180">
        <v>488877</v>
      </c>
      <c r="G31" s="204">
        <f t="shared" si="0"/>
        <v>127.21233411397345</v>
      </c>
    </row>
    <row r="32" spans="1:13" s="5" customFormat="1" x14ac:dyDescent="0.25">
      <c r="A32" s="2">
        <v>15</v>
      </c>
      <c r="B32" s="23" t="s">
        <v>53</v>
      </c>
      <c r="C32" s="4" t="s">
        <v>54</v>
      </c>
      <c r="D32" s="117">
        <f>D34+D33</f>
        <v>787160</v>
      </c>
      <c r="E32" s="116">
        <f>E34+E33</f>
        <v>767160</v>
      </c>
      <c r="F32" s="116">
        <f>F34+F33</f>
        <v>805218</v>
      </c>
      <c r="G32" s="204">
        <f t="shared" si="0"/>
        <v>104.96089472860942</v>
      </c>
    </row>
    <row r="33" spans="1:8" s="5" customFormat="1" x14ac:dyDescent="0.25">
      <c r="A33" s="21"/>
      <c r="B33" s="26" t="s">
        <v>55</v>
      </c>
      <c r="C33" s="21" t="s">
        <v>56</v>
      </c>
      <c r="D33" s="129">
        <v>427260</v>
      </c>
      <c r="E33" s="122">
        <v>427260</v>
      </c>
      <c r="F33" s="181">
        <v>440950</v>
      </c>
      <c r="G33" s="204">
        <f t="shared" si="0"/>
        <v>103.20413799559987</v>
      </c>
    </row>
    <row r="34" spans="1:8" s="5" customFormat="1" x14ac:dyDescent="0.25">
      <c r="A34" s="21"/>
      <c r="B34" s="26" t="s">
        <v>53</v>
      </c>
      <c r="C34" s="21" t="s">
        <v>57</v>
      </c>
      <c r="D34" s="129">
        <v>359900</v>
      </c>
      <c r="E34" s="122">
        <v>339900</v>
      </c>
      <c r="F34" s="181">
        <v>364268</v>
      </c>
      <c r="G34" s="204">
        <f t="shared" si="0"/>
        <v>107.1691674021771</v>
      </c>
    </row>
    <row r="35" spans="1:8" s="5" customFormat="1" x14ac:dyDescent="0.25">
      <c r="A35" s="28">
        <v>16</v>
      </c>
      <c r="B35" s="29" t="s">
        <v>58</v>
      </c>
      <c r="C35" s="4" t="s">
        <v>59</v>
      </c>
      <c r="D35" s="115">
        <f>D36+D37+D38</f>
        <v>0</v>
      </c>
      <c r="E35" s="116">
        <f>E36+E37+E38</f>
        <v>0</v>
      </c>
      <c r="F35" s="180">
        <f t="shared" ref="F35" si="4">D35+E35</f>
        <v>0</v>
      </c>
      <c r="G35" s="204">
        <v>0</v>
      </c>
    </row>
    <row r="36" spans="1:8" s="5" customFormat="1" x14ac:dyDescent="0.25">
      <c r="A36" s="30"/>
      <c r="B36" s="26" t="s">
        <v>60</v>
      </c>
      <c r="C36" s="21" t="s">
        <v>61</v>
      </c>
      <c r="D36" s="129">
        <v>0</v>
      </c>
      <c r="E36" s="122">
        <v>0</v>
      </c>
      <c r="F36" s="181">
        <v>0</v>
      </c>
      <c r="G36" s="204">
        <v>0</v>
      </c>
    </row>
    <row r="37" spans="1:8" s="5" customFormat="1" ht="43.5" customHeight="1" x14ac:dyDescent="0.25">
      <c r="A37" s="30"/>
      <c r="B37" s="26" t="s">
        <v>62</v>
      </c>
      <c r="C37" s="21" t="s">
        <v>63</v>
      </c>
      <c r="D37" s="129">
        <v>-530380</v>
      </c>
      <c r="E37" s="122">
        <v>-530380</v>
      </c>
      <c r="F37" s="181">
        <v>-256275</v>
      </c>
      <c r="G37" s="204">
        <f t="shared" si="0"/>
        <v>48.319129680606359</v>
      </c>
    </row>
    <row r="38" spans="1:8" s="5" customFormat="1" ht="20.25" customHeight="1" x14ac:dyDescent="0.25">
      <c r="A38" s="30"/>
      <c r="B38" s="26" t="s">
        <v>64</v>
      </c>
      <c r="C38" s="241" t="s">
        <v>65</v>
      </c>
      <c r="D38" s="129">
        <v>530380</v>
      </c>
      <c r="E38" s="122">
        <v>530380</v>
      </c>
      <c r="F38" s="181">
        <v>256275</v>
      </c>
      <c r="G38" s="204">
        <f t="shared" si="0"/>
        <v>48.319129680606359</v>
      </c>
    </row>
    <row r="39" spans="1:8" s="5" customFormat="1" ht="24.75" customHeight="1" x14ac:dyDescent="0.25">
      <c r="A39" s="28">
        <v>17</v>
      </c>
      <c r="B39" s="31" t="s">
        <v>66</v>
      </c>
      <c r="C39" s="261">
        <v>39.020000000000003</v>
      </c>
      <c r="D39" s="243">
        <v>191590</v>
      </c>
      <c r="E39" s="244">
        <v>191590</v>
      </c>
      <c r="F39" s="245">
        <v>201750</v>
      </c>
      <c r="G39" s="204">
        <f t="shared" si="0"/>
        <v>105.30299076152201</v>
      </c>
    </row>
    <row r="40" spans="1:8" s="5" customFormat="1" ht="24.75" customHeight="1" x14ac:dyDescent="0.25">
      <c r="A40" s="28">
        <v>18</v>
      </c>
      <c r="B40" s="35" t="s">
        <v>242</v>
      </c>
      <c r="C40" s="261" t="s">
        <v>241</v>
      </c>
      <c r="D40" s="243">
        <v>0</v>
      </c>
      <c r="E40" s="244">
        <v>0</v>
      </c>
      <c r="F40" s="245">
        <v>1821251</v>
      </c>
      <c r="G40" s="204">
        <v>0</v>
      </c>
    </row>
    <row r="41" spans="1:8" s="5" customFormat="1" x14ac:dyDescent="0.25">
      <c r="A41" s="4">
        <v>19</v>
      </c>
      <c r="B41" s="32" t="s">
        <v>68</v>
      </c>
      <c r="C41" s="262">
        <v>42.02</v>
      </c>
      <c r="D41" s="116">
        <f>D42+D43+D44+D46+D47+D48+D45</f>
        <v>4276750</v>
      </c>
      <c r="E41" s="116">
        <f t="shared" ref="E41" si="5">E42+E43+E44+E46+E47+E48+E45</f>
        <v>3882350</v>
      </c>
      <c r="F41" s="116">
        <f>F42+F43+F44+F46+F47+F48+F45</f>
        <v>2330303</v>
      </c>
      <c r="G41" s="204">
        <f t="shared" si="0"/>
        <v>60.023001532576913</v>
      </c>
    </row>
    <row r="42" spans="1:8" s="5" customFormat="1" x14ac:dyDescent="0.25">
      <c r="A42" s="4"/>
      <c r="B42" s="26" t="s">
        <v>165</v>
      </c>
      <c r="C42" s="21" t="s">
        <v>70</v>
      </c>
      <c r="D42" s="129">
        <v>200000</v>
      </c>
      <c r="E42" s="122">
        <v>100000</v>
      </c>
      <c r="F42" s="181">
        <v>11780</v>
      </c>
      <c r="G42" s="204">
        <f t="shared" si="0"/>
        <v>11.78</v>
      </c>
    </row>
    <row r="43" spans="1:8" s="5" customFormat="1" ht="25.5" x14ac:dyDescent="0.25">
      <c r="A43" s="4"/>
      <c r="B43" s="33" t="s">
        <v>71</v>
      </c>
      <c r="C43" s="21" t="s">
        <v>72</v>
      </c>
      <c r="D43" s="129">
        <v>420400</v>
      </c>
      <c r="E43" s="122">
        <v>318500</v>
      </c>
      <c r="F43" s="181">
        <v>313500</v>
      </c>
      <c r="G43" s="204">
        <f t="shared" si="0"/>
        <v>98.430141287284144</v>
      </c>
    </row>
    <row r="44" spans="1:8" s="5" customFormat="1" ht="30" x14ac:dyDescent="0.25">
      <c r="A44" s="4"/>
      <c r="B44" s="26" t="s">
        <v>73</v>
      </c>
      <c r="C44" s="21" t="s">
        <v>74</v>
      </c>
      <c r="D44" s="129">
        <v>0</v>
      </c>
      <c r="E44" s="122">
        <v>0</v>
      </c>
      <c r="F44" s="181">
        <v>0</v>
      </c>
      <c r="G44" s="204">
        <v>0</v>
      </c>
    </row>
    <row r="45" spans="1:8" s="5" customFormat="1" x14ac:dyDescent="0.25">
      <c r="A45" s="4"/>
      <c r="B45" s="26" t="s">
        <v>168</v>
      </c>
      <c r="C45" s="21" t="s">
        <v>169</v>
      </c>
      <c r="D45" s="129">
        <v>736000</v>
      </c>
      <c r="E45" s="122">
        <v>543500</v>
      </c>
      <c r="F45" s="181">
        <v>483300</v>
      </c>
      <c r="G45" s="204">
        <f t="shared" si="0"/>
        <v>88.923643054277818</v>
      </c>
    </row>
    <row r="46" spans="1:8" s="5" customFormat="1" ht="51" x14ac:dyDescent="0.25">
      <c r="A46" s="4"/>
      <c r="B46" s="33" t="s">
        <v>75</v>
      </c>
      <c r="C46" s="21" t="s">
        <v>76</v>
      </c>
      <c r="D46" s="129">
        <v>0</v>
      </c>
      <c r="E46" s="122">
        <v>0</v>
      </c>
      <c r="F46" s="181">
        <v>0</v>
      </c>
      <c r="G46" s="204">
        <v>0</v>
      </c>
    </row>
    <row r="47" spans="1:8" s="5" customFormat="1" ht="25.5" x14ac:dyDescent="0.25">
      <c r="A47" s="4"/>
      <c r="B47" s="33" t="s">
        <v>170</v>
      </c>
      <c r="C47" s="21" t="s">
        <v>172</v>
      </c>
      <c r="D47" s="129">
        <v>873950</v>
      </c>
      <c r="E47" s="122">
        <v>873950</v>
      </c>
      <c r="F47" s="181">
        <v>0</v>
      </c>
      <c r="G47" s="204">
        <f t="shared" si="0"/>
        <v>0</v>
      </c>
    </row>
    <row r="48" spans="1:8" s="5" customFormat="1" ht="25.5" x14ac:dyDescent="0.25">
      <c r="A48" s="4"/>
      <c r="B48" s="33" t="s">
        <v>171</v>
      </c>
      <c r="C48" s="21" t="s">
        <v>173</v>
      </c>
      <c r="D48" s="129">
        <v>2046400</v>
      </c>
      <c r="E48" s="122">
        <v>2046400</v>
      </c>
      <c r="F48" s="181">
        <v>1521723</v>
      </c>
      <c r="G48" s="204">
        <f t="shared" si="0"/>
        <v>74.360975371383901</v>
      </c>
      <c r="H48" s="5" t="s">
        <v>81</v>
      </c>
    </row>
    <row r="49" spans="1:13" s="176" customFormat="1" ht="18.75" customHeight="1" x14ac:dyDescent="0.25">
      <c r="A49" s="4">
        <v>20</v>
      </c>
      <c r="B49" s="32" t="s">
        <v>184</v>
      </c>
      <c r="C49" s="4">
        <v>43.02</v>
      </c>
      <c r="D49" s="115">
        <v>5317640</v>
      </c>
      <c r="E49" s="116">
        <v>4517640</v>
      </c>
      <c r="F49" s="180">
        <v>330106</v>
      </c>
      <c r="G49" s="204">
        <f t="shared" si="0"/>
        <v>7.3070452714249026</v>
      </c>
    </row>
    <row r="50" spans="1:13" s="5" customFormat="1" ht="45" x14ac:dyDescent="0.25">
      <c r="A50" s="4"/>
      <c r="B50" s="26" t="s">
        <v>238</v>
      </c>
      <c r="C50" s="21" t="s">
        <v>235</v>
      </c>
      <c r="D50" s="122">
        <v>160000</v>
      </c>
      <c r="E50" s="129">
        <v>160000</v>
      </c>
      <c r="F50" s="181">
        <v>0</v>
      </c>
      <c r="G50" s="204">
        <f t="shared" si="0"/>
        <v>0</v>
      </c>
    </row>
    <row r="51" spans="1:13" s="5" customFormat="1" ht="30" x14ac:dyDescent="0.25">
      <c r="A51" s="4"/>
      <c r="B51" s="26" t="s">
        <v>239</v>
      </c>
      <c r="C51" s="21" t="s">
        <v>236</v>
      </c>
      <c r="D51" s="122">
        <v>4785790</v>
      </c>
      <c r="E51" s="129">
        <v>3985790</v>
      </c>
      <c r="F51" s="181">
        <v>0</v>
      </c>
      <c r="G51" s="204">
        <f t="shared" si="0"/>
        <v>0</v>
      </c>
    </row>
    <row r="52" spans="1:13" s="5" customFormat="1" ht="30" x14ac:dyDescent="0.25">
      <c r="A52" s="4"/>
      <c r="B52" s="26" t="s">
        <v>240</v>
      </c>
      <c r="C52" s="21" t="s">
        <v>237</v>
      </c>
      <c r="D52" s="122">
        <v>371850</v>
      </c>
      <c r="E52" s="122">
        <v>371850</v>
      </c>
      <c r="F52" s="181">
        <v>330106</v>
      </c>
      <c r="G52" s="204">
        <f t="shared" si="0"/>
        <v>88.773967997848587</v>
      </c>
    </row>
    <row r="53" spans="1:13" s="5" customFormat="1" x14ac:dyDescent="0.25">
      <c r="A53" s="21"/>
      <c r="B53" s="24" t="s">
        <v>80</v>
      </c>
      <c r="C53" s="36"/>
      <c r="D53" s="115">
        <f>D9+D10+D12+D13+D17+D20+D22+D26+D27+D28+D31+D32+D39+D41+D49</f>
        <v>29327610</v>
      </c>
      <c r="E53" s="115">
        <f>E9+E10+E12+E13+E17+E20+E22+E26+E27+E28+E31+E32+E39+E41+E49</f>
        <v>24184470</v>
      </c>
      <c r="F53" s="115">
        <f>F9+F10+F12+F13+F17+F20+F22+F26+F27+F28+F31+F32+F39+F41+F49+F40</f>
        <v>19463486</v>
      </c>
      <c r="G53" s="204">
        <f>F53/E53*100</f>
        <v>80.479274509633655</v>
      </c>
      <c r="M53" s="5" t="s">
        <v>81</v>
      </c>
    </row>
    <row r="54" spans="1:13" s="5" customFormat="1" x14ac:dyDescent="0.25">
      <c r="A54" s="37"/>
      <c r="B54" s="38"/>
      <c r="C54" s="39"/>
      <c r="D54" s="168"/>
      <c r="E54" s="168"/>
      <c r="F54" s="168"/>
      <c r="G54" s="205"/>
    </row>
    <row r="55" spans="1:13" s="5" customFormat="1" x14ac:dyDescent="0.25">
      <c r="A55" s="37"/>
      <c r="B55" s="38"/>
      <c r="C55" s="39"/>
      <c r="D55" s="168"/>
      <c r="E55" s="168"/>
      <c r="F55" s="168"/>
      <c r="G55" s="205"/>
    </row>
    <row r="56" spans="1:13" s="5" customFormat="1" x14ac:dyDescent="0.25">
      <c r="A56" s="37"/>
      <c r="B56" s="38"/>
      <c r="C56" s="39"/>
      <c r="D56" s="168"/>
      <c r="E56" s="168"/>
      <c r="F56" s="168"/>
      <c r="G56" s="205"/>
    </row>
    <row r="57" spans="1:13" s="5" customFormat="1" x14ac:dyDescent="0.25">
      <c r="A57" s="37"/>
      <c r="B57" s="38"/>
      <c r="C57" s="39"/>
      <c r="D57" s="168"/>
      <c r="E57" s="168"/>
      <c r="F57" s="168"/>
      <c r="G57" s="205"/>
    </row>
    <row r="58" spans="1:13" s="5" customFormat="1" x14ac:dyDescent="0.25">
      <c r="A58" s="37"/>
      <c r="B58" s="38"/>
      <c r="C58" s="39"/>
      <c r="D58" s="168"/>
      <c r="E58" s="168"/>
      <c r="F58" s="168"/>
      <c r="G58" s="205"/>
    </row>
    <row r="59" spans="1:13" s="5" customFormat="1" x14ac:dyDescent="0.25">
      <c r="A59" s="37"/>
      <c r="B59" s="38"/>
      <c r="C59" s="39"/>
      <c r="D59" s="168"/>
      <c r="E59" s="168"/>
      <c r="F59" s="168"/>
      <c r="G59" s="205"/>
    </row>
    <row r="60" spans="1:13" s="5" customFormat="1" x14ac:dyDescent="0.25">
      <c r="A60" s="37"/>
      <c r="B60" s="38"/>
      <c r="C60" s="39"/>
      <c r="D60" s="168"/>
      <c r="E60" s="168"/>
      <c r="F60" s="168"/>
      <c r="G60" s="205"/>
    </row>
    <row r="61" spans="1:13" s="5" customFormat="1" x14ac:dyDescent="0.25">
      <c r="A61" s="37"/>
      <c r="B61" s="38"/>
      <c r="C61" s="39"/>
      <c r="D61" s="168"/>
      <c r="E61" s="168"/>
      <c r="F61" s="168"/>
      <c r="G61" s="205"/>
    </row>
    <row r="62" spans="1:13" ht="36" customHeight="1" x14ac:dyDescent="0.25">
      <c r="A62" s="273" t="s">
        <v>220</v>
      </c>
      <c r="B62" s="274"/>
      <c r="C62" s="274"/>
      <c r="D62" s="274"/>
      <c r="E62" s="274"/>
      <c r="F62" s="274"/>
    </row>
    <row r="63" spans="1:13" ht="18.75" x14ac:dyDescent="0.3">
      <c r="A63" s="41"/>
      <c r="B63" s="42" t="s">
        <v>161</v>
      </c>
      <c r="C63" s="43"/>
      <c r="D63" s="43"/>
      <c r="E63" s="43"/>
      <c r="G63" s="206" t="s">
        <v>3</v>
      </c>
    </row>
    <row r="64" spans="1:13" ht="24" customHeight="1" x14ac:dyDescent="0.25">
      <c r="A64" s="275" t="s">
        <v>4</v>
      </c>
      <c r="B64" s="277" t="s">
        <v>5</v>
      </c>
      <c r="C64" s="277" t="s">
        <v>6</v>
      </c>
      <c r="D64" s="278" t="s">
        <v>190</v>
      </c>
      <c r="E64" s="280" t="s">
        <v>217</v>
      </c>
      <c r="F64" s="271" t="s">
        <v>218</v>
      </c>
      <c r="G64" s="268" t="s">
        <v>243</v>
      </c>
    </row>
    <row r="65" spans="1:7" ht="29.25" customHeight="1" x14ac:dyDescent="0.25">
      <c r="A65" s="276"/>
      <c r="B65" s="276"/>
      <c r="C65" s="276"/>
      <c r="D65" s="279"/>
      <c r="E65" s="281"/>
      <c r="F65" s="272"/>
      <c r="G65" s="268"/>
    </row>
    <row r="66" spans="1:7" ht="28.5" x14ac:dyDescent="0.25">
      <c r="A66" s="2">
        <v>1</v>
      </c>
      <c r="B66" s="3" t="s">
        <v>7</v>
      </c>
      <c r="C66" s="4" t="s">
        <v>8</v>
      </c>
      <c r="D66" s="112">
        <v>151190</v>
      </c>
      <c r="E66" s="113">
        <v>131190</v>
      </c>
      <c r="F66" s="113">
        <v>28381</v>
      </c>
      <c r="G66" s="207">
        <f>F66/E66*100</f>
        <v>21.633508651574051</v>
      </c>
    </row>
    <row r="67" spans="1:7" x14ac:dyDescent="0.25">
      <c r="A67" s="6">
        <v>2</v>
      </c>
      <c r="B67" s="7" t="s">
        <v>9</v>
      </c>
      <c r="C67" s="2" t="s">
        <v>10</v>
      </c>
      <c r="D67" s="114">
        <v>9062000</v>
      </c>
      <c r="E67" s="113">
        <v>6796500</v>
      </c>
      <c r="F67" s="113">
        <v>6400836</v>
      </c>
      <c r="G67" s="207">
        <f t="shared" ref="G67:G99" si="6">F67/E67*100</f>
        <v>94.178415360847495</v>
      </c>
    </row>
    <row r="68" spans="1:7" ht="28.5" x14ac:dyDescent="0.25">
      <c r="A68" s="4">
        <v>3</v>
      </c>
      <c r="B68" s="8" t="s">
        <v>13</v>
      </c>
      <c r="C68" s="4" t="s">
        <v>14</v>
      </c>
      <c r="D68" s="117">
        <v>1000000</v>
      </c>
      <c r="E68" s="116">
        <v>784460</v>
      </c>
      <c r="F68" s="180">
        <v>745048</v>
      </c>
      <c r="G68" s="207">
        <f t="shared" si="6"/>
        <v>94.975906993345731</v>
      </c>
    </row>
    <row r="69" spans="1:7" x14ac:dyDescent="0.25">
      <c r="A69" s="2">
        <v>4</v>
      </c>
      <c r="B69" s="9" t="s">
        <v>15</v>
      </c>
      <c r="C69" s="10" t="s">
        <v>16</v>
      </c>
      <c r="D69" s="117">
        <f>D72+D71+D70</f>
        <v>1749450</v>
      </c>
      <c r="E69" s="116">
        <f>E70+E71+E72</f>
        <v>1624350</v>
      </c>
      <c r="F69" s="180">
        <f>F70+F71+F72</f>
        <v>1683367</v>
      </c>
      <c r="G69" s="207">
        <f t="shared" si="6"/>
        <v>103.63326869209222</v>
      </c>
    </row>
    <row r="70" spans="1:7" x14ac:dyDescent="0.25">
      <c r="A70" s="11"/>
      <c r="B70" s="12" t="s">
        <v>17</v>
      </c>
      <c r="C70" s="13" t="s">
        <v>18</v>
      </c>
      <c r="D70" s="118">
        <v>931080</v>
      </c>
      <c r="E70" s="118">
        <v>885980</v>
      </c>
      <c r="F70" s="181">
        <v>903611</v>
      </c>
      <c r="G70" s="207">
        <f t="shared" si="6"/>
        <v>101.98999977426126</v>
      </c>
    </row>
    <row r="71" spans="1:7" x14ac:dyDescent="0.25">
      <c r="A71" s="11"/>
      <c r="B71" s="12" t="s">
        <v>19</v>
      </c>
      <c r="C71" s="14" t="s">
        <v>20</v>
      </c>
      <c r="D71" s="120">
        <v>707770</v>
      </c>
      <c r="E71" s="120">
        <v>637770</v>
      </c>
      <c r="F71" s="181">
        <v>666106</v>
      </c>
      <c r="G71" s="207">
        <f t="shared" si="6"/>
        <v>104.44298101196357</v>
      </c>
    </row>
    <row r="72" spans="1:7" x14ac:dyDescent="0.25">
      <c r="A72" s="15"/>
      <c r="B72" s="16" t="s">
        <v>21</v>
      </c>
      <c r="C72" s="17" t="s">
        <v>22</v>
      </c>
      <c r="D72" s="121">
        <v>110600</v>
      </c>
      <c r="E72" s="122">
        <v>100600</v>
      </c>
      <c r="F72" s="181">
        <v>113650</v>
      </c>
      <c r="G72" s="207">
        <f t="shared" si="6"/>
        <v>112.97216699801194</v>
      </c>
    </row>
    <row r="73" spans="1:7" x14ac:dyDescent="0.25">
      <c r="A73" s="4">
        <v>5</v>
      </c>
      <c r="B73" s="18" t="s">
        <v>23</v>
      </c>
      <c r="C73" s="19" t="s">
        <v>24</v>
      </c>
      <c r="D73" s="115">
        <v>4717600</v>
      </c>
      <c r="E73" s="116">
        <v>3565000</v>
      </c>
      <c r="F73" s="180">
        <v>3313065</v>
      </c>
      <c r="G73" s="207">
        <f t="shared" si="6"/>
        <v>92.933099579242636</v>
      </c>
    </row>
    <row r="74" spans="1:7" x14ac:dyDescent="0.25">
      <c r="A74" s="2">
        <v>6</v>
      </c>
      <c r="B74" s="20" t="s">
        <v>25</v>
      </c>
      <c r="C74" s="10" t="s">
        <v>26</v>
      </c>
      <c r="D74" s="123">
        <v>0</v>
      </c>
      <c r="E74" s="124">
        <v>0</v>
      </c>
      <c r="F74" s="180">
        <v>0</v>
      </c>
      <c r="G74" s="207">
        <v>0</v>
      </c>
    </row>
    <row r="75" spans="1:7" x14ac:dyDescent="0.25">
      <c r="A75" s="4">
        <v>7</v>
      </c>
      <c r="B75" s="20" t="s">
        <v>27</v>
      </c>
      <c r="C75" s="19" t="s">
        <v>28</v>
      </c>
      <c r="D75" s="115">
        <v>0</v>
      </c>
      <c r="E75" s="116">
        <v>0</v>
      </c>
      <c r="F75" s="180">
        <v>0</v>
      </c>
      <c r="G75" s="207">
        <v>0</v>
      </c>
    </row>
    <row r="76" spans="1:7" x14ac:dyDescent="0.25">
      <c r="A76" s="4">
        <v>8</v>
      </c>
      <c r="B76" s="18" t="s">
        <v>29</v>
      </c>
      <c r="C76" s="18" t="s">
        <v>30</v>
      </c>
      <c r="D76" s="115">
        <f>D77</f>
        <v>200</v>
      </c>
      <c r="E76" s="115">
        <f t="shared" ref="E76:F76" si="7">E77</f>
        <v>200</v>
      </c>
      <c r="F76" s="115">
        <f t="shared" si="7"/>
        <v>377</v>
      </c>
      <c r="G76" s="207">
        <f t="shared" si="6"/>
        <v>188.5</v>
      </c>
    </row>
    <row r="77" spans="1:7" x14ac:dyDescent="0.25">
      <c r="A77" s="4"/>
      <c r="B77" s="224" t="s">
        <v>192</v>
      </c>
      <c r="C77" s="225" t="s">
        <v>193</v>
      </c>
      <c r="D77" s="129">
        <v>200</v>
      </c>
      <c r="E77" s="122">
        <v>200</v>
      </c>
      <c r="F77" s="181">
        <v>377</v>
      </c>
      <c r="G77" s="207">
        <f t="shared" si="6"/>
        <v>188.5</v>
      </c>
    </row>
    <row r="78" spans="1:7" x14ac:dyDescent="0.25">
      <c r="A78" s="4">
        <v>9</v>
      </c>
      <c r="B78" s="20" t="s">
        <v>31</v>
      </c>
      <c r="C78" s="18" t="s">
        <v>32</v>
      </c>
      <c r="D78" s="115">
        <f>D79+D80+D81</f>
        <v>866760</v>
      </c>
      <c r="E78" s="116">
        <f>E79+E80+E81</f>
        <v>834760</v>
      </c>
      <c r="F78" s="113">
        <f>F79+F80+F81</f>
        <v>806144</v>
      </c>
      <c r="G78" s="207">
        <f t="shared" si="6"/>
        <v>96.57194882361398</v>
      </c>
    </row>
    <row r="79" spans="1:7" x14ac:dyDescent="0.25">
      <c r="A79" s="21"/>
      <c r="B79" s="22" t="s">
        <v>33</v>
      </c>
      <c r="C79" s="21" t="s">
        <v>34</v>
      </c>
      <c r="D79" s="122">
        <v>845410</v>
      </c>
      <c r="E79" s="125">
        <v>815410</v>
      </c>
      <c r="F79" s="181">
        <v>791288</v>
      </c>
      <c r="G79" s="207">
        <f t="shared" si="6"/>
        <v>97.041733606406595</v>
      </c>
    </row>
    <row r="80" spans="1:7" ht="30" x14ac:dyDescent="0.25">
      <c r="A80" s="21"/>
      <c r="B80" s="22" t="s">
        <v>35</v>
      </c>
      <c r="C80" s="21" t="s">
        <v>36</v>
      </c>
      <c r="D80" s="122">
        <v>20410</v>
      </c>
      <c r="E80" s="125">
        <v>18410</v>
      </c>
      <c r="F80" s="181">
        <v>14708</v>
      </c>
      <c r="G80" s="207">
        <f t="shared" si="6"/>
        <v>79.891363389462242</v>
      </c>
    </row>
    <row r="81" spans="1:7" ht="30" x14ac:dyDescent="0.25">
      <c r="A81" s="21"/>
      <c r="B81" s="22" t="s">
        <v>37</v>
      </c>
      <c r="C81" s="21" t="s">
        <v>38</v>
      </c>
      <c r="D81" s="122">
        <v>940</v>
      </c>
      <c r="E81" s="125">
        <v>940</v>
      </c>
      <c r="F81" s="181">
        <v>148</v>
      </c>
      <c r="G81" s="207">
        <f t="shared" si="6"/>
        <v>15.74468085106383</v>
      </c>
    </row>
    <row r="82" spans="1:7" x14ac:dyDescent="0.25">
      <c r="A82" s="2">
        <v>10</v>
      </c>
      <c r="B82" s="23" t="s">
        <v>39</v>
      </c>
      <c r="C82" s="2" t="s">
        <v>40</v>
      </c>
      <c r="D82" s="126">
        <v>12240</v>
      </c>
      <c r="E82" s="127">
        <v>10240</v>
      </c>
      <c r="F82" s="180">
        <v>12144</v>
      </c>
      <c r="G82" s="207">
        <f t="shared" si="6"/>
        <v>118.59375000000001</v>
      </c>
    </row>
    <row r="83" spans="1:7" x14ac:dyDescent="0.25">
      <c r="A83" s="4">
        <v>11</v>
      </c>
      <c r="B83" s="24" t="s">
        <v>41</v>
      </c>
      <c r="C83" s="4" t="s">
        <v>42</v>
      </c>
      <c r="D83" s="115">
        <v>453630</v>
      </c>
      <c r="E83" s="116">
        <v>403630</v>
      </c>
      <c r="F83" s="180">
        <v>201717</v>
      </c>
      <c r="G83" s="207">
        <f t="shared" si="6"/>
        <v>49.975720337933254</v>
      </c>
    </row>
    <row r="84" spans="1:7" x14ac:dyDescent="0.25">
      <c r="A84" s="4"/>
      <c r="B84" s="24" t="s">
        <v>43</v>
      </c>
      <c r="C84" s="4" t="s">
        <v>44</v>
      </c>
      <c r="D84" s="116">
        <f>D85+D86</f>
        <v>301100</v>
      </c>
      <c r="E84" s="116">
        <f t="shared" ref="E84:F84" si="8">E85+E86</f>
        <v>291100</v>
      </c>
      <c r="F84" s="116">
        <f t="shared" si="8"/>
        <v>294902</v>
      </c>
      <c r="G84" s="207">
        <f t="shared" si="6"/>
        <v>101.3060803847475</v>
      </c>
    </row>
    <row r="85" spans="1:7" x14ac:dyDescent="0.25">
      <c r="A85" s="21"/>
      <c r="B85" s="25" t="s">
        <v>45</v>
      </c>
      <c r="C85" s="21" t="s">
        <v>46</v>
      </c>
      <c r="D85" s="128">
        <v>0</v>
      </c>
      <c r="E85" s="122">
        <v>0</v>
      </c>
      <c r="F85" s="119">
        <v>0</v>
      </c>
      <c r="G85" s="207">
        <v>0</v>
      </c>
    </row>
    <row r="86" spans="1:7" x14ac:dyDescent="0.25">
      <c r="A86" s="21"/>
      <c r="B86" s="26" t="s">
        <v>47</v>
      </c>
      <c r="C86" s="21" t="s">
        <v>48</v>
      </c>
      <c r="D86" s="129">
        <v>301100</v>
      </c>
      <c r="E86" s="122">
        <v>291100</v>
      </c>
      <c r="F86" s="181">
        <v>294902</v>
      </c>
      <c r="G86" s="207">
        <f t="shared" si="6"/>
        <v>101.3060803847475</v>
      </c>
    </row>
    <row r="87" spans="1:7" ht="28.5" x14ac:dyDescent="0.25">
      <c r="A87" s="4">
        <v>12</v>
      </c>
      <c r="B87" s="7" t="s">
        <v>49</v>
      </c>
      <c r="C87" s="4" t="s">
        <v>50</v>
      </c>
      <c r="D87" s="115">
        <v>0</v>
      </c>
      <c r="E87" s="116">
        <v>0</v>
      </c>
      <c r="F87" s="113">
        <v>0</v>
      </c>
      <c r="G87" s="207">
        <v>0</v>
      </c>
    </row>
    <row r="88" spans="1:7" x14ac:dyDescent="0.25">
      <c r="A88" s="4">
        <v>13</v>
      </c>
      <c r="B88" s="27" t="s">
        <v>51</v>
      </c>
      <c r="C88" s="4" t="s">
        <v>52</v>
      </c>
      <c r="D88" s="117">
        <v>440300</v>
      </c>
      <c r="E88" s="116">
        <v>384300</v>
      </c>
      <c r="F88" s="180">
        <v>488877</v>
      </c>
      <c r="G88" s="207">
        <f t="shared" si="6"/>
        <v>127.21233411397345</v>
      </c>
    </row>
    <row r="89" spans="1:7" x14ac:dyDescent="0.25">
      <c r="A89" s="2">
        <v>14</v>
      </c>
      <c r="B89" s="23" t="s">
        <v>53</v>
      </c>
      <c r="C89" s="4" t="s">
        <v>54</v>
      </c>
      <c r="D89" s="117">
        <f>D90+D91</f>
        <v>787160</v>
      </c>
      <c r="E89" s="116">
        <f>E90+E91</f>
        <v>767160</v>
      </c>
      <c r="F89" s="113">
        <f>F90+F91</f>
        <v>805218</v>
      </c>
      <c r="G89" s="207">
        <f t="shared" si="6"/>
        <v>104.96089472860942</v>
      </c>
    </row>
    <row r="90" spans="1:7" x14ac:dyDescent="0.25">
      <c r="A90" s="21"/>
      <c r="B90" s="26" t="s">
        <v>55</v>
      </c>
      <c r="C90" s="21" t="s">
        <v>56</v>
      </c>
      <c r="D90" s="129">
        <v>427260</v>
      </c>
      <c r="E90" s="122">
        <v>427260</v>
      </c>
      <c r="F90" s="181">
        <v>440950</v>
      </c>
      <c r="G90" s="207">
        <f t="shared" si="6"/>
        <v>103.20413799559987</v>
      </c>
    </row>
    <row r="91" spans="1:7" x14ac:dyDescent="0.25">
      <c r="A91" s="21"/>
      <c r="B91" s="26" t="s">
        <v>53</v>
      </c>
      <c r="C91" s="21" t="s">
        <v>57</v>
      </c>
      <c r="D91" s="129">
        <v>359900</v>
      </c>
      <c r="E91" s="122">
        <v>339900</v>
      </c>
      <c r="F91" s="181">
        <v>364268</v>
      </c>
      <c r="G91" s="207">
        <f t="shared" si="6"/>
        <v>107.1691674021771</v>
      </c>
    </row>
    <row r="92" spans="1:7" x14ac:dyDescent="0.25">
      <c r="A92" s="28">
        <v>15</v>
      </c>
      <c r="B92" s="29" t="s">
        <v>58</v>
      </c>
      <c r="C92" s="4" t="s">
        <v>59</v>
      </c>
      <c r="D92" s="116">
        <f>D93+D94</f>
        <v>-530380</v>
      </c>
      <c r="E92" s="116">
        <f>E93+E94</f>
        <v>-530380</v>
      </c>
      <c r="F92" s="116">
        <f>F93+F94</f>
        <v>-256275</v>
      </c>
      <c r="G92" s="207">
        <f t="shared" si="6"/>
        <v>48.319129680606359</v>
      </c>
    </row>
    <row r="93" spans="1:7" x14ac:dyDescent="0.25">
      <c r="A93" s="30"/>
      <c r="B93" s="26" t="s">
        <v>60</v>
      </c>
      <c r="C93" s="21" t="s">
        <v>61</v>
      </c>
      <c r="D93" s="129">
        <v>0</v>
      </c>
      <c r="E93" s="122">
        <v>0</v>
      </c>
      <c r="F93" s="180">
        <v>0</v>
      </c>
      <c r="G93" s="207">
        <v>0</v>
      </c>
    </row>
    <row r="94" spans="1:7" ht="45" x14ac:dyDescent="0.25">
      <c r="A94" s="30"/>
      <c r="B94" s="26" t="s">
        <v>62</v>
      </c>
      <c r="C94" s="21" t="s">
        <v>63</v>
      </c>
      <c r="D94" s="129">
        <v>-530380</v>
      </c>
      <c r="E94" s="122">
        <v>-530380</v>
      </c>
      <c r="F94" s="181">
        <v>-256275</v>
      </c>
      <c r="G94" s="207">
        <f t="shared" si="6"/>
        <v>48.319129680606359</v>
      </c>
    </row>
    <row r="95" spans="1:7" x14ac:dyDescent="0.25">
      <c r="A95" s="44">
        <v>16</v>
      </c>
      <c r="B95" s="54" t="s">
        <v>68</v>
      </c>
      <c r="C95" s="263">
        <v>42.02</v>
      </c>
      <c r="D95" s="115">
        <f>D96+D97+D98</f>
        <v>1356400</v>
      </c>
      <c r="E95" s="115">
        <f t="shared" ref="E95:F95" si="9">E96+E97+E98</f>
        <v>962000</v>
      </c>
      <c r="F95" s="115">
        <f t="shared" si="9"/>
        <v>808580</v>
      </c>
      <c r="G95" s="207">
        <f t="shared" si="6"/>
        <v>84.051975051975049</v>
      </c>
    </row>
    <row r="96" spans="1:7" x14ac:dyDescent="0.25">
      <c r="A96" s="44"/>
      <c r="B96" s="48" t="s">
        <v>69</v>
      </c>
      <c r="C96" s="49" t="s">
        <v>70</v>
      </c>
      <c r="D96" s="129">
        <v>200000</v>
      </c>
      <c r="E96" s="122">
        <v>100000</v>
      </c>
      <c r="F96" s="181">
        <v>11780</v>
      </c>
      <c r="G96" s="207">
        <f t="shared" si="6"/>
        <v>11.78</v>
      </c>
    </row>
    <row r="97" spans="1:7" ht="24.75" x14ac:dyDescent="0.25">
      <c r="A97" s="44"/>
      <c r="B97" s="56" t="s">
        <v>71</v>
      </c>
      <c r="C97" s="53" t="s">
        <v>72</v>
      </c>
      <c r="D97" s="129">
        <v>420400</v>
      </c>
      <c r="E97" s="122">
        <v>318500</v>
      </c>
      <c r="F97" s="181">
        <v>313500</v>
      </c>
      <c r="G97" s="207">
        <f t="shared" si="6"/>
        <v>98.430141287284144</v>
      </c>
    </row>
    <row r="98" spans="1:7" ht="15" customHeight="1" x14ac:dyDescent="0.25">
      <c r="A98" s="55"/>
      <c r="B98" s="26" t="s">
        <v>168</v>
      </c>
      <c r="C98" s="34" t="s">
        <v>174</v>
      </c>
      <c r="D98" s="141">
        <v>736000</v>
      </c>
      <c r="E98" s="122">
        <v>543500</v>
      </c>
      <c r="F98" s="119">
        <v>483300</v>
      </c>
      <c r="G98" s="207">
        <f t="shared" si="6"/>
        <v>88.923643054277818</v>
      </c>
    </row>
    <row r="99" spans="1:7" ht="15" customHeight="1" x14ac:dyDescent="0.25">
      <c r="A99" s="55">
        <v>17</v>
      </c>
      <c r="B99" s="32" t="s">
        <v>184</v>
      </c>
      <c r="C99" s="4" t="s">
        <v>194</v>
      </c>
      <c r="D99" s="115">
        <v>160000</v>
      </c>
      <c r="E99" s="116">
        <v>160000</v>
      </c>
      <c r="F99" s="113">
        <v>0</v>
      </c>
      <c r="G99" s="207">
        <f t="shared" si="6"/>
        <v>0</v>
      </c>
    </row>
    <row r="100" spans="1:7" x14ac:dyDescent="0.25">
      <c r="A100" s="47"/>
      <c r="B100" s="46" t="s">
        <v>80</v>
      </c>
      <c r="C100" s="57"/>
      <c r="D100" s="140">
        <f>D66+D67+D68+D69+D73+D76+D78+D82+D83+D84+D88+D89+D92+D95+D99</f>
        <v>20527650</v>
      </c>
      <c r="E100" s="140">
        <f>E95+E92+E89+E88+E87+E84+E83+E82+E78+E76+E75+E74+E73+E69+E68+E67+E66+E93+E99</f>
        <v>16184510</v>
      </c>
      <c r="F100" s="140">
        <f>F95+F92+F89+F88+F87+F84+F83+F82+F78+F76+F75+F74+F73+F69+F68+F67+F66+F93+F99</f>
        <v>15332381</v>
      </c>
      <c r="G100" s="207">
        <f>F100/E100*100</f>
        <v>94.734910108492628</v>
      </c>
    </row>
    <row r="101" spans="1:7" x14ac:dyDescent="0.25">
      <c r="A101" s="198"/>
      <c r="B101" s="199"/>
      <c r="C101" s="200"/>
      <c r="D101" s="201"/>
      <c r="E101" s="201"/>
      <c r="F101" s="201"/>
      <c r="G101" s="208"/>
    </row>
    <row r="102" spans="1:7" x14ac:dyDescent="0.25">
      <c r="A102" s="198"/>
      <c r="B102" s="199"/>
      <c r="C102" s="200"/>
      <c r="D102" s="201"/>
      <c r="E102" s="201"/>
      <c r="F102" s="201"/>
      <c r="G102" s="208"/>
    </row>
    <row r="103" spans="1:7" ht="42" customHeight="1" x14ac:dyDescent="0.25">
      <c r="A103" s="273" t="s">
        <v>221</v>
      </c>
      <c r="B103" s="274"/>
      <c r="C103" s="274"/>
      <c r="D103" s="274"/>
      <c r="E103" s="274"/>
      <c r="F103" s="274"/>
    </row>
    <row r="104" spans="1:7" ht="18.75" x14ac:dyDescent="0.3">
      <c r="A104" s="41"/>
      <c r="B104" s="42" t="s">
        <v>161</v>
      </c>
      <c r="C104" s="43"/>
      <c r="D104" s="43"/>
      <c r="E104" s="43"/>
      <c r="G104" s="206" t="s">
        <v>3</v>
      </c>
    </row>
    <row r="105" spans="1:7" ht="25.5" customHeight="1" x14ac:dyDescent="0.25">
      <c r="A105" s="275" t="s">
        <v>4</v>
      </c>
      <c r="B105" s="277" t="s">
        <v>5</v>
      </c>
      <c r="C105" s="277" t="s">
        <v>6</v>
      </c>
      <c r="D105" s="278" t="s">
        <v>190</v>
      </c>
      <c r="E105" s="280" t="s">
        <v>217</v>
      </c>
      <c r="F105" s="271" t="s">
        <v>218</v>
      </c>
      <c r="G105" s="268" t="s">
        <v>243</v>
      </c>
    </row>
    <row r="106" spans="1:7" ht="33" customHeight="1" x14ac:dyDescent="0.25">
      <c r="A106" s="276"/>
      <c r="B106" s="276"/>
      <c r="C106" s="276"/>
      <c r="D106" s="279"/>
      <c r="E106" s="281"/>
      <c r="F106" s="272"/>
      <c r="G106" s="268"/>
    </row>
    <row r="107" spans="1:7" x14ac:dyDescent="0.25">
      <c r="A107" s="51">
        <v>1</v>
      </c>
      <c r="B107" s="52" t="s">
        <v>58</v>
      </c>
      <c r="C107" s="44" t="s">
        <v>59</v>
      </c>
      <c r="D107" s="142">
        <f>D108</f>
        <v>530380</v>
      </c>
      <c r="E107" s="140">
        <f>E108</f>
        <v>530380</v>
      </c>
      <c r="F107" s="113">
        <f>F108</f>
        <v>256275</v>
      </c>
      <c r="G107" s="209">
        <f>F107/E107*100</f>
        <v>48.319129680606359</v>
      </c>
    </row>
    <row r="108" spans="1:7" x14ac:dyDescent="0.25">
      <c r="A108" s="50"/>
      <c r="B108" s="26" t="s">
        <v>64</v>
      </c>
      <c r="C108" s="21" t="s">
        <v>65</v>
      </c>
      <c r="D108" s="129">
        <v>530380</v>
      </c>
      <c r="E108" s="122">
        <v>530380</v>
      </c>
      <c r="F108" s="181">
        <v>256275</v>
      </c>
      <c r="G108" s="209">
        <f>F108/E108*100</f>
        <v>48.319129680606359</v>
      </c>
    </row>
    <row r="109" spans="1:7" ht="24.75" x14ac:dyDescent="0.25">
      <c r="A109" s="51">
        <v>2</v>
      </c>
      <c r="B109" s="58" t="s">
        <v>66</v>
      </c>
      <c r="C109" s="242" t="s">
        <v>67</v>
      </c>
      <c r="D109" s="243">
        <v>191590</v>
      </c>
      <c r="E109" s="244">
        <v>191590</v>
      </c>
      <c r="F109" s="246">
        <v>201750</v>
      </c>
      <c r="G109" s="209">
        <f>F109/E109*100</f>
        <v>105.30299076152201</v>
      </c>
    </row>
    <row r="110" spans="1:7" s="5" customFormat="1" ht="24.75" customHeight="1" x14ac:dyDescent="0.2">
      <c r="A110" s="28">
        <v>3</v>
      </c>
      <c r="B110" s="35" t="s">
        <v>242</v>
      </c>
      <c r="C110" s="261" t="s">
        <v>241</v>
      </c>
      <c r="D110" s="243">
        <v>0</v>
      </c>
      <c r="E110" s="244">
        <v>0</v>
      </c>
      <c r="F110" s="245">
        <v>1821251</v>
      </c>
      <c r="G110" s="209">
        <v>0</v>
      </c>
    </row>
    <row r="111" spans="1:7" x14ac:dyDescent="0.25">
      <c r="A111" s="44">
        <v>4</v>
      </c>
      <c r="B111" s="54" t="s">
        <v>68</v>
      </c>
      <c r="C111" s="44">
        <v>42.02</v>
      </c>
      <c r="D111" s="143">
        <f>D112+D113+D114+D115</f>
        <v>2920350</v>
      </c>
      <c r="E111" s="140">
        <f>E112+E113+E114+E115</f>
        <v>2920350</v>
      </c>
      <c r="F111" s="113">
        <f>F112+F113+F114+F115</f>
        <v>1521723</v>
      </c>
      <c r="G111" s="209">
        <f>F111/E111*100</f>
        <v>52.107555601212184</v>
      </c>
    </row>
    <row r="112" spans="1:7" ht="15" customHeight="1" x14ac:dyDescent="0.25">
      <c r="A112" s="44"/>
      <c r="B112" s="48" t="s">
        <v>73</v>
      </c>
      <c r="C112" s="21" t="s">
        <v>74</v>
      </c>
      <c r="D112" s="129">
        <v>0</v>
      </c>
      <c r="E112" s="144">
        <v>0</v>
      </c>
      <c r="F112" s="119">
        <v>0</v>
      </c>
      <c r="G112" s="209">
        <v>0</v>
      </c>
    </row>
    <row r="113" spans="1:16" ht="36.75" x14ac:dyDescent="0.25">
      <c r="A113" s="44"/>
      <c r="B113" s="56" t="s">
        <v>75</v>
      </c>
      <c r="C113" s="21" t="s">
        <v>76</v>
      </c>
      <c r="D113" s="129">
        <v>0</v>
      </c>
      <c r="E113" s="122">
        <v>0</v>
      </c>
      <c r="F113" s="119">
        <v>0</v>
      </c>
      <c r="G113" s="209">
        <v>0</v>
      </c>
    </row>
    <row r="114" spans="1:16" ht="25.5" x14ac:dyDescent="0.25">
      <c r="A114" s="44"/>
      <c r="B114" s="33" t="s">
        <v>170</v>
      </c>
      <c r="C114" s="21" t="s">
        <v>172</v>
      </c>
      <c r="D114" s="129">
        <v>873950</v>
      </c>
      <c r="E114" s="122">
        <v>873950</v>
      </c>
      <c r="F114" s="119">
        <v>0</v>
      </c>
      <c r="G114" s="209">
        <f t="shared" ref="G114:G123" si="10">F114/E114*100</f>
        <v>0</v>
      </c>
    </row>
    <row r="115" spans="1:16" ht="25.5" x14ac:dyDescent="0.25">
      <c r="A115" s="44"/>
      <c r="B115" s="33" t="s">
        <v>171</v>
      </c>
      <c r="C115" s="21" t="s">
        <v>173</v>
      </c>
      <c r="D115" s="129">
        <v>2046400</v>
      </c>
      <c r="E115" s="122">
        <v>2046400</v>
      </c>
      <c r="F115" s="119">
        <v>1521723</v>
      </c>
      <c r="G115" s="209">
        <f t="shared" si="10"/>
        <v>74.360975371383901</v>
      </c>
    </row>
    <row r="116" spans="1:16" x14ac:dyDescent="0.25">
      <c r="A116" s="44">
        <v>5</v>
      </c>
      <c r="B116" s="32" t="s">
        <v>184</v>
      </c>
      <c r="C116" s="4">
        <v>43.02</v>
      </c>
      <c r="D116" s="115">
        <f>D118+D117</f>
        <v>5157640</v>
      </c>
      <c r="E116" s="115">
        <f>E118+E117</f>
        <v>4357640</v>
      </c>
      <c r="F116" s="113">
        <f>F118+F117</f>
        <v>330106</v>
      </c>
      <c r="G116" s="209">
        <f t="shared" si="10"/>
        <v>7.5753389449334962</v>
      </c>
    </row>
    <row r="117" spans="1:16" s="5" customFormat="1" ht="30" x14ac:dyDescent="0.2">
      <c r="A117" s="4"/>
      <c r="B117" s="26" t="s">
        <v>239</v>
      </c>
      <c r="C117" s="21" t="s">
        <v>236</v>
      </c>
      <c r="D117" s="122">
        <v>4785790</v>
      </c>
      <c r="E117" s="129">
        <v>3985790</v>
      </c>
      <c r="F117" s="181">
        <v>0</v>
      </c>
      <c r="G117" s="209">
        <f t="shared" si="10"/>
        <v>0</v>
      </c>
    </row>
    <row r="118" spans="1:16" s="5" customFormat="1" ht="30" x14ac:dyDescent="0.2">
      <c r="A118" s="4"/>
      <c r="B118" s="26" t="s">
        <v>240</v>
      </c>
      <c r="C118" s="21" t="s">
        <v>237</v>
      </c>
      <c r="D118" s="122">
        <v>371850</v>
      </c>
      <c r="E118" s="122">
        <v>371850</v>
      </c>
      <c r="F118" s="181">
        <v>330106</v>
      </c>
      <c r="G118" s="209">
        <f t="shared" si="10"/>
        <v>88.773967997848587</v>
      </c>
    </row>
    <row r="119" spans="1:16" ht="38.25" x14ac:dyDescent="0.25">
      <c r="A119" s="44">
        <v>6</v>
      </c>
      <c r="B119" s="32" t="s">
        <v>77</v>
      </c>
      <c r="C119" s="4">
        <v>48.02</v>
      </c>
      <c r="D119" s="116">
        <f>D120+D121+D122</f>
        <v>0</v>
      </c>
      <c r="E119" s="116">
        <f t="shared" ref="E119:F119" si="11">E120+E121+E122</f>
        <v>0</v>
      </c>
      <c r="F119" s="116">
        <f t="shared" si="11"/>
        <v>0</v>
      </c>
      <c r="G119" s="209">
        <v>0</v>
      </c>
    </row>
    <row r="120" spans="1:16" ht="30" x14ac:dyDescent="0.25">
      <c r="A120" s="44"/>
      <c r="B120" s="26" t="s">
        <v>78</v>
      </c>
      <c r="C120" s="21" t="s">
        <v>79</v>
      </c>
      <c r="D120" s="129">
        <v>0</v>
      </c>
      <c r="E120" s="122">
        <v>0</v>
      </c>
      <c r="F120" s="119">
        <v>0</v>
      </c>
      <c r="G120" s="209">
        <v>0</v>
      </c>
    </row>
    <row r="121" spans="1:16" ht="30" x14ac:dyDescent="0.25">
      <c r="A121" s="44"/>
      <c r="B121" s="26" t="s">
        <v>154</v>
      </c>
      <c r="C121" s="21" t="s">
        <v>155</v>
      </c>
      <c r="D121" s="129">
        <v>0</v>
      </c>
      <c r="E121" s="122">
        <v>0</v>
      </c>
      <c r="F121" s="119">
        <v>0</v>
      </c>
      <c r="G121" s="209">
        <v>0</v>
      </c>
    </row>
    <row r="122" spans="1:16" x14ac:dyDescent="0.25">
      <c r="A122" s="44"/>
      <c r="B122" s="26" t="s">
        <v>186</v>
      </c>
      <c r="C122" s="21" t="s">
        <v>185</v>
      </c>
      <c r="D122" s="129">
        <v>0</v>
      </c>
      <c r="E122" s="122">
        <v>0</v>
      </c>
      <c r="F122" s="119">
        <v>0</v>
      </c>
      <c r="G122" s="209">
        <v>0</v>
      </c>
    </row>
    <row r="123" spans="1:16" x14ac:dyDescent="0.25">
      <c r="A123" s="47"/>
      <c r="B123" s="46" t="s">
        <v>80</v>
      </c>
      <c r="C123" s="57"/>
      <c r="D123" s="116">
        <f>D107+D109+D111+D116</f>
        <v>8799960</v>
      </c>
      <c r="E123" s="116">
        <f>E107+E109+E111+E119+E116</f>
        <v>7999960</v>
      </c>
      <c r="F123" s="116">
        <f>F107+F109+F110+F111+F116</f>
        <v>4131105</v>
      </c>
      <c r="G123" s="209">
        <f t="shared" si="10"/>
        <v>51.639070695353475</v>
      </c>
    </row>
    <row r="124" spans="1:16" x14ac:dyDescent="0.25">
      <c r="A124" s="198"/>
      <c r="B124" s="199"/>
      <c r="C124" s="200"/>
      <c r="D124" s="168"/>
      <c r="E124" s="168"/>
      <c r="F124" s="168"/>
      <c r="G124" s="211"/>
    </row>
    <row r="125" spans="1:16" x14ac:dyDescent="0.25">
      <c r="A125" s="255"/>
      <c r="B125" s="255"/>
      <c r="C125" s="255"/>
      <c r="D125" s="255"/>
      <c r="E125" s="255"/>
      <c r="F125" s="255"/>
      <c r="G125" s="255"/>
      <c r="H125" s="255"/>
      <c r="I125" s="40"/>
      <c r="J125" s="40"/>
      <c r="K125" s="40"/>
      <c r="L125" s="40"/>
      <c r="M125" s="40"/>
      <c r="N125" s="40"/>
    </row>
    <row r="126" spans="1:16" ht="15.75" customHeight="1" x14ac:dyDescent="0.25">
      <c r="A126" s="259"/>
      <c r="B126" s="258" t="s">
        <v>212</v>
      </c>
      <c r="C126" s="40"/>
      <c r="D126" s="258" t="s">
        <v>213</v>
      </c>
      <c r="E126" s="258"/>
      <c r="F126" s="258"/>
      <c r="G126" s="259"/>
      <c r="H126" s="259"/>
    </row>
    <row r="127" spans="1:16" ht="15.75" customHeight="1" x14ac:dyDescent="0.25">
      <c r="A127" s="259"/>
      <c r="B127" s="258" t="s">
        <v>214</v>
      </c>
      <c r="C127" s="40"/>
      <c r="D127" s="40" t="s">
        <v>81</v>
      </c>
      <c r="E127" s="40" t="s">
        <v>215</v>
      </c>
      <c r="F127" s="40"/>
      <c r="G127" s="259"/>
      <c r="H127" s="259"/>
      <c r="L127" s="247"/>
      <c r="M127" s="40"/>
      <c r="N127" s="247"/>
      <c r="O127" s="247"/>
      <c r="P127" s="247"/>
    </row>
    <row r="128" spans="1:16" ht="15.75" x14ac:dyDescent="0.25">
      <c r="A128" s="259"/>
      <c r="B128" s="104"/>
      <c r="C128" s="104"/>
      <c r="D128" s="104"/>
      <c r="E128" s="105"/>
      <c r="F128" s="257"/>
      <c r="G128" s="259"/>
      <c r="H128" s="259"/>
      <c r="L128" s="247"/>
      <c r="M128" s="40"/>
      <c r="N128" s="40"/>
      <c r="O128" s="40"/>
      <c r="P128" s="40"/>
    </row>
    <row r="129" spans="1:16" ht="15.75" x14ac:dyDescent="0.25">
      <c r="A129" s="255"/>
      <c r="B129" s="255"/>
      <c r="C129" s="255"/>
      <c r="D129" s="255"/>
      <c r="E129" s="255"/>
      <c r="F129" s="255"/>
      <c r="G129" s="255"/>
      <c r="H129" s="255"/>
      <c r="L129" s="104"/>
      <c r="M129" s="104"/>
      <c r="N129" s="104"/>
      <c r="O129" s="105"/>
      <c r="P129" s="249"/>
    </row>
    <row r="130" spans="1:16" x14ac:dyDescent="0.25">
      <c r="A130" s="255"/>
      <c r="B130" s="255"/>
      <c r="C130" s="255"/>
      <c r="D130" s="255"/>
      <c r="E130" s="255"/>
      <c r="F130" s="255"/>
      <c r="G130" s="255"/>
      <c r="H130" s="255"/>
    </row>
    <row r="131" spans="1:16" x14ac:dyDescent="0.25">
      <c r="A131" s="255"/>
      <c r="B131" s="255"/>
      <c r="C131" s="255"/>
      <c r="D131" s="255"/>
      <c r="E131" s="255"/>
      <c r="F131" s="255"/>
      <c r="G131" s="255"/>
      <c r="H131" s="255"/>
    </row>
    <row r="132" spans="1:16" x14ac:dyDescent="0.25">
      <c r="A132" s="255"/>
      <c r="B132" s="255"/>
      <c r="C132" s="255"/>
      <c r="D132" s="255"/>
      <c r="E132" s="255"/>
      <c r="F132" s="255"/>
      <c r="G132" s="255"/>
      <c r="H132" s="255"/>
    </row>
    <row r="133" spans="1:16" x14ac:dyDescent="0.25">
      <c r="A133" s="104"/>
      <c r="B133" s="104"/>
      <c r="C133" s="104"/>
      <c r="D133" s="105"/>
      <c r="E133" s="106"/>
      <c r="F133" s="105"/>
    </row>
    <row r="134" spans="1:16" x14ac:dyDescent="0.25">
      <c r="A134" s="104"/>
      <c r="B134" s="104"/>
      <c r="C134" s="104"/>
      <c r="D134" s="105"/>
      <c r="E134" s="106"/>
      <c r="F134" s="105"/>
    </row>
    <row r="135" spans="1:16" x14ac:dyDescent="0.25">
      <c r="A135" s="104"/>
      <c r="B135" s="104"/>
      <c r="C135" s="104" t="s">
        <v>81</v>
      </c>
      <c r="D135" s="105"/>
      <c r="E135" s="106"/>
      <c r="F135" s="105"/>
    </row>
    <row r="136" spans="1:16" x14ac:dyDescent="0.25">
      <c r="A136" s="104"/>
      <c r="B136" s="104"/>
      <c r="C136" s="104"/>
      <c r="D136" s="105"/>
      <c r="E136" s="106"/>
      <c r="F136" s="105"/>
    </row>
    <row r="137" spans="1:16" x14ac:dyDescent="0.25">
      <c r="A137" s="104"/>
      <c r="B137" s="104"/>
      <c r="C137" s="104"/>
      <c r="D137" s="105"/>
      <c r="E137" s="106"/>
      <c r="F137" s="105"/>
    </row>
    <row r="138" spans="1:16" x14ac:dyDescent="0.25">
      <c r="A138" s="104"/>
      <c r="B138" s="104"/>
      <c r="C138" s="104"/>
      <c r="D138" s="105"/>
      <c r="E138" s="106"/>
      <c r="F138" s="105"/>
    </row>
    <row r="139" spans="1:16" x14ac:dyDescent="0.25">
      <c r="A139" s="104"/>
      <c r="B139" s="104"/>
      <c r="C139" s="104"/>
      <c r="D139" s="105"/>
      <c r="E139" s="106"/>
      <c r="F139" s="105"/>
    </row>
    <row r="140" spans="1:16" x14ac:dyDescent="0.25">
      <c r="A140" s="104"/>
      <c r="B140" s="104"/>
      <c r="C140" s="104"/>
      <c r="D140" s="105"/>
      <c r="E140" s="106"/>
      <c r="F140" s="105"/>
    </row>
    <row r="141" spans="1:16" x14ac:dyDescent="0.25">
      <c r="A141" s="104"/>
      <c r="B141" s="104"/>
      <c r="C141" s="104"/>
      <c r="D141" s="105"/>
      <c r="E141" s="106"/>
      <c r="F141" s="105"/>
    </row>
    <row r="142" spans="1:16" x14ac:dyDescent="0.25">
      <c r="A142" s="104"/>
      <c r="B142" s="104"/>
      <c r="C142" s="104"/>
      <c r="D142" s="105"/>
      <c r="E142" s="106"/>
      <c r="F142" s="105"/>
    </row>
    <row r="143" spans="1:16" x14ac:dyDescent="0.25">
      <c r="A143" s="104"/>
      <c r="B143" s="104"/>
      <c r="C143" s="104"/>
      <c r="D143" s="105"/>
      <c r="E143" s="106"/>
      <c r="F143" s="105"/>
    </row>
    <row r="144" spans="1:16" x14ac:dyDescent="0.25">
      <c r="A144" s="104"/>
      <c r="B144" s="104"/>
      <c r="C144" s="104"/>
      <c r="D144" s="105"/>
      <c r="E144" s="106"/>
      <c r="F144" s="105"/>
    </row>
    <row r="145" spans="1:6" x14ac:dyDescent="0.25">
      <c r="A145" s="104"/>
      <c r="B145" s="104"/>
      <c r="C145" s="104"/>
      <c r="D145" s="105"/>
      <c r="E145" s="106"/>
      <c r="F145" s="105"/>
    </row>
    <row r="146" spans="1:6" x14ac:dyDescent="0.25">
      <c r="A146" s="104"/>
      <c r="B146" s="104"/>
      <c r="C146" s="104"/>
      <c r="D146" s="105"/>
      <c r="E146" s="106"/>
      <c r="F146" s="105"/>
    </row>
    <row r="147" spans="1:6" x14ac:dyDescent="0.25">
      <c r="A147" s="104"/>
      <c r="B147" s="104"/>
      <c r="C147" s="104"/>
      <c r="D147" s="105"/>
      <c r="E147" s="106"/>
      <c r="F147" s="105"/>
    </row>
    <row r="148" spans="1:6" x14ac:dyDescent="0.25">
      <c r="A148" s="104"/>
      <c r="B148" s="104"/>
      <c r="C148" s="104"/>
      <c r="D148" s="105"/>
      <c r="E148" s="106"/>
      <c r="F148" s="105"/>
    </row>
    <row r="149" spans="1:6" x14ac:dyDescent="0.25">
      <c r="A149" s="104"/>
      <c r="B149" s="104"/>
      <c r="C149" s="104"/>
      <c r="D149" s="105"/>
      <c r="E149" s="106"/>
      <c r="F149" s="105"/>
    </row>
    <row r="150" spans="1:6" x14ac:dyDescent="0.25">
      <c r="A150" s="104"/>
      <c r="B150" s="104"/>
      <c r="C150" s="104"/>
      <c r="D150" s="105"/>
      <c r="E150" s="106"/>
      <c r="F150" s="105"/>
    </row>
    <row r="151" spans="1:6" x14ac:dyDescent="0.25">
      <c r="A151" s="104"/>
      <c r="B151" s="104"/>
      <c r="C151" s="104"/>
      <c r="D151" s="105"/>
      <c r="E151" s="106"/>
      <c r="F151" s="105"/>
    </row>
    <row r="152" spans="1:6" x14ac:dyDescent="0.25">
      <c r="A152" s="104"/>
      <c r="B152" s="104"/>
      <c r="C152" s="104"/>
      <c r="D152" s="105"/>
      <c r="E152" s="106"/>
      <c r="F152" s="105"/>
    </row>
    <row r="153" spans="1:6" x14ac:dyDescent="0.25">
      <c r="A153" s="104"/>
      <c r="B153" s="104"/>
      <c r="C153" s="104"/>
      <c r="D153" s="105"/>
      <c r="E153" s="106"/>
      <c r="F153" s="105"/>
    </row>
    <row r="154" spans="1:6" x14ac:dyDescent="0.25">
      <c r="A154" s="104"/>
      <c r="B154" s="104"/>
      <c r="C154" s="104"/>
      <c r="D154" s="105"/>
      <c r="E154" s="106"/>
      <c r="F154" s="105"/>
    </row>
    <row r="155" spans="1:6" x14ac:dyDescent="0.25">
      <c r="A155" s="104"/>
      <c r="B155" s="104"/>
      <c r="C155" s="104"/>
      <c r="D155" s="105"/>
      <c r="E155" s="106"/>
      <c r="F155" s="105"/>
    </row>
    <row r="156" spans="1:6" x14ac:dyDescent="0.25">
      <c r="A156" s="104"/>
      <c r="B156" s="104"/>
      <c r="C156" s="104"/>
      <c r="D156" s="105"/>
      <c r="E156" s="106"/>
      <c r="F156" s="105"/>
    </row>
    <row r="157" spans="1:6" x14ac:dyDescent="0.25">
      <c r="A157" s="104"/>
      <c r="B157" s="104"/>
      <c r="C157" s="104"/>
      <c r="D157" s="105"/>
      <c r="E157" s="106"/>
      <c r="F157" s="105"/>
    </row>
    <row r="158" spans="1:6" x14ac:dyDescent="0.25">
      <c r="A158" s="104"/>
      <c r="B158" s="104"/>
      <c r="C158" s="104"/>
      <c r="D158" s="105"/>
      <c r="E158" s="106"/>
      <c r="F158" s="105"/>
    </row>
    <row r="159" spans="1:6" x14ac:dyDescent="0.25">
      <c r="A159" s="104"/>
      <c r="B159" s="104"/>
      <c r="C159" s="104"/>
      <c r="D159" s="105"/>
      <c r="E159" s="106"/>
      <c r="F159" s="105"/>
    </row>
    <row r="160" spans="1:6" x14ac:dyDescent="0.25">
      <c r="A160" s="104"/>
      <c r="B160" s="104"/>
      <c r="C160" s="104"/>
      <c r="D160" s="105"/>
      <c r="E160" s="106"/>
      <c r="F160" s="105"/>
    </row>
    <row r="161" spans="1:6" x14ac:dyDescent="0.25">
      <c r="A161" s="104"/>
      <c r="B161" s="104"/>
      <c r="C161" s="104"/>
      <c r="D161" s="105"/>
      <c r="E161" s="106"/>
      <c r="F161" s="105"/>
    </row>
    <row r="162" spans="1:6" x14ac:dyDescent="0.25">
      <c r="A162" s="104"/>
      <c r="B162" s="104"/>
      <c r="C162" s="104"/>
      <c r="D162" s="105"/>
      <c r="E162" s="106"/>
      <c r="F162" s="105"/>
    </row>
    <row r="163" spans="1:6" x14ac:dyDescent="0.25">
      <c r="A163" s="104"/>
      <c r="B163" s="104"/>
      <c r="C163" s="104"/>
      <c r="D163" s="105"/>
      <c r="E163" s="106"/>
      <c r="F163" s="105"/>
    </row>
    <row r="164" spans="1:6" x14ac:dyDescent="0.25">
      <c r="A164" s="104"/>
      <c r="B164" s="104"/>
      <c r="C164" s="104"/>
      <c r="D164" s="105"/>
      <c r="E164" s="106"/>
      <c r="F164" s="105"/>
    </row>
    <row r="165" spans="1:6" x14ac:dyDescent="0.25">
      <c r="A165" s="104"/>
      <c r="B165" s="104"/>
      <c r="C165" s="104"/>
      <c r="D165" s="105"/>
      <c r="E165" s="106"/>
      <c r="F165" s="105"/>
    </row>
    <row r="166" spans="1:6" x14ac:dyDescent="0.25">
      <c r="A166" s="104"/>
      <c r="B166" s="104"/>
      <c r="C166" s="104"/>
      <c r="D166" s="105"/>
      <c r="E166" s="106"/>
      <c r="F166" s="105"/>
    </row>
    <row r="167" spans="1:6" x14ac:dyDescent="0.25">
      <c r="A167" s="104"/>
      <c r="B167" s="104"/>
      <c r="C167" s="104"/>
      <c r="D167" s="105"/>
      <c r="E167" s="106"/>
      <c r="F167" s="105"/>
    </row>
    <row r="168" spans="1:6" x14ac:dyDescent="0.25">
      <c r="A168" s="104"/>
      <c r="B168" s="104"/>
      <c r="C168" s="104"/>
      <c r="D168" s="105"/>
      <c r="E168" s="106"/>
      <c r="F168" s="105"/>
    </row>
    <row r="169" spans="1:6" x14ac:dyDescent="0.25">
      <c r="A169" s="104"/>
      <c r="B169" s="104"/>
      <c r="C169" s="104"/>
      <c r="D169" s="105"/>
      <c r="E169" s="106"/>
      <c r="F169" s="105"/>
    </row>
    <row r="170" spans="1:6" x14ac:dyDescent="0.25">
      <c r="A170" s="104"/>
      <c r="B170" s="104"/>
      <c r="C170" s="104"/>
      <c r="D170" s="105"/>
      <c r="E170" s="106"/>
      <c r="F170" s="105"/>
    </row>
    <row r="171" spans="1:6" x14ac:dyDescent="0.25">
      <c r="A171" s="40"/>
      <c r="B171" s="40"/>
      <c r="C171" s="40"/>
      <c r="D171" s="40"/>
      <c r="E171" s="40"/>
    </row>
    <row r="172" spans="1:6" x14ac:dyDescent="0.25">
      <c r="A172" s="40"/>
      <c r="B172" s="40"/>
      <c r="C172" s="40"/>
      <c r="D172" s="40"/>
      <c r="E172" s="40"/>
    </row>
    <row r="173" spans="1:6" x14ac:dyDescent="0.25">
      <c r="A173" s="40"/>
      <c r="B173" s="40"/>
      <c r="C173" s="40"/>
      <c r="D173" s="40"/>
      <c r="E173" s="40"/>
    </row>
    <row r="174" spans="1:6" x14ac:dyDescent="0.25">
      <c r="A174" s="40"/>
      <c r="B174" s="40"/>
      <c r="C174" s="40"/>
      <c r="D174" s="40"/>
      <c r="E174" s="40"/>
    </row>
    <row r="175" spans="1:6" x14ac:dyDescent="0.25">
      <c r="A175" s="40"/>
      <c r="B175" s="40"/>
      <c r="C175" s="40"/>
      <c r="D175" s="40"/>
      <c r="E175" s="40"/>
    </row>
    <row r="176" spans="1:6" x14ac:dyDescent="0.25">
      <c r="A176" s="40"/>
      <c r="B176" s="40"/>
      <c r="C176" s="40"/>
      <c r="D176" s="40"/>
      <c r="E176" s="40"/>
    </row>
    <row r="177" spans="1:7" ht="15.75" x14ac:dyDescent="0.25">
      <c r="A177" s="1"/>
      <c r="B177" s="1"/>
      <c r="D177" s="40"/>
    </row>
    <row r="178" spans="1:7" x14ac:dyDescent="0.25">
      <c r="A178" s="203"/>
      <c r="G178"/>
    </row>
    <row r="179" spans="1:7" x14ac:dyDescent="0.25">
      <c r="A179" s="203"/>
      <c r="G179"/>
    </row>
    <row r="180" spans="1:7" x14ac:dyDescent="0.25">
      <c r="A180" s="203"/>
      <c r="G180"/>
    </row>
    <row r="181" spans="1:7" ht="18.75" customHeight="1" x14ac:dyDescent="0.25">
      <c r="A181" s="203"/>
      <c r="G181"/>
    </row>
    <row r="182" spans="1:7" x14ac:dyDescent="0.25">
      <c r="A182" s="203"/>
      <c r="G182"/>
    </row>
    <row r="183" spans="1:7" ht="15" customHeight="1" x14ac:dyDescent="0.25">
      <c r="A183" s="203"/>
      <c r="G183"/>
    </row>
    <row r="184" spans="1:7" x14ac:dyDescent="0.25">
      <c r="A184" s="203"/>
      <c r="G184"/>
    </row>
    <row r="185" spans="1:7" x14ac:dyDescent="0.25">
      <c r="A185" s="203"/>
      <c r="G185"/>
    </row>
    <row r="186" spans="1:7" x14ac:dyDescent="0.25">
      <c r="A186" s="203"/>
      <c r="G186"/>
    </row>
    <row r="187" spans="1:7" x14ac:dyDescent="0.25">
      <c r="A187" s="203"/>
      <c r="G187"/>
    </row>
    <row r="188" spans="1:7" x14ac:dyDescent="0.25">
      <c r="A188" s="203"/>
      <c r="G188"/>
    </row>
    <row r="189" spans="1:7" x14ac:dyDescent="0.25">
      <c r="A189" s="203"/>
      <c r="G189"/>
    </row>
    <row r="190" spans="1:7" x14ac:dyDescent="0.25">
      <c r="A190" s="203"/>
      <c r="G190"/>
    </row>
    <row r="191" spans="1:7" x14ac:dyDescent="0.25">
      <c r="A191" s="203"/>
      <c r="G191"/>
    </row>
    <row r="192" spans="1:7" x14ac:dyDescent="0.25">
      <c r="A192" s="203"/>
      <c r="G192"/>
    </row>
    <row r="193" spans="1:7" x14ac:dyDescent="0.25">
      <c r="A193" s="203"/>
      <c r="G193"/>
    </row>
    <row r="194" spans="1:7" x14ac:dyDescent="0.25">
      <c r="A194" s="203"/>
      <c r="G194"/>
    </row>
    <row r="195" spans="1:7" x14ac:dyDescent="0.25">
      <c r="A195" s="203"/>
      <c r="G195"/>
    </row>
    <row r="196" spans="1:7" x14ac:dyDescent="0.25">
      <c r="A196" s="203"/>
      <c r="G196"/>
    </row>
    <row r="197" spans="1:7" x14ac:dyDescent="0.25">
      <c r="A197" s="203"/>
      <c r="G197"/>
    </row>
    <row r="198" spans="1:7" x14ac:dyDescent="0.25">
      <c r="A198" s="203"/>
      <c r="G198"/>
    </row>
    <row r="199" spans="1:7" x14ac:dyDescent="0.25">
      <c r="A199" s="203"/>
      <c r="G199"/>
    </row>
    <row r="200" spans="1:7" x14ac:dyDescent="0.25">
      <c r="A200" s="203"/>
      <c r="G200"/>
    </row>
    <row r="201" spans="1:7" x14ac:dyDescent="0.25">
      <c r="A201" s="203"/>
      <c r="G201"/>
    </row>
    <row r="202" spans="1:7" x14ac:dyDescent="0.25">
      <c r="A202" s="203"/>
      <c r="G202"/>
    </row>
    <row r="203" spans="1:7" x14ac:dyDescent="0.25">
      <c r="A203" s="203"/>
      <c r="G203"/>
    </row>
    <row r="204" spans="1:7" x14ac:dyDescent="0.25">
      <c r="A204" s="203"/>
      <c r="G204"/>
    </row>
    <row r="205" spans="1:7" x14ac:dyDescent="0.25">
      <c r="A205" s="203"/>
      <c r="G205"/>
    </row>
    <row r="206" spans="1:7" x14ac:dyDescent="0.25">
      <c r="A206" s="203"/>
      <c r="G206"/>
    </row>
    <row r="207" spans="1:7" x14ac:dyDescent="0.25">
      <c r="A207" s="203"/>
      <c r="G207"/>
    </row>
    <row r="208" spans="1:7" x14ac:dyDescent="0.25">
      <c r="A208" s="203"/>
      <c r="G208"/>
    </row>
    <row r="209" spans="1:7" x14ac:dyDescent="0.25">
      <c r="A209" s="203"/>
      <c r="G209"/>
    </row>
    <row r="210" spans="1:7" x14ac:dyDescent="0.25">
      <c r="A210" s="203"/>
      <c r="G210"/>
    </row>
    <row r="211" spans="1:7" x14ac:dyDescent="0.25">
      <c r="A211" s="203"/>
      <c r="G211"/>
    </row>
    <row r="212" spans="1:7" x14ac:dyDescent="0.25">
      <c r="A212" s="203"/>
      <c r="G212"/>
    </row>
    <row r="213" spans="1:7" x14ac:dyDescent="0.25">
      <c r="A213" s="203"/>
      <c r="G213"/>
    </row>
    <row r="214" spans="1:7" x14ac:dyDescent="0.25">
      <c r="A214" s="203"/>
      <c r="G214"/>
    </row>
    <row r="215" spans="1:7" x14ac:dyDescent="0.25">
      <c r="A215" s="203"/>
      <c r="G215"/>
    </row>
    <row r="216" spans="1:7" x14ac:dyDescent="0.25">
      <c r="A216" s="203"/>
      <c r="G216"/>
    </row>
    <row r="217" spans="1:7" x14ac:dyDescent="0.25">
      <c r="A217" s="203"/>
      <c r="G217"/>
    </row>
    <row r="218" spans="1:7" x14ac:dyDescent="0.25">
      <c r="A218" s="203"/>
      <c r="G218"/>
    </row>
    <row r="219" spans="1:7" x14ac:dyDescent="0.25">
      <c r="A219" s="203"/>
      <c r="G219"/>
    </row>
    <row r="220" spans="1:7" x14ac:dyDescent="0.25">
      <c r="A220" s="203"/>
      <c r="G220"/>
    </row>
    <row r="221" spans="1:7" x14ac:dyDescent="0.25">
      <c r="A221" s="203"/>
      <c r="G221"/>
    </row>
    <row r="222" spans="1:7" x14ac:dyDescent="0.25">
      <c r="A222" s="203"/>
      <c r="G222"/>
    </row>
    <row r="223" spans="1:7" x14ac:dyDescent="0.25">
      <c r="A223" s="203"/>
      <c r="G223"/>
    </row>
    <row r="224" spans="1:7" x14ac:dyDescent="0.25">
      <c r="A224" s="203"/>
      <c r="G224"/>
    </row>
    <row r="225" spans="1:7" x14ac:dyDescent="0.25">
      <c r="A225" s="203"/>
      <c r="G225"/>
    </row>
    <row r="226" spans="1:7" x14ac:dyDescent="0.25">
      <c r="A226" s="203"/>
      <c r="G226"/>
    </row>
    <row r="227" spans="1:7" x14ac:dyDescent="0.25">
      <c r="A227" s="203"/>
      <c r="G227"/>
    </row>
    <row r="228" spans="1:7" x14ac:dyDescent="0.25">
      <c r="A228" s="203"/>
      <c r="G228"/>
    </row>
    <row r="229" spans="1:7" x14ac:dyDescent="0.25">
      <c r="A229" s="203"/>
      <c r="G229"/>
    </row>
    <row r="230" spans="1:7" x14ac:dyDescent="0.25">
      <c r="A230" s="203"/>
      <c r="G230"/>
    </row>
    <row r="231" spans="1:7" x14ac:dyDescent="0.25">
      <c r="A231" s="203"/>
      <c r="G231"/>
    </row>
    <row r="232" spans="1:7" x14ac:dyDescent="0.25">
      <c r="A232" s="203"/>
      <c r="G232"/>
    </row>
    <row r="233" spans="1:7" x14ac:dyDescent="0.25">
      <c r="A233" s="203"/>
      <c r="G233"/>
    </row>
    <row r="234" spans="1:7" x14ac:dyDescent="0.25">
      <c r="A234" s="203"/>
      <c r="G234"/>
    </row>
    <row r="235" spans="1:7" x14ac:dyDescent="0.25">
      <c r="A235" s="203"/>
      <c r="G235"/>
    </row>
    <row r="236" spans="1:7" x14ac:dyDescent="0.25">
      <c r="A236" s="203"/>
      <c r="G236"/>
    </row>
    <row r="237" spans="1:7" x14ac:dyDescent="0.25">
      <c r="A237" s="203"/>
      <c r="G237"/>
    </row>
    <row r="238" spans="1:7" x14ac:dyDescent="0.25">
      <c r="A238" s="203"/>
      <c r="G238"/>
    </row>
    <row r="239" spans="1:7" x14ac:dyDescent="0.25">
      <c r="A239" s="203"/>
      <c r="G239"/>
    </row>
    <row r="240" spans="1:7" x14ac:dyDescent="0.25">
      <c r="A240" s="203"/>
      <c r="G240"/>
    </row>
    <row r="241" spans="1:7" x14ac:dyDescent="0.25">
      <c r="A241" s="203"/>
      <c r="G241"/>
    </row>
    <row r="242" spans="1:7" x14ac:dyDescent="0.25">
      <c r="A242" s="203"/>
      <c r="G242"/>
    </row>
    <row r="243" spans="1:7" x14ac:dyDescent="0.25">
      <c r="A243" s="203"/>
      <c r="G243"/>
    </row>
    <row r="244" spans="1:7" ht="15" customHeight="1" x14ac:dyDescent="0.25">
      <c r="A244" s="203"/>
      <c r="G244"/>
    </row>
    <row r="245" spans="1:7" x14ac:dyDescent="0.25">
      <c r="A245" s="203"/>
      <c r="G245"/>
    </row>
    <row r="246" spans="1:7" ht="15" customHeight="1" x14ac:dyDescent="0.25">
      <c r="A246" s="203"/>
      <c r="G246"/>
    </row>
    <row r="247" spans="1:7" x14ac:dyDescent="0.25">
      <c r="A247" s="203"/>
      <c r="G247"/>
    </row>
    <row r="248" spans="1:7" x14ac:dyDescent="0.25">
      <c r="A248" s="203"/>
      <c r="G248"/>
    </row>
    <row r="249" spans="1:7" x14ac:dyDescent="0.25">
      <c r="A249" s="203"/>
      <c r="G249"/>
    </row>
    <row r="250" spans="1:7" x14ac:dyDescent="0.25">
      <c r="A250" s="203"/>
      <c r="G250"/>
    </row>
    <row r="251" spans="1:7" x14ac:dyDescent="0.25">
      <c r="A251" s="203"/>
      <c r="G251"/>
    </row>
    <row r="252" spans="1:7" x14ac:dyDescent="0.25">
      <c r="A252" s="203"/>
      <c r="G252"/>
    </row>
    <row r="253" spans="1:7" x14ac:dyDescent="0.25">
      <c r="A253" s="203"/>
      <c r="G253"/>
    </row>
    <row r="254" spans="1:7" x14ac:dyDescent="0.25">
      <c r="A254" s="203"/>
      <c r="G254"/>
    </row>
    <row r="255" spans="1:7" x14ac:dyDescent="0.25">
      <c r="A255" s="203"/>
      <c r="G255"/>
    </row>
    <row r="256" spans="1:7" x14ac:dyDescent="0.25">
      <c r="A256" s="203"/>
      <c r="G256"/>
    </row>
    <row r="257" spans="1:7" x14ac:dyDescent="0.25">
      <c r="A257" s="203"/>
      <c r="G257"/>
    </row>
    <row r="258" spans="1:7" x14ac:dyDescent="0.25">
      <c r="A258" s="203"/>
      <c r="G258"/>
    </row>
    <row r="259" spans="1:7" x14ac:dyDescent="0.25">
      <c r="A259" s="203"/>
      <c r="G259"/>
    </row>
    <row r="260" spans="1:7" x14ac:dyDescent="0.25">
      <c r="A260" s="203"/>
      <c r="G260"/>
    </row>
    <row r="261" spans="1:7" x14ac:dyDescent="0.25">
      <c r="A261" s="203"/>
      <c r="G261"/>
    </row>
    <row r="262" spans="1:7" x14ac:dyDescent="0.25">
      <c r="A262" s="203"/>
      <c r="G262"/>
    </row>
    <row r="263" spans="1:7" x14ac:dyDescent="0.25">
      <c r="A263" s="203"/>
      <c r="G263"/>
    </row>
    <row r="264" spans="1:7" x14ac:dyDescent="0.25">
      <c r="A264" s="203"/>
      <c r="G264"/>
    </row>
    <row r="265" spans="1:7" x14ac:dyDescent="0.25">
      <c r="A265" s="203"/>
      <c r="G265"/>
    </row>
    <row r="266" spans="1:7" x14ac:dyDescent="0.25">
      <c r="A266" s="203"/>
      <c r="G266"/>
    </row>
    <row r="267" spans="1:7" x14ac:dyDescent="0.25">
      <c r="A267" s="203"/>
      <c r="G267"/>
    </row>
    <row r="268" spans="1:7" x14ac:dyDescent="0.25">
      <c r="A268" s="203"/>
      <c r="G268"/>
    </row>
    <row r="269" spans="1:7" x14ac:dyDescent="0.25">
      <c r="A269" s="203"/>
      <c r="G269"/>
    </row>
    <row r="270" spans="1:7" x14ac:dyDescent="0.25">
      <c r="A270" s="203"/>
      <c r="G270"/>
    </row>
    <row r="271" spans="1:7" x14ac:dyDescent="0.25">
      <c r="A271" s="203"/>
      <c r="G271"/>
    </row>
    <row r="272" spans="1:7" x14ac:dyDescent="0.25">
      <c r="A272" s="203"/>
      <c r="G272"/>
    </row>
    <row r="273" spans="1:7" x14ac:dyDescent="0.25">
      <c r="A273" s="203"/>
      <c r="G273"/>
    </row>
    <row r="274" spans="1:7" x14ac:dyDescent="0.25">
      <c r="A274" s="203"/>
      <c r="G274"/>
    </row>
    <row r="275" spans="1:7" x14ac:dyDescent="0.25">
      <c r="A275" s="203"/>
      <c r="G275"/>
    </row>
    <row r="276" spans="1:7" x14ac:dyDescent="0.25">
      <c r="A276" s="203"/>
      <c r="G276"/>
    </row>
    <row r="277" spans="1:7" x14ac:dyDescent="0.25">
      <c r="A277" s="203"/>
      <c r="G277"/>
    </row>
    <row r="278" spans="1:7" x14ac:dyDescent="0.25">
      <c r="A278" s="203"/>
      <c r="G278"/>
    </row>
    <row r="279" spans="1:7" x14ac:dyDescent="0.25">
      <c r="A279" s="203"/>
      <c r="G279"/>
    </row>
    <row r="280" spans="1:7" x14ac:dyDescent="0.25">
      <c r="A280" s="203"/>
      <c r="G280"/>
    </row>
    <row r="281" spans="1:7" x14ac:dyDescent="0.25">
      <c r="A281" s="203"/>
      <c r="G281"/>
    </row>
    <row r="282" spans="1:7" x14ac:dyDescent="0.25">
      <c r="A282" s="203"/>
      <c r="G282"/>
    </row>
    <row r="283" spans="1:7" x14ac:dyDescent="0.25">
      <c r="A283" s="203"/>
      <c r="G283"/>
    </row>
    <row r="284" spans="1:7" x14ac:dyDescent="0.25">
      <c r="A284" s="203"/>
      <c r="G284"/>
    </row>
    <row r="285" spans="1:7" x14ac:dyDescent="0.25">
      <c r="A285" s="203"/>
      <c r="G285"/>
    </row>
    <row r="286" spans="1:7" x14ac:dyDescent="0.25">
      <c r="A286" s="203"/>
      <c r="G286"/>
    </row>
    <row r="287" spans="1:7" ht="15" customHeight="1" x14ac:dyDescent="0.25">
      <c r="A287" s="203"/>
      <c r="G287"/>
    </row>
    <row r="288" spans="1:7" x14ac:dyDescent="0.25">
      <c r="A288" s="203"/>
      <c r="G288"/>
    </row>
    <row r="289" spans="1:7" ht="15" customHeight="1" x14ac:dyDescent="0.25">
      <c r="A289" s="203"/>
      <c r="G289"/>
    </row>
    <row r="290" spans="1:7" x14ac:dyDescent="0.25">
      <c r="A290" s="203"/>
      <c r="G290"/>
    </row>
    <row r="291" spans="1:7" x14ac:dyDescent="0.25">
      <c r="A291" s="203"/>
      <c r="G291"/>
    </row>
    <row r="292" spans="1:7" x14ac:dyDescent="0.25">
      <c r="A292" s="203"/>
      <c r="G292"/>
    </row>
    <row r="293" spans="1:7" x14ac:dyDescent="0.25">
      <c r="A293" s="203"/>
      <c r="G293"/>
    </row>
    <row r="294" spans="1:7" x14ac:dyDescent="0.25">
      <c r="A294" s="203"/>
      <c r="G294"/>
    </row>
    <row r="295" spans="1:7" x14ac:dyDescent="0.25">
      <c r="A295" s="203"/>
      <c r="G295"/>
    </row>
    <row r="296" spans="1:7" x14ac:dyDescent="0.25">
      <c r="A296" s="203"/>
      <c r="G296"/>
    </row>
    <row r="297" spans="1:7" x14ac:dyDescent="0.25">
      <c r="A297" s="203"/>
      <c r="G297"/>
    </row>
    <row r="298" spans="1:7" x14ac:dyDescent="0.25">
      <c r="A298" s="203"/>
      <c r="G298"/>
    </row>
    <row r="299" spans="1:7" x14ac:dyDescent="0.25">
      <c r="A299" s="203"/>
      <c r="G299"/>
    </row>
    <row r="300" spans="1:7" x14ac:dyDescent="0.25">
      <c r="A300" s="203"/>
      <c r="G300"/>
    </row>
    <row r="301" spans="1:7" x14ac:dyDescent="0.25">
      <c r="A301" s="203"/>
      <c r="G301"/>
    </row>
    <row r="302" spans="1:7" x14ac:dyDescent="0.25">
      <c r="A302" s="203"/>
      <c r="G302"/>
    </row>
    <row r="303" spans="1:7" x14ac:dyDescent="0.25">
      <c r="A303" s="203"/>
      <c r="G303"/>
    </row>
    <row r="304" spans="1:7" x14ac:dyDescent="0.25">
      <c r="A304" s="203"/>
      <c r="G304"/>
    </row>
    <row r="305" spans="1:7" x14ac:dyDescent="0.25">
      <c r="A305" s="203"/>
      <c r="G305"/>
    </row>
    <row r="306" spans="1:7" x14ac:dyDescent="0.25">
      <c r="A306" s="203"/>
      <c r="G306"/>
    </row>
    <row r="307" spans="1:7" x14ac:dyDescent="0.25">
      <c r="A307" s="203"/>
      <c r="G307"/>
    </row>
    <row r="308" spans="1:7" ht="15.75" customHeight="1" x14ac:dyDescent="0.25">
      <c r="A308" s="203"/>
      <c r="G308"/>
    </row>
    <row r="309" spans="1:7" x14ac:dyDescent="0.25">
      <c r="A309" s="203"/>
      <c r="G309"/>
    </row>
    <row r="310" spans="1:7" x14ac:dyDescent="0.25">
      <c r="A310" s="203"/>
      <c r="G310"/>
    </row>
  </sheetData>
  <mergeCells count="24">
    <mergeCell ref="E105:E106"/>
    <mergeCell ref="A103:F103"/>
    <mergeCell ref="A5:F5"/>
    <mergeCell ref="A7:A8"/>
    <mergeCell ref="B7:B8"/>
    <mergeCell ref="C7:C8"/>
    <mergeCell ref="D7:D8"/>
    <mergeCell ref="E7:E8"/>
    <mergeCell ref="F7:F8"/>
    <mergeCell ref="G7:G8"/>
    <mergeCell ref="G64:G65"/>
    <mergeCell ref="G105:G106"/>
    <mergeCell ref="F105:F106"/>
    <mergeCell ref="A62:F62"/>
    <mergeCell ref="A64:A65"/>
    <mergeCell ref="B64:B65"/>
    <mergeCell ref="C64:C65"/>
    <mergeCell ref="D64:D65"/>
    <mergeCell ref="E64:E65"/>
    <mergeCell ref="F64:F65"/>
    <mergeCell ref="A105:A106"/>
    <mergeCell ref="B105:B106"/>
    <mergeCell ref="C105:C106"/>
    <mergeCell ref="D105:D106"/>
  </mergeCells>
  <pageMargins left="0.70866141732283472" right="0.70866141732283472"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2"/>
  <sheetViews>
    <sheetView tabSelected="1" view="pageBreakPreview" topLeftCell="A61" zoomScale="91" zoomScaleNormal="100" zoomScaleSheetLayoutView="91" workbookViewId="0">
      <selection activeCell="E164" sqref="E164"/>
    </sheetView>
  </sheetViews>
  <sheetFormatPr defaultRowHeight="15" x14ac:dyDescent="0.25"/>
  <cols>
    <col min="1" max="1" width="3.7109375" customWidth="1"/>
    <col min="2" max="2" width="36.140625" customWidth="1"/>
    <col min="3" max="3" width="9.28515625" customWidth="1"/>
    <col min="4" max="4" width="15.42578125" customWidth="1"/>
    <col min="5" max="5" width="23.140625" customWidth="1"/>
    <col min="6" max="6" width="20" customWidth="1"/>
    <col min="7" max="7" width="9.140625" style="215"/>
    <col min="8" max="10" width="9.140625" style="185"/>
    <col min="11" max="11" width="12.42578125" style="185" bestFit="1" customWidth="1"/>
    <col min="12" max="14" width="9.140625" style="185"/>
  </cols>
  <sheetData>
    <row r="1" spans="1:11" ht="15.75" x14ac:dyDescent="0.25">
      <c r="A1" s="1" t="s">
        <v>0</v>
      </c>
      <c r="B1" s="1"/>
      <c r="C1" s="130" t="s">
        <v>224</v>
      </c>
      <c r="D1" s="131"/>
      <c r="E1" s="130"/>
      <c r="F1" s="130"/>
      <c r="G1" s="214"/>
    </row>
    <row r="2" spans="1:11" ht="15.75" x14ac:dyDescent="0.25">
      <c r="A2" s="1" t="s">
        <v>1</v>
      </c>
      <c r="B2" s="1"/>
      <c r="G2" s="214"/>
    </row>
    <row r="3" spans="1:11" ht="15.75" x14ac:dyDescent="0.25">
      <c r="A3" s="1" t="s">
        <v>2</v>
      </c>
      <c r="B3" s="1"/>
      <c r="G3" s="214"/>
    </row>
    <row r="4" spans="1:11" ht="22.5" customHeight="1" x14ac:dyDescent="0.3">
      <c r="A4" s="283" t="s">
        <v>222</v>
      </c>
      <c r="B4" s="283"/>
      <c r="C4" s="283"/>
      <c r="D4" s="283"/>
      <c r="E4" s="283"/>
      <c r="F4" s="283"/>
      <c r="G4" s="283"/>
    </row>
    <row r="5" spans="1:11" ht="0.75" customHeight="1" x14ac:dyDescent="0.25">
      <c r="F5" s="59" t="s">
        <v>3</v>
      </c>
    </row>
    <row r="6" spans="1:11" ht="23.25" customHeight="1" x14ac:dyDescent="0.25">
      <c r="A6" s="284" t="s">
        <v>4</v>
      </c>
      <c r="B6" s="284" t="s">
        <v>5</v>
      </c>
      <c r="C6" s="284" t="s">
        <v>6</v>
      </c>
      <c r="D6" s="278" t="s">
        <v>190</v>
      </c>
      <c r="E6" s="280" t="s">
        <v>217</v>
      </c>
      <c r="F6" s="271" t="s">
        <v>223</v>
      </c>
      <c r="G6" s="268" t="s">
        <v>243</v>
      </c>
    </row>
    <row r="7" spans="1:11" ht="46.5" customHeight="1" x14ac:dyDescent="0.25">
      <c r="A7" s="285"/>
      <c r="B7" s="285"/>
      <c r="C7" s="285"/>
      <c r="D7" s="279"/>
      <c r="E7" s="281"/>
      <c r="F7" s="272"/>
      <c r="G7" s="268"/>
    </row>
    <row r="8" spans="1:11" ht="27" x14ac:dyDescent="0.25">
      <c r="A8" s="60">
        <v>1</v>
      </c>
      <c r="B8" s="61" t="s">
        <v>82</v>
      </c>
      <c r="C8" s="62">
        <v>51.02</v>
      </c>
      <c r="D8" s="133">
        <f>D9+D10+D12+D13+D14+D11</f>
        <v>7001410</v>
      </c>
      <c r="E8" s="133">
        <f t="shared" ref="E8:F8" si="0">E9+E10+E12+E13+E14+E11</f>
        <v>5598310</v>
      </c>
      <c r="F8" s="133">
        <f t="shared" si="0"/>
        <v>4575048</v>
      </c>
      <c r="G8" s="216">
        <f>F8/E8*100</f>
        <v>81.721948230805367</v>
      </c>
    </row>
    <row r="9" spans="1:11" x14ac:dyDescent="0.25">
      <c r="A9" s="63"/>
      <c r="B9" s="64" t="s">
        <v>83</v>
      </c>
      <c r="C9" s="64" t="s">
        <v>84</v>
      </c>
      <c r="D9" s="132">
        <v>4839050</v>
      </c>
      <c r="E9" s="132">
        <v>3745850</v>
      </c>
      <c r="F9" s="132">
        <v>3561115</v>
      </c>
      <c r="G9" s="216">
        <f t="shared" ref="G9:G68" si="1">F9/E9*100</f>
        <v>95.068275558284498</v>
      </c>
    </row>
    <row r="10" spans="1:11" x14ac:dyDescent="0.25">
      <c r="A10" s="63"/>
      <c r="B10" s="65" t="s">
        <v>85</v>
      </c>
      <c r="C10" s="66" t="s">
        <v>86</v>
      </c>
      <c r="D10" s="132">
        <v>1761700</v>
      </c>
      <c r="E10" s="132">
        <v>1491600</v>
      </c>
      <c r="F10" s="132">
        <v>706931</v>
      </c>
      <c r="G10" s="216">
        <f t="shared" si="1"/>
        <v>47.394140520246715</v>
      </c>
      <c r="K10" s="202"/>
    </row>
    <row r="11" spans="1:11" x14ac:dyDescent="0.25">
      <c r="A11" s="63"/>
      <c r="B11" s="65" t="s">
        <v>162</v>
      </c>
      <c r="C11" s="64" t="s">
        <v>166</v>
      </c>
      <c r="D11" s="132">
        <v>0</v>
      </c>
      <c r="E11" s="132">
        <v>0</v>
      </c>
      <c r="F11" s="132">
        <v>0</v>
      </c>
      <c r="G11" s="216">
        <v>0</v>
      </c>
      <c r="J11" s="185" t="s">
        <v>81</v>
      </c>
    </row>
    <row r="12" spans="1:11" x14ac:dyDescent="0.25">
      <c r="A12" s="63"/>
      <c r="B12" s="65" t="s">
        <v>87</v>
      </c>
      <c r="C12" s="66" t="s">
        <v>88</v>
      </c>
      <c r="D12" s="132">
        <v>156700</v>
      </c>
      <c r="E12" s="132">
        <v>116900</v>
      </c>
      <c r="F12" s="132">
        <v>108434</v>
      </c>
      <c r="G12" s="216">
        <f t="shared" si="1"/>
        <v>92.757912745936693</v>
      </c>
    </row>
    <row r="13" spans="1:11" x14ac:dyDescent="0.25">
      <c r="A13" s="67"/>
      <c r="B13" s="65" t="s">
        <v>104</v>
      </c>
      <c r="C13" s="66" t="s">
        <v>151</v>
      </c>
      <c r="D13" s="134">
        <v>250000</v>
      </c>
      <c r="E13" s="134">
        <v>250000</v>
      </c>
      <c r="F13" s="132">
        <v>207805</v>
      </c>
      <c r="G13" s="216">
        <f t="shared" si="1"/>
        <v>83.122</v>
      </c>
    </row>
    <row r="14" spans="1:11" ht="25.5" x14ac:dyDescent="0.25">
      <c r="A14" s="63"/>
      <c r="B14" s="65" t="s">
        <v>89</v>
      </c>
      <c r="C14" s="66" t="s">
        <v>90</v>
      </c>
      <c r="D14" s="132">
        <v>-6040</v>
      </c>
      <c r="E14" s="132">
        <v>-6040</v>
      </c>
      <c r="F14" s="132">
        <v>-9237</v>
      </c>
      <c r="G14" s="216">
        <f t="shared" si="1"/>
        <v>152.93046357615893</v>
      </c>
    </row>
    <row r="15" spans="1:11" ht="27" x14ac:dyDescent="0.25">
      <c r="A15" s="60">
        <v>2</v>
      </c>
      <c r="B15" s="61" t="s">
        <v>91</v>
      </c>
      <c r="C15" s="62">
        <v>54.02</v>
      </c>
      <c r="D15" s="133">
        <f>D16+D17+D18+D19</f>
        <v>657730</v>
      </c>
      <c r="E15" s="133">
        <f>E16+E17+E18+E19</f>
        <v>423030</v>
      </c>
      <c r="F15" s="133">
        <f>F16+F17+F18+F19</f>
        <v>335211</v>
      </c>
      <c r="G15" s="216">
        <f t="shared" si="1"/>
        <v>79.240479398624203</v>
      </c>
    </row>
    <row r="16" spans="1:11" x14ac:dyDescent="0.25">
      <c r="A16" s="63"/>
      <c r="B16" s="64" t="s">
        <v>83</v>
      </c>
      <c r="C16" s="64" t="s">
        <v>84</v>
      </c>
      <c r="D16" s="132">
        <v>437500</v>
      </c>
      <c r="E16" s="132">
        <v>328200</v>
      </c>
      <c r="F16" s="132">
        <v>303416</v>
      </c>
      <c r="G16" s="216">
        <f t="shared" si="1"/>
        <v>92.448507007922004</v>
      </c>
    </row>
    <row r="17" spans="1:7" x14ac:dyDescent="0.25">
      <c r="A17" s="63"/>
      <c r="B17" s="65" t="s">
        <v>85</v>
      </c>
      <c r="C17" s="66" t="s">
        <v>86</v>
      </c>
      <c r="D17" s="132">
        <v>113800</v>
      </c>
      <c r="E17" s="132">
        <v>98400</v>
      </c>
      <c r="F17" s="132">
        <v>35910</v>
      </c>
      <c r="G17" s="216">
        <f t="shared" si="1"/>
        <v>36.493902439024389</v>
      </c>
    </row>
    <row r="18" spans="1:7" ht="25.5" x14ac:dyDescent="0.25">
      <c r="A18" s="63"/>
      <c r="B18" s="65" t="s">
        <v>89</v>
      </c>
      <c r="C18" s="66" t="s">
        <v>90</v>
      </c>
      <c r="D18" s="132">
        <v>-3570</v>
      </c>
      <c r="E18" s="132">
        <v>-3570</v>
      </c>
      <c r="F18" s="132">
        <v>-4115</v>
      </c>
      <c r="G18" s="216">
        <f t="shared" si="1"/>
        <v>115.26610644257703</v>
      </c>
    </row>
    <row r="19" spans="1:7" ht="24.75" customHeight="1" x14ac:dyDescent="0.25">
      <c r="A19" s="67"/>
      <c r="B19" s="68" t="s">
        <v>157</v>
      </c>
      <c r="C19" s="64" t="s">
        <v>156</v>
      </c>
      <c r="D19" s="132">
        <v>110000</v>
      </c>
      <c r="E19" s="132">
        <v>0</v>
      </c>
      <c r="F19" s="132">
        <v>0</v>
      </c>
      <c r="G19" s="216">
        <v>0</v>
      </c>
    </row>
    <row r="20" spans="1:7" ht="24" customHeight="1" x14ac:dyDescent="0.25">
      <c r="A20" s="60">
        <v>3</v>
      </c>
      <c r="B20" s="61" t="s">
        <v>92</v>
      </c>
      <c r="C20" s="62">
        <v>61.02</v>
      </c>
      <c r="D20" s="135">
        <f>D21+D22+D23+D24</f>
        <v>1411090</v>
      </c>
      <c r="E20" s="135">
        <f t="shared" ref="E20:F20" si="2">E21+E22+E23+E24</f>
        <v>1121090</v>
      </c>
      <c r="F20" s="135">
        <f t="shared" si="2"/>
        <v>902218</v>
      </c>
      <c r="G20" s="216">
        <f t="shared" si="1"/>
        <v>80.476857344191814</v>
      </c>
    </row>
    <row r="21" spans="1:7" x14ac:dyDescent="0.25">
      <c r="A21" s="67"/>
      <c r="B21" s="64" t="s">
        <v>83</v>
      </c>
      <c r="C21" s="64" t="s">
        <v>84</v>
      </c>
      <c r="D21" s="134">
        <v>1031200</v>
      </c>
      <c r="E21" s="134">
        <v>798200</v>
      </c>
      <c r="F21" s="132">
        <v>754123</v>
      </c>
      <c r="G21" s="216">
        <f t="shared" si="1"/>
        <v>94.477950388373841</v>
      </c>
    </row>
    <row r="22" spans="1:7" x14ac:dyDescent="0.25">
      <c r="A22" s="67"/>
      <c r="B22" s="65" t="s">
        <v>85</v>
      </c>
      <c r="C22" s="66" t="s">
        <v>86</v>
      </c>
      <c r="D22" s="134">
        <v>384700</v>
      </c>
      <c r="E22" s="134">
        <v>327700</v>
      </c>
      <c r="F22" s="132">
        <v>170410</v>
      </c>
      <c r="G22" s="216">
        <f t="shared" si="1"/>
        <v>52.001830942935612</v>
      </c>
    </row>
    <row r="23" spans="1:7" x14ac:dyDescent="0.25">
      <c r="A23" s="67"/>
      <c r="B23" s="65" t="s">
        <v>104</v>
      </c>
      <c r="C23" s="66" t="s">
        <v>151</v>
      </c>
      <c r="D23" s="134">
        <v>10000</v>
      </c>
      <c r="E23" s="134">
        <v>10000</v>
      </c>
      <c r="F23" s="132">
        <v>0</v>
      </c>
      <c r="G23" s="216">
        <f t="shared" si="1"/>
        <v>0</v>
      </c>
    </row>
    <row r="24" spans="1:7" ht="25.5" x14ac:dyDescent="0.25">
      <c r="A24" s="63"/>
      <c r="B24" s="65" t="s">
        <v>89</v>
      </c>
      <c r="C24" s="66" t="s">
        <v>90</v>
      </c>
      <c r="D24" s="132">
        <v>-14810</v>
      </c>
      <c r="E24" s="132">
        <v>-14810</v>
      </c>
      <c r="F24" s="132">
        <v>-22315</v>
      </c>
      <c r="G24" s="216">
        <f t="shared" si="1"/>
        <v>150.67521944632006</v>
      </c>
    </row>
    <row r="25" spans="1:7" x14ac:dyDescent="0.25">
      <c r="A25" s="62">
        <v>4</v>
      </c>
      <c r="B25" s="62" t="s">
        <v>94</v>
      </c>
      <c r="C25" s="62">
        <v>65.02</v>
      </c>
      <c r="D25" s="133">
        <f>D26+D27+D28+D29+D30+D31+D32</f>
        <v>4425140</v>
      </c>
      <c r="E25" s="133">
        <f>E26+E27+E28+E29+E31+E32+E30</f>
        <v>4125840</v>
      </c>
      <c r="F25" s="133">
        <f>F26+F27+F28+F29+F31+F32+F30</f>
        <v>2921821</v>
      </c>
      <c r="G25" s="216">
        <f t="shared" si="1"/>
        <v>70.817603203226497</v>
      </c>
    </row>
    <row r="26" spans="1:7" x14ac:dyDescent="0.25">
      <c r="A26" s="67"/>
      <c r="B26" s="64" t="s">
        <v>83</v>
      </c>
      <c r="C26" s="64" t="s">
        <v>84</v>
      </c>
      <c r="D26" s="132">
        <v>80000</v>
      </c>
      <c r="E26" s="132">
        <v>75000</v>
      </c>
      <c r="F26" s="132">
        <v>62703</v>
      </c>
      <c r="G26" s="216">
        <f t="shared" si="1"/>
        <v>83.603999999999999</v>
      </c>
    </row>
    <row r="27" spans="1:7" x14ac:dyDescent="0.25">
      <c r="A27" s="67"/>
      <c r="B27" s="65" t="s">
        <v>85</v>
      </c>
      <c r="C27" s="66" t="s">
        <v>86</v>
      </c>
      <c r="D27" s="132">
        <v>1084000</v>
      </c>
      <c r="E27" s="132">
        <v>821200</v>
      </c>
      <c r="F27" s="132">
        <v>572852</v>
      </c>
      <c r="G27" s="216">
        <f t="shared" si="1"/>
        <v>69.757915245981494</v>
      </c>
    </row>
    <row r="28" spans="1:7" x14ac:dyDescent="0.25">
      <c r="A28" s="67"/>
      <c r="B28" s="64" t="s">
        <v>95</v>
      </c>
      <c r="C28" s="64" t="s">
        <v>96</v>
      </c>
      <c r="D28" s="132">
        <v>136600</v>
      </c>
      <c r="E28" s="132">
        <v>105100</v>
      </c>
      <c r="F28" s="132">
        <v>55949</v>
      </c>
      <c r="G28" s="216">
        <f t="shared" si="1"/>
        <v>53.234062797335866</v>
      </c>
    </row>
    <row r="29" spans="1:7" x14ac:dyDescent="0.25">
      <c r="A29" s="67"/>
      <c r="B29" s="64" t="s">
        <v>87</v>
      </c>
      <c r="C29" s="64" t="s">
        <v>88</v>
      </c>
      <c r="D29" s="132">
        <v>0</v>
      </c>
      <c r="E29" s="132">
        <v>0</v>
      </c>
      <c r="F29" s="132">
        <v>0</v>
      </c>
      <c r="G29" s="216">
        <v>0</v>
      </c>
    </row>
    <row r="30" spans="1:7" ht="40.5" x14ac:dyDescent="0.25">
      <c r="A30" s="67"/>
      <c r="B30" s="68" t="s">
        <v>189</v>
      </c>
      <c r="C30" s="64" t="s">
        <v>177</v>
      </c>
      <c r="D30" s="132">
        <v>371850</v>
      </c>
      <c r="E30" s="132">
        <v>371850</v>
      </c>
      <c r="F30" s="132">
        <v>330106</v>
      </c>
      <c r="G30" s="216">
        <f t="shared" si="1"/>
        <v>88.773967997848587</v>
      </c>
    </row>
    <row r="31" spans="1:7" ht="27" x14ac:dyDescent="0.25">
      <c r="A31" s="67"/>
      <c r="B31" s="68" t="s">
        <v>175</v>
      </c>
      <c r="C31" s="64" t="s">
        <v>176</v>
      </c>
      <c r="D31" s="132">
        <v>2046400</v>
      </c>
      <c r="E31" s="132">
        <v>2046400</v>
      </c>
      <c r="F31" s="132">
        <v>1521723</v>
      </c>
      <c r="G31" s="216">
        <f t="shared" si="1"/>
        <v>74.360975371383901</v>
      </c>
    </row>
    <row r="32" spans="1:7" x14ac:dyDescent="0.25">
      <c r="A32" s="67"/>
      <c r="B32" s="64" t="s">
        <v>97</v>
      </c>
      <c r="C32" s="64" t="s">
        <v>152</v>
      </c>
      <c r="D32" s="132">
        <v>706290</v>
      </c>
      <c r="E32" s="132">
        <v>706290</v>
      </c>
      <c r="F32" s="132">
        <v>378488</v>
      </c>
      <c r="G32" s="216">
        <f t="shared" si="1"/>
        <v>53.588186155828346</v>
      </c>
    </row>
    <row r="33" spans="1:7" x14ac:dyDescent="0.25">
      <c r="A33" s="60">
        <v>5</v>
      </c>
      <c r="B33" s="62" t="s">
        <v>99</v>
      </c>
      <c r="C33" s="62">
        <v>66.02</v>
      </c>
      <c r="D33" s="133">
        <f>D34+D35+D36+D37+D38+D39</f>
        <v>1765250</v>
      </c>
      <c r="E33" s="133">
        <f t="shared" ref="E33:F33" si="3">E34+E35+E36+E37+E38+E39</f>
        <v>1380050</v>
      </c>
      <c r="F33" s="133">
        <f t="shared" si="3"/>
        <v>945522</v>
      </c>
      <c r="G33" s="216">
        <f t="shared" si="1"/>
        <v>68.513604579544221</v>
      </c>
    </row>
    <row r="34" spans="1:7" x14ac:dyDescent="0.25">
      <c r="A34" s="67"/>
      <c r="B34" s="64" t="s">
        <v>83</v>
      </c>
      <c r="C34" s="64" t="s">
        <v>84</v>
      </c>
      <c r="D34" s="132">
        <v>1324800</v>
      </c>
      <c r="E34" s="132">
        <v>992300</v>
      </c>
      <c r="F34" s="132">
        <v>940552</v>
      </c>
      <c r="G34" s="216">
        <f t="shared" si="1"/>
        <v>94.785044845308875</v>
      </c>
    </row>
    <row r="35" spans="1:7" ht="22.5" customHeight="1" x14ac:dyDescent="0.25">
      <c r="A35" s="67"/>
      <c r="B35" s="65" t="s">
        <v>85</v>
      </c>
      <c r="C35" s="64" t="s">
        <v>86</v>
      </c>
      <c r="D35" s="132">
        <v>20600</v>
      </c>
      <c r="E35" s="132">
        <v>17900</v>
      </c>
      <c r="F35" s="132">
        <v>5126</v>
      </c>
      <c r="G35" s="216">
        <f t="shared" si="1"/>
        <v>28.63687150837989</v>
      </c>
    </row>
    <row r="36" spans="1:7" ht="27.75" customHeight="1" x14ac:dyDescent="0.25">
      <c r="A36" s="63"/>
      <c r="B36" s="68" t="s">
        <v>100</v>
      </c>
      <c r="C36" s="64" t="s">
        <v>101</v>
      </c>
      <c r="D36" s="132">
        <v>415000</v>
      </c>
      <c r="E36" s="132">
        <v>365000</v>
      </c>
      <c r="F36" s="132">
        <v>0</v>
      </c>
      <c r="G36" s="216">
        <f t="shared" si="1"/>
        <v>0</v>
      </c>
    </row>
    <row r="37" spans="1:7" ht="25.5" customHeight="1" x14ac:dyDescent="0.25">
      <c r="A37" s="67"/>
      <c r="B37" s="227" t="s">
        <v>158</v>
      </c>
      <c r="C37" s="64" t="s">
        <v>103</v>
      </c>
      <c r="D37" s="132">
        <v>0</v>
      </c>
      <c r="E37" s="132">
        <v>0</v>
      </c>
      <c r="F37" s="132">
        <v>0</v>
      </c>
      <c r="G37" s="216">
        <v>0</v>
      </c>
    </row>
    <row r="38" spans="1:7" x14ac:dyDescent="0.25">
      <c r="A38" s="67"/>
      <c r="B38" s="68" t="s">
        <v>104</v>
      </c>
      <c r="C38" s="64" t="s">
        <v>152</v>
      </c>
      <c r="D38" s="132">
        <v>5000</v>
      </c>
      <c r="E38" s="132">
        <v>5000</v>
      </c>
      <c r="F38" s="132">
        <v>0</v>
      </c>
      <c r="G38" s="216">
        <f t="shared" si="1"/>
        <v>0</v>
      </c>
    </row>
    <row r="39" spans="1:7" ht="25.5" x14ac:dyDescent="0.25">
      <c r="A39" s="67"/>
      <c r="B39" s="65" t="s">
        <v>89</v>
      </c>
      <c r="C39" s="66" t="s">
        <v>90</v>
      </c>
      <c r="D39" s="132">
        <v>-150</v>
      </c>
      <c r="E39" s="132">
        <v>-150</v>
      </c>
      <c r="F39" s="132">
        <v>-156</v>
      </c>
      <c r="G39" s="216">
        <f t="shared" si="1"/>
        <v>104</v>
      </c>
    </row>
    <row r="40" spans="1:7" x14ac:dyDescent="0.25">
      <c r="A40" s="70">
        <v>6</v>
      </c>
      <c r="B40" s="62" t="s">
        <v>105</v>
      </c>
      <c r="C40" s="62">
        <v>67.02</v>
      </c>
      <c r="D40" s="133">
        <f>D41+D42+D43+D44+D45+D46</f>
        <v>1964080</v>
      </c>
      <c r="E40" s="133">
        <f t="shared" ref="E40:F40" si="4">E41+E42+E43+E44+E45+E46</f>
        <v>1688680</v>
      </c>
      <c r="F40" s="133">
        <f t="shared" si="4"/>
        <v>1370604</v>
      </c>
      <c r="G40" s="216">
        <f t="shared" si="1"/>
        <v>81.164222943364052</v>
      </c>
    </row>
    <row r="41" spans="1:7" x14ac:dyDescent="0.25">
      <c r="A41" s="67"/>
      <c r="B41" s="64" t="s">
        <v>83</v>
      </c>
      <c r="C41" s="64" t="s">
        <v>84</v>
      </c>
      <c r="D41" s="132">
        <v>308600</v>
      </c>
      <c r="E41" s="132">
        <v>232900</v>
      </c>
      <c r="F41" s="132">
        <v>219485</v>
      </c>
      <c r="G41" s="216">
        <f t="shared" si="1"/>
        <v>94.240017174753106</v>
      </c>
    </row>
    <row r="42" spans="1:7" x14ac:dyDescent="0.25">
      <c r="A42" s="67"/>
      <c r="B42" s="65" t="s">
        <v>85</v>
      </c>
      <c r="C42" s="64" t="s">
        <v>86</v>
      </c>
      <c r="D42" s="132">
        <v>842030</v>
      </c>
      <c r="E42" s="132">
        <v>702330</v>
      </c>
      <c r="F42" s="132">
        <v>428367</v>
      </c>
      <c r="G42" s="216">
        <f t="shared" si="1"/>
        <v>60.992268591687669</v>
      </c>
    </row>
    <row r="43" spans="1:7" ht="27" x14ac:dyDescent="0.25">
      <c r="A43" s="67"/>
      <c r="B43" s="68" t="s">
        <v>100</v>
      </c>
      <c r="C43" s="64" t="s">
        <v>101</v>
      </c>
      <c r="D43" s="132">
        <v>425000</v>
      </c>
      <c r="E43" s="132">
        <v>375000</v>
      </c>
      <c r="F43" s="132">
        <v>375000</v>
      </c>
      <c r="G43" s="216">
        <f t="shared" si="1"/>
        <v>100</v>
      </c>
    </row>
    <row r="44" spans="1:7" x14ac:dyDescent="0.25">
      <c r="A44" s="67"/>
      <c r="B44" s="64" t="s">
        <v>87</v>
      </c>
      <c r="C44" s="64" t="s">
        <v>106</v>
      </c>
      <c r="D44" s="132">
        <v>158050</v>
      </c>
      <c r="E44" s="132">
        <v>148050</v>
      </c>
      <c r="F44" s="132">
        <v>130542</v>
      </c>
      <c r="G44" s="216">
        <f t="shared" si="1"/>
        <v>88.174265450861199</v>
      </c>
    </row>
    <row r="45" spans="1:7" x14ac:dyDescent="0.25">
      <c r="A45" s="69"/>
      <c r="B45" s="64" t="s">
        <v>97</v>
      </c>
      <c r="C45" s="64" t="s">
        <v>98</v>
      </c>
      <c r="D45" s="132">
        <v>250000</v>
      </c>
      <c r="E45" s="132">
        <v>250000</v>
      </c>
      <c r="F45" s="132">
        <v>248094</v>
      </c>
      <c r="G45" s="216">
        <f t="shared" si="1"/>
        <v>99.2376</v>
      </c>
    </row>
    <row r="46" spans="1:7" ht="25.5" customHeight="1" x14ac:dyDescent="0.25">
      <c r="A46" s="67"/>
      <c r="B46" s="65" t="s">
        <v>89</v>
      </c>
      <c r="C46" s="66" t="s">
        <v>90</v>
      </c>
      <c r="D46" s="132">
        <v>-19600</v>
      </c>
      <c r="E46" s="132">
        <v>-19600</v>
      </c>
      <c r="F46" s="132">
        <v>-30884</v>
      </c>
      <c r="G46" s="216">
        <f t="shared" si="1"/>
        <v>157.57142857142856</v>
      </c>
    </row>
    <row r="47" spans="1:7" ht="27" x14ac:dyDescent="0.25">
      <c r="A47" s="62">
        <v>7</v>
      </c>
      <c r="B47" s="61" t="s">
        <v>107</v>
      </c>
      <c r="C47" s="62">
        <v>68.02</v>
      </c>
      <c r="D47" s="133">
        <f>D48+D49+D50+D51+D52</f>
        <v>4945770</v>
      </c>
      <c r="E47" s="133">
        <f t="shared" ref="E47:F47" si="5">E48+E49+E50+E51+E52</f>
        <v>3777470</v>
      </c>
      <c r="F47" s="133">
        <f t="shared" si="5"/>
        <v>3434065</v>
      </c>
      <c r="G47" s="216">
        <f t="shared" si="1"/>
        <v>90.909127008288621</v>
      </c>
    </row>
    <row r="48" spans="1:7" x14ac:dyDescent="0.25">
      <c r="A48" s="67"/>
      <c r="B48" s="64" t="s">
        <v>83</v>
      </c>
      <c r="C48" s="64" t="s">
        <v>84</v>
      </c>
      <c r="D48" s="132">
        <v>2570420</v>
      </c>
      <c r="E48" s="132">
        <v>1981620</v>
      </c>
      <c r="F48" s="132">
        <v>1861038</v>
      </c>
      <c r="G48" s="216">
        <f t="shared" si="1"/>
        <v>93.914978653828683</v>
      </c>
    </row>
    <row r="49" spans="1:7" x14ac:dyDescent="0.25">
      <c r="A49" s="67"/>
      <c r="B49" s="65" t="s">
        <v>85</v>
      </c>
      <c r="C49" s="64" t="s">
        <v>86</v>
      </c>
      <c r="D49" s="132">
        <v>38000</v>
      </c>
      <c r="E49" s="132">
        <v>30700</v>
      </c>
      <c r="F49" s="132">
        <v>8493</v>
      </c>
      <c r="G49" s="216">
        <f t="shared" si="1"/>
        <v>27.664495114006517</v>
      </c>
    </row>
    <row r="50" spans="1:7" x14ac:dyDescent="0.25">
      <c r="A50" s="67"/>
      <c r="B50" s="64" t="s">
        <v>95</v>
      </c>
      <c r="C50" s="64" t="s">
        <v>96</v>
      </c>
      <c r="D50" s="132">
        <v>2347500</v>
      </c>
      <c r="E50" s="132">
        <v>1775300</v>
      </c>
      <c r="F50" s="132">
        <v>1575497</v>
      </c>
      <c r="G50" s="216">
        <f t="shared" si="1"/>
        <v>88.745395144482615</v>
      </c>
    </row>
    <row r="51" spans="1:7" x14ac:dyDescent="0.25">
      <c r="A51" s="69"/>
      <c r="B51" s="64" t="s">
        <v>87</v>
      </c>
      <c r="C51" s="64" t="s">
        <v>88</v>
      </c>
      <c r="D51" s="132">
        <v>800</v>
      </c>
      <c r="E51" s="132">
        <v>800</v>
      </c>
      <c r="F51" s="132">
        <v>0</v>
      </c>
      <c r="G51" s="216">
        <f t="shared" si="1"/>
        <v>0</v>
      </c>
    </row>
    <row r="52" spans="1:7" ht="25.5" customHeight="1" x14ac:dyDescent="0.25">
      <c r="A52" s="69"/>
      <c r="B52" s="65" t="s">
        <v>89</v>
      </c>
      <c r="C52" s="66" t="s">
        <v>90</v>
      </c>
      <c r="D52" s="132">
        <v>-10950</v>
      </c>
      <c r="E52" s="132">
        <v>-10950</v>
      </c>
      <c r="F52" s="132">
        <v>-10963</v>
      </c>
      <c r="G52" s="216">
        <f t="shared" si="1"/>
        <v>100.11872146118721</v>
      </c>
    </row>
    <row r="53" spans="1:7" x14ac:dyDescent="0.25">
      <c r="A53" s="62">
        <v>8</v>
      </c>
      <c r="B53" s="71" t="s">
        <v>108</v>
      </c>
      <c r="C53" s="62">
        <v>70.02</v>
      </c>
      <c r="D53" s="133">
        <f>D54+D57+D58+D55+D59+D56</f>
        <v>7459570</v>
      </c>
      <c r="E53" s="133">
        <f>E54+E57+E58+E55+E59+E56</f>
        <v>6545970</v>
      </c>
      <c r="F53" s="133">
        <f>F54+F57+F58+F55+F59+F56</f>
        <v>970673</v>
      </c>
      <c r="G53" s="216">
        <f t="shared" si="1"/>
        <v>14.828558639895997</v>
      </c>
    </row>
    <row r="54" spans="1:7" x14ac:dyDescent="0.25">
      <c r="A54" s="63"/>
      <c r="B54" s="65" t="s">
        <v>85</v>
      </c>
      <c r="C54" s="64" t="s">
        <v>109</v>
      </c>
      <c r="D54" s="132">
        <v>607500</v>
      </c>
      <c r="E54" s="132">
        <v>531400</v>
      </c>
      <c r="F54" s="132">
        <v>415071</v>
      </c>
      <c r="G54" s="216">
        <f t="shared" si="1"/>
        <v>78.108957470831768</v>
      </c>
    </row>
    <row r="55" spans="1:7" x14ac:dyDescent="0.25">
      <c r="A55" s="63"/>
      <c r="B55" s="65" t="s">
        <v>162</v>
      </c>
      <c r="C55" s="64" t="s">
        <v>166</v>
      </c>
      <c r="D55" s="132">
        <v>150000</v>
      </c>
      <c r="E55" s="132">
        <v>112500</v>
      </c>
      <c r="F55" s="132">
        <v>108973</v>
      </c>
      <c r="G55" s="216">
        <f t="shared" si="1"/>
        <v>96.864888888888885</v>
      </c>
    </row>
    <row r="56" spans="1:7" customFormat="1" ht="43.5" customHeight="1" x14ac:dyDescent="0.25">
      <c r="A56" s="63"/>
      <c r="B56" s="227" t="s">
        <v>195</v>
      </c>
      <c r="C56" s="64" t="s">
        <v>103</v>
      </c>
      <c r="D56" s="132">
        <v>5209430</v>
      </c>
      <c r="E56" s="132">
        <v>4409430</v>
      </c>
      <c r="F56" s="132">
        <v>320820</v>
      </c>
      <c r="G56" s="216">
        <f t="shared" si="1"/>
        <v>7.2757703376626921</v>
      </c>
    </row>
    <row r="57" spans="1:7" ht="33" customHeight="1" x14ac:dyDescent="0.25">
      <c r="A57" s="63"/>
      <c r="B57" s="184" t="s">
        <v>178</v>
      </c>
      <c r="C57" s="64" t="s">
        <v>177</v>
      </c>
      <c r="D57" s="132">
        <v>873950</v>
      </c>
      <c r="E57" s="132">
        <v>873950</v>
      </c>
      <c r="F57" s="132">
        <v>0</v>
      </c>
      <c r="G57" s="216">
        <f t="shared" si="1"/>
        <v>0</v>
      </c>
    </row>
    <row r="58" spans="1:7" ht="23.25" customHeight="1" x14ac:dyDescent="0.25">
      <c r="A58" s="63"/>
      <c r="B58" s="64" t="s">
        <v>97</v>
      </c>
      <c r="C58" s="66" t="s">
        <v>152</v>
      </c>
      <c r="D58" s="132">
        <v>626780</v>
      </c>
      <c r="E58" s="132">
        <v>626780</v>
      </c>
      <c r="F58" s="132">
        <v>133901</v>
      </c>
      <c r="G58" s="216">
        <f t="shared" si="1"/>
        <v>21.363317272408182</v>
      </c>
    </row>
    <row r="59" spans="1:7" ht="26.25" customHeight="1" x14ac:dyDescent="0.25">
      <c r="A59" s="63"/>
      <c r="B59" s="65" t="s">
        <v>191</v>
      </c>
      <c r="C59" s="66" t="s">
        <v>90</v>
      </c>
      <c r="D59" s="132">
        <v>-8090</v>
      </c>
      <c r="E59" s="132">
        <v>-8090</v>
      </c>
      <c r="F59" s="132">
        <v>-8092</v>
      </c>
      <c r="G59" s="216">
        <f t="shared" si="1"/>
        <v>100.02472187886281</v>
      </c>
    </row>
    <row r="60" spans="1:7" x14ac:dyDescent="0.25">
      <c r="A60" s="62">
        <v>9</v>
      </c>
      <c r="B60" s="62" t="s">
        <v>110</v>
      </c>
      <c r="C60" s="62">
        <v>74.02</v>
      </c>
      <c r="D60" s="136">
        <f>D61+D62+D63+D64</f>
        <v>777320</v>
      </c>
      <c r="E60" s="136">
        <f t="shared" ref="E60:F60" si="6">E61+E62+E63+E64</f>
        <v>684680</v>
      </c>
      <c r="F60" s="136">
        <f t="shared" si="6"/>
        <v>608096</v>
      </c>
      <c r="G60" s="216">
        <f t="shared" si="1"/>
        <v>88.814628731670268</v>
      </c>
    </row>
    <row r="61" spans="1:7" x14ac:dyDescent="0.25">
      <c r="A61" s="72"/>
      <c r="B61" s="64" t="s">
        <v>83</v>
      </c>
      <c r="C61" s="64" t="s">
        <v>84</v>
      </c>
      <c r="D61" s="137">
        <v>84400</v>
      </c>
      <c r="E61" s="132">
        <v>63400</v>
      </c>
      <c r="F61" s="137">
        <v>61586</v>
      </c>
      <c r="G61" s="216">
        <f t="shared" si="1"/>
        <v>97.138801261829656</v>
      </c>
    </row>
    <row r="62" spans="1:7" x14ac:dyDescent="0.25">
      <c r="A62" s="72"/>
      <c r="B62" s="65" t="s">
        <v>85</v>
      </c>
      <c r="C62" s="64" t="s">
        <v>109</v>
      </c>
      <c r="D62" s="138">
        <v>647320</v>
      </c>
      <c r="E62" s="138">
        <v>575680</v>
      </c>
      <c r="F62" s="137">
        <v>500910</v>
      </c>
      <c r="G62" s="216">
        <f t="shared" si="1"/>
        <v>87.011881600889382</v>
      </c>
    </row>
    <row r="63" spans="1:7" x14ac:dyDescent="0.25">
      <c r="A63" s="72"/>
      <c r="B63" s="65" t="s">
        <v>179</v>
      </c>
      <c r="C63" s="64" t="s">
        <v>166</v>
      </c>
      <c r="D63" s="138">
        <v>45600</v>
      </c>
      <c r="E63" s="138">
        <v>45600</v>
      </c>
      <c r="F63" s="137">
        <v>45600</v>
      </c>
      <c r="G63" s="216">
        <f t="shared" si="1"/>
        <v>100</v>
      </c>
    </row>
    <row r="64" spans="1:7" x14ac:dyDescent="0.25">
      <c r="A64" s="72"/>
      <c r="B64" s="64" t="s">
        <v>97</v>
      </c>
      <c r="C64" s="64" t="s">
        <v>98</v>
      </c>
      <c r="D64" s="138">
        <v>0</v>
      </c>
      <c r="E64" s="138">
        <v>0</v>
      </c>
      <c r="F64" s="137">
        <v>0</v>
      </c>
      <c r="G64" s="216">
        <v>0</v>
      </c>
    </row>
    <row r="65" spans="1:13" x14ac:dyDescent="0.25">
      <c r="A65" s="62">
        <v>10</v>
      </c>
      <c r="B65" s="62" t="s">
        <v>111</v>
      </c>
      <c r="C65" s="62">
        <v>84.02</v>
      </c>
      <c r="D65" s="136">
        <f>D66+D67</f>
        <v>2357990</v>
      </c>
      <c r="E65" s="136">
        <f>E66+E67</f>
        <v>2277090</v>
      </c>
      <c r="F65" s="136">
        <f>F66+F67</f>
        <v>883753</v>
      </c>
      <c r="G65" s="216">
        <f t="shared" si="1"/>
        <v>38.810631112516411</v>
      </c>
    </row>
    <row r="66" spans="1:13" x14ac:dyDescent="0.25">
      <c r="A66" s="67"/>
      <c r="B66" s="65" t="s">
        <v>85</v>
      </c>
      <c r="C66" s="64" t="s">
        <v>109</v>
      </c>
      <c r="D66" s="139">
        <v>462400</v>
      </c>
      <c r="E66" s="139">
        <v>381500</v>
      </c>
      <c r="F66" s="132">
        <v>52662</v>
      </c>
      <c r="G66" s="216">
        <f t="shared" si="1"/>
        <v>13.803931847968546</v>
      </c>
      <c r="J66" s="185" t="s">
        <v>81</v>
      </c>
    </row>
    <row r="67" spans="1:13" x14ac:dyDescent="0.25">
      <c r="A67" s="69"/>
      <c r="B67" s="68" t="s">
        <v>104</v>
      </c>
      <c r="C67" s="64" t="s">
        <v>98</v>
      </c>
      <c r="D67" s="139">
        <v>1895590</v>
      </c>
      <c r="E67" s="139">
        <v>1895590</v>
      </c>
      <c r="F67" s="132">
        <v>831091</v>
      </c>
      <c r="G67" s="216">
        <f t="shared" si="1"/>
        <v>43.843394404908238</v>
      </c>
    </row>
    <row r="68" spans="1:13" x14ac:dyDescent="0.25">
      <c r="A68" s="62"/>
      <c r="B68" s="73" t="s">
        <v>112</v>
      </c>
      <c r="C68" s="62"/>
      <c r="D68" s="136">
        <f>D65+D60+D53+D47+D40+D33+D25+D20+D15+D8</f>
        <v>32765350</v>
      </c>
      <c r="E68" s="136">
        <f>E65+E60+E53+E47+E40+E33+E25+E20+E15+E8</f>
        <v>27622210</v>
      </c>
      <c r="F68" s="136">
        <f>F65+F60+F53+F47+F40+F33+F25+F20+F15+F8</f>
        <v>16947011</v>
      </c>
      <c r="G68" s="216">
        <f t="shared" si="1"/>
        <v>61.352842513325321</v>
      </c>
    </row>
    <row r="69" spans="1:13" x14ac:dyDescent="0.25">
      <c r="A69" s="74"/>
      <c r="B69" s="108" t="s">
        <v>81</v>
      </c>
      <c r="C69" s="74"/>
      <c r="D69" s="177"/>
      <c r="E69" s="177" t="s">
        <v>81</v>
      </c>
      <c r="F69" s="177"/>
    </row>
    <row r="70" spans="1:13" ht="15.75" x14ac:dyDescent="0.25">
      <c r="A70" s="1"/>
      <c r="B70" s="1"/>
      <c r="D70" s="178"/>
      <c r="E70" s="178"/>
    </row>
    <row r="71" spans="1:13" ht="34.5" customHeight="1" x14ac:dyDescent="0.3">
      <c r="A71" s="283" t="s">
        <v>225</v>
      </c>
      <c r="B71" s="283"/>
      <c r="C71" s="283"/>
      <c r="D71" s="283"/>
      <c r="E71" s="283"/>
      <c r="F71" s="283"/>
    </row>
    <row r="72" spans="1:13" x14ac:dyDescent="0.25">
      <c r="F72" s="59" t="s">
        <v>3</v>
      </c>
    </row>
    <row r="73" spans="1:13" ht="20.25" customHeight="1" x14ac:dyDescent="0.25">
      <c r="A73" s="284" t="s">
        <v>113</v>
      </c>
      <c r="B73" s="284" t="s">
        <v>5</v>
      </c>
      <c r="C73" s="284" t="s">
        <v>6</v>
      </c>
      <c r="D73" s="278" t="s">
        <v>190</v>
      </c>
      <c r="E73" s="280" t="s">
        <v>217</v>
      </c>
      <c r="F73" s="271" t="s">
        <v>223</v>
      </c>
      <c r="G73" s="268" t="s">
        <v>243</v>
      </c>
    </row>
    <row r="74" spans="1:13" ht="47.25" customHeight="1" x14ac:dyDescent="0.25">
      <c r="A74" s="285"/>
      <c r="B74" s="285"/>
      <c r="C74" s="285"/>
      <c r="D74" s="279"/>
      <c r="E74" s="281"/>
      <c r="F74" s="272"/>
      <c r="G74" s="268"/>
    </row>
    <row r="75" spans="1:13" ht="27" x14ac:dyDescent="0.25">
      <c r="A75" s="60">
        <v>1</v>
      </c>
      <c r="B75" s="61" t="s">
        <v>82</v>
      </c>
      <c r="C75" s="62">
        <v>51.02</v>
      </c>
      <c r="D75" s="133">
        <f>D76+D77+D78+D79</f>
        <v>6751410</v>
      </c>
      <c r="E75" s="133">
        <f t="shared" ref="E75:F75" si="7">E76+E77+E78+E79</f>
        <v>5348310</v>
      </c>
      <c r="F75" s="133">
        <f t="shared" si="7"/>
        <v>4367243</v>
      </c>
      <c r="G75" s="216">
        <f>F75/E75*100</f>
        <v>81.65650457808168</v>
      </c>
    </row>
    <row r="76" spans="1:13" x14ac:dyDescent="0.25">
      <c r="A76" s="63"/>
      <c r="B76" s="64" t="s">
        <v>83</v>
      </c>
      <c r="C76" s="64" t="s">
        <v>84</v>
      </c>
      <c r="D76" s="132">
        <v>4839050</v>
      </c>
      <c r="E76" s="132">
        <v>3745850</v>
      </c>
      <c r="F76" s="132">
        <v>3561115</v>
      </c>
      <c r="G76" s="216">
        <f t="shared" ref="G76:G122" si="8">F76/E76*100</f>
        <v>95.068275558284498</v>
      </c>
    </row>
    <row r="77" spans="1:13" x14ac:dyDescent="0.25">
      <c r="A77" s="63"/>
      <c r="B77" s="65" t="s">
        <v>85</v>
      </c>
      <c r="C77" s="66" t="s">
        <v>86</v>
      </c>
      <c r="D77" s="132">
        <v>1761700</v>
      </c>
      <c r="E77" s="132">
        <v>1491600</v>
      </c>
      <c r="F77" s="132">
        <v>706931</v>
      </c>
      <c r="G77" s="216">
        <f t="shared" si="8"/>
        <v>47.394140520246715</v>
      </c>
    </row>
    <row r="78" spans="1:13" x14ac:dyDescent="0.25">
      <c r="A78" s="63"/>
      <c r="B78" s="65" t="s">
        <v>87</v>
      </c>
      <c r="C78" s="66" t="s">
        <v>88</v>
      </c>
      <c r="D78" s="132">
        <v>156700</v>
      </c>
      <c r="E78" s="132">
        <v>116900</v>
      </c>
      <c r="F78" s="132">
        <v>108434</v>
      </c>
      <c r="G78" s="216">
        <f t="shared" si="8"/>
        <v>92.757912745936693</v>
      </c>
      <c r="M78" s="185" t="s">
        <v>81</v>
      </c>
    </row>
    <row r="79" spans="1:13" ht="25.5" x14ac:dyDescent="0.25">
      <c r="A79" s="63"/>
      <c r="B79" s="65" t="s">
        <v>89</v>
      </c>
      <c r="C79" s="66" t="s">
        <v>90</v>
      </c>
      <c r="D79" s="256">
        <v>-6040</v>
      </c>
      <c r="E79" s="256">
        <v>-6040</v>
      </c>
      <c r="F79" s="256">
        <v>-9237</v>
      </c>
      <c r="G79" s="216">
        <v>0</v>
      </c>
    </row>
    <row r="80" spans="1:13" ht="27" x14ac:dyDescent="0.25">
      <c r="A80" s="60">
        <v>2</v>
      </c>
      <c r="B80" s="61" t="s">
        <v>91</v>
      </c>
      <c r="C80" s="62">
        <v>54.02</v>
      </c>
      <c r="D80" s="133">
        <f>D81+D82+D83+D84</f>
        <v>657730</v>
      </c>
      <c r="E80" s="133">
        <f t="shared" ref="E80" si="9">E81+E82+E83+E84</f>
        <v>423030</v>
      </c>
      <c r="F80" s="133">
        <f t="shared" ref="F80" si="10">F81+F82+F83+F84</f>
        <v>335211</v>
      </c>
      <c r="G80" s="216">
        <f t="shared" si="8"/>
        <v>79.240479398624203</v>
      </c>
    </row>
    <row r="81" spans="1:7" x14ac:dyDescent="0.25">
      <c r="A81" s="63"/>
      <c r="B81" s="64" t="s">
        <v>83</v>
      </c>
      <c r="C81" s="64" t="s">
        <v>84</v>
      </c>
      <c r="D81" s="132">
        <v>437500</v>
      </c>
      <c r="E81" s="132">
        <v>328200</v>
      </c>
      <c r="F81" s="132">
        <v>303416</v>
      </c>
      <c r="G81" s="216">
        <f t="shared" si="8"/>
        <v>92.448507007922004</v>
      </c>
    </row>
    <row r="82" spans="1:7" x14ac:dyDescent="0.25">
      <c r="A82" s="63"/>
      <c r="B82" s="65" t="s">
        <v>85</v>
      </c>
      <c r="C82" s="66" t="s">
        <v>86</v>
      </c>
      <c r="D82" s="132">
        <v>113800</v>
      </c>
      <c r="E82" s="132">
        <v>98400</v>
      </c>
      <c r="F82" s="132">
        <v>35910</v>
      </c>
      <c r="G82" s="216">
        <f t="shared" si="8"/>
        <v>36.493902439024389</v>
      </c>
    </row>
    <row r="83" spans="1:7" ht="25.5" x14ac:dyDescent="0.25">
      <c r="A83" s="63"/>
      <c r="B83" s="65" t="s">
        <v>89</v>
      </c>
      <c r="C83" s="66" t="s">
        <v>90</v>
      </c>
      <c r="D83" s="132">
        <v>-3570</v>
      </c>
      <c r="E83" s="132">
        <v>-3570</v>
      </c>
      <c r="F83" s="132">
        <v>-4115</v>
      </c>
      <c r="G83" s="216">
        <f t="shared" si="8"/>
        <v>115.26610644257703</v>
      </c>
    </row>
    <row r="84" spans="1:7" x14ac:dyDescent="0.25">
      <c r="A84" s="67"/>
      <c r="B84" s="64" t="s">
        <v>157</v>
      </c>
      <c r="C84" s="64" t="s">
        <v>156</v>
      </c>
      <c r="D84" s="132">
        <v>110000</v>
      </c>
      <c r="E84" s="132">
        <v>0</v>
      </c>
      <c r="F84" s="132">
        <v>0</v>
      </c>
      <c r="G84" s="216">
        <v>0</v>
      </c>
    </row>
    <row r="85" spans="1:7" ht="27" x14ac:dyDescent="0.25">
      <c r="A85" s="60">
        <v>3</v>
      </c>
      <c r="B85" s="61" t="s">
        <v>92</v>
      </c>
      <c r="C85" s="62">
        <v>61.02</v>
      </c>
      <c r="D85" s="135">
        <f>D86+D87+D88</f>
        <v>1401090</v>
      </c>
      <c r="E85" s="135">
        <f t="shared" ref="E85:F85" si="11">E86+E87+E88</f>
        <v>1111090</v>
      </c>
      <c r="F85" s="135">
        <f t="shared" si="11"/>
        <v>902218</v>
      </c>
      <c r="G85" s="216">
        <f t="shared" si="8"/>
        <v>81.201162822093622</v>
      </c>
    </row>
    <row r="86" spans="1:7" x14ac:dyDescent="0.25">
      <c r="A86" s="67"/>
      <c r="B86" s="64" t="s">
        <v>83</v>
      </c>
      <c r="C86" s="64" t="s">
        <v>84</v>
      </c>
      <c r="D86" s="134">
        <v>1031200</v>
      </c>
      <c r="E86" s="134">
        <v>798200</v>
      </c>
      <c r="F86" s="132">
        <v>754123</v>
      </c>
      <c r="G86" s="216">
        <f t="shared" si="8"/>
        <v>94.477950388373841</v>
      </c>
    </row>
    <row r="87" spans="1:7" x14ac:dyDescent="0.25">
      <c r="A87" s="67"/>
      <c r="B87" s="65" t="s">
        <v>85</v>
      </c>
      <c r="C87" s="66" t="s">
        <v>86</v>
      </c>
      <c r="D87" s="134">
        <v>384700</v>
      </c>
      <c r="E87" s="134">
        <v>327700</v>
      </c>
      <c r="F87" s="132">
        <v>170410</v>
      </c>
      <c r="G87" s="216">
        <f t="shared" si="8"/>
        <v>52.001830942935612</v>
      </c>
    </row>
    <row r="88" spans="1:7" ht="25.5" x14ac:dyDescent="0.25">
      <c r="A88" s="63"/>
      <c r="B88" s="65" t="s">
        <v>89</v>
      </c>
      <c r="C88" s="66" t="s">
        <v>90</v>
      </c>
      <c r="D88" s="132">
        <v>-14810</v>
      </c>
      <c r="E88" s="132">
        <v>-14810</v>
      </c>
      <c r="F88" s="132">
        <v>-22315</v>
      </c>
      <c r="G88" s="216">
        <f t="shared" si="8"/>
        <v>150.67521944632006</v>
      </c>
    </row>
    <row r="89" spans="1:7" x14ac:dyDescent="0.25">
      <c r="A89" s="62">
        <v>4</v>
      </c>
      <c r="B89" s="62" t="s">
        <v>94</v>
      </c>
      <c r="C89" s="62">
        <v>65.02</v>
      </c>
      <c r="D89" s="133">
        <f>D90+D91+D92+D93</f>
        <v>1300600</v>
      </c>
      <c r="E89" s="133">
        <f>E90+E91+E92+E93</f>
        <v>1001300</v>
      </c>
      <c r="F89" s="133">
        <f>F90+F91+F92+F93</f>
        <v>691504</v>
      </c>
      <c r="G89" s="216">
        <f t="shared" si="8"/>
        <v>69.060621192449815</v>
      </c>
    </row>
    <row r="90" spans="1:7" x14ac:dyDescent="0.25">
      <c r="A90" s="67"/>
      <c r="B90" s="64" t="s">
        <v>83</v>
      </c>
      <c r="C90" s="64" t="s">
        <v>84</v>
      </c>
      <c r="D90" s="132">
        <v>80000</v>
      </c>
      <c r="E90" s="132">
        <v>75000</v>
      </c>
      <c r="F90" s="132">
        <v>62703</v>
      </c>
      <c r="G90" s="216">
        <f t="shared" si="8"/>
        <v>83.603999999999999</v>
      </c>
    </row>
    <row r="91" spans="1:7" x14ac:dyDescent="0.25">
      <c r="A91" s="67"/>
      <c r="B91" s="65" t="s">
        <v>85</v>
      </c>
      <c r="C91" s="66" t="s">
        <v>86</v>
      </c>
      <c r="D91" s="132">
        <v>1084000</v>
      </c>
      <c r="E91" s="132">
        <v>821200</v>
      </c>
      <c r="F91" s="132">
        <v>572852</v>
      </c>
      <c r="G91" s="216">
        <f t="shared" si="8"/>
        <v>69.757915245981494</v>
      </c>
    </row>
    <row r="92" spans="1:7" x14ac:dyDescent="0.25">
      <c r="A92" s="67"/>
      <c r="B92" s="64" t="s">
        <v>95</v>
      </c>
      <c r="C92" s="64" t="s">
        <v>96</v>
      </c>
      <c r="D92" s="132">
        <v>136600</v>
      </c>
      <c r="E92" s="132">
        <v>105100</v>
      </c>
      <c r="F92" s="132">
        <v>55949</v>
      </c>
      <c r="G92" s="216">
        <f t="shared" si="8"/>
        <v>53.234062797335866</v>
      </c>
    </row>
    <row r="93" spans="1:7" x14ac:dyDescent="0.25">
      <c r="A93" s="67"/>
      <c r="B93" s="64" t="s">
        <v>87</v>
      </c>
      <c r="C93" s="64" t="s">
        <v>88</v>
      </c>
      <c r="D93" s="132">
        <v>0</v>
      </c>
      <c r="E93" s="132">
        <v>0</v>
      </c>
      <c r="F93" s="132">
        <v>0</v>
      </c>
      <c r="G93" s="216">
        <v>0</v>
      </c>
    </row>
    <row r="94" spans="1:7" x14ac:dyDescent="0.25">
      <c r="A94" s="60">
        <v>5</v>
      </c>
      <c r="B94" s="62" t="s">
        <v>99</v>
      </c>
      <c r="C94" s="62">
        <v>66.02</v>
      </c>
      <c r="D94" s="133">
        <f>D95+D96+D97+D98</f>
        <v>1760250</v>
      </c>
      <c r="E94" s="133">
        <f>E95+E96+E97+E98</f>
        <v>1375050</v>
      </c>
      <c r="F94" s="133">
        <f>F95+F96+F97+F98</f>
        <v>945522</v>
      </c>
      <c r="G94" s="216">
        <f t="shared" si="8"/>
        <v>68.762735900512709</v>
      </c>
    </row>
    <row r="95" spans="1:7" x14ac:dyDescent="0.25">
      <c r="A95" s="67"/>
      <c r="B95" s="64" t="s">
        <v>83</v>
      </c>
      <c r="C95" s="64" t="s">
        <v>84</v>
      </c>
      <c r="D95" s="132">
        <v>1324800</v>
      </c>
      <c r="E95" s="132">
        <v>992300</v>
      </c>
      <c r="F95" s="132">
        <v>940552</v>
      </c>
      <c r="G95" s="216">
        <f t="shared" si="8"/>
        <v>94.785044845308875</v>
      </c>
    </row>
    <row r="96" spans="1:7" x14ac:dyDescent="0.25">
      <c r="A96" s="67"/>
      <c r="B96" s="65" t="s">
        <v>85</v>
      </c>
      <c r="C96" s="64" t="s">
        <v>86</v>
      </c>
      <c r="D96" s="132">
        <v>20600</v>
      </c>
      <c r="E96" s="132">
        <v>17900</v>
      </c>
      <c r="F96" s="132">
        <v>5126</v>
      </c>
      <c r="G96" s="216">
        <f t="shared" si="8"/>
        <v>28.63687150837989</v>
      </c>
    </row>
    <row r="97" spans="1:7" ht="27" x14ac:dyDescent="0.25">
      <c r="A97" s="63"/>
      <c r="B97" s="68" t="s">
        <v>100</v>
      </c>
      <c r="C97" s="64" t="s">
        <v>101</v>
      </c>
      <c r="D97" s="132">
        <v>415000</v>
      </c>
      <c r="E97" s="132">
        <v>365000</v>
      </c>
      <c r="F97" s="132">
        <v>0</v>
      </c>
      <c r="G97" s="216">
        <v>0</v>
      </c>
    </row>
    <row r="98" spans="1:7" ht="25.5" x14ac:dyDescent="0.25">
      <c r="A98" s="63"/>
      <c r="B98" s="65" t="s">
        <v>89</v>
      </c>
      <c r="C98" s="64" t="s">
        <v>90</v>
      </c>
      <c r="D98" s="132">
        <v>-150</v>
      </c>
      <c r="E98" s="132">
        <v>-150</v>
      </c>
      <c r="F98" s="132">
        <v>-156</v>
      </c>
      <c r="G98" s="216">
        <v>0</v>
      </c>
    </row>
    <row r="99" spans="1:7" x14ac:dyDescent="0.25">
      <c r="A99" s="70">
        <v>6</v>
      </c>
      <c r="B99" s="62" t="s">
        <v>105</v>
      </c>
      <c r="C99" s="62">
        <v>67.02</v>
      </c>
      <c r="D99" s="133">
        <f>D100+D101+D102+D103+D104</f>
        <v>1714080</v>
      </c>
      <c r="E99" s="133">
        <f t="shared" ref="E99:F99" si="12">E100+E101+E102+E103+E104</f>
        <v>1438680</v>
      </c>
      <c r="F99" s="133">
        <f t="shared" si="12"/>
        <v>1122510</v>
      </c>
      <c r="G99" s="216">
        <f t="shared" si="8"/>
        <v>78.023604971223619</v>
      </c>
    </row>
    <row r="100" spans="1:7" x14ac:dyDescent="0.25">
      <c r="A100" s="67"/>
      <c r="B100" s="64" t="s">
        <v>83</v>
      </c>
      <c r="C100" s="64" t="s">
        <v>84</v>
      </c>
      <c r="D100" s="132">
        <v>308600</v>
      </c>
      <c r="E100" s="132">
        <v>232900</v>
      </c>
      <c r="F100" s="132">
        <v>219485</v>
      </c>
      <c r="G100" s="216">
        <f t="shared" si="8"/>
        <v>94.240017174753106</v>
      </c>
    </row>
    <row r="101" spans="1:7" x14ac:dyDescent="0.25">
      <c r="A101" s="67"/>
      <c r="B101" s="65" t="s">
        <v>85</v>
      </c>
      <c r="C101" s="64" t="s">
        <v>86</v>
      </c>
      <c r="D101" s="132">
        <v>842030</v>
      </c>
      <c r="E101" s="132">
        <v>702330</v>
      </c>
      <c r="F101" s="132">
        <v>428367</v>
      </c>
      <c r="G101" s="216">
        <f t="shared" si="8"/>
        <v>60.992268591687669</v>
      </c>
    </row>
    <row r="102" spans="1:7" ht="27" x14ac:dyDescent="0.25">
      <c r="A102" s="67"/>
      <c r="B102" s="68" t="s">
        <v>100</v>
      </c>
      <c r="C102" s="64" t="s">
        <v>101</v>
      </c>
      <c r="D102" s="132">
        <v>425000</v>
      </c>
      <c r="E102" s="132">
        <v>375000</v>
      </c>
      <c r="F102" s="132">
        <v>375000</v>
      </c>
      <c r="G102" s="216">
        <f t="shared" si="8"/>
        <v>100</v>
      </c>
    </row>
    <row r="103" spans="1:7" x14ac:dyDescent="0.25">
      <c r="A103" s="67"/>
      <c r="B103" s="64" t="s">
        <v>87</v>
      </c>
      <c r="C103" s="64" t="s">
        <v>106</v>
      </c>
      <c r="D103" s="132">
        <v>158050</v>
      </c>
      <c r="E103" s="132">
        <v>148050</v>
      </c>
      <c r="F103" s="132">
        <v>130542</v>
      </c>
      <c r="G103" s="216">
        <f t="shared" si="8"/>
        <v>88.174265450861199</v>
      </c>
    </row>
    <row r="104" spans="1:7" ht="25.5" x14ac:dyDescent="0.25">
      <c r="A104" s="67"/>
      <c r="B104" s="65" t="s">
        <v>89</v>
      </c>
      <c r="C104" s="66" t="s">
        <v>90</v>
      </c>
      <c r="D104" s="132">
        <v>-19600</v>
      </c>
      <c r="E104" s="132">
        <v>-19600</v>
      </c>
      <c r="F104" s="132">
        <v>-30884</v>
      </c>
      <c r="G104" s="216">
        <f t="shared" si="8"/>
        <v>157.57142857142856</v>
      </c>
    </row>
    <row r="105" spans="1:7" ht="27" x14ac:dyDescent="0.25">
      <c r="A105" s="62">
        <v>7</v>
      </c>
      <c r="B105" s="61" t="s">
        <v>107</v>
      </c>
      <c r="C105" s="62">
        <v>68.02</v>
      </c>
      <c r="D105" s="133">
        <f>D106+D107+D108+D109+D110</f>
        <v>4945770</v>
      </c>
      <c r="E105" s="133">
        <f t="shared" ref="E105:F105" si="13">E106+E107+E108+E109+E110</f>
        <v>3777470</v>
      </c>
      <c r="F105" s="133">
        <f t="shared" si="13"/>
        <v>3434065</v>
      </c>
      <c r="G105" s="216">
        <f t="shared" si="8"/>
        <v>90.909127008288621</v>
      </c>
    </row>
    <row r="106" spans="1:7" x14ac:dyDescent="0.25">
      <c r="A106" s="67"/>
      <c r="B106" s="64" t="s">
        <v>83</v>
      </c>
      <c r="C106" s="64" t="s">
        <v>84</v>
      </c>
      <c r="D106" s="132">
        <v>2570420</v>
      </c>
      <c r="E106" s="132">
        <v>1981620</v>
      </c>
      <c r="F106" s="132">
        <v>1861038</v>
      </c>
      <c r="G106" s="216">
        <f t="shared" si="8"/>
        <v>93.914978653828683</v>
      </c>
    </row>
    <row r="107" spans="1:7" x14ac:dyDescent="0.25">
      <c r="A107" s="67"/>
      <c r="B107" s="65" t="s">
        <v>85</v>
      </c>
      <c r="C107" s="64" t="s">
        <v>86</v>
      </c>
      <c r="D107" s="132">
        <v>38000</v>
      </c>
      <c r="E107" s="132">
        <v>30700</v>
      </c>
      <c r="F107" s="132">
        <v>8493</v>
      </c>
      <c r="G107" s="216">
        <f t="shared" si="8"/>
        <v>27.664495114006517</v>
      </c>
    </row>
    <row r="108" spans="1:7" x14ac:dyDescent="0.25">
      <c r="A108" s="67"/>
      <c r="B108" s="64" t="s">
        <v>95</v>
      </c>
      <c r="C108" s="64" t="s">
        <v>96</v>
      </c>
      <c r="D108" s="132">
        <v>2347500</v>
      </c>
      <c r="E108" s="132">
        <v>1775300</v>
      </c>
      <c r="F108" s="132">
        <v>1575497</v>
      </c>
      <c r="G108" s="216">
        <f t="shared" si="8"/>
        <v>88.745395144482615</v>
      </c>
    </row>
    <row r="109" spans="1:7" x14ac:dyDescent="0.25">
      <c r="A109" s="69"/>
      <c r="B109" s="64" t="s">
        <v>87</v>
      </c>
      <c r="C109" s="64" t="s">
        <v>88</v>
      </c>
      <c r="D109" s="132">
        <v>800</v>
      </c>
      <c r="E109" s="132">
        <v>800</v>
      </c>
      <c r="F109" s="132">
        <v>0</v>
      </c>
      <c r="G109" s="216">
        <v>0</v>
      </c>
    </row>
    <row r="110" spans="1:7" ht="26.25" customHeight="1" x14ac:dyDescent="0.25">
      <c r="A110" s="69"/>
      <c r="B110" s="65" t="s">
        <v>89</v>
      </c>
      <c r="C110" s="66" t="s">
        <v>90</v>
      </c>
      <c r="D110" s="132">
        <v>-10950</v>
      </c>
      <c r="E110" s="132">
        <v>-10950</v>
      </c>
      <c r="F110" s="132">
        <v>-10963</v>
      </c>
      <c r="G110" s="216">
        <v>0</v>
      </c>
    </row>
    <row r="111" spans="1:7" x14ac:dyDescent="0.25">
      <c r="A111" s="62">
        <v>8</v>
      </c>
      <c r="B111" s="71" t="s">
        <v>108</v>
      </c>
      <c r="C111" s="62">
        <v>70.02</v>
      </c>
      <c r="D111" s="133">
        <f>D112+D113+D114</f>
        <v>757000</v>
      </c>
      <c r="E111" s="133">
        <f>E112+E113+E114</f>
        <v>643400</v>
      </c>
      <c r="F111" s="133">
        <f>F114+F113+F112</f>
        <v>523544</v>
      </c>
      <c r="G111" s="216">
        <f t="shared" si="8"/>
        <v>81.371464096984766</v>
      </c>
    </row>
    <row r="112" spans="1:7" x14ac:dyDescent="0.25">
      <c r="A112" s="63"/>
      <c r="B112" s="65" t="s">
        <v>85</v>
      </c>
      <c r="C112" s="64" t="s">
        <v>109</v>
      </c>
      <c r="D112" s="132">
        <v>607500</v>
      </c>
      <c r="E112" s="132">
        <v>531400</v>
      </c>
      <c r="F112" s="132">
        <v>415071</v>
      </c>
      <c r="G112" s="216">
        <f t="shared" si="8"/>
        <v>78.108957470831768</v>
      </c>
    </row>
    <row r="113" spans="1:11" x14ac:dyDescent="0.25">
      <c r="A113" s="63"/>
      <c r="B113" s="65" t="s">
        <v>162</v>
      </c>
      <c r="C113" s="64" t="s">
        <v>166</v>
      </c>
      <c r="D113" s="132">
        <v>150000</v>
      </c>
      <c r="E113" s="132">
        <v>112500</v>
      </c>
      <c r="F113" s="132">
        <v>108973</v>
      </c>
      <c r="G113" s="216">
        <f t="shared" si="8"/>
        <v>96.864888888888885</v>
      </c>
      <c r="H113" s="183"/>
      <c r="I113" s="182"/>
      <c r="J113" s="182"/>
      <c r="K113" s="182"/>
    </row>
    <row r="114" spans="1:11" ht="26.25" customHeight="1" x14ac:dyDescent="0.25">
      <c r="A114" s="63"/>
      <c r="B114" s="65" t="s">
        <v>196</v>
      </c>
      <c r="C114" s="66" t="s">
        <v>90</v>
      </c>
      <c r="D114" s="132">
        <v>-500</v>
      </c>
      <c r="E114" s="132">
        <v>-500</v>
      </c>
      <c r="F114" s="132">
        <v>-500</v>
      </c>
      <c r="G114" s="216">
        <v>0</v>
      </c>
    </row>
    <row r="115" spans="1:11" x14ac:dyDescent="0.25">
      <c r="A115" s="62">
        <v>9</v>
      </c>
      <c r="B115" s="62" t="s">
        <v>110</v>
      </c>
      <c r="C115" s="62">
        <v>74.02</v>
      </c>
      <c r="D115" s="136">
        <f>D116+D117+D118</f>
        <v>777320</v>
      </c>
      <c r="E115" s="136">
        <f>E116+E117+E118</f>
        <v>684680</v>
      </c>
      <c r="F115" s="136">
        <f>F116+F117+F118</f>
        <v>608096</v>
      </c>
      <c r="G115" s="216">
        <f t="shared" si="8"/>
        <v>88.814628731670268</v>
      </c>
    </row>
    <row r="116" spans="1:11" x14ac:dyDescent="0.25">
      <c r="A116" s="72"/>
      <c r="B116" s="64" t="s">
        <v>83</v>
      </c>
      <c r="C116" s="64" t="s">
        <v>84</v>
      </c>
      <c r="D116" s="137">
        <v>84400</v>
      </c>
      <c r="E116" s="132">
        <v>63400</v>
      </c>
      <c r="F116" s="137">
        <v>61586</v>
      </c>
      <c r="G116" s="216">
        <v>0</v>
      </c>
    </row>
    <row r="117" spans="1:11" x14ac:dyDescent="0.25">
      <c r="A117" s="72"/>
      <c r="B117" s="65" t="s">
        <v>85</v>
      </c>
      <c r="C117" s="64" t="s">
        <v>109</v>
      </c>
      <c r="D117" s="138">
        <v>647320</v>
      </c>
      <c r="E117" s="138">
        <v>575680</v>
      </c>
      <c r="F117" s="137">
        <v>500910</v>
      </c>
      <c r="G117" s="216">
        <f t="shared" si="8"/>
        <v>87.011881600889382</v>
      </c>
    </row>
    <row r="118" spans="1:11" x14ac:dyDescent="0.25">
      <c r="A118" s="72"/>
      <c r="B118" s="65" t="s">
        <v>179</v>
      </c>
      <c r="C118" s="64" t="s">
        <v>166</v>
      </c>
      <c r="D118" s="138">
        <v>45600</v>
      </c>
      <c r="E118" s="138">
        <v>45600</v>
      </c>
      <c r="F118" s="137">
        <v>45600</v>
      </c>
      <c r="G118" s="216">
        <f t="shared" si="8"/>
        <v>100</v>
      </c>
    </row>
    <row r="119" spans="1:11" x14ac:dyDescent="0.25">
      <c r="A119" s="62">
        <v>10</v>
      </c>
      <c r="B119" s="62" t="s">
        <v>111</v>
      </c>
      <c r="C119" s="62">
        <v>84.02</v>
      </c>
      <c r="D119" s="136">
        <f>D120+D121</f>
        <v>462400</v>
      </c>
      <c r="E119" s="136">
        <f t="shared" ref="E119:F119" si="14">E120+E121</f>
        <v>381500</v>
      </c>
      <c r="F119" s="136">
        <f t="shared" si="14"/>
        <v>52662</v>
      </c>
      <c r="G119" s="216">
        <f t="shared" si="8"/>
        <v>13.803931847968546</v>
      </c>
    </row>
    <row r="120" spans="1:11" x14ac:dyDescent="0.25">
      <c r="A120" s="67"/>
      <c r="B120" s="65" t="s">
        <v>85</v>
      </c>
      <c r="C120" s="64" t="s">
        <v>109</v>
      </c>
      <c r="D120" s="139">
        <v>462400</v>
      </c>
      <c r="E120" s="139">
        <v>381500</v>
      </c>
      <c r="F120" s="132">
        <v>52662</v>
      </c>
      <c r="G120" s="216">
        <f t="shared" si="8"/>
        <v>13.803931847968546</v>
      </c>
    </row>
    <row r="121" spans="1:11" ht="25.5" x14ac:dyDescent="0.25">
      <c r="A121" s="67"/>
      <c r="B121" s="65" t="s">
        <v>89</v>
      </c>
      <c r="C121" s="66" t="s">
        <v>90</v>
      </c>
      <c r="D121" s="132">
        <v>0</v>
      </c>
      <c r="E121" s="132">
        <v>0</v>
      </c>
      <c r="F121" s="132">
        <v>0</v>
      </c>
      <c r="G121" s="216">
        <v>0</v>
      </c>
    </row>
    <row r="122" spans="1:11" x14ac:dyDescent="0.25">
      <c r="A122" s="62"/>
      <c r="B122" s="73" t="s">
        <v>112</v>
      </c>
      <c r="C122" s="62"/>
      <c r="D122" s="136">
        <f>D119+D115+D111+D105+D99+D94+D89+D85+D80+D75</f>
        <v>20527650</v>
      </c>
      <c r="E122" s="136">
        <f>E119+E115+E111+E105+E99+E94+E89+E85+E80+E75</f>
        <v>16184510</v>
      </c>
      <c r="F122" s="136">
        <f>F119+F115+F111+F105+F99+F94+F89+F85+F80+F75</f>
        <v>12982575</v>
      </c>
      <c r="G122" s="216">
        <f t="shared" si="8"/>
        <v>80.21605226231749</v>
      </c>
    </row>
    <row r="123" spans="1:11" x14ac:dyDescent="0.25">
      <c r="A123" s="74"/>
      <c r="B123" s="108"/>
      <c r="C123" s="74"/>
      <c r="D123" s="177"/>
      <c r="E123" s="177"/>
      <c r="F123" s="177"/>
    </row>
    <row r="124" spans="1:11" x14ac:dyDescent="0.25">
      <c r="A124" s="74"/>
      <c r="B124" s="108"/>
      <c r="C124" s="74"/>
      <c r="D124" s="109"/>
      <c r="E124" s="109"/>
      <c r="F124" s="109"/>
    </row>
    <row r="125" spans="1:11" ht="38.25" customHeight="1" x14ac:dyDescent="0.3">
      <c r="A125" s="283" t="s">
        <v>226</v>
      </c>
      <c r="B125" s="283"/>
      <c r="C125" s="283"/>
      <c r="D125" s="283"/>
      <c r="E125" s="283"/>
      <c r="F125" s="283"/>
    </row>
    <row r="126" spans="1:11" x14ac:dyDescent="0.25">
      <c r="F126" s="59" t="s">
        <v>3</v>
      </c>
    </row>
    <row r="127" spans="1:11" ht="24" customHeight="1" x14ac:dyDescent="0.25">
      <c r="A127" s="284" t="s">
        <v>4</v>
      </c>
      <c r="B127" s="284" t="s">
        <v>5</v>
      </c>
      <c r="C127" s="284" t="s">
        <v>6</v>
      </c>
      <c r="D127" s="278" t="s">
        <v>190</v>
      </c>
      <c r="E127" s="280" t="s">
        <v>217</v>
      </c>
      <c r="F127" s="271" t="s">
        <v>223</v>
      </c>
      <c r="G127" s="268" t="s">
        <v>243</v>
      </c>
    </row>
    <row r="128" spans="1:11" ht="30.75" customHeight="1" x14ac:dyDescent="0.25">
      <c r="A128" s="285"/>
      <c r="B128" s="285"/>
      <c r="C128" s="285"/>
      <c r="D128" s="279"/>
      <c r="E128" s="281"/>
      <c r="F128" s="272"/>
      <c r="G128" s="268"/>
    </row>
    <row r="129" spans="1:7" ht="27" x14ac:dyDescent="0.25">
      <c r="A129" s="60">
        <v>1</v>
      </c>
      <c r="B129" s="61" t="s">
        <v>82</v>
      </c>
      <c r="C129" s="62">
        <v>51.02</v>
      </c>
      <c r="D129" s="133">
        <f>D131+D130</f>
        <v>250000</v>
      </c>
      <c r="E129" s="133">
        <f>E131+E130</f>
        <v>250000</v>
      </c>
      <c r="F129" s="133">
        <f>F131+F130</f>
        <v>207805</v>
      </c>
      <c r="G129" s="216">
        <f>F129/E129*100</f>
        <v>83.122</v>
      </c>
    </row>
    <row r="130" spans="1:7" ht="21.75" customHeight="1" x14ac:dyDescent="0.25">
      <c r="A130" s="169"/>
      <c r="B130" s="170" t="s">
        <v>179</v>
      </c>
      <c r="C130" s="171" t="s">
        <v>166</v>
      </c>
      <c r="D130" s="172">
        <v>0</v>
      </c>
      <c r="E130" s="132">
        <v>0</v>
      </c>
      <c r="F130" s="132">
        <v>0</v>
      </c>
      <c r="G130" s="216">
        <v>0</v>
      </c>
    </row>
    <row r="131" spans="1:7" ht="21.75" customHeight="1" x14ac:dyDescent="0.25">
      <c r="A131" s="103"/>
      <c r="B131" s="64" t="s">
        <v>93</v>
      </c>
      <c r="C131" s="64" t="s">
        <v>98</v>
      </c>
      <c r="D131" s="134">
        <v>250000</v>
      </c>
      <c r="E131" s="134">
        <v>250000</v>
      </c>
      <c r="F131" s="132">
        <v>207805</v>
      </c>
      <c r="G131" s="216">
        <f t="shared" ref="G131:G155" si="15">F131/E131*100</f>
        <v>83.122</v>
      </c>
    </row>
    <row r="132" spans="1:7" ht="25.5" customHeight="1" x14ac:dyDescent="0.25">
      <c r="A132" s="75">
        <v>2</v>
      </c>
      <c r="B132" s="61" t="s">
        <v>92</v>
      </c>
      <c r="C132" s="62">
        <v>61.02</v>
      </c>
      <c r="D132" s="145">
        <f>D133</f>
        <v>10000</v>
      </c>
      <c r="E132" s="145">
        <f>E133</f>
        <v>10000</v>
      </c>
      <c r="F132" s="145">
        <f>F133</f>
        <v>0</v>
      </c>
      <c r="G132" s="216">
        <v>0</v>
      </c>
    </row>
    <row r="133" spans="1:7" x14ac:dyDescent="0.25">
      <c r="A133" s="67"/>
      <c r="B133" s="64" t="s">
        <v>93</v>
      </c>
      <c r="C133" s="64" t="s">
        <v>98</v>
      </c>
      <c r="D133" s="134">
        <v>10000</v>
      </c>
      <c r="E133" s="134">
        <v>10000</v>
      </c>
      <c r="F133" s="132">
        <v>0</v>
      </c>
      <c r="G133" s="216">
        <v>0</v>
      </c>
    </row>
    <row r="134" spans="1:7" ht="23.25" customHeight="1" x14ac:dyDescent="0.25">
      <c r="A134" s="70">
        <v>3</v>
      </c>
      <c r="B134" s="62" t="s">
        <v>94</v>
      </c>
      <c r="C134" s="62">
        <v>65.02</v>
      </c>
      <c r="D134" s="133">
        <f>D135+D136+D137+D138</f>
        <v>3124540</v>
      </c>
      <c r="E134" s="133">
        <f>E135+E138+E137+E136</f>
        <v>3124540</v>
      </c>
      <c r="F134" s="133">
        <f>F135+F138+F137+F136</f>
        <v>2230317</v>
      </c>
      <c r="G134" s="216">
        <f t="shared" si="15"/>
        <v>71.380651231861322</v>
      </c>
    </row>
    <row r="135" spans="1:7" ht="40.5" x14ac:dyDescent="0.25">
      <c r="A135" s="67"/>
      <c r="B135" s="68" t="s">
        <v>102</v>
      </c>
      <c r="C135" s="64" t="s">
        <v>103</v>
      </c>
      <c r="D135" s="132">
        <v>0</v>
      </c>
      <c r="E135" s="132">
        <v>0</v>
      </c>
      <c r="F135" s="132">
        <v>0</v>
      </c>
      <c r="G135" s="216">
        <v>0</v>
      </c>
    </row>
    <row r="136" spans="1:7" ht="40.5" x14ac:dyDescent="0.25">
      <c r="A136" s="67"/>
      <c r="B136" s="68" t="s">
        <v>189</v>
      </c>
      <c r="C136" s="64" t="s">
        <v>177</v>
      </c>
      <c r="D136" s="132">
        <v>371850</v>
      </c>
      <c r="E136" s="132">
        <v>371850</v>
      </c>
      <c r="F136" s="132">
        <v>330106</v>
      </c>
      <c r="G136" s="216">
        <f t="shared" si="15"/>
        <v>88.773967997848587</v>
      </c>
    </row>
    <row r="137" spans="1:7" ht="27" x14ac:dyDescent="0.25">
      <c r="A137" s="67"/>
      <c r="B137" s="68" t="s">
        <v>180</v>
      </c>
      <c r="C137" s="64" t="s">
        <v>176</v>
      </c>
      <c r="D137" s="132">
        <v>2046400</v>
      </c>
      <c r="E137" s="132">
        <v>2046400</v>
      </c>
      <c r="F137" s="132">
        <v>1521723</v>
      </c>
      <c r="G137" s="216">
        <f t="shared" si="15"/>
        <v>74.360975371383901</v>
      </c>
    </row>
    <row r="138" spans="1:7" x14ac:dyDescent="0.25">
      <c r="A138" s="67"/>
      <c r="B138" s="64" t="s">
        <v>97</v>
      </c>
      <c r="C138" s="64" t="s">
        <v>98</v>
      </c>
      <c r="D138" s="132">
        <v>706290</v>
      </c>
      <c r="E138" s="132">
        <v>706290</v>
      </c>
      <c r="F138" s="132">
        <v>378488</v>
      </c>
      <c r="G138" s="216">
        <f t="shared" si="15"/>
        <v>53.588186155828346</v>
      </c>
    </row>
    <row r="139" spans="1:7" x14ac:dyDescent="0.25">
      <c r="A139" s="70">
        <v>4</v>
      </c>
      <c r="B139" s="62" t="s">
        <v>99</v>
      </c>
      <c r="C139" s="62">
        <v>66.02</v>
      </c>
      <c r="D139" s="133">
        <f>D140+D141+D142</f>
        <v>5000</v>
      </c>
      <c r="E139" s="133">
        <f t="shared" ref="E139:F139" si="16">E140+E141+E142</f>
        <v>5000</v>
      </c>
      <c r="F139" s="133">
        <f t="shared" si="16"/>
        <v>0</v>
      </c>
      <c r="G139" s="216">
        <f t="shared" si="15"/>
        <v>0</v>
      </c>
    </row>
    <row r="140" spans="1:7" ht="27" x14ac:dyDescent="0.25">
      <c r="A140" s="63"/>
      <c r="B140" s="68" t="s">
        <v>100</v>
      </c>
      <c r="C140" s="64" t="s">
        <v>101</v>
      </c>
      <c r="D140" s="132">
        <v>0</v>
      </c>
      <c r="E140" s="132">
        <v>0</v>
      </c>
      <c r="F140" s="132">
        <v>0</v>
      </c>
      <c r="G140" s="216">
        <v>0</v>
      </c>
    </row>
    <row r="141" spans="1:7" ht="40.5" x14ac:dyDescent="0.25">
      <c r="A141" s="67"/>
      <c r="B141" s="68" t="s">
        <v>102</v>
      </c>
      <c r="C141" s="64" t="s">
        <v>103</v>
      </c>
      <c r="D141" s="132">
        <v>0</v>
      </c>
      <c r="E141" s="132">
        <v>0</v>
      </c>
      <c r="F141" s="132">
        <v>0</v>
      </c>
      <c r="G141" s="216">
        <v>0</v>
      </c>
    </row>
    <row r="142" spans="1:7" x14ac:dyDescent="0.25">
      <c r="A142" s="67"/>
      <c r="B142" s="68" t="s">
        <v>104</v>
      </c>
      <c r="C142" s="64" t="s">
        <v>98</v>
      </c>
      <c r="D142" s="132">
        <v>5000</v>
      </c>
      <c r="E142" s="132">
        <v>5000</v>
      </c>
      <c r="F142" s="132">
        <v>0</v>
      </c>
      <c r="G142" s="216">
        <f t="shared" si="15"/>
        <v>0</v>
      </c>
    </row>
    <row r="143" spans="1:7" x14ac:dyDescent="0.25">
      <c r="A143" s="70">
        <v>5</v>
      </c>
      <c r="B143" s="62" t="s">
        <v>105</v>
      </c>
      <c r="C143" s="62">
        <v>67.02</v>
      </c>
      <c r="D143" s="133">
        <f>D144</f>
        <v>250000</v>
      </c>
      <c r="E143" s="133">
        <f t="shared" ref="E143:F143" si="17">E144</f>
        <v>250000</v>
      </c>
      <c r="F143" s="133">
        <f t="shared" si="17"/>
        <v>248094</v>
      </c>
      <c r="G143" s="216">
        <v>0</v>
      </c>
    </row>
    <row r="144" spans="1:7" x14ac:dyDescent="0.25">
      <c r="A144" s="69"/>
      <c r="B144" s="64" t="s">
        <v>97</v>
      </c>
      <c r="C144" s="64" t="s">
        <v>98</v>
      </c>
      <c r="D144" s="132">
        <v>250000</v>
      </c>
      <c r="E144" s="132">
        <v>250000</v>
      </c>
      <c r="F144" s="132">
        <v>248094</v>
      </c>
      <c r="G144" s="216">
        <v>0</v>
      </c>
    </row>
    <row r="145" spans="1:19" x14ac:dyDescent="0.25">
      <c r="A145" s="70">
        <v>6</v>
      </c>
      <c r="B145" s="71" t="s">
        <v>108</v>
      </c>
      <c r="C145" s="62">
        <v>70.02</v>
      </c>
      <c r="D145" s="133">
        <f>D148+D147+D149+D146</f>
        <v>6702570</v>
      </c>
      <c r="E145" s="133">
        <f>E148+E147+E149+E146</f>
        <v>5902570</v>
      </c>
      <c r="F145" s="133">
        <f>F146+F147+F148+F149</f>
        <v>447129</v>
      </c>
      <c r="G145" s="216">
        <f t="shared" si="15"/>
        <v>7.5751579396771245</v>
      </c>
    </row>
    <row r="146" spans="1:19" ht="43.5" customHeight="1" x14ac:dyDescent="0.25">
      <c r="A146" s="63"/>
      <c r="B146" s="227" t="s">
        <v>195</v>
      </c>
      <c r="C146" s="64" t="s">
        <v>103</v>
      </c>
      <c r="D146" s="132">
        <v>5209430</v>
      </c>
      <c r="E146" s="132">
        <v>4409430</v>
      </c>
      <c r="F146" s="132">
        <v>320820</v>
      </c>
      <c r="G146" s="228">
        <v>0</v>
      </c>
    </row>
    <row r="147" spans="1:19" ht="40.5" x14ac:dyDescent="0.25">
      <c r="A147" s="70"/>
      <c r="B147" s="173" t="s">
        <v>178</v>
      </c>
      <c r="C147" s="171" t="s">
        <v>177</v>
      </c>
      <c r="D147" s="172">
        <v>873950</v>
      </c>
      <c r="E147" s="172">
        <v>873950</v>
      </c>
      <c r="F147" s="172">
        <v>0</v>
      </c>
      <c r="G147" s="216">
        <f t="shared" si="15"/>
        <v>0</v>
      </c>
    </row>
    <row r="148" spans="1:19" x14ac:dyDescent="0.25">
      <c r="A148" s="63"/>
      <c r="B148" s="64" t="s">
        <v>97</v>
      </c>
      <c r="C148" s="64" t="s">
        <v>98</v>
      </c>
      <c r="D148" s="132">
        <v>626780</v>
      </c>
      <c r="E148" s="132">
        <v>626780</v>
      </c>
      <c r="F148" s="132">
        <v>133901</v>
      </c>
      <c r="G148" s="216">
        <f t="shared" si="15"/>
        <v>21.363317272408182</v>
      </c>
    </row>
    <row r="149" spans="1:19" ht="25.5" x14ac:dyDescent="0.25">
      <c r="A149" s="63"/>
      <c r="B149" s="65" t="s">
        <v>191</v>
      </c>
      <c r="C149" s="66" t="s">
        <v>90</v>
      </c>
      <c r="D149" s="132">
        <v>-7590</v>
      </c>
      <c r="E149" s="132">
        <v>-7590</v>
      </c>
      <c r="F149" s="132">
        <v>-7592</v>
      </c>
      <c r="G149" s="216">
        <v>0</v>
      </c>
    </row>
    <row r="150" spans="1:19" x14ac:dyDescent="0.25">
      <c r="A150" s="62">
        <v>7</v>
      </c>
      <c r="B150" s="62" t="s">
        <v>110</v>
      </c>
      <c r="C150" s="62">
        <v>74.02</v>
      </c>
      <c r="D150" s="179">
        <f>D151</f>
        <v>0</v>
      </c>
      <c r="E150" s="179">
        <f>E151</f>
        <v>0</v>
      </c>
      <c r="F150" s="179">
        <f>F151</f>
        <v>0</v>
      </c>
      <c r="G150" s="216">
        <v>0</v>
      </c>
    </row>
    <row r="151" spans="1:19" x14ac:dyDescent="0.25">
      <c r="A151" s="63"/>
      <c r="B151" s="64" t="s">
        <v>97</v>
      </c>
      <c r="C151" s="64" t="s">
        <v>98</v>
      </c>
      <c r="D151" s="132">
        <v>0</v>
      </c>
      <c r="E151" s="132">
        <v>0</v>
      </c>
      <c r="F151" s="132">
        <v>0</v>
      </c>
      <c r="G151" s="216">
        <v>0</v>
      </c>
    </row>
    <row r="152" spans="1:19" x14ac:dyDescent="0.25">
      <c r="A152" s="70">
        <v>8</v>
      </c>
      <c r="B152" s="62" t="s">
        <v>111</v>
      </c>
      <c r="C152" s="62">
        <v>84.02</v>
      </c>
      <c r="D152" s="136">
        <f>D153</f>
        <v>1895590</v>
      </c>
      <c r="E152" s="136">
        <f t="shared" ref="E152:F152" si="18">E153</f>
        <v>1895590</v>
      </c>
      <c r="F152" s="136">
        <f t="shared" si="18"/>
        <v>831091</v>
      </c>
      <c r="G152" s="216">
        <f t="shared" si="15"/>
        <v>43.843394404908238</v>
      </c>
    </row>
    <row r="153" spans="1:19" x14ac:dyDescent="0.25">
      <c r="A153" s="69"/>
      <c r="B153" s="68" t="s">
        <v>104</v>
      </c>
      <c r="C153" s="64" t="s">
        <v>98</v>
      </c>
      <c r="D153" s="139">
        <v>1895590</v>
      </c>
      <c r="E153" s="139">
        <v>1895590</v>
      </c>
      <c r="F153" s="132">
        <v>831091</v>
      </c>
      <c r="G153" s="216">
        <f t="shared" si="15"/>
        <v>43.843394404908238</v>
      </c>
    </row>
    <row r="154" spans="1:19" x14ac:dyDescent="0.25">
      <c r="A154" s="69"/>
      <c r="B154" s="68"/>
      <c r="C154" s="64"/>
      <c r="D154" s="139"/>
      <c r="E154" s="139"/>
      <c r="F154" s="132"/>
      <c r="G154" s="216">
        <v>0</v>
      </c>
    </row>
    <row r="155" spans="1:19" x14ac:dyDescent="0.25">
      <c r="A155" s="62"/>
      <c r="B155" s="73" t="s">
        <v>112</v>
      </c>
      <c r="C155" s="62"/>
      <c r="D155" s="136">
        <f>D152+D145+D143+D139+D134+D132+D129+D150</f>
        <v>12237700</v>
      </c>
      <c r="E155" s="136">
        <f>E152+E145+E143+E139+E134+E132+E129+E150</f>
        <v>11437700</v>
      </c>
      <c r="F155" s="136">
        <f>F152+F145+F143+F139+F134+F132+F129+F150</f>
        <v>3964436</v>
      </c>
      <c r="G155" s="216">
        <f t="shared" si="15"/>
        <v>34.661129422873479</v>
      </c>
    </row>
    <row r="156" spans="1:19" x14ac:dyDescent="0.25">
      <c r="A156" s="74"/>
      <c r="B156" s="108"/>
      <c r="C156" s="74"/>
      <c r="D156" s="177" t="s">
        <v>81</v>
      </c>
      <c r="E156" s="177"/>
      <c r="G156"/>
    </row>
    <row r="157" spans="1:19" x14ac:dyDescent="0.25">
      <c r="A157" s="259"/>
      <c r="B157" s="258" t="s">
        <v>212</v>
      </c>
      <c r="C157" s="40"/>
      <c r="D157" s="258" t="s">
        <v>213</v>
      </c>
      <c r="E157" s="258"/>
      <c r="F157" s="258"/>
      <c r="G157" s="259"/>
      <c r="H157" s="259"/>
      <c r="N157" s="186"/>
      <c r="O157" s="40"/>
      <c r="P157" s="40"/>
      <c r="Q157" s="40"/>
      <c r="R157" s="40"/>
      <c r="S157" s="40"/>
    </row>
    <row r="158" spans="1:19" x14ac:dyDescent="0.25">
      <c r="A158" s="259"/>
      <c r="B158" s="258" t="s">
        <v>214</v>
      </c>
      <c r="C158" s="40"/>
      <c r="D158" s="40" t="s">
        <v>81</v>
      </c>
      <c r="E158" s="40" t="s">
        <v>215</v>
      </c>
      <c r="F158" s="40"/>
      <c r="G158" s="259"/>
      <c r="H158" s="259"/>
      <c r="N158" s="186"/>
      <c r="O158" s="40"/>
      <c r="P158" s="40"/>
      <c r="Q158" s="40"/>
      <c r="R158" s="40"/>
      <c r="S158" s="40"/>
    </row>
    <row r="159" spans="1:19" ht="15.75" x14ac:dyDescent="0.25">
      <c r="A159" s="259"/>
      <c r="B159" s="104"/>
      <c r="C159" s="104"/>
      <c r="D159" s="104"/>
      <c r="E159" s="105"/>
      <c r="F159" s="257"/>
      <c r="G159" s="259"/>
      <c r="H159" s="259"/>
      <c r="N159" s="187"/>
      <c r="O159" s="104"/>
      <c r="P159" s="104"/>
      <c r="Q159" s="105"/>
      <c r="R159" s="269"/>
      <c r="S159" s="270"/>
    </row>
    <row r="160" spans="1:19" x14ac:dyDescent="0.25">
      <c r="B160" s="255"/>
      <c r="C160" s="255"/>
      <c r="D160" s="255"/>
      <c r="E160" s="255"/>
      <c r="F160" s="255"/>
      <c r="G160"/>
    </row>
    <row r="161" spans="2:6" x14ac:dyDescent="0.25">
      <c r="B161" s="255"/>
      <c r="C161" s="255"/>
      <c r="D161" s="255"/>
      <c r="E161" s="255"/>
      <c r="F161" s="255"/>
    </row>
    <row r="162" spans="2:6" x14ac:dyDescent="0.25">
      <c r="B162" s="255"/>
      <c r="C162" s="255"/>
      <c r="D162" s="255"/>
      <c r="E162" s="255"/>
      <c r="F162" s="255"/>
    </row>
  </sheetData>
  <mergeCells count="25">
    <mergeCell ref="F6:F7"/>
    <mergeCell ref="A4:G4"/>
    <mergeCell ref="A71:F71"/>
    <mergeCell ref="A73:A74"/>
    <mergeCell ref="B73:B74"/>
    <mergeCell ref="C73:C74"/>
    <mergeCell ref="D73:D74"/>
    <mergeCell ref="E73:E74"/>
    <mergeCell ref="F73:F74"/>
    <mergeCell ref="A6:A7"/>
    <mergeCell ref="B6:B7"/>
    <mergeCell ref="C6:C7"/>
    <mergeCell ref="D6:D7"/>
    <mergeCell ref="E6:E7"/>
    <mergeCell ref="G6:G7"/>
    <mergeCell ref="G73:G74"/>
    <mergeCell ref="G127:G128"/>
    <mergeCell ref="R159:S159"/>
    <mergeCell ref="A125:F125"/>
    <mergeCell ref="A127:A128"/>
    <mergeCell ref="B127:B128"/>
    <mergeCell ref="C127:C128"/>
    <mergeCell ref="D127:D128"/>
    <mergeCell ref="E127:E128"/>
    <mergeCell ref="F127:F128"/>
  </mergeCells>
  <pageMargins left="0.70866141732283472" right="0.70866141732283472" top="0.74803149606299213" bottom="0.74803149606299213" header="0.31496062992125984" footer="0.31496062992125984"/>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view="pageBreakPreview" topLeftCell="A64" zoomScale="93" zoomScaleNormal="100" zoomScaleSheetLayoutView="93" zoomScalePageLayoutView="69" workbookViewId="0">
      <selection activeCell="G80" sqref="G80"/>
    </sheetView>
  </sheetViews>
  <sheetFormatPr defaultRowHeight="15" x14ac:dyDescent="0.25"/>
  <cols>
    <col min="1" max="1" width="5.7109375" customWidth="1"/>
    <col min="2" max="2" width="33.5703125" customWidth="1"/>
    <col min="3" max="3" width="11.42578125" customWidth="1"/>
    <col min="4" max="5" width="15.28515625" customWidth="1"/>
    <col min="6" max="6" width="15.42578125" customWidth="1"/>
    <col min="7" max="7" width="11.140625" style="130" customWidth="1"/>
  </cols>
  <sheetData>
    <row r="1" spans="1:7" x14ac:dyDescent="0.25">
      <c r="A1" s="76" t="s">
        <v>0</v>
      </c>
      <c r="B1" s="76"/>
      <c r="C1" s="130" t="s">
        <v>227</v>
      </c>
      <c r="D1" s="131"/>
      <c r="E1" s="130"/>
      <c r="F1" s="130"/>
    </row>
    <row r="2" spans="1:7" x14ac:dyDescent="0.25">
      <c r="A2" s="76" t="s">
        <v>1</v>
      </c>
      <c r="B2" s="76"/>
      <c r="C2" s="78"/>
      <c r="D2" s="77"/>
      <c r="E2" s="77"/>
      <c r="F2" s="77"/>
    </row>
    <row r="3" spans="1:7" x14ac:dyDescent="0.25">
      <c r="A3" s="76" t="s">
        <v>2</v>
      </c>
      <c r="B3" s="76"/>
      <c r="C3" s="77"/>
      <c r="D3" s="77" t="s">
        <v>81</v>
      </c>
      <c r="E3" s="77"/>
      <c r="F3" s="77"/>
    </row>
    <row r="4" spans="1:7" ht="33" customHeight="1" x14ac:dyDescent="0.25">
      <c r="A4" s="287" t="s">
        <v>228</v>
      </c>
      <c r="B4" s="274"/>
      <c r="C4" s="274"/>
      <c r="D4" s="274"/>
      <c r="E4" s="274"/>
      <c r="F4" s="274"/>
    </row>
    <row r="5" spans="1:7" x14ac:dyDescent="0.25">
      <c r="A5" s="76"/>
      <c r="B5" s="79" t="s">
        <v>161</v>
      </c>
      <c r="C5" s="76"/>
      <c r="D5" s="76"/>
      <c r="E5" s="76"/>
      <c r="F5" s="76" t="s">
        <v>3</v>
      </c>
    </row>
    <row r="6" spans="1:7" ht="22.5" customHeight="1" x14ac:dyDescent="0.25">
      <c r="A6" s="286" t="s">
        <v>4</v>
      </c>
      <c r="B6" s="286" t="s">
        <v>5</v>
      </c>
      <c r="C6" s="286" t="s">
        <v>6</v>
      </c>
      <c r="D6" s="278" t="s">
        <v>190</v>
      </c>
      <c r="E6" s="280" t="s">
        <v>217</v>
      </c>
      <c r="F6" s="271" t="s">
        <v>218</v>
      </c>
      <c r="G6" s="268" t="s">
        <v>243</v>
      </c>
    </row>
    <row r="7" spans="1:7" ht="36" customHeight="1" x14ac:dyDescent="0.25">
      <c r="A7" s="276"/>
      <c r="B7" s="276"/>
      <c r="C7" s="276"/>
      <c r="D7" s="279"/>
      <c r="E7" s="281"/>
      <c r="F7" s="272"/>
      <c r="G7" s="268"/>
    </row>
    <row r="8" spans="1:7" ht="29.25" x14ac:dyDescent="0.25">
      <c r="A8" s="80">
        <v>1</v>
      </c>
      <c r="B8" s="81" t="s">
        <v>160</v>
      </c>
      <c r="C8" s="264" t="s">
        <v>183</v>
      </c>
      <c r="D8" s="157">
        <v>0</v>
      </c>
      <c r="E8" s="157">
        <v>0</v>
      </c>
      <c r="F8" s="265">
        <v>0</v>
      </c>
      <c r="G8" s="210">
        <v>0</v>
      </c>
    </row>
    <row r="9" spans="1:7" ht="21" customHeight="1" x14ac:dyDescent="0.25">
      <c r="A9" s="80">
        <v>2</v>
      </c>
      <c r="B9" s="82" t="s">
        <v>197</v>
      </c>
      <c r="C9" s="167" t="s">
        <v>167</v>
      </c>
      <c r="D9" s="166">
        <v>70000</v>
      </c>
      <c r="E9" s="166">
        <v>55000</v>
      </c>
      <c r="F9" s="151">
        <v>19656</v>
      </c>
      <c r="G9" s="210">
        <f>F9/E9*100</f>
        <v>35.738181818181822</v>
      </c>
    </row>
    <row r="10" spans="1:7" ht="29.25" x14ac:dyDescent="0.25">
      <c r="A10" s="80">
        <v>3</v>
      </c>
      <c r="B10" s="82" t="s">
        <v>115</v>
      </c>
      <c r="C10" s="83" t="s">
        <v>116</v>
      </c>
      <c r="D10" s="166">
        <v>750000</v>
      </c>
      <c r="E10" s="166">
        <v>649000</v>
      </c>
      <c r="F10" s="151">
        <v>326573</v>
      </c>
      <c r="G10" s="210">
        <f t="shared" ref="G10:G33" si="0">F10/E10*100</f>
        <v>50.319414483821269</v>
      </c>
    </row>
    <row r="11" spans="1:7" ht="29.25" x14ac:dyDescent="0.25">
      <c r="A11" s="80">
        <v>4</v>
      </c>
      <c r="B11" s="82" t="s">
        <v>117</v>
      </c>
      <c r="C11" s="83" t="s">
        <v>118</v>
      </c>
      <c r="D11" s="166">
        <v>188000</v>
      </c>
      <c r="E11" s="166">
        <v>138000</v>
      </c>
      <c r="F11" s="151">
        <v>79639</v>
      </c>
      <c r="G11" s="210">
        <f t="shared" si="0"/>
        <v>57.709420289855075</v>
      </c>
    </row>
    <row r="12" spans="1:7" ht="26.25" x14ac:dyDescent="0.25">
      <c r="A12" s="80">
        <v>5</v>
      </c>
      <c r="B12" s="107" t="s">
        <v>119</v>
      </c>
      <c r="C12" s="84" t="s">
        <v>120</v>
      </c>
      <c r="D12" s="217">
        <v>36127500</v>
      </c>
      <c r="E12" s="217">
        <v>28114500</v>
      </c>
      <c r="F12" s="157">
        <v>26964177</v>
      </c>
      <c r="G12" s="210">
        <f t="shared" si="0"/>
        <v>95.90843514912234</v>
      </c>
    </row>
    <row r="13" spans="1:7" ht="26.25" x14ac:dyDescent="0.25">
      <c r="A13" s="80">
        <v>6</v>
      </c>
      <c r="B13" s="85" t="s">
        <v>121</v>
      </c>
      <c r="C13" s="80" t="s">
        <v>122</v>
      </c>
      <c r="D13" s="166">
        <v>13050000</v>
      </c>
      <c r="E13" s="166">
        <v>9825000</v>
      </c>
      <c r="F13" s="151">
        <v>9873889</v>
      </c>
      <c r="G13" s="210">
        <f t="shared" si="0"/>
        <v>100.49759796437658</v>
      </c>
    </row>
    <row r="14" spans="1:7" ht="28.5" customHeight="1" x14ac:dyDescent="0.25">
      <c r="A14" s="80">
        <v>7</v>
      </c>
      <c r="B14" s="82" t="s">
        <v>123</v>
      </c>
      <c r="C14" s="84" t="s">
        <v>124</v>
      </c>
      <c r="D14" s="217">
        <v>229180</v>
      </c>
      <c r="E14" s="217">
        <v>185780</v>
      </c>
      <c r="F14" s="157">
        <v>152146</v>
      </c>
      <c r="G14" s="210">
        <f t="shared" si="0"/>
        <v>81.895790720206691</v>
      </c>
    </row>
    <row r="15" spans="1:7" x14ac:dyDescent="0.25">
      <c r="A15" s="80">
        <v>8</v>
      </c>
      <c r="B15" s="82" t="s">
        <v>182</v>
      </c>
      <c r="C15" s="80" t="s">
        <v>181</v>
      </c>
      <c r="D15" s="218">
        <v>0</v>
      </c>
      <c r="E15" s="218">
        <v>0</v>
      </c>
      <c r="F15" s="175">
        <v>0</v>
      </c>
      <c r="G15" s="210">
        <v>0</v>
      </c>
    </row>
    <row r="16" spans="1:7" x14ac:dyDescent="0.25">
      <c r="A16" s="80">
        <v>9</v>
      </c>
      <c r="B16" s="82" t="s">
        <v>60</v>
      </c>
      <c r="C16" s="80" t="s">
        <v>126</v>
      </c>
      <c r="D16" s="166">
        <v>79420</v>
      </c>
      <c r="E16" s="166">
        <v>79420</v>
      </c>
      <c r="F16" s="151">
        <v>82418</v>
      </c>
      <c r="G16" s="210">
        <f t="shared" si="0"/>
        <v>103.7748677914883</v>
      </c>
    </row>
    <row r="17" spans="1:14" ht="39" x14ac:dyDescent="0.25">
      <c r="A17" s="80">
        <v>10</v>
      </c>
      <c r="B17" s="54" t="s">
        <v>62</v>
      </c>
      <c r="C17" s="45" t="s">
        <v>127</v>
      </c>
      <c r="D17" s="219">
        <v>-8000</v>
      </c>
      <c r="E17" s="220">
        <v>-8000</v>
      </c>
      <c r="F17" s="148">
        <v>0</v>
      </c>
      <c r="G17" s="210">
        <f t="shared" si="0"/>
        <v>0</v>
      </c>
    </row>
    <row r="18" spans="1:14" x14ac:dyDescent="0.25">
      <c r="A18" s="80">
        <v>11</v>
      </c>
      <c r="B18" s="54" t="s">
        <v>64</v>
      </c>
      <c r="C18" s="87" t="s">
        <v>128</v>
      </c>
      <c r="D18" s="219">
        <v>8000</v>
      </c>
      <c r="E18" s="220">
        <v>8000</v>
      </c>
      <c r="F18" s="148">
        <v>0</v>
      </c>
      <c r="G18" s="210">
        <f t="shared" si="0"/>
        <v>0</v>
      </c>
    </row>
    <row r="19" spans="1:14" ht="43.5" customHeight="1" x14ac:dyDescent="0.25">
      <c r="A19" s="80">
        <v>12</v>
      </c>
      <c r="B19" s="54" t="s">
        <v>129</v>
      </c>
      <c r="C19" s="45" t="s">
        <v>130</v>
      </c>
      <c r="D19" s="221">
        <v>147900</v>
      </c>
      <c r="E19" s="157">
        <v>147900</v>
      </c>
      <c r="F19" s="157">
        <v>2500</v>
      </c>
      <c r="G19" s="210">
        <f t="shared" si="0"/>
        <v>1.6903313049357673</v>
      </c>
    </row>
    <row r="20" spans="1:14" ht="38.25" customHeight="1" x14ac:dyDescent="0.25">
      <c r="A20" s="80">
        <v>13</v>
      </c>
      <c r="B20" s="54" t="s">
        <v>131</v>
      </c>
      <c r="C20" s="45" t="s">
        <v>132</v>
      </c>
      <c r="D20" s="221">
        <v>913000</v>
      </c>
      <c r="E20" s="157">
        <v>913000</v>
      </c>
      <c r="F20" s="157">
        <v>203639</v>
      </c>
      <c r="G20" s="210">
        <f t="shared" si="0"/>
        <v>22.304381161007665</v>
      </c>
    </row>
    <row r="21" spans="1:14" ht="19.5" customHeight="1" x14ac:dyDescent="0.25">
      <c r="A21" s="80">
        <v>14</v>
      </c>
      <c r="B21" s="229" t="s">
        <v>198</v>
      </c>
      <c r="C21" s="4" t="s">
        <v>199</v>
      </c>
      <c r="D21" s="221">
        <f>D24+D23+D22</f>
        <v>28310</v>
      </c>
      <c r="E21" s="221">
        <f t="shared" ref="E21:F21" si="1">E24+E23+E22</f>
        <v>28310</v>
      </c>
      <c r="F21" s="221">
        <f t="shared" si="1"/>
        <v>16310</v>
      </c>
      <c r="G21" s="210">
        <f t="shared" si="0"/>
        <v>57.612151183327441</v>
      </c>
    </row>
    <row r="22" spans="1:14" ht="92.25" customHeight="1" x14ac:dyDescent="0.25">
      <c r="A22" s="80"/>
      <c r="B22" s="254" t="s">
        <v>205</v>
      </c>
      <c r="C22" s="21" t="s">
        <v>206</v>
      </c>
      <c r="D22" s="231">
        <v>16310</v>
      </c>
      <c r="E22" s="218">
        <v>16310</v>
      </c>
      <c r="F22" s="218">
        <v>16310</v>
      </c>
      <c r="G22" s="232">
        <f t="shared" si="0"/>
        <v>100</v>
      </c>
    </row>
    <row r="23" spans="1:14" ht="46.5" customHeight="1" x14ac:dyDescent="0.25">
      <c r="A23" s="80"/>
      <c r="B23" s="230" t="s">
        <v>200</v>
      </c>
      <c r="C23" s="21" t="s">
        <v>201</v>
      </c>
      <c r="D23" s="231">
        <v>10000</v>
      </c>
      <c r="E23" s="218">
        <v>10000</v>
      </c>
      <c r="F23" s="218">
        <v>0</v>
      </c>
      <c r="G23" s="232">
        <f t="shared" si="0"/>
        <v>0</v>
      </c>
    </row>
    <row r="24" spans="1:14" ht="24" customHeight="1" x14ac:dyDescent="0.25">
      <c r="A24" s="80"/>
      <c r="B24" s="230" t="s">
        <v>202</v>
      </c>
      <c r="C24" s="21" t="s">
        <v>203</v>
      </c>
      <c r="D24" s="231">
        <v>2000</v>
      </c>
      <c r="E24" s="218">
        <v>2000</v>
      </c>
      <c r="F24" s="218">
        <v>0</v>
      </c>
      <c r="G24" s="232">
        <f t="shared" si="0"/>
        <v>0</v>
      </c>
    </row>
    <row r="25" spans="1:14" x14ac:dyDescent="0.25">
      <c r="A25" s="80">
        <v>15</v>
      </c>
      <c r="B25" s="88" t="s">
        <v>133</v>
      </c>
      <c r="C25" s="80" t="s">
        <v>134</v>
      </c>
      <c r="D25" s="152">
        <f>D30+D29+D28+D27+D26</f>
        <v>46201500</v>
      </c>
      <c r="E25" s="152">
        <f t="shared" ref="E25:F25" si="2">E26+E27+E28+E30+E29</f>
        <v>35051500</v>
      </c>
      <c r="F25" s="152">
        <f t="shared" si="2"/>
        <v>33277429</v>
      </c>
      <c r="G25" s="210">
        <f t="shared" si="0"/>
        <v>94.938673095302633</v>
      </c>
    </row>
    <row r="26" spans="1:14" ht="26.25" x14ac:dyDescent="0.25">
      <c r="A26" s="80"/>
      <c r="B26" s="89" t="s">
        <v>135</v>
      </c>
      <c r="C26" s="90" t="s">
        <v>136</v>
      </c>
      <c r="D26" s="154">
        <v>425000</v>
      </c>
      <c r="E26" s="154">
        <v>375000</v>
      </c>
      <c r="F26" s="155">
        <v>375000</v>
      </c>
      <c r="G26" s="210">
        <f t="shared" si="0"/>
        <v>100</v>
      </c>
    </row>
    <row r="27" spans="1:14" ht="33" customHeight="1" x14ac:dyDescent="0.25">
      <c r="A27" s="80"/>
      <c r="B27" s="89" t="s">
        <v>137</v>
      </c>
      <c r="C27" s="90" t="s">
        <v>138</v>
      </c>
      <c r="D27" s="155">
        <v>415000</v>
      </c>
      <c r="E27" s="155">
        <v>365000</v>
      </c>
      <c r="F27" s="155">
        <v>0</v>
      </c>
      <c r="G27" s="210">
        <f t="shared" si="0"/>
        <v>0</v>
      </c>
      <c r="N27" s="248"/>
    </row>
    <row r="28" spans="1:14" ht="26.25" x14ac:dyDescent="0.25">
      <c r="A28" s="80"/>
      <c r="B28" s="89" t="s">
        <v>139</v>
      </c>
      <c r="C28" s="260" t="s">
        <v>140</v>
      </c>
      <c r="D28" s="155">
        <v>0</v>
      </c>
      <c r="E28" s="155">
        <v>0</v>
      </c>
      <c r="F28" s="155">
        <v>0</v>
      </c>
      <c r="G28" s="210">
        <v>0</v>
      </c>
    </row>
    <row r="29" spans="1:14" ht="51.75" x14ac:dyDescent="0.25">
      <c r="A29" s="80"/>
      <c r="B29" s="89" t="s">
        <v>164</v>
      </c>
      <c r="C29" s="90" t="s">
        <v>163</v>
      </c>
      <c r="D29" s="154">
        <v>0</v>
      </c>
      <c r="E29" s="154">
        <v>0</v>
      </c>
      <c r="F29" s="155">
        <v>0</v>
      </c>
      <c r="G29" s="210">
        <v>0</v>
      </c>
    </row>
    <row r="30" spans="1:14" ht="39" x14ac:dyDescent="0.25">
      <c r="A30" s="80"/>
      <c r="B30" s="89" t="s">
        <v>141</v>
      </c>
      <c r="C30" s="90" t="s">
        <v>142</v>
      </c>
      <c r="D30" s="154">
        <v>45361500</v>
      </c>
      <c r="E30" s="154">
        <v>34311500</v>
      </c>
      <c r="F30" s="155">
        <v>32902429</v>
      </c>
      <c r="G30" s="210">
        <f t="shared" si="0"/>
        <v>95.893298165338152</v>
      </c>
    </row>
    <row r="31" spans="1:14" x14ac:dyDescent="0.25">
      <c r="A31" s="80">
        <v>16</v>
      </c>
      <c r="B31" s="250" t="s">
        <v>207</v>
      </c>
      <c r="C31" s="251" t="s">
        <v>208</v>
      </c>
      <c r="D31" s="252">
        <f>D32</f>
        <v>40780</v>
      </c>
      <c r="E31" s="252">
        <v>40780</v>
      </c>
      <c r="F31" s="252">
        <f>F32</f>
        <v>40775</v>
      </c>
      <c r="G31" s="210">
        <f t="shared" si="0"/>
        <v>99.987739087788128</v>
      </c>
    </row>
    <row r="32" spans="1:14" ht="40.5" customHeight="1" x14ac:dyDescent="0.25">
      <c r="A32" s="80"/>
      <c r="B32" s="89" t="s">
        <v>209</v>
      </c>
      <c r="C32" s="90" t="s">
        <v>210</v>
      </c>
      <c r="D32" s="154">
        <v>40780</v>
      </c>
      <c r="E32" s="154">
        <v>40780</v>
      </c>
      <c r="F32" s="155">
        <v>40775</v>
      </c>
      <c r="G32" s="210">
        <f t="shared" si="0"/>
        <v>99.987739087788128</v>
      </c>
    </row>
    <row r="33" spans="1:7" ht="24.75" customHeight="1" x14ac:dyDescent="0.25">
      <c r="A33" s="92"/>
      <c r="B33" s="92" t="s">
        <v>143</v>
      </c>
      <c r="C33" s="92"/>
      <c r="D33" s="253">
        <f>D25+D20+D19+D18+D17+D16+D14+D13+D12+D11+D10+D8+D9+D15+D21+D31</f>
        <v>97825590</v>
      </c>
      <c r="E33" s="253">
        <f t="shared" ref="E33:F33" si="3">E25+E20+E19+E18+E17+E16+E14+E13+E12+E11+E10+E8+E9+E15+E21+E31</f>
        <v>75228190</v>
      </c>
      <c r="F33" s="253">
        <f t="shared" si="3"/>
        <v>71039151</v>
      </c>
      <c r="G33" s="210">
        <f t="shared" si="0"/>
        <v>94.431556840593927</v>
      </c>
    </row>
    <row r="34" spans="1:7" x14ac:dyDescent="0.25">
      <c r="A34" s="195"/>
      <c r="B34" s="197" t="s">
        <v>81</v>
      </c>
      <c r="C34" s="196"/>
      <c r="D34" s="189"/>
      <c r="E34" s="194"/>
      <c r="F34" s="195"/>
      <c r="G34" s="212"/>
    </row>
    <row r="35" spans="1:7" x14ac:dyDescent="0.25">
      <c r="B35" s="188"/>
      <c r="C35" s="196"/>
      <c r="D35" s="189"/>
      <c r="E35" s="189"/>
      <c r="F35" s="189"/>
    </row>
    <row r="36" spans="1:7" ht="43.5" customHeight="1" x14ac:dyDescent="0.25">
      <c r="A36" s="287" t="s">
        <v>229</v>
      </c>
      <c r="B36" s="274"/>
      <c r="C36" s="274"/>
      <c r="D36" s="274"/>
      <c r="E36" s="274"/>
      <c r="F36" s="274"/>
    </row>
    <row r="37" spans="1:7" ht="21.75" customHeight="1" x14ac:dyDescent="0.25">
      <c r="A37" s="76"/>
      <c r="B37" s="79" t="s">
        <v>161</v>
      </c>
      <c r="C37" s="76"/>
      <c r="D37" s="76"/>
      <c r="E37" s="76"/>
      <c r="F37" s="76" t="s">
        <v>3</v>
      </c>
    </row>
    <row r="38" spans="1:7" ht="11.25" customHeight="1" x14ac:dyDescent="0.25">
      <c r="A38" s="286" t="s">
        <v>4</v>
      </c>
      <c r="B38" s="286" t="s">
        <v>5</v>
      </c>
      <c r="C38" s="286" t="s">
        <v>6</v>
      </c>
      <c r="D38" s="278" t="s">
        <v>190</v>
      </c>
      <c r="E38" s="280" t="s">
        <v>217</v>
      </c>
      <c r="F38" s="271" t="s">
        <v>218</v>
      </c>
      <c r="G38" s="268" t="s">
        <v>243</v>
      </c>
    </row>
    <row r="39" spans="1:7" ht="39" customHeight="1" x14ac:dyDescent="0.25">
      <c r="A39" s="276"/>
      <c r="B39" s="276"/>
      <c r="C39" s="276"/>
      <c r="D39" s="279"/>
      <c r="E39" s="281"/>
      <c r="F39" s="272"/>
      <c r="G39" s="268"/>
    </row>
    <row r="40" spans="1:7" ht="29.25" x14ac:dyDescent="0.25">
      <c r="A40" s="80">
        <v>1</v>
      </c>
      <c r="B40" s="81" t="s">
        <v>160</v>
      </c>
      <c r="C40" s="81" t="s">
        <v>114</v>
      </c>
      <c r="D40" s="151">
        <v>0</v>
      </c>
      <c r="E40" s="151">
        <v>0</v>
      </c>
      <c r="F40" s="151">
        <v>0</v>
      </c>
      <c r="G40" s="210">
        <v>0</v>
      </c>
    </row>
    <row r="41" spans="1:7" x14ac:dyDescent="0.25">
      <c r="A41" s="80">
        <v>2</v>
      </c>
      <c r="B41" s="82" t="s">
        <v>197</v>
      </c>
      <c r="C41" s="167" t="s">
        <v>167</v>
      </c>
      <c r="D41" s="166">
        <v>70000</v>
      </c>
      <c r="E41" s="166">
        <v>55000</v>
      </c>
      <c r="F41" s="151">
        <v>19656</v>
      </c>
      <c r="G41" s="210">
        <f>F41/E41*100</f>
        <v>35.738181818181822</v>
      </c>
    </row>
    <row r="42" spans="1:7" ht="29.25" x14ac:dyDescent="0.25">
      <c r="A42" s="80">
        <v>3</v>
      </c>
      <c r="B42" s="82" t="s">
        <v>115</v>
      </c>
      <c r="C42" s="83" t="s">
        <v>116</v>
      </c>
      <c r="D42" s="166">
        <v>750000</v>
      </c>
      <c r="E42" s="166">
        <v>649000</v>
      </c>
      <c r="F42" s="151">
        <v>326573</v>
      </c>
      <c r="G42" s="210">
        <f t="shared" ref="G42:G56" si="4">F42/E42*100</f>
        <v>50.319414483821269</v>
      </c>
    </row>
    <row r="43" spans="1:7" ht="29.25" x14ac:dyDescent="0.25">
      <c r="A43" s="80">
        <v>4</v>
      </c>
      <c r="B43" s="82" t="s">
        <v>117</v>
      </c>
      <c r="C43" s="83" t="s">
        <v>118</v>
      </c>
      <c r="D43" s="166">
        <v>188000</v>
      </c>
      <c r="E43" s="166">
        <v>138000</v>
      </c>
      <c r="F43" s="151">
        <v>79639</v>
      </c>
      <c r="G43" s="210">
        <f t="shared" si="4"/>
        <v>57.709420289855075</v>
      </c>
    </row>
    <row r="44" spans="1:7" ht="26.25" x14ac:dyDescent="0.25">
      <c r="A44" s="80">
        <v>5</v>
      </c>
      <c r="B44" s="107" t="s">
        <v>119</v>
      </c>
      <c r="C44" s="84" t="s">
        <v>120</v>
      </c>
      <c r="D44" s="217">
        <v>36127500</v>
      </c>
      <c r="E44" s="217">
        <v>28114500</v>
      </c>
      <c r="F44" s="157">
        <v>26964177</v>
      </c>
      <c r="G44" s="210">
        <f t="shared" si="4"/>
        <v>95.90843514912234</v>
      </c>
    </row>
    <row r="45" spans="1:7" ht="26.25" x14ac:dyDescent="0.25">
      <c r="A45" s="80">
        <v>6</v>
      </c>
      <c r="B45" s="85" t="s">
        <v>121</v>
      </c>
      <c r="C45" s="80" t="s">
        <v>122</v>
      </c>
      <c r="D45" s="166">
        <v>13050000</v>
      </c>
      <c r="E45" s="166">
        <v>9825000</v>
      </c>
      <c r="F45" s="151">
        <v>9873889</v>
      </c>
      <c r="G45" s="210">
        <f t="shared" si="4"/>
        <v>100.49759796437658</v>
      </c>
    </row>
    <row r="46" spans="1:7" ht="29.25" x14ac:dyDescent="0.25">
      <c r="A46" s="80">
        <v>7</v>
      </c>
      <c r="B46" s="82" t="s">
        <v>123</v>
      </c>
      <c r="C46" s="80" t="s">
        <v>124</v>
      </c>
      <c r="D46" s="217">
        <v>229180</v>
      </c>
      <c r="E46" s="217">
        <v>185780</v>
      </c>
      <c r="F46" s="157">
        <v>152146</v>
      </c>
      <c r="G46" s="210">
        <f t="shared" si="4"/>
        <v>81.895790720206691</v>
      </c>
    </row>
    <row r="47" spans="1:7" x14ac:dyDescent="0.25">
      <c r="A47" s="80">
        <v>8</v>
      </c>
      <c r="B47" s="82" t="s">
        <v>182</v>
      </c>
      <c r="C47" s="80" t="s">
        <v>181</v>
      </c>
      <c r="D47" s="174">
        <v>0</v>
      </c>
      <c r="E47" s="174">
        <v>0</v>
      </c>
      <c r="F47" s="175">
        <v>0</v>
      </c>
      <c r="G47" s="210">
        <v>0</v>
      </c>
    </row>
    <row r="48" spans="1:7" x14ac:dyDescent="0.25">
      <c r="A48" s="80">
        <v>9</v>
      </c>
      <c r="B48" s="82" t="s">
        <v>60</v>
      </c>
      <c r="C48" s="80" t="s">
        <v>126</v>
      </c>
      <c r="D48" s="166">
        <v>79420</v>
      </c>
      <c r="E48" s="166">
        <v>79420</v>
      </c>
      <c r="F48" s="151">
        <v>82418</v>
      </c>
      <c r="G48" s="210">
        <f t="shared" si="4"/>
        <v>103.7748677914883</v>
      </c>
    </row>
    <row r="49" spans="1:7" ht="39" x14ac:dyDescent="0.25">
      <c r="A49" s="80">
        <v>10</v>
      </c>
      <c r="B49" s="54" t="s">
        <v>62</v>
      </c>
      <c r="C49" s="87" t="s">
        <v>127</v>
      </c>
      <c r="D49" s="146">
        <v>-8000</v>
      </c>
      <c r="E49" s="147">
        <v>-8000</v>
      </c>
      <c r="F49" s="148">
        <v>0</v>
      </c>
      <c r="G49" s="210">
        <f t="shared" si="4"/>
        <v>0</v>
      </c>
    </row>
    <row r="50" spans="1:7" ht="18.75" customHeight="1" x14ac:dyDescent="0.25">
      <c r="A50" s="80">
        <v>11</v>
      </c>
      <c r="B50" s="54" t="s">
        <v>64</v>
      </c>
      <c r="C50" s="87" t="s">
        <v>128</v>
      </c>
      <c r="D50" s="146">
        <v>0</v>
      </c>
      <c r="E50" s="147">
        <v>0</v>
      </c>
      <c r="F50" s="148">
        <v>0</v>
      </c>
      <c r="G50" s="210">
        <v>0</v>
      </c>
    </row>
    <row r="51" spans="1:7" ht="39" x14ac:dyDescent="0.25">
      <c r="A51" s="80">
        <v>12</v>
      </c>
      <c r="B51" s="54" t="s">
        <v>129</v>
      </c>
      <c r="C51" s="45" t="s">
        <v>130</v>
      </c>
      <c r="D51" s="159">
        <v>147900</v>
      </c>
      <c r="E51" s="160">
        <v>147900</v>
      </c>
      <c r="F51" s="157">
        <v>2500</v>
      </c>
      <c r="G51" s="210">
        <f t="shared" si="4"/>
        <v>1.6903313049357673</v>
      </c>
    </row>
    <row r="52" spans="1:7" ht="18.75" customHeight="1" x14ac:dyDescent="0.25">
      <c r="A52" s="80">
        <v>13</v>
      </c>
      <c r="B52" s="88" t="s">
        <v>133</v>
      </c>
      <c r="C52" s="80" t="s">
        <v>134</v>
      </c>
      <c r="D52" s="152">
        <f>D53+D54+D55</f>
        <v>46201500</v>
      </c>
      <c r="E52" s="153">
        <f>E53+E54+E55</f>
        <v>35051500</v>
      </c>
      <c r="F52" s="151">
        <f>F53+F54+F55</f>
        <v>33277429</v>
      </c>
      <c r="G52" s="210">
        <f t="shared" si="4"/>
        <v>94.938673095302633</v>
      </c>
    </row>
    <row r="53" spans="1:7" ht="26.25" x14ac:dyDescent="0.25">
      <c r="A53" s="80"/>
      <c r="B53" s="89" t="s">
        <v>135</v>
      </c>
      <c r="C53" s="90" t="s">
        <v>136</v>
      </c>
      <c r="D53" s="154">
        <v>425000</v>
      </c>
      <c r="E53" s="154">
        <v>375000</v>
      </c>
      <c r="F53" s="155">
        <v>375000</v>
      </c>
      <c r="G53" s="210">
        <f t="shared" si="4"/>
        <v>100</v>
      </c>
    </row>
    <row r="54" spans="1:7" ht="39" x14ac:dyDescent="0.25">
      <c r="A54" s="80"/>
      <c r="B54" s="89" t="s">
        <v>137</v>
      </c>
      <c r="C54" s="90" t="s">
        <v>138</v>
      </c>
      <c r="D54" s="155">
        <v>415000</v>
      </c>
      <c r="E54" s="155">
        <v>365000</v>
      </c>
      <c r="F54" s="155">
        <v>0</v>
      </c>
      <c r="G54" s="210">
        <f t="shared" si="4"/>
        <v>0</v>
      </c>
    </row>
    <row r="55" spans="1:7" ht="25.5" customHeight="1" x14ac:dyDescent="0.25">
      <c r="A55" s="80"/>
      <c r="B55" s="89" t="s">
        <v>141</v>
      </c>
      <c r="C55" s="90" t="s">
        <v>142</v>
      </c>
      <c r="D55" s="154">
        <v>45361500</v>
      </c>
      <c r="E55" s="154">
        <v>34311500</v>
      </c>
      <c r="F55" s="155">
        <v>32902429</v>
      </c>
      <c r="G55" s="210">
        <f t="shared" si="4"/>
        <v>95.893298165338152</v>
      </c>
    </row>
    <row r="56" spans="1:7" ht="15" customHeight="1" x14ac:dyDescent="0.25">
      <c r="A56" s="92"/>
      <c r="B56" s="92" t="s">
        <v>143</v>
      </c>
      <c r="C56" s="92"/>
      <c r="D56" s="156">
        <f>D52+D51+D50+D49+D48+D46+D45+D44+D43+D42+D40+D41+D47</f>
        <v>96835500</v>
      </c>
      <c r="E56" s="156">
        <f>E52+E51+E50+E49+E48+E46+E45+E44+E43+E42+E40+E41+E47</f>
        <v>74238100</v>
      </c>
      <c r="F56" s="156">
        <f>F52+F51+F50+F49+F48+F46+F45+F44+F43+F42+F40+F41+F47</f>
        <v>70778427</v>
      </c>
      <c r="G56" s="210">
        <f t="shared" si="4"/>
        <v>95.339760850560566</v>
      </c>
    </row>
    <row r="57" spans="1:7" ht="41.25" customHeight="1" x14ac:dyDescent="0.25">
      <c r="A57" s="288" t="s">
        <v>230</v>
      </c>
      <c r="B57" s="288"/>
      <c r="C57" s="288"/>
      <c r="D57" s="288"/>
      <c r="E57" s="288"/>
      <c r="F57" s="288"/>
    </row>
    <row r="58" spans="1:7" ht="25.5" customHeight="1" x14ac:dyDescent="0.25">
      <c r="A58" s="76"/>
      <c r="B58" s="79" t="s">
        <v>161</v>
      </c>
      <c r="C58" s="76"/>
      <c r="D58" s="76"/>
      <c r="E58" s="76"/>
      <c r="F58" s="76" t="s">
        <v>3</v>
      </c>
    </row>
    <row r="59" spans="1:7" ht="15" customHeight="1" x14ac:dyDescent="0.25">
      <c r="A59" s="286" t="s">
        <v>4</v>
      </c>
      <c r="B59" s="286" t="s">
        <v>5</v>
      </c>
      <c r="C59" s="286" t="s">
        <v>6</v>
      </c>
      <c r="D59" s="278" t="s">
        <v>190</v>
      </c>
      <c r="E59" s="280" t="s">
        <v>217</v>
      </c>
      <c r="F59" s="271" t="s">
        <v>218</v>
      </c>
      <c r="G59" s="268" t="s">
        <v>243</v>
      </c>
    </row>
    <row r="60" spans="1:7" ht="40.5" customHeight="1" x14ac:dyDescent="0.25">
      <c r="A60" s="276"/>
      <c r="B60" s="276"/>
      <c r="C60" s="276"/>
      <c r="D60" s="279"/>
      <c r="E60" s="281"/>
      <c r="F60" s="272"/>
      <c r="G60" s="268"/>
    </row>
    <row r="61" spans="1:7" ht="15" customHeight="1" x14ac:dyDescent="0.25">
      <c r="A61" s="226">
        <v>1</v>
      </c>
      <c r="B61" s="54" t="s">
        <v>64</v>
      </c>
      <c r="C61" s="87" t="s">
        <v>128</v>
      </c>
      <c r="D61" s="146">
        <v>8000</v>
      </c>
      <c r="E61" s="147">
        <v>8000</v>
      </c>
      <c r="F61" s="148">
        <v>0</v>
      </c>
      <c r="G61" s="213">
        <f>F61/E61*100</f>
        <v>0</v>
      </c>
    </row>
    <row r="62" spans="1:7" ht="39" x14ac:dyDescent="0.25">
      <c r="A62" s="80">
        <v>2</v>
      </c>
      <c r="B62" s="54" t="s">
        <v>131</v>
      </c>
      <c r="C62" s="87" t="s">
        <v>132</v>
      </c>
      <c r="D62" s="149">
        <v>913000</v>
      </c>
      <c r="E62" s="150">
        <v>913000</v>
      </c>
      <c r="F62" s="151">
        <v>203639</v>
      </c>
      <c r="G62" s="210">
        <f>F62/E62*100</f>
        <v>22.304381161007665</v>
      </c>
    </row>
    <row r="63" spans="1:7" ht="19.5" customHeight="1" x14ac:dyDescent="0.25">
      <c r="A63" s="80">
        <v>3</v>
      </c>
      <c r="B63" s="229" t="s">
        <v>198</v>
      </c>
      <c r="C63" s="4" t="s">
        <v>199</v>
      </c>
      <c r="D63" s="221">
        <f>D66+D65+D64</f>
        <v>28310</v>
      </c>
      <c r="E63" s="157">
        <f t="shared" ref="E63:F63" si="5">E66+E65+E64</f>
        <v>28310</v>
      </c>
      <c r="F63" s="221">
        <f t="shared" si="5"/>
        <v>16310</v>
      </c>
      <c r="G63" s="210">
        <f t="shared" ref="G63:G71" si="6">F63/E63*100</f>
        <v>57.612151183327441</v>
      </c>
    </row>
    <row r="64" spans="1:7" ht="88.5" customHeight="1" x14ac:dyDescent="0.25">
      <c r="A64" s="80"/>
      <c r="B64" s="254" t="s">
        <v>211</v>
      </c>
      <c r="C64" s="21" t="s">
        <v>206</v>
      </c>
      <c r="D64" s="231">
        <v>16310</v>
      </c>
      <c r="E64" s="218">
        <v>16310</v>
      </c>
      <c r="F64" s="218">
        <v>16310</v>
      </c>
      <c r="G64" s="232">
        <f t="shared" si="6"/>
        <v>100</v>
      </c>
    </row>
    <row r="65" spans="1:13" ht="46.5" customHeight="1" x14ac:dyDescent="0.25">
      <c r="A65" s="80"/>
      <c r="B65" s="254" t="s">
        <v>200</v>
      </c>
      <c r="C65" s="21" t="s">
        <v>201</v>
      </c>
      <c r="D65" s="231">
        <v>10000</v>
      </c>
      <c r="E65" s="218">
        <v>10000</v>
      </c>
      <c r="F65" s="218">
        <v>0</v>
      </c>
      <c r="G65" s="232">
        <f t="shared" si="6"/>
        <v>0</v>
      </c>
    </row>
    <row r="66" spans="1:13" ht="24" customHeight="1" x14ac:dyDescent="0.25">
      <c r="A66" s="80"/>
      <c r="B66" s="230" t="s">
        <v>202</v>
      </c>
      <c r="C66" s="21" t="s">
        <v>203</v>
      </c>
      <c r="D66" s="231">
        <v>2000</v>
      </c>
      <c r="E66" s="218">
        <v>2000</v>
      </c>
      <c r="F66" s="218">
        <v>0</v>
      </c>
      <c r="G66" s="210">
        <f t="shared" si="6"/>
        <v>0</v>
      </c>
    </row>
    <row r="67" spans="1:13" x14ac:dyDescent="0.25">
      <c r="A67" s="80">
        <v>4</v>
      </c>
      <c r="B67" s="88" t="s">
        <v>133</v>
      </c>
      <c r="C67" s="80" t="s">
        <v>134</v>
      </c>
      <c r="D67" s="152">
        <f>D68</f>
        <v>0</v>
      </c>
      <c r="E67" s="152">
        <f t="shared" ref="E67:F67" si="7">E68</f>
        <v>0</v>
      </c>
      <c r="F67" s="152">
        <f t="shared" si="7"/>
        <v>0</v>
      </c>
      <c r="G67" s="210">
        <v>0</v>
      </c>
    </row>
    <row r="68" spans="1:13" ht="26.25" x14ac:dyDescent="0.25">
      <c r="A68" s="80"/>
      <c r="B68" s="89" t="s">
        <v>139</v>
      </c>
      <c r="C68" s="90" t="s">
        <v>140</v>
      </c>
      <c r="D68" s="154">
        <v>0</v>
      </c>
      <c r="E68" s="154">
        <v>0</v>
      </c>
      <c r="F68" s="155">
        <v>0</v>
      </c>
      <c r="G68" s="210">
        <v>0</v>
      </c>
    </row>
    <row r="69" spans="1:13" x14ac:dyDescent="0.25">
      <c r="A69" s="80">
        <v>16</v>
      </c>
      <c r="B69" s="250" t="s">
        <v>207</v>
      </c>
      <c r="C69" s="251" t="s">
        <v>208</v>
      </c>
      <c r="D69" s="140">
        <f>D70</f>
        <v>40780</v>
      </c>
      <c r="E69" s="140">
        <v>40780</v>
      </c>
      <c r="F69" s="140">
        <f>F70</f>
        <v>40775</v>
      </c>
      <c r="G69" s="210">
        <f t="shared" si="6"/>
        <v>99.987739087788128</v>
      </c>
    </row>
    <row r="70" spans="1:13" ht="40.5" customHeight="1" x14ac:dyDescent="0.25">
      <c r="A70" s="80"/>
      <c r="B70" s="89" t="s">
        <v>209</v>
      </c>
      <c r="C70" s="90" t="s">
        <v>210</v>
      </c>
      <c r="D70" s="154">
        <v>40780</v>
      </c>
      <c r="E70" s="154">
        <v>40780</v>
      </c>
      <c r="F70" s="155">
        <v>40775</v>
      </c>
      <c r="G70" s="210">
        <f t="shared" si="6"/>
        <v>99.987739087788128</v>
      </c>
    </row>
    <row r="71" spans="1:13" x14ac:dyDescent="0.25">
      <c r="A71" s="92"/>
      <c r="B71" s="92" t="s">
        <v>143</v>
      </c>
      <c r="C71" s="92"/>
      <c r="D71" s="156">
        <f>D61+D62+D63+D67+D69</f>
        <v>990090</v>
      </c>
      <c r="E71" s="156">
        <f>E61+E67+E62+E63+E69</f>
        <v>990090</v>
      </c>
      <c r="F71" s="156">
        <f>F62+F63+F69</f>
        <v>260724</v>
      </c>
      <c r="G71" s="210">
        <f t="shared" si="6"/>
        <v>26.333363633609064</v>
      </c>
    </row>
    <row r="72" spans="1:13" x14ac:dyDescent="0.25">
      <c r="G72" s="210"/>
    </row>
    <row r="73" spans="1:13" ht="15.75" customHeight="1" x14ac:dyDescent="0.25">
      <c r="E73" s="289"/>
      <c r="F73" s="289"/>
      <c r="G73"/>
    </row>
    <row r="74" spans="1:13" x14ac:dyDescent="0.25">
      <c r="A74" s="259"/>
      <c r="B74" s="258" t="s">
        <v>212</v>
      </c>
      <c r="C74" s="40"/>
      <c r="D74" s="258" t="s">
        <v>213</v>
      </c>
      <c r="E74" s="258"/>
      <c r="F74" s="258"/>
      <c r="G74" s="259"/>
      <c r="H74" s="259"/>
    </row>
    <row r="75" spans="1:13" x14ac:dyDescent="0.25">
      <c r="A75" s="259"/>
      <c r="B75" s="258" t="s">
        <v>214</v>
      </c>
      <c r="C75" s="40"/>
      <c r="D75" s="40" t="s">
        <v>81</v>
      </c>
      <c r="E75" s="40" t="s">
        <v>215</v>
      </c>
      <c r="F75" s="40"/>
      <c r="G75" s="259"/>
      <c r="H75" s="259"/>
      <c r="M75" t="s">
        <v>81</v>
      </c>
    </row>
    <row r="76" spans="1:13" ht="15.75" customHeight="1" x14ac:dyDescent="0.25">
      <c r="A76" s="259"/>
      <c r="B76" s="104"/>
      <c r="C76" s="104"/>
      <c r="D76" s="104"/>
      <c r="E76" s="105"/>
      <c r="F76" s="257"/>
      <c r="G76" s="259"/>
      <c r="H76" s="259"/>
    </row>
    <row r="78" spans="1:13" x14ac:dyDescent="0.25">
      <c r="L78" t="s">
        <v>81</v>
      </c>
    </row>
  </sheetData>
  <mergeCells count="25">
    <mergeCell ref="G59:G60"/>
    <mergeCell ref="A57:F57"/>
    <mergeCell ref="G6:G7"/>
    <mergeCell ref="G38:G39"/>
    <mergeCell ref="A36:F36"/>
    <mergeCell ref="F59:F60"/>
    <mergeCell ref="A59:A60"/>
    <mergeCell ref="B59:B60"/>
    <mergeCell ref="C59:C60"/>
    <mergeCell ref="D59:D60"/>
    <mergeCell ref="E59:E60"/>
    <mergeCell ref="E73:F73"/>
    <mergeCell ref="F38:F39"/>
    <mergeCell ref="A38:A39"/>
    <mergeCell ref="B38:B39"/>
    <mergeCell ref="C38:C39"/>
    <mergeCell ref="D38:D39"/>
    <mergeCell ref="E38:E39"/>
    <mergeCell ref="A4:F4"/>
    <mergeCell ref="A6:A7"/>
    <mergeCell ref="B6:B7"/>
    <mergeCell ref="C6:C7"/>
    <mergeCell ref="D6:D7"/>
    <mergeCell ref="E6:E7"/>
    <mergeCell ref="F6:F7"/>
  </mergeCell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view="pageBreakPreview" topLeftCell="A49" zoomScale="98" zoomScaleNormal="100" zoomScaleSheetLayoutView="98" workbookViewId="0">
      <selection activeCell="J54" sqref="J54"/>
    </sheetView>
  </sheetViews>
  <sheetFormatPr defaultRowHeight="15" x14ac:dyDescent="0.25"/>
  <cols>
    <col min="1" max="1" width="7.5703125" customWidth="1"/>
    <col min="2" max="2" width="29.5703125" customWidth="1"/>
    <col min="3" max="3" width="10.42578125" customWidth="1"/>
    <col min="4" max="4" width="15.42578125" customWidth="1"/>
    <col min="5" max="5" width="18" customWidth="1"/>
    <col min="6" max="6" width="15.42578125" customWidth="1"/>
    <col min="7" max="7" width="9.140625" style="203"/>
  </cols>
  <sheetData>
    <row r="1" spans="1:14" x14ac:dyDescent="0.25">
      <c r="A1" s="234" t="s">
        <v>0</v>
      </c>
      <c r="B1" s="234"/>
      <c r="C1" s="235" t="s">
        <v>231</v>
      </c>
      <c r="D1" s="196"/>
      <c r="E1" s="196"/>
      <c r="F1" s="196"/>
      <c r="G1" s="236"/>
    </row>
    <row r="2" spans="1:14" x14ac:dyDescent="0.25">
      <c r="A2" s="234" t="s">
        <v>1</v>
      </c>
      <c r="B2" s="234"/>
      <c r="C2" s="196"/>
      <c r="D2" s="196"/>
      <c r="E2" s="196"/>
      <c r="F2" s="196"/>
      <c r="G2" s="236"/>
    </row>
    <row r="3" spans="1:14" x14ac:dyDescent="0.25">
      <c r="A3" s="234" t="s">
        <v>2</v>
      </c>
      <c r="B3" s="234"/>
      <c r="C3" s="196"/>
      <c r="D3" s="196"/>
      <c r="E3" s="196"/>
      <c r="F3" s="196"/>
      <c r="G3" s="236"/>
    </row>
    <row r="4" spans="1:14" x14ac:dyDescent="0.25">
      <c r="A4" s="237"/>
      <c r="B4" s="237"/>
      <c r="C4" s="237"/>
      <c r="D4" s="238"/>
      <c r="E4" s="238"/>
      <c r="F4" s="238"/>
      <c r="G4" s="239"/>
    </row>
    <row r="5" spans="1:14" ht="55.5" customHeight="1" x14ac:dyDescent="0.25">
      <c r="A5" s="290" t="s">
        <v>232</v>
      </c>
      <c r="B5" s="290"/>
      <c r="C5" s="290"/>
      <c r="D5" s="290"/>
      <c r="E5" s="290"/>
      <c r="F5" s="290"/>
    </row>
    <row r="6" spans="1:14" ht="23.25" customHeight="1" x14ac:dyDescent="0.25">
      <c r="A6" s="286" t="s">
        <v>4</v>
      </c>
      <c r="B6" s="286" t="s">
        <v>5</v>
      </c>
      <c r="C6" s="286" t="s">
        <v>6</v>
      </c>
      <c r="D6" s="278" t="s">
        <v>190</v>
      </c>
      <c r="E6" s="280" t="s">
        <v>217</v>
      </c>
      <c r="F6" s="271" t="s">
        <v>223</v>
      </c>
      <c r="G6" s="268" t="s">
        <v>243</v>
      </c>
    </row>
    <row r="7" spans="1:14" ht="34.5" customHeight="1" x14ac:dyDescent="0.25">
      <c r="A7" s="291"/>
      <c r="B7" s="291"/>
      <c r="C7" s="291"/>
      <c r="D7" s="279"/>
      <c r="E7" s="281"/>
      <c r="F7" s="272"/>
      <c r="G7" s="268"/>
    </row>
    <row r="8" spans="1:14" x14ac:dyDescent="0.25">
      <c r="A8" s="80">
        <v>1</v>
      </c>
      <c r="B8" s="81" t="s">
        <v>159</v>
      </c>
      <c r="C8" s="95" t="s">
        <v>144</v>
      </c>
      <c r="D8" s="150">
        <f>D9</f>
        <v>376670</v>
      </c>
      <c r="E8" s="161">
        <f>E9</f>
        <v>308670</v>
      </c>
      <c r="F8" s="150">
        <f>F9</f>
        <v>93517</v>
      </c>
      <c r="G8" s="209">
        <f>F8/E8*100</f>
        <v>30.296757054459455</v>
      </c>
    </row>
    <row r="9" spans="1:14" x14ac:dyDescent="0.25">
      <c r="A9" s="86"/>
      <c r="B9" s="65" t="s">
        <v>85</v>
      </c>
      <c r="C9" s="64" t="s">
        <v>109</v>
      </c>
      <c r="D9" s="158">
        <v>376670</v>
      </c>
      <c r="E9" s="162">
        <v>308670</v>
      </c>
      <c r="F9" s="158">
        <v>93517</v>
      </c>
      <c r="G9" s="209">
        <f t="shared" ref="G9:G26" si="0">F9/E9*100</f>
        <v>30.296757054459455</v>
      </c>
    </row>
    <row r="10" spans="1:14" ht="29.25" x14ac:dyDescent="0.25">
      <c r="A10" s="80">
        <v>2</v>
      </c>
      <c r="B10" s="82" t="s">
        <v>145</v>
      </c>
      <c r="C10" s="95" t="s">
        <v>146</v>
      </c>
      <c r="D10" s="163">
        <f>D11+D12+D13+D15+D16+D14</f>
        <v>96840790</v>
      </c>
      <c r="E10" s="163">
        <f>E11+E12+E13+E15+E16+E14</f>
        <v>74402790</v>
      </c>
      <c r="F10" s="163">
        <f t="shared" ref="F10" si="1">F11+F12+F13+F15+F16</f>
        <v>67046004</v>
      </c>
      <c r="G10" s="209">
        <f t="shared" si="0"/>
        <v>90.112217566034829</v>
      </c>
      <c r="J10" t="s">
        <v>81</v>
      </c>
    </row>
    <row r="11" spans="1:14" x14ac:dyDescent="0.25">
      <c r="A11" s="86"/>
      <c r="B11" s="64" t="s">
        <v>83</v>
      </c>
      <c r="C11" s="64" t="s">
        <v>84</v>
      </c>
      <c r="D11" s="158">
        <v>79961000</v>
      </c>
      <c r="E11" s="158">
        <v>60330000</v>
      </c>
      <c r="F11" s="158">
        <v>57792451</v>
      </c>
      <c r="G11" s="209">
        <f t="shared" si="0"/>
        <v>95.793885297530252</v>
      </c>
    </row>
    <row r="12" spans="1:14" x14ac:dyDescent="0.25">
      <c r="A12" s="86"/>
      <c r="B12" s="65" t="s">
        <v>85</v>
      </c>
      <c r="C12" s="64" t="s">
        <v>86</v>
      </c>
      <c r="D12" s="158">
        <v>15223700</v>
      </c>
      <c r="E12" s="158">
        <v>12584700</v>
      </c>
      <c r="F12" s="158">
        <v>8654384</v>
      </c>
      <c r="G12" s="209">
        <f t="shared" si="0"/>
        <v>68.769092628350307</v>
      </c>
    </row>
    <row r="13" spans="1:14" x14ac:dyDescent="0.25">
      <c r="A13" s="86"/>
      <c r="B13" s="64" t="s">
        <v>87</v>
      </c>
      <c r="C13" s="64" t="s">
        <v>88</v>
      </c>
      <c r="D13" s="158">
        <v>666000</v>
      </c>
      <c r="E13" s="158">
        <v>498000</v>
      </c>
      <c r="F13" s="158">
        <v>389462</v>
      </c>
      <c r="G13" s="209">
        <f t="shared" si="0"/>
        <v>78.205220883534139</v>
      </c>
    </row>
    <row r="14" spans="1:14" ht="38.25" x14ac:dyDescent="0.25">
      <c r="A14" s="70"/>
      <c r="B14" s="233" t="s">
        <v>178</v>
      </c>
      <c r="C14" s="171" t="s">
        <v>177</v>
      </c>
      <c r="D14" s="172">
        <v>12000</v>
      </c>
      <c r="E14" s="172">
        <v>12000</v>
      </c>
      <c r="F14" s="172">
        <v>0</v>
      </c>
      <c r="G14" s="209">
        <f t="shared" si="0"/>
        <v>0</v>
      </c>
      <c r="H14" s="185"/>
      <c r="I14" s="185"/>
      <c r="J14" s="185"/>
      <c r="K14" s="185"/>
      <c r="L14" s="185"/>
      <c r="M14" s="185"/>
      <c r="N14" s="185"/>
    </row>
    <row r="15" spans="1:14" x14ac:dyDescent="0.25">
      <c r="A15" s="86"/>
      <c r="B15" s="68" t="s">
        <v>104</v>
      </c>
      <c r="C15" s="64" t="s">
        <v>98</v>
      </c>
      <c r="D15" s="158">
        <v>978090</v>
      </c>
      <c r="E15" s="158">
        <v>978090</v>
      </c>
      <c r="F15" s="158">
        <v>209707</v>
      </c>
      <c r="G15" s="209">
        <f t="shared" si="0"/>
        <v>21.440460489321023</v>
      </c>
    </row>
    <row r="16" spans="1:14" ht="36.75" customHeight="1" x14ac:dyDescent="0.25">
      <c r="A16" s="86"/>
      <c r="B16" s="65" t="s">
        <v>89</v>
      </c>
      <c r="C16" s="66" t="s">
        <v>90</v>
      </c>
      <c r="D16" s="158">
        <v>0</v>
      </c>
      <c r="E16" s="164">
        <v>0</v>
      </c>
      <c r="F16" s="158">
        <v>0</v>
      </c>
      <c r="G16" s="209">
        <v>0</v>
      </c>
    </row>
    <row r="17" spans="1:7" ht="29.25" x14ac:dyDescent="0.25">
      <c r="A17" s="80">
        <v>3</v>
      </c>
      <c r="B17" s="98" t="s">
        <v>147</v>
      </c>
      <c r="C17" s="99" t="s">
        <v>148</v>
      </c>
      <c r="D17" s="165">
        <f>D18+D19+D20+D21</f>
        <v>520000</v>
      </c>
      <c r="E17" s="165">
        <f t="shared" ref="E17:F17" si="2">E18+E19+E20+E21</f>
        <v>468000</v>
      </c>
      <c r="F17" s="165">
        <f t="shared" si="2"/>
        <v>414523</v>
      </c>
      <c r="G17" s="209">
        <f t="shared" si="0"/>
        <v>88.573290598290598</v>
      </c>
    </row>
    <row r="18" spans="1:7" x14ac:dyDescent="0.25">
      <c r="A18" s="86"/>
      <c r="B18" s="64" t="s">
        <v>83</v>
      </c>
      <c r="C18" s="64" t="s">
        <v>84</v>
      </c>
      <c r="D18" s="158">
        <v>110400</v>
      </c>
      <c r="E18" s="164">
        <v>83800</v>
      </c>
      <c r="F18" s="158">
        <v>89477</v>
      </c>
      <c r="G18" s="209">
        <f t="shared" si="0"/>
        <v>106.77446300715991</v>
      </c>
    </row>
    <row r="19" spans="1:7" x14ac:dyDescent="0.25">
      <c r="A19" s="86"/>
      <c r="B19" s="65" t="s">
        <v>85</v>
      </c>
      <c r="C19" s="64" t="s">
        <v>86</v>
      </c>
      <c r="D19" s="158">
        <v>409600</v>
      </c>
      <c r="E19" s="164">
        <v>384200</v>
      </c>
      <c r="F19" s="158">
        <v>325046</v>
      </c>
      <c r="G19" s="209">
        <f t="shared" si="0"/>
        <v>84.603331598125976</v>
      </c>
    </row>
    <row r="20" spans="1:7" x14ac:dyDescent="0.25">
      <c r="A20" s="86"/>
      <c r="B20" s="64" t="s">
        <v>87</v>
      </c>
      <c r="C20" s="64" t="s">
        <v>88</v>
      </c>
      <c r="D20" s="158">
        <v>0</v>
      </c>
      <c r="E20" s="164">
        <v>0</v>
      </c>
      <c r="F20" s="158">
        <v>0</v>
      </c>
      <c r="G20" s="209">
        <v>0</v>
      </c>
    </row>
    <row r="21" spans="1:7" x14ac:dyDescent="0.25">
      <c r="A21" s="86"/>
      <c r="B21" s="65" t="s">
        <v>104</v>
      </c>
      <c r="C21" s="66" t="s">
        <v>98</v>
      </c>
      <c r="D21" s="158">
        <v>0</v>
      </c>
      <c r="E21" s="164">
        <v>0</v>
      </c>
      <c r="F21" s="158">
        <v>0</v>
      </c>
      <c r="G21" s="209">
        <v>0</v>
      </c>
    </row>
    <row r="22" spans="1:7" x14ac:dyDescent="0.25">
      <c r="A22" s="80">
        <v>4</v>
      </c>
      <c r="B22" s="100" t="s">
        <v>125</v>
      </c>
      <c r="C22" s="101" t="s">
        <v>149</v>
      </c>
      <c r="D22" s="150">
        <f>D23+D24+D25</f>
        <v>225480</v>
      </c>
      <c r="E22" s="150">
        <f>E23+E24+E25</f>
        <v>186080</v>
      </c>
      <c r="F22" s="150">
        <f>F23+F24+F25</f>
        <v>115859</v>
      </c>
      <c r="G22" s="209">
        <f t="shared" si="0"/>
        <v>62.263005159071369</v>
      </c>
    </row>
    <row r="23" spans="1:7" x14ac:dyDescent="0.25">
      <c r="A23" s="86"/>
      <c r="B23" s="64" t="s">
        <v>83</v>
      </c>
      <c r="C23" s="64" t="s">
        <v>84</v>
      </c>
      <c r="D23" s="158">
        <v>120000</v>
      </c>
      <c r="E23" s="164">
        <v>90200</v>
      </c>
      <c r="F23" s="158">
        <v>85936</v>
      </c>
      <c r="G23" s="209">
        <f t="shared" si="0"/>
        <v>95.27272727272728</v>
      </c>
    </row>
    <row r="24" spans="1:7" x14ac:dyDescent="0.25">
      <c r="A24" s="86"/>
      <c r="B24" s="65" t="s">
        <v>85</v>
      </c>
      <c r="C24" s="64" t="s">
        <v>86</v>
      </c>
      <c r="D24" s="158">
        <v>106400</v>
      </c>
      <c r="E24" s="164">
        <v>96800</v>
      </c>
      <c r="F24" s="158">
        <v>30844</v>
      </c>
      <c r="G24" s="209">
        <f t="shared" si="0"/>
        <v>31.863636363636367</v>
      </c>
    </row>
    <row r="25" spans="1:7" ht="29.25" customHeight="1" x14ac:dyDescent="0.25">
      <c r="A25" s="86"/>
      <c r="B25" s="65" t="s">
        <v>89</v>
      </c>
      <c r="C25" s="66" t="s">
        <v>90</v>
      </c>
      <c r="D25" s="158">
        <v>-920</v>
      </c>
      <c r="E25" s="164">
        <v>-920</v>
      </c>
      <c r="F25" s="158">
        <v>-921</v>
      </c>
      <c r="G25" s="209">
        <f t="shared" si="0"/>
        <v>100.10869565217391</v>
      </c>
    </row>
    <row r="26" spans="1:7" ht="22.5" customHeight="1" x14ac:dyDescent="0.25">
      <c r="A26" s="86"/>
      <c r="B26" s="81" t="s">
        <v>150</v>
      </c>
      <c r="C26" s="102"/>
      <c r="D26" s="150">
        <f>D22+D17+D10+D8</f>
        <v>97962940</v>
      </c>
      <c r="E26" s="150">
        <f>E22+E17+E10+E8</f>
        <v>75365540</v>
      </c>
      <c r="F26" s="150">
        <f>F8+F10+F17+F22</f>
        <v>67669903</v>
      </c>
      <c r="G26" s="209">
        <f t="shared" si="0"/>
        <v>89.788918118280577</v>
      </c>
    </row>
    <row r="27" spans="1:7" x14ac:dyDescent="0.25">
      <c r="A27" s="93"/>
      <c r="B27" s="93"/>
      <c r="C27" s="93"/>
      <c r="D27" s="94"/>
      <c r="E27" s="94"/>
      <c r="F27" s="94"/>
    </row>
    <row r="28" spans="1:7" ht="68.25" customHeight="1" x14ac:dyDescent="0.25">
      <c r="A28" s="290" t="s">
        <v>233</v>
      </c>
      <c r="B28" s="290"/>
      <c r="C28" s="290"/>
      <c r="D28" s="290"/>
      <c r="E28" s="290"/>
      <c r="F28" s="290"/>
      <c r="G28" s="290"/>
    </row>
    <row r="29" spans="1:7" ht="24" customHeight="1" x14ac:dyDescent="0.25">
      <c r="A29" s="286" t="s">
        <v>4</v>
      </c>
      <c r="B29" s="286" t="s">
        <v>5</v>
      </c>
      <c r="C29" s="286" t="s">
        <v>6</v>
      </c>
      <c r="D29" s="278" t="s">
        <v>190</v>
      </c>
      <c r="E29" s="280" t="s">
        <v>217</v>
      </c>
      <c r="F29" s="271" t="s">
        <v>223</v>
      </c>
      <c r="G29" s="268" t="s">
        <v>243</v>
      </c>
    </row>
    <row r="30" spans="1:7" ht="41.25" customHeight="1" x14ac:dyDescent="0.25">
      <c r="A30" s="291"/>
      <c r="B30" s="291"/>
      <c r="C30" s="291"/>
      <c r="D30" s="279"/>
      <c r="E30" s="281"/>
      <c r="F30" s="272"/>
      <c r="G30" s="268"/>
    </row>
    <row r="31" spans="1:7" x14ac:dyDescent="0.25">
      <c r="A31" s="80">
        <v>1</v>
      </c>
      <c r="B31" s="81" t="s">
        <v>159</v>
      </c>
      <c r="C31" s="95" t="s">
        <v>144</v>
      </c>
      <c r="D31" s="150">
        <f>D32</f>
        <v>376670</v>
      </c>
      <c r="E31" s="161">
        <f>E32</f>
        <v>308670</v>
      </c>
      <c r="F31" s="150">
        <f>F32</f>
        <v>93517</v>
      </c>
      <c r="G31" s="209">
        <f>F31/E31*100</f>
        <v>30.296757054459455</v>
      </c>
    </row>
    <row r="32" spans="1:7" x14ac:dyDescent="0.25">
      <c r="A32" s="86"/>
      <c r="B32" s="65" t="s">
        <v>85</v>
      </c>
      <c r="C32" s="64" t="s">
        <v>109</v>
      </c>
      <c r="D32" s="158">
        <v>376670</v>
      </c>
      <c r="E32" s="162">
        <v>308670</v>
      </c>
      <c r="F32" s="158">
        <v>93517</v>
      </c>
      <c r="G32" s="209">
        <f t="shared" ref="G32:G46" si="3">F32/E32*100</f>
        <v>30.296757054459455</v>
      </c>
    </row>
    <row r="33" spans="1:7" x14ac:dyDescent="0.25">
      <c r="A33" s="80">
        <v>2</v>
      </c>
      <c r="B33" s="96" t="s">
        <v>145</v>
      </c>
      <c r="C33" s="95" t="s">
        <v>146</v>
      </c>
      <c r="D33" s="163">
        <f>D34+D35+D36+D37</f>
        <v>95850700</v>
      </c>
      <c r="E33" s="163">
        <f t="shared" ref="E33:F33" si="4">E34+E35+E36+E37</f>
        <v>73412700</v>
      </c>
      <c r="F33" s="163">
        <f t="shared" si="4"/>
        <v>66836297</v>
      </c>
      <c r="G33" s="209">
        <f t="shared" si="3"/>
        <v>91.041872863959512</v>
      </c>
    </row>
    <row r="34" spans="1:7" x14ac:dyDescent="0.25">
      <c r="A34" s="86"/>
      <c r="B34" s="64" t="s">
        <v>83</v>
      </c>
      <c r="C34" s="64" t="s">
        <v>84</v>
      </c>
      <c r="D34" s="158">
        <v>79961000</v>
      </c>
      <c r="E34" s="158">
        <v>60330000</v>
      </c>
      <c r="F34" s="158">
        <v>57792451</v>
      </c>
      <c r="G34" s="209">
        <f t="shared" si="3"/>
        <v>95.793885297530252</v>
      </c>
    </row>
    <row r="35" spans="1:7" x14ac:dyDescent="0.25">
      <c r="A35" s="86"/>
      <c r="B35" s="65" t="s">
        <v>85</v>
      </c>
      <c r="C35" s="64" t="s">
        <v>86</v>
      </c>
      <c r="D35" s="158">
        <v>15223700</v>
      </c>
      <c r="E35" s="158">
        <v>12584700</v>
      </c>
      <c r="F35" s="158">
        <v>8654384</v>
      </c>
      <c r="G35" s="209">
        <f t="shared" si="3"/>
        <v>68.769092628350307</v>
      </c>
    </row>
    <row r="36" spans="1:7" x14ac:dyDescent="0.25">
      <c r="A36" s="86"/>
      <c r="B36" s="64" t="s">
        <v>87</v>
      </c>
      <c r="C36" s="64" t="s">
        <v>88</v>
      </c>
      <c r="D36" s="158">
        <v>666000</v>
      </c>
      <c r="E36" s="158">
        <v>498000</v>
      </c>
      <c r="F36" s="158">
        <v>389462</v>
      </c>
      <c r="G36" s="209">
        <f t="shared" si="3"/>
        <v>78.205220883534139</v>
      </c>
    </row>
    <row r="37" spans="1:7" ht="35.25" customHeight="1" x14ac:dyDescent="0.25">
      <c r="A37" s="86"/>
      <c r="B37" s="65" t="s">
        <v>89</v>
      </c>
      <c r="C37" s="66" t="s">
        <v>90</v>
      </c>
      <c r="D37" s="266">
        <v>0</v>
      </c>
      <c r="E37" s="267">
        <v>0</v>
      </c>
      <c r="F37" s="266">
        <v>0</v>
      </c>
      <c r="G37" s="204">
        <v>0</v>
      </c>
    </row>
    <row r="38" spans="1:7" ht="29.25" x14ac:dyDescent="0.25">
      <c r="A38" s="80">
        <v>3</v>
      </c>
      <c r="B38" s="98" t="s">
        <v>147</v>
      </c>
      <c r="C38" s="99" t="s">
        <v>148</v>
      </c>
      <c r="D38" s="165">
        <f>D39+D40+D41</f>
        <v>520000</v>
      </c>
      <c r="E38" s="165">
        <f t="shared" ref="E38:F38" si="5">E39+E40+E41</f>
        <v>468000</v>
      </c>
      <c r="F38" s="165">
        <f t="shared" si="5"/>
        <v>414523</v>
      </c>
      <c r="G38" s="209">
        <f t="shared" si="3"/>
        <v>88.573290598290598</v>
      </c>
    </row>
    <row r="39" spans="1:7" x14ac:dyDescent="0.25">
      <c r="A39" s="86"/>
      <c r="B39" s="64" t="s">
        <v>83</v>
      </c>
      <c r="C39" s="64" t="s">
        <v>84</v>
      </c>
      <c r="D39" s="158">
        <v>110400</v>
      </c>
      <c r="E39" s="164">
        <v>83800</v>
      </c>
      <c r="F39" s="158">
        <v>89477</v>
      </c>
      <c r="G39" s="209">
        <f t="shared" si="3"/>
        <v>106.77446300715991</v>
      </c>
    </row>
    <row r="40" spans="1:7" x14ac:dyDescent="0.25">
      <c r="A40" s="86"/>
      <c r="B40" s="65" t="s">
        <v>85</v>
      </c>
      <c r="C40" s="64" t="s">
        <v>86</v>
      </c>
      <c r="D40" s="158">
        <v>409600</v>
      </c>
      <c r="E40" s="164">
        <v>384200</v>
      </c>
      <c r="F40" s="158">
        <v>325046</v>
      </c>
      <c r="G40" s="209">
        <f t="shared" si="3"/>
        <v>84.603331598125976</v>
      </c>
    </row>
    <row r="41" spans="1:7" x14ac:dyDescent="0.25">
      <c r="A41" s="86"/>
      <c r="B41" s="64" t="s">
        <v>87</v>
      </c>
      <c r="C41" s="64" t="s">
        <v>88</v>
      </c>
      <c r="D41" s="158">
        <v>0</v>
      </c>
      <c r="E41" s="164">
        <v>0</v>
      </c>
      <c r="F41" s="158">
        <v>0</v>
      </c>
      <c r="G41" s="209">
        <v>0</v>
      </c>
    </row>
    <row r="42" spans="1:7" x14ac:dyDescent="0.25">
      <c r="A42" s="80">
        <v>4</v>
      </c>
      <c r="B42" s="100" t="s">
        <v>125</v>
      </c>
      <c r="C42" s="101" t="s">
        <v>149</v>
      </c>
      <c r="D42" s="150">
        <f>D43+D44+D45</f>
        <v>225480</v>
      </c>
      <c r="E42" s="150">
        <f>E43+E44+E45</f>
        <v>186080</v>
      </c>
      <c r="F42" s="150">
        <f>F43+F44+F45</f>
        <v>115859</v>
      </c>
      <c r="G42" s="209">
        <f t="shared" si="3"/>
        <v>62.263005159071369</v>
      </c>
    </row>
    <row r="43" spans="1:7" x14ac:dyDescent="0.25">
      <c r="A43" s="86"/>
      <c r="B43" s="64" t="s">
        <v>83</v>
      </c>
      <c r="C43" s="64" t="s">
        <v>84</v>
      </c>
      <c r="D43" s="158">
        <v>120000</v>
      </c>
      <c r="E43" s="164">
        <v>90200</v>
      </c>
      <c r="F43" s="158">
        <v>85936</v>
      </c>
      <c r="G43" s="209">
        <f t="shared" si="3"/>
        <v>95.27272727272728</v>
      </c>
    </row>
    <row r="44" spans="1:7" x14ac:dyDescent="0.25">
      <c r="A44" s="86"/>
      <c r="B44" s="65" t="s">
        <v>85</v>
      </c>
      <c r="C44" s="64" t="s">
        <v>86</v>
      </c>
      <c r="D44" s="158">
        <v>106400</v>
      </c>
      <c r="E44" s="164">
        <v>96800</v>
      </c>
      <c r="F44" s="158">
        <v>30844</v>
      </c>
      <c r="G44" s="209">
        <f t="shared" si="3"/>
        <v>31.863636363636367</v>
      </c>
    </row>
    <row r="45" spans="1:7" ht="29.25" customHeight="1" x14ac:dyDescent="0.25">
      <c r="A45" s="86"/>
      <c r="B45" s="65" t="s">
        <v>89</v>
      </c>
      <c r="C45" s="66" t="s">
        <v>90</v>
      </c>
      <c r="D45" s="158">
        <v>-920</v>
      </c>
      <c r="E45" s="164">
        <v>-920</v>
      </c>
      <c r="F45" s="158">
        <v>-921</v>
      </c>
      <c r="G45" s="209">
        <f t="shared" si="3"/>
        <v>100.10869565217391</v>
      </c>
    </row>
    <row r="46" spans="1:7" x14ac:dyDescent="0.25">
      <c r="A46" s="86"/>
      <c r="B46" s="81" t="s">
        <v>150</v>
      </c>
      <c r="C46" s="102"/>
      <c r="D46" s="150">
        <f>D42+D38+D33+D31</f>
        <v>96972850</v>
      </c>
      <c r="E46" s="150">
        <f>E31+E33+E38+E42</f>
        <v>74375450</v>
      </c>
      <c r="F46" s="150">
        <f>F42+F38+F33+F31</f>
        <v>67460196</v>
      </c>
      <c r="G46" s="209">
        <f t="shared" si="3"/>
        <v>90.702235751178648</v>
      </c>
    </row>
    <row r="47" spans="1:7" x14ac:dyDescent="0.25">
      <c r="A47" s="190"/>
      <c r="B47" s="191"/>
      <c r="C47" s="192"/>
      <c r="D47" s="193"/>
      <c r="E47" s="193"/>
      <c r="F47" s="193"/>
      <c r="G47" s="211"/>
    </row>
    <row r="48" spans="1:7" x14ac:dyDescent="0.25">
      <c r="A48" s="190"/>
      <c r="B48" s="191"/>
      <c r="C48" s="192"/>
      <c r="D48" s="193"/>
      <c r="E48" s="193"/>
      <c r="F48" s="193"/>
      <c r="G48" s="211"/>
    </row>
    <row r="49" spans="1:15" x14ac:dyDescent="0.25">
      <c r="A49" s="190"/>
      <c r="B49" s="191"/>
      <c r="C49" s="192"/>
      <c r="D49" s="193"/>
      <c r="E49" s="193"/>
      <c r="F49" s="193"/>
      <c r="G49" s="211"/>
    </row>
    <row r="50" spans="1:15" ht="77.25" customHeight="1" x14ac:dyDescent="0.25">
      <c r="A50" s="290" t="s">
        <v>234</v>
      </c>
      <c r="B50" s="290"/>
      <c r="C50" s="290"/>
      <c r="D50" s="290"/>
      <c r="E50" s="290"/>
      <c r="F50" s="290"/>
      <c r="G50" s="290"/>
    </row>
    <row r="51" spans="1:15" ht="27.75" customHeight="1" x14ac:dyDescent="0.25">
      <c r="A51" s="286" t="s">
        <v>4</v>
      </c>
      <c r="B51" s="286" t="s">
        <v>5</v>
      </c>
      <c r="C51" s="286" t="s">
        <v>6</v>
      </c>
      <c r="D51" s="278" t="s">
        <v>190</v>
      </c>
      <c r="E51" s="280" t="s">
        <v>217</v>
      </c>
      <c r="F51" s="271" t="s">
        <v>223</v>
      </c>
      <c r="G51" s="268" t="s">
        <v>243</v>
      </c>
    </row>
    <row r="52" spans="1:15" ht="37.5" customHeight="1" x14ac:dyDescent="0.25">
      <c r="A52" s="291"/>
      <c r="B52" s="291"/>
      <c r="C52" s="291"/>
      <c r="D52" s="279"/>
      <c r="E52" s="281"/>
      <c r="F52" s="272"/>
      <c r="G52" s="268"/>
    </row>
    <row r="53" spans="1:15" ht="29.25" x14ac:dyDescent="0.25">
      <c r="A53" s="80">
        <v>1</v>
      </c>
      <c r="B53" s="82" t="s">
        <v>145</v>
      </c>
      <c r="C53" s="95" t="s">
        <v>146</v>
      </c>
      <c r="D53" s="222">
        <f>D55+D54</f>
        <v>990090</v>
      </c>
      <c r="E53" s="222">
        <f>E55+E54</f>
        <v>990090</v>
      </c>
      <c r="F53" s="222">
        <f>F55</f>
        <v>209707</v>
      </c>
      <c r="G53" s="209">
        <f>F53/E53*100</f>
        <v>21.180599743457666</v>
      </c>
    </row>
    <row r="54" spans="1:15" ht="38.25" x14ac:dyDescent="0.25">
      <c r="A54" s="70"/>
      <c r="B54" s="233" t="s">
        <v>178</v>
      </c>
      <c r="C54" s="171" t="s">
        <v>177</v>
      </c>
      <c r="D54" s="172">
        <v>12000</v>
      </c>
      <c r="E54" s="172">
        <v>12000</v>
      </c>
      <c r="F54" s="172">
        <v>0</v>
      </c>
      <c r="G54" s="209">
        <f t="shared" ref="G54:G58" si="6">F54/E54*100</f>
        <v>0</v>
      </c>
      <c r="H54" s="185"/>
      <c r="I54" s="185"/>
      <c r="J54" s="185"/>
      <c r="K54" s="185"/>
      <c r="L54" s="185"/>
      <c r="M54" s="185"/>
      <c r="N54" s="185"/>
    </row>
    <row r="55" spans="1:15" x14ac:dyDescent="0.25">
      <c r="A55" s="86"/>
      <c r="B55" s="68" t="s">
        <v>104</v>
      </c>
      <c r="C55" s="64" t="s">
        <v>153</v>
      </c>
      <c r="D55" s="158">
        <v>978090</v>
      </c>
      <c r="E55" s="158">
        <v>978090</v>
      </c>
      <c r="F55" s="158">
        <v>209707</v>
      </c>
      <c r="G55" s="209">
        <f t="shared" si="6"/>
        <v>21.440460489321023</v>
      </c>
    </row>
    <row r="56" spans="1:15" ht="29.25" x14ac:dyDescent="0.25">
      <c r="A56" s="80">
        <v>2</v>
      </c>
      <c r="B56" s="98" t="s">
        <v>147</v>
      </c>
      <c r="C56" s="95" t="s">
        <v>188</v>
      </c>
      <c r="D56" s="97">
        <f>D57</f>
        <v>0</v>
      </c>
      <c r="E56" s="97">
        <f>E57</f>
        <v>0</v>
      </c>
      <c r="F56" s="97">
        <f>F57</f>
        <v>0</v>
      </c>
      <c r="G56" s="209">
        <v>0</v>
      </c>
    </row>
    <row r="57" spans="1:15" x14ac:dyDescent="0.25">
      <c r="A57" s="86"/>
      <c r="B57" s="68" t="s">
        <v>104</v>
      </c>
      <c r="C57" s="64" t="s">
        <v>153</v>
      </c>
      <c r="D57" s="91">
        <v>0</v>
      </c>
      <c r="E57" s="91">
        <v>0</v>
      </c>
      <c r="F57" s="91">
        <v>0</v>
      </c>
      <c r="G57" s="209">
        <v>0</v>
      </c>
    </row>
    <row r="58" spans="1:15" x14ac:dyDescent="0.25">
      <c r="A58" s="86"/>
      <c r="B58" s="81" t="s">
        <v>150</v>
      </c>
      <c r="C58" s="102"/>
      <c r="D58" s="223">
        <f>D53+D56</f>
        <v>990090</v>
      </c>
      <c r="E58" s="223">
        <f t="shared" ref="E58:F58" si="7">E53+E56</f>
        <v>990090</v>
      </c>
      <c r="F58" s="223">
        <f t="shared" si="7"/>
        <v>209707</v>
      </c>
      <c r="G58" s="209">
        <f t="shared" si="6"/>
        <v>21.180599743457666</v>
      </c>
    </row>
    <row r="59" spans="1:15" x14ac:dyDescent="0.25">
      <c r="A59" s="190"/>
      <c r="B59" s="191"/>
      <c r="C59" s="192"/>
      <c r="D59" s="240"/>
      <c r="E59" s="240"/>
      <c r="F59" s="240"/>
      <c r="G59" s="211"/>
    </row>
    <row r="61" spans="1:15" ht="18.75" customHeight="1" x14ac:dyDescent="0.25">
      <c r="A61" s="259"/>
      <c r="B61" s="258" t="s">
        <v>212</v>
      </c>
      <c r="C61" s="40"/>
      <c r="D61" s="258" t="s">
        <v>213</v>
      </c>
      <c r="E61" s="258"/>
      <c r="F61" s="258"/>
      <c r="G61" s="259"/>
      <c r="H61" s="259"/>
    </row>
    <row r="62" spans="1:15" x14ac:dyDescent="0.25">
      <c r="A62" s="259"/>
      <c r="B62" s="258" t="s">
        <v>214</v>
      </c>
      <c r="C62" s="40"/>
      <c r="D62" s="40" t="s">
        <v>81</v>
      </c>
      <c r="E62" s="40" t="s">
        <v>215</v>
      </c>
      <c r="F62" s="40"/>
      <c r="G62" s="259"/>
      <c r="H62" s="259"/>
      <c r="J62" s="40"/>
      <c r="K62" s="40"/>
      <c r="N62" s="40"/>
    </row>
    <row r="63" spans="1:15" ht="15.75" customHeight="1" x14ac:dyDescent="0.25">
      <c r="A63" s="259"/>
      <c r="B63" s="104"/>
      <c r="C63" s="104"/>
      <c r="D63" s="104"/>
      <c r="E63" s="105"/>
      <c r="F63" s="257"/>
      <c r="G63" s="259"/>
      <c r="H63" s="259"/>
      <c r="J63" s="40"/>
      <c r="K63" s="40"/>
      <c r="N63" s="40"/>
      <c r="O63" s="40"/>
    </row>
    <row r="64" spans="1:15" ht="15.75" x14ac:dyDescent="0.25">
      <c r="J64" s="104"/>
      <c r="K64" s="104"/>
      <c r="N64" s="110"/>
      <c r="O64" s="111"/>
    </row>
    <row r="65" spans="6:6" x14ac:dyDescent="0.25">
      <c r="F65" t="s">
        <v>81</v>
      </c>
    </row>
  </sheetData>
  <mergeCells count="24">
    <mergeCell ref="G6:G7"/>
    <mergeCell ref="G29:G30"/>
    <mergeCell ref="G51:G52"/>
    <mergeCell ref="A28:G28"/>
    <mergeCell ref="A50:G50"/>
    <mergeCell ref="F51:F52"/>
    <mergeCell ref="A29:A30"/>
    <mergeCell ref="B29:B30"/>
    <mergeCell ref="C29:C30"/>
    <mergeCell ref="D29:D30"/>
    <mergeCell ref="E29:E30"/>
    <mergeCell ref="A51:A52"/>
    <mergeCell ref="B51:B52"/>
    <mergeCell ref="C51:C52"/>
    <mergeCell ref="D51:D52"/>
    <mergeCell ref="E51:E52"/>
    <mergeCell ref="F29:F30"/>
    <mergeCell ref="A5:F5"/>
    <mergeCell ref="A6:A7"/>
    <mergeCell ref="B6:B7"/>
    <mergeCell ref="C6:C7"/>
    <mergeCell ref="D6:D7"/>
    <mergeCell ref="E6:E7"/>
    <mergeCell ref="F6:F7"/>
  </mergeCells>
  <pageMargins left="0.70866141732283472" right="0.7086614173228347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VENITURI 02</vt:lpstr>
      <vt:lpstr>CHELTUIELI 02</vt:lpstr>
      <vt:lpstr>VENITURI 10</vt:lpstr>
      <vt:lpstr>CHELTUIELI 10</vt:lpstr>
      <vt:lpstr>'CHELTUIELI 02'!Print_Area</vt:lpstr>
      <vt:lpstr>'CHELTUIELI 10'!Print_Area</vt:lpstr>
      <vt:lpstr>'VENITURI 02'!Print_Area</vt:lpstr>
      <vt:lpstr>'VENITURI 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2025-11-20T07:13:16Z</dcterms:modified>
</cp:coreProperties>
</file>