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B0A4B3E6-BF35-4DF4-91CE-8B9C087C1810}" xr6:coauthVersionLast="47" xr6:coauthVersionMax="47" xr10:uidLastSave="{00000000-0000-0000-0000-000000000000}"/>
  <bookViews>
    <workbookView xWindow="-120" yWindow="-120" windowWidth="20730" windowHeight="11160" activeTab="2" xr2:uid="{025C4FB8-ADE0-4636-AF1D-2F6DE26791EF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66" i="3" l="1"/>
  <c r="L865" i="3"/>
  <c r="J865" i="3"/>
  <c r="I865" i="3"/>
  <c r="K865" i="3" s="1"/>
  <c r="H865" i="3"/>
  <c r="G865" i="3"/>
  <c r="F865" i="3"/>
  <c r="E865" i="3"/>
  <c r="D865" i="3"/>
  <c r="L864" i="3"/>
  <c r="J864" i="3"/>
  <c r="I864" i="3"/>
  <c r="K864" i="3" s="1"/>
  <c r="H864" i="3"/>
  <c r="G864" i="3"/>
  <c r="F864" i="3"/>
  <c r="E864" i="3"/>
  <c r="D864" i="3"/>
  <c r="L863" i="3"/>
  <c r="J863" i="3"/>
  <c r="I863" i="3"/>
  <c r="K863" i="3" s="1"/>
  <c r="H863" i="3"/>
  <c r="G863" i="3"/>
  <c r="F863" i="3"/>
  <c r="E863" i="3"/>
  <c r="D863" i="3"/>
  <c r="L862" i="3"/>
  <c r="J862" i="3"/>
  <c r="I862" i="3"/>
  <c r="K862" i="3" s="1"/>
  <c r="H862" i="3"/>
  <c r="G862" i="3"/>
  <c r="F862" i="3"/>
  <c r="E862" i="3"/>
  <c r="D862" i="3"/>
  <c r="L861" i="3"/>
  <c r="J861" i="3"/>
  <c r="I861" i="3"/>
  <c r="K861" i="3" s="1"/>
  <c r="H861" i="3"/>
  <c r="G861" i="3"/>
  <c r="F861" i="3"/>
  <c r="E861" i="3"/>
  <c r="D861" i="3"/>
  <c r="K844" i="3" l="1"/>
  <c r="L843" i="3"/>
  <c r="J843" i="3"/>
  <c r="I843" i="3"/>
  <c r="K843" i="3" s="1"/>
  <c r="H843" i="3"/>
  <c r="G843" i="3"/>
  <c r="F843" i="3"/>
  <c r="E843" i="3"/>
  <c r="D843" i="3"/>
  <c r="L842" i="3"/>
  <c r="J842" i="3"/>
  <c r="I842" i="3"/>
  <c r="K842" i="3" s="1"/>
  <c r="H842" i="3"/>
  <c r="G842" i="3"/>
  <c r="F842" i="3"/>
  <c r="E842" i="3"/>
  <c r="D842" i="3"/>
  <c r="L841" i="3"/>
  <c r="J841" i="3"/>
  <c r="I841" i="3"/>
  <c r="K841" i="3" s="1"/>
  <c r="H841" i="3"/>
  <c r="G841" i="3"/>
  <c r="F841" i="3"/>
  <c r="E841" i="3"/>
  <c r="D841" i="3"/>
  <c r="L840" i="3"/>
  <c r="J840" i="3"/>
  <c r="I840" i="3"/>
  <c r="K840" i="3" s="1"/>
  <c r="H840" i="3"/>
  <c r="G840" i="3"/>
  <c r="F840" i="3"/>
  <c r="E840" i="3"/>
  <c r="D840" i="3"/>
  <c r="L839" i="3"/>
  <c r="J839" i="3"/>
  <c r="I839" i="3"/>
  <c r="K839" i="3" s="1"/>
  <c r="H839" i="3"/>
  <c r="G839" i="3"/>
  <c r="F839" i="3"/>
  <c r="E839" i="3"/>
  <c r="D839" i="3"/>
  <c r="K822" i="3" l="1"/>
  <c r="L821" i="3"/>
  <c r="J821" i="3"/>
  <c r="I821" i="3"/>
  <c r="K821" i="3" s="1"/>
  <c r="H821" i="3"/>
  <c r="G821" i="3"/>
  <c r="F821" i="3"/>
  <c r="E821" i="3"/>
  <c r="D821" i="3"/>
  <c r="L820" i="3"/>
  <c r="J820" i="3"/>
  <c r="I820" i="3"/>
  <c r="K820" i="3" s="1"/>
  <c r="H820" i="3"/>
  <c r="G820" i="3"/>
  <c r="F820" i="3"/>
  <c r="E820" i="3"/>
  <c r="D820" i="3"/>
  <c r="L819" i="3"/>
  <c r="J819" i="3"/>
  <c r="I819" i="3"/>
  <c r="K819" i="3" s="1"/>
  <c r="H819" i="3"/>
  <c r="G819" i="3"/>
  <c r="F819" i="3"/>
  <c r="E819" i="3"/>
  <c r="D819" i="3"/>
  <c r="L818" i="3"/>
  <c r="J818" i="3"/>
  <c r="I818" i="3"/>
  <c r="K818" i="3" s="1"/>
  <c r="H818" i="3"/>
  <c r="G818" i="3"/>
  <c r="F818" i="3"/>
  <c r="E818" i="3"/>
  <c r="D818" i="3"/>
  <c r="L817" i="3"/>
  <c r="J817" i="3"/>
  <c r="I817" i="3"/>
  <c r="K817" i="3" s="1"/>
  <c r="H817" i="3"/>
  <c r="G817" i="3"/>
  <c r="F817" i="3"/>
  <c r="E817" i="3"/>
  <c r="D817" i="3"/>
  <c r="K800" i="3" l="1"/>
  <c r="L799" i="3"/>
  <c r="J799" i="3"/>
  <c r="I799" i="3"/>
  <c r="K799" i="3" s="1"/>
  <c r="H799" i="3"/>
  <c r="G799" i="3"/>
  <c r="F799" i="3"/>
  <c r="E799" i="3"/>
  <c r="D799" i="3"/>
  <c r="K798" i="3"/>
  <c r="L797" i="3"/>
  <c r="J797" i="3"/>
  <c r="I797" i="3"/>
  <c r="K797" i="3" s="1"/>
  <c r="H797" i="3"/>
  <c r="G797" i="3"/>
  <c r="F797" i="3"/>
  <c r="E797" i="3"/>
  <c r="D797" i="3"/>
  <c r="K796" i="3"/>
  <c r="L795" i="3"/>
  <c r="J795" i="3"/>
  <c r="I795" i="3"/>
  <c r="K795" i="3" s="1"/>
  <c r="H795" i="3"/>
  <c r="G795" i="3"/>
  <c r="F795" i="3"/>
  <c r="E795" i="3"/>
  <c r="D795" i="3"/>
  <c r="K794" i="3"/>
  <c r="K793" i="3"/>
  <c r="K792" i="3"/>
  <c r="K791" i="3"/>
  <c r="K790" i="3"/>
  <c r="K789" i="3"/>
  <c r="L788" i="3"/>
  <c r="J788" i="3"/>
  <c r="I788" i="3"/>
  <c r="K788" i="3" s="1"/>
  <c r="H788" i="3"/>
  <c r="G788" i="3"/>
  <c r="F788" i="3"/>
  <c r="E788" i="3"/>
  <c r="D788" i="3"/>
  <c r="L787" i="3"/>
  <c r="J787" i="3"/>
  <c r="I787" i="3"/>
  <c r="K787" i="3" s="1"/>
  <c r="H787" i="3"/>
  <c r="G787" i="3"/>
  <c r="F787" i="3"/>
  <c r="E787" i="3"/>
  <c r="D787" i="3"/>
  <c r="K786" i="3"/>
  <c r="L785" i="3"/>
  <c r="J785" i="3"/>
  <c r="I785" i="3"/>
  <c r="K785" i="3" s="1"/>
  <c r="H785" i="3"/>
  <c r="G785" i="3"/>
  <c r="F785" i="3"/>
  <c r="E785" i="3"/>
  <c r="D785" i="3"/>
  <c r="K784" i="3"/>
  <c r="L783" i="3"/>
  <c r="J783" i="3"/>
  <c r="I783" i="3"/>
  <c r="K783" i="3" s="1"/>
  <c r="H783" i="3"/>
  <c r="G783" i="3"/>
  <c r="F783" i="3"/>
  <c r="E783" i="3"/>
  <c r="D783" i="3"/>
  <c r="K782" i="3"/>
  <c r="K781" i="3"/>
  <c r="L780" i="3"/>
  <c r="J780" i="3"/>
  <c r="I780" i="3"/>
  <c r="K780" i="3" s="1"/>
  <c r="H780" i="3"/>
  <c r="G780" i="3"/>
  <c r="F780" i="3"/>
  <c r="E780" i="3"/>
  <c r="D780" i="3"/>
  <c r="L779" i="3"/>
  <c r="J779" i="3"/>
  <c r="I779" i="3"/>
  <c r="K779" i="3" s="1"/>
  <c r="H779" i="3"/>
  <c r="G779" i="3"/>
  <c r="F779" i="3"/>
  <c r="E779" i="3"/>
  <c r="D779" i="3"/>
  <c r="L778" i="3"/>
  <c r="J778" i="3"/>
  <c r="I778" i="3"/>
  <c r="K778" i="3" s="1"/>
  <c r="H778" i="3"/>
  <c r="G778" i="3"/>
  <c r="F778" i="3"/>
  <c r="E778" i="3"/>
  <c r="D778" i="3"/>
  <c r="L777" i="3"/>
  <c r="J777" i="3"/>
  <c r="I777" i="3"/>
  <c r="K777" i="3" s="1"/>
  <c r="H777" i="3"/>
  <c r="G777" i="3"/>
  <c r="F777" i="3"/>
  <c r="E777" i="3"/>
  <c r="D777" i="3"/>
  <c r="L776" i="3"/>
  <c r="J776" i="3"/>
  <c r="I776" i="3"/>
  <c r="K776" i="3" s="1"/>
  <c r="H776" i="3"/>
  <c r="G776" i="3"/>
  <c r="F776" i="3"/>
  <c r="E776" i="3"/>
  <c r="D776" i="3"/>
  <c r="K759" i="3" l="1"/>
  <c r="L758" i="3"/>
  <c r="J758" i="3"/>
  <c r="I758" i="3"/>
  <c r="K758" i="3" s="1"/>
  <c r="H758" i="3"/>
  <c r="G758" i="3"/>
  <c r="F758" i="3"/>
  <c r="E758" i="3"/>
  <c r="D758" i="3"/>
  <c r="L757" i="3"/>
  <c r="J757" i="3"/>
  <c r="I757" i="3"/>
  <c r="K757" i="3" s="1"/>
  <c r="H757" i="3"/>
  <c r="G757" i="3"/>
  <c r="F757" i="3"/>
  <c r="E757" i="3"/>
  <c r="D757" i="3"/>
  <c r="L756" i="3"/>
  <c r="J756" i="3"/>
  <c r="I756" i="3"/>
  <c r="K756" i="3" s="1"/>
  <c r="H756" i="3"/>
  <c r="G756" i="3"/>
  <c r="F756" i="3"/>
  <c r="E756" i="3"/>
  <c r="D756" i="3"/>
  <c r="L755" i="3"/>
  <c r="J755" i="3"/>
  <c r="I755" i="3"/>
  <c r="K755" i="3" s="1"/>
  <c r="H755" i="3"/>
  <c r="G755" i="3"/>
  <c r="F755" i="3"/>
  <c r="E755" i="3"/>
  <c r="D755" i="3"/>
  <c r="K754" i="3"/>
  <c r="K753" i="3"/>
  <c r="K752" i="3"/>
  <c r="L751" i="3"/>
  <c r="J751" i="3"/>
  <c r="I751" i="3"/>
  <c r="K751" i="3" s="1"/>
  <c r="H751" i="3"/>
  <c r="G751" i="3"/>
  <c r="F751" i="3"/>
  <c r="E751" i="3"/>
  <c r="D751" i="3"/>
  <c r="L750" i="3"/>
  <c r="J750" i="3"/>
  <c r="I750" i="3"/>
  <c r="K750" i="3" s="1"/>
  <c r="H750" i="3"/>
  <c r="G750" i="3"/>
  <c r="F750" i="3"/>
  <c r="E750" i="3"/>
  <c r="D750" i="3"/>
  <c r="L749" i="3"/>
  <c r="J749" i="3"/>
  <c r="I749" i="3"/>
  <c r="K749" i="3" s="1"/>
  <c r="H749" i="3"/>
  <c r="G749" i="3"/>
  <c r="F749" i="3"/>
  <c r="E749" i="3"/>
  <c r="D749" i="3"/>
  <c r="L748" i="3"/>
  <c r="J748" i="3"/>
  <c r="I748" i="3"/>
  <c r="K748" i="3" s="1"/>
  <c r="H748" i="3"/>
  <c r="G748" i="3"/>
  <c r="F748" i="3"/>
  <c r="E748" i="3"/>
  <c r="D748" i="3"/>
  <c r="L747" i="3"/>
  <c r="J747" i="3"/>
  <c r="I747" i="3"/>
  <c r="K747" i="3" s="1"/>
  <c r="H747" i="3"/>
  <c r="G747" i="3"/>
  <c r="F747" i="3"/>
  <c r="E747" i="3"/>
  <c r="D747" i="3"/>
  <c r="K730" i="3" l="1"/>
  <c r="K729" i="3"/>
  <c r="K728" i="3"/>
  <c r="K727" i="3"/>
  <c r="K726" i="3"/>
  <c r="K725" i="3"/>
  <c r="L724" i="3"/>
  <c r="J724" i="3"/>
  <c r="I724" i="3"/>
  <c r="K724" i="3" s="1"/>
  <c r="H724" i="3"/>
  <c r="G724" i="3"/>
  <c r="F724" i="3"/>
  <c r="E724" i="3"/>
  <c r="D724" i="3"/>
  <c r="K723" i="3"/>
  <c r="L722" i="3"/>
  <c r="J722" i="3"/>
  <c r="I722" i="3"/>
  <c r="K722" i="3" s="1"/>
  <c r="H722" i="3"/>
  <c r="G722" i="3"/>
  <c r="F722" i="3"/>
  <c r="E722" i="3"/>
  <c r="D722" i="3"/>
  <c r="L721" i="3"/>
  <c r="J721" i="3"/>
  <c r="I721" i="3"/>
  <c r="K721" i="3" s="1"/>
  <c r="H721" i="3"/>
  <c r="G721" i="3"/>
  <c r="F721" i="3"/>
  <c r="E721" i="3"/>
  <c r="D721" i="3"/>
  <c r="L720" i="3"/>
  <c r="J720" i="3"/>
  <c r="I720" i="3"/>
  <c r="K720" i="3" s="1"/>
  <c r="H720" i="3"/>
  <c r="G720" i="3"/>
  <c r="F720" i="3"/>
  <c r="E720" i="3"/>
  <c r="D720" i="3"/>
  <c r="K719" i="3"/>
  <c r="L718" i="3"/>
  <c r="J718" i="3"/>
  <c r="I718" i="3"/>
  <c r="K718" i="3" s="1"/>
  <c r="H718" i="3"/>
  <c r="G718" i="3"/>
  <c r="F718" i="3"/>
  <c r="E718" i="3"/>
  <c r="D718" i="3"/>
  <c r="L717" i="3"/>
  <c r="J717" i="3"/>
  <c r="I717" i="3"/>
  <c r="K717" i="3" s="1"/>
  <c r="H717" i="3"/>
  <c r="G717" i="3"/>
  <c r="F717" i="3"/>
  <c r="E717" i="3"/>
  <c r="D717" i="3"/>
  <c r="K716" i="3"/>
  <c r="K715" i="3"/>
  <c r="L714" i="3"/>
  <c r="J714" i="3"/>
  <c r="I714" i="3"/>
  <c r="K714" i="3" s="1"/>
  <c r="H714" i="3"/>
  <c r="G714" i="3"/>
  <c r="F714" i="3"/>
  <c r="E714" i="3"/>
  <c r="D714" i="3"/>
  <c r="L713" i="3"/>
  <c r="J713" i="3"/>
  <c r="I713" i="3"/>
  <c r="K713" i="3" s="1"/>
  <c r="H713" i="3"/>
  <c r="G713" i="3"/>
  <c r="F713" i="3"/>
  <c r="E713" i="3"/>
  <c r="D713" i="3"/>
  <c r="L712" i="3"/>
  <c r="J712" i="3"/>
  <c r="I712" i="3"/>
  <c r="K712" i="3" s="1"/>
  <c r="H712" i="3"/>
  <c r="G712" i="3"/>
  <c r="F712" i="3"/>
  <c r="E712" i="3"/>
  <c r="D712" i="3"/>
  <c r="K695" i="3" l="1"/>
  <c r="L694" i="3"/>
  <c r="J694" i="3"/>
  <c r="I694" i="3"/>
  <c r="K694" i="3" s="1"/>
  <c r="H694" i="3"/>
  <c r="G694" i="3"/>
  <c r="F694" i="3"/>
  <c r="E694" i="3"/>
  <c r="D694" i="3"/>
  <c r="L693" i="3"/>
  <c r="J693" i="3"/>
  <c r="I693" i="3"/>
  <c r="K693" i="3" s="1"/>
  <c r="H693" i="3"/>
  <c r="G693" i="3"/>
  <c r="F693" i="3"/>
  <c r="E693" i="3"/>
  <c r="D693" i="3"/>
  <c r="L692" i="3"/>
  <c r="J692" i="3"/>
  <c r="I692" i="3"/>
  <c r="K692" i="3" s="1"/>
  <c r="H692" i="3"/>
  <c r="G692" i="3"/>
  <c r="F692" i="3"/>
  <c r="E692" i="3"/>
  <c r="D692" i="3"/>
  <c r="L691" i="3"/>
  <c r="J691" i="3"/>
  <c r="I691" i="3"/>
  <c r="K691" i="3" s="1"/>
  <c r="H691" i="3"/>
  <c r="G691" i="3"/>
  <c r="F691" i="3"/>
  <c r="E691" i="3"/>
  <c r="D691" i="3"/>
  <c r="K690" i="3"/>
  <c r="L689" i="3"/>
  <c r="J689" i="3"/>
  <c r="I689" i="3"/>
  <c r="K689" i="3" s="1"/>
  <c r="H689" i="3"/>
  <c r="G689" i="3"/>
  <c r="F689" i="3"/>
  <c r="E689" i="3"/>
  <c r="D689" i="3"/>
  <c r="L688" i="3"/>
  <c r="J688" i="3"/>
  <c r="I688" i="3"/>
  <c r="K688" i="3" s="1"/>
  <c r="H688" i="3"/>
  <c r="G688" i="3"/>
  <c r="F688" i="3"/>
  <c r="E688" i="3"/>
  <c r="D688" i="3"/>
  <c r="L687" i="3"/>
  <c r="J687" i="3"/>
  <c r="I687" i="3"/>
  <c r="K687" i="3" s="1"/>
  <c r="H687" i="3"/>
  <c r="G687" i="3"/>
  <c r="F687" i="3"/>
  <c r="E687" i="3"/>
  <c r="D687" i="3"/>
  <c r="L686" i="3"/>
  <c r="J686" i="3"/>
  <c r="I686" i="3"/>
  <c r="K686" i="3" s="1"/>
  <c r="H686" i="3"/>
  <c r="G686" i="3"/>
  <c r="F686" i="3"/>
  <c r="E686" i="3"/>
  <c r="D686" i="3"/>
  <c r="L685" i="3"/>
  <c r="J685" i="3"/>
  <c r="I685" i="3"/>
  <c r="K685" i="3" s="1"/>
  <c r="H685" i="3"/>
  <c r="G685" i="3"/>
  <c r="F685" i="3"/>
  <c r="E685" i="3"/>
  <c r="D685" i="3"/>
  <c r="K668" i="3" l="1"/>
  <c r="L667" i="3"/>
  <c r="J667" i="3"/>
  <c r="I667" i="3"/>
  <c r="K667" i="3" s="1"/>
  <c r="H667" i="3"/>
  <c r="G667" i="3"/>
  <c r="F667" i="3"/>
  <c r="E667" i="3"/>
  <c r="D667" i="3"/>
  <c r="L666" i="3"/>
  <c r="J666" i="3"/>
  <c r="I666" i="3"/>
  <c r="K666" i="3" s="1"/>
  <c r="H666" i="3"/>
  <c r="G666" i="3"/>
  <c r="F666" i="3"/>
  <c r="E666" i="3"/>
  <c r="D666" i="3"/>
  <c r="K665" i="3"/>
  <c r="L664" i="3"/>
  <c r="J664" i="3"/>
  <c r="I664" i="3"/>
  <c r="K664" i="3" s="1"/>
  <c r="H664" i="3"/>
  <c r="G664" i="3"/>
  <c r="F664" i="3"/>
  <c r="E664" i="3"/>
  <c r="D664" i="3"/>
  <c r="K663" i="3"/>
  <c r="K662" i="3"/>
  <c r="K661" i="3"/>
  <c r="K660" i="3"/>
  <c r="K659" i="3"/>
  <c r="L658" i="3"/>
  <c r="J658" i="3"/>
  <c r="I658" i="3"/>
  <c r="K658" i="3" s="1"/>
  <c r="H658" i="3"/>
  <c r="G658" i="3"/>
  <c r="F658" i="3"/>
  <c r="E658" i="3"/>
  <c r="D658" i="3"/>
  <c r="L657" i="3"/>
  <c r="J657" i="3"/>
  <c r="I657" i="3"/>
  <c r="K657" i="3" s="1"/>
  <c r="H657" i="3"/>
  <c r="G657" i="3"/>
  <c r="F657" i="3"/>
  <c r="E657" i="3"/>
  <c r="D657" i="3"/>
  <c r="K656" i="3"/>
  <c r="L655" i="3"/>
  <c r="J655" i="3"/>
  <c r="I655" i="3"/>
  <c r="K655" i="3" s="1"/>
  <c r="H655" i="3"/>
  <c r="G655" i="3"/>
  <c r="F655" i="3"/>
  <c r="E655" i="3"/>
  <c r="D655" i="3"/>
  <c r="K654" i="3"/>
  <c r="K653" i="3"/>
  <c r="L652" i="3"/>
  <c r="J652" i="3"/>
  <c r="I652" i="3"/>
  <c r="K652" i="3" s="1"/>
  <c r="H652" i="3"/>
  <c r="G652" i="3"/>
  <c r="F652" i="3"/>
  <c r="E652" i="3"/>
  <c r="D652" i="3"/>
  <c r="L651" i="3"/>
  <c r="J651" i="3"/>
  <c r="I651" i="3"/>
  <c r="K651" i="3" s="1"/>
  <c r="H651" i="3"/>
  <c r="G651" i="3"/>
  <c r="F651" i="3"/>
  <c r="E651" i="3"/>
  <c r="D651" i="3"/>
  <c r="L650" i="3"/>
  <c r="J650" i="3"/>
  <c r="I650" i="3"/>
  <c r="K650" i="3" s="1"/>
  <c r="H650" i="3"/>
  <c r="G650" i="3"/>
  <c r="F650" i="3"/>
  <c r="E650" i="3"/>
  <c r="D650" i="3"/>
  <c r="L649" i="3"/>
  <c r="J649" i="3"/>
  <c r="I649" i="3"/>
  <c r="K649" i="3" s="1"/>
  <c r="H649" i="3"/>
  <c r="G649" i="3"/>
  <c r="F649" i="3"/>
  <c r="E649" i="3"/>
  <c r="D649" i="3"/>
  <c r="L648" i="3"/>
  <c r="J648" i="3"/>
  <c r="I648" i="3"/>
  <c r="K648" i="3" s="1"/>
  <c r="H648" i="3"/>
  <c r="G648" i="3"/>
  <c r="F648" i="3"/>
  <c r="E648" i="3"/>
  <c r="D648" i="3"/>
  <c r="K631" i="3" l="1"/>
  <c r="L630" i="3"/>
  <c r="J630" i="3"/>
  <c r="I630" i="3"/>
  <c r="K630" i="3" s="1"/>
  <c r="H630" i="3"/>
  <c r="G630" i="3"/>
  <c r="F630" i="3"/>
  <c r="E630" i="3"/>
  <c r="D630" i="3"/>
  <c r="L629" i="3"/>
  <c r="J629" i="3"/>
  <c r="I629" i="3"/>
  <c r="K629" i="3" s="1"/>
  <c r="H629" i="3"/>
  <c r="G629" i="3"/>
  <c r="F629" i="3"/>
  <c r="E629" i="3"/>
  <c r="D629" i="3"/>
  <c r="L628" i="3"/>
  <c r="J628" i="3"/>
  <c r="I628" i="3"/>
  <c r="K628" i="3" s="1"/>
  <c r="H628" i="3"/>
  <c r="G628" i="3"/>
  <c r="F628" i="3"/>
  <c r="E628" i="3"/>
  <c r="D628" i="3"/>
  <c r="L627" i="3"/>
  <c r="J627" i="3"/>
  <c r="I627" i="3"/>
  <c r="K627" i="3" s="1"/>
  <c r="H627" i="3"/>
  <c r="G627" i="3"/>
  <c r="F627" i="3"/>
  <c r="E627" i="3"/>
  <c r="D627" i="3"/>
  <c r="L626" i="3"/>
  <c r="J626" i="3"/>
  <c r="I626" i="3"/>
  <c r="K626" i="3" s="1"/>
  <c r="H626" i="3"/>
  <c r="G626" i="3"/>
  <c r="F626" i="3"/>
  <c r="E626" i="3"/>
  <c r="D626" i="3"/>
  <c r="K609" i="3" l="1"/>
  <c r="L608" i="3"/>
  <c r="J608" i="3"/>
  <c r="I608" i="3"/>
  <c r="K608" i="3" s="1"/>
  <c r="H608" i="3"/>
  <c r="G608" i="3"/>
  <c r="F608" i="3"/>
  <c r="E608" i="3"/>
  <c r="D608" i="3"/>
  <c r="L607" i="3"/>
  <c r="J607" i="3"/>
  <c r="I607" i="3"/>
  <c r="K607" i="3" s="1"/>
  <c r="H607" i="3"/>
  <c r="G607" i="3"/>
  <c r="F607" i="3"/>
  <c r="E607" i="3"/>
  <c r="D607" i="3"/>
  <c r="K606" i="3"/>
  <c r="L605" i="3"/>
  <c r="J605" i="3"/>
  <c r="I605" i="3"/>
  <c r="K605" i="3" s="1"/>
  <c r="H605" i="3"/>
  <c r="G605" i="3"/>
  <c r="F605" i="3"/>
  <c r="E605" i="3"/>
  <c r="D605" i="3"/>
  <c r="K604" i="3"/>
  <c r="K603" i="3"/>
  <c r="L602" i="3"/>
  <c r="J602" i="3"/>
  <c r="I602" i="3"/>
  <c r="K602" i="3" s="1"/>
  <c r="H602" i="3"/>
  <c r="G602" i="3"/>
  <c r="F602" i="3"/>
  <c r="E602" i="3"/>
  <c r="D602" i="3"/>
  <c r="L601" i="3"/>
  <c r="J601" i="3"/>
  <c r="I601" i="3"/>
  <c r="K601" i="3" s="1"/>
  <c r="H601" i="3"/>
  <c r="G601" i="3"/>
  <c r="F601" i="3"/>
  <c r="E601" i="3"/>
  <c r="D601" i="3"/>
  <c r="L600" i="3"/>
  <c r="J600" i="3"/>
  <c r="I600" i="3"/>
  <c r="K600" i="3" s="1"/>
  <c r="H600" i="3"/>
  <c r="G600" i="3"/>
  <c r="F600" i="3"/>
  <c r="E600" i="3"/>
  <c r="D600" i="3"/>
  <c r="L599" i="3"/>
  <c r="J599" i="3"/>
  <c r="I599" i="3"/>
  <c r="K599" i="3" s="1"/>
  <c r="H599" i="3"/>
  <c r="G599" i="3"/>
  <c r="F599" i="3"/>
  <c r="E599" i="3"/>
  <c r="D599" i="3"/>
  <c r="L598" i="3"/>
  <c r="J598" i="3"/>
  <c r="I598" i="3"/>
  <c r="K598" i="3" s="1"/>
  <c r="H598" i="3"/>
  <c r="G598" i="3"/>
  <c r="F598" i="3"/>
  <c r="E598" i="3"/>
  <c r="D598" i="3"/>
  <c r="K581" i="3" l="1"/>
  <c r="K580" i="3"/>
  <c r="L579" i="3"/>
  <c r="J579" i="3"/>
  <c r="I579" i="3"/>
  <c r="K579" i="3" s="1"/>
  <c r="H579" i="3"/>
  <c r="G579" i="3"/>
  <c r="F579" i="3"/>
  <c r="E579" i="3"/>
  <c r="D579" i="3"/>
  <c r="L578" i="3"/>
  <c r="J578" i="3"/>
  <c r="I578" i="3"/>
  <c r="K578" i="3" s="1"/>
  <c r="H578" i="3"/>
  <c r="G578" i="3"/>
  <c r="F578" i="3"/>
  <c r="E578" i="3"/>
  <c r="D578" i="3"/>
  <c r="L577" i="3"/>
  <c r="J577" i="3"/>
  <c r="I577" i="3"/>
  <c r="K577" i="3" s="1"/>
  <c r="H577" i="3"/>
  <c r="G577" i="3"/>
  <c r="F577" i="3"/>
  <c r="E577" i="3"/>
  <c r="D577" i="3"/>
  <c r="L576" i="3"/>
  <c r="J576" i="3"/>
  <c r="I576" i="3"/>
  <c r="K576" i="3" s="1"/>
  <c r="H576" i="3"/>
  <c r="G576" i="3"/>
  <c r="F576" i="3"/>
  <c r="E576" i="3"/>
  <c r="D576" i="3"/>
  <c r="K575" i="3"/>
  <c r="L574" i="3"/>
  <c r="J574" i="3"/>
  <c r="I574" i="3"/>
  <c r="K574" i="3" s="1"/>
  <c r="H574" i="3"/>
  <c r="G574" i="3"/>
  <c r="F574" i="3"/>
  <c r="E574" i="3"/>
  <c r="D574" i="3"/>
  <c r="L573" i="3"/>
  <c r="J573" i="3"/>
  <c r="I573" i="3"/>
  <c r="K573" i="3" s="1"/>
  <c r="H573" i="3"/>
  <c r="G573" i="3"/>
  <c r="F573" i="3"/>
  <c r="E573" i="3"/>
  <c r="D573" i="3"/>
  <c r="L572" i="3"/>
  <c r="J572" i="3"/>
  <c r="I572" i="3"/>
  <c r="K572" i="3" s="1"/>
  <c r="H572" i="3"/>
  <c r="G572" i="3"/>
  <c r="F572" i="3"/>
  <c r="E572" i="3"/>
  <c r="D572" i="3"/>
  <c r="K571" i="3"/>
  <c r="L570" i="3"/>
  <c r="J570" i="3"/>
  <c r="I570" i="3"/>
  <c r="K570" i="3" s="1"/>
  <c r="H570" i="3"/>
  <c r="G570" i="3"/>
  <c r="F570" i="3"/>
  <c r="E570" i="3"/>
  <c r="D570" i="3"/>
  <c r="K569" i="3"/>
  <c r="K568" i="3"/>
  <c r="K567" i="3"/>
  <c r="K566" i="3"/>
  <c r="L565" i="3"/>
  <c r="J565" i="3"/>
  <c r="I565" i="3"/>
  <c r="K565" i="3" s="1"/>
  <c r="H565" i="3"/>
  <c r="G565" i="3"/>
  <c r="F565" i="3"/>
  <c r="E565" i="3"/>
  <c r="D565" i="3"/>
  <c r="L564" i="3"/>
  <c r="J564" i="3"/>
  <c r="I564" i="3"/>
  <c r="K564" i="3" s="1"/>
  <c r="H564" i="3"/>
  <c r="G564" i="3"/>
  <c r="F564" i="3"/>
  <c r="E564" i="3"/>
  <c r="D564" i="3"/>
  <c r="K563" i="3"/>
  <c r="L562" i="3"/>
  <c r="J562" i="3"/>
  <c r="I562" i="3"/>
  <c r="K562" i="3" s="1"/>
  <c r="H562" i="3"/>
  <c r="G562" i="3"/>
  <c r="F562" i="3"/>
  <c r="E562" i="3"/>
  <c r="D562" i="3"/>
  <c r="K561" i="3"/>
  <c r="K560" i="3"/>
  <c r="L559" i="3"/>
  <c r="J559" i="3"/>
  <c r="I559" i="3"/>
  <c r="K559" i="3" s="1"/>
  <c r="H559" i="3"/>
  <c r="G559" i="3"/>
  <c r="F559" i="3"/>
  <c r="E559" i="3"/>
  <c r="D559" i="3"/>
  <c r="L558" i="3"/>
  <c r="J558" i="3"/>
  <c r="I558" i="3"/>
  <c r="K558" i="3" s="1"/>
  <c r="H558" i="3"/>
  <c r="G558" i="3"/>
  <c r="F558" i="3"/>
  <c r="E558" i="3"/>
  <c r="D558" i="3"/>
  <c r="L557" i="3"/>
  <c r="J557" i="3"/>
  <c r="I557" i="3"/>
  <c r="K557" i="3" s="1"/>
  <c r="H557" i="3"/>
  <c r="G557" i="3"/>
  <c r="F557" i="3"/>
  <c r="E557" i="3"/>
  <c r="D557" i="3"/>
  <c r="L556" i="3"/>
  <c r="J556" i="3"/>
  <c r="I556" i="3"/>
  <c r="K556" i="3" s="1"/>
  <c r="H556" i="3"/>
  <c r="G556" i="3"/>
  <c r="F556" i="3"/>
  <c r="E556" i="3"/>
  <c r="D556" i="3"/>
  <c r="L555" i="3"/>
  <c r="J555" i="3"/>
  <c r="I555" i="3"/>
  <c r="K555" i="3" s="1"/>
  <c r="H555" i="3"/>
  <c r="G555" i="3"/>
  <c r="F555" i="3"/>
  <c r="E555" i="3"/>
  <c r="D555" i="3"/>
  <c r="K538" i="3" l="1"/>
  <c r="K537" i="3"/>
  <c r="L536" i="3"/>
  <c r="J536" i="3"/>
  <c r="I536" i="3"/>
  <c r="K536" i="3" s="1"/>
  <c r="H536" i="3"/>
  <c r="G536" i="3"/>
  <c r="F536" i="3"/>
  <c r="E536" i="3"/>
  <c r="D536" i="3"/>
  <c r="L535" i="3"/>
  <c r="J535" i="3"/>
  <c r="I535" i="3"/>
  <c r="K535" i="3" s="1"/>
  <c r="H535" i="3"/>
  <c r="G535" i="3"/>
  <c r="F535" i="3"/>
  <c r="E535" i="3"/>
  <c r="D535" i="3"/>
  <c r="L534" i="3"/>
  <c r="J534" i="3"/>
  <c r="I534" i="3"/>
  <c r="K534" i="3" s="1"/>
  <c r="H534" i="3"/>
  <c r="G534" i="3"/>
  <c r="F534" i="3"/>
  <c r="E534" i="3"/>
  <c r="D534" i="3"/>
  <c r="L533" i="3"/>
  <c r="J533" i="3"/>
  <c r="I533" i="3"/>
  <c r="K533" i="3" s="1"/>
  <c r="H533" i="3"/>
  <c r="G533" i="3"/>
  <c r="F533" i="3"/>
  <c r="E533" i="3"/>
  <c r="D533" i="3"/>
  <c r="L532" i="3"/>
  <c r="J532" i="3"/>
  <c r="I532" i="3"/>
  <c r="K532" i="3" s="1"/>
  <c r="H532" i="3"/>
  <c r="G532" i="3"/>
  <c r="F532" i="3"/>
  <c r="E532" i="3"/>
  <c r="D532" i="3"/>
  <c r="K515" i="3" l="1"/>
  <c r="L514" i="3"/>
  <c r="J514" i="3"/>
  <c r="I514" i="3"/>
  <c r="K514" i="3" s="1"/>
  <c r="H514" i="3"/>
  <c r="G514" i="3"/>
  <c r="F514" i="3"/>
  <c r="E514" i="3"/>
  <c r="D514" i="3"/>
  <c r="L513" i="3"/>
  <c r="J513" i="3"/>
  <c r="I513" i="3"/>
  <c r="K513" i="3" s="1"/>
  <c r="H513" i="3"/>
  <c r="G513" i="3"/>
  <c r="F513" i="3"/>
  <c r="E513" i="3"/>
  <c r="D513" i="3"/>
  <c r="L512" i="3"/>
  <c r="J512" i="3"/>
  <c r="I512" i="3"/>
  <c r="K512" i="3" s="1"/>
  <c r="H512" i="3"/>
  <c r="G512" i="3"/>
  <c r="F512" i="3"/>
  <c r="E512" i="3"/>
  <c r="D512" i="3"/>
  <c r="L511" i="3"/>
  <c r="J511" i="3"/>
  <c r="I511" i="3"/>
  <c r="K511" i="3" s="1"/>
  <c r="H511" i="3"/>
  <c r="G511" i="3"/>
  <c r="F511" i="3"/>
  <c r="E511" i="3"/>
  <c r="D511" i="3"/>
  <c r="L510" i="3"/>
  <c r="J510" i="3"/>
  <c r="I510" i="3"/>
  <c r="K510" i="3" s="1"/>
  <c r="H510" i="3"/>
  <c r="G510" i="3"/>
  <c r="F510" i="3"/>
  <c r="E510" i="3"/>
  <c r="D510" i="3"/>
  <c r="K493" i="3" l="1"/>
  <c r="L492" i="3"/>
  <c r="J492" i="3"/>
  <c r="I492" i="3"/>
  <c r="K492" i="3" s="1"/>
  <c r="H492" i="3"/>
  <c r="G492" i="3"/>
  <c r="F492" i="3"/>
  <c r="E492" i="3"/>
  <c r="D492" i="3"/>
  <c r="L491" i="3"/>
  <c r="J491" i="3"/>
  <c r="I491" i="3"/>
  <c r="K491" i="3" s="1"/>
  <c r="H491" i="3"/>
  <c r="G491" i="3"/>
  <c r="F491" i="3"/>
  <c r="E491" i="3"/>
  <c r="D491" i="3"/>
  <c r="L490" i="3"/>
  <c r="J490" i="3"/>
  <c r="I490" i="3"/>
  <c r="K490" i="3" s="1"/>
  <c r="H490" i="3"/>
  <c r="G490" i="3"/>
  <c r="F490" i="3"/>
  <c r="E490" i="3"/>
  <c r="D490" i="3"/>
  <c r="L489" i="3"/>
  <c r="J489" i="3"/>
  <c r="I489" i="3"/>
  <c r="K489" i="3" s="1"/>
  <c r="H489" i="3"/>
  <c r="G489" i="3"/>
  <c r="F489" i="3"/>
  <c r="E489" i="3"/>
  <c r="D489" i="3"/>
  <c r="K472" i="3" l="1"/>
  <c r="L471" i="3"/>
  <c r="J471" i="3"/>
  <c r="I471" i="3"/>
  <c r="K471" i="3" s="1"/>
  <c r="H471" i="3"/>
  <c r="G471" i="3"/>
  <c r="F471" i="3"/>
  <c r="E471" i="3"/>
  <c r="D471" i="3"/>
  <c r="L470" i="3"/>
  <c r="J470" i="3"/>
  <c r="I470" i="3"/>
  <c r="K470" i="3" s="1"/>
  <c r="H470" i="3"/>
  <c r="G470" i="3"/>
  <c r="F470" i="3"/>
  <c r="E470" i="3"/>
  <c r="D470" i="3"/>
  <c r="L469" i="3"/>
  <c r="J469" i="3"/>
  <c r="I469" i="3"/>
  <c r="K469" i="3" s="1"/>
  <c r="H469" i="3"/>
  <c r="G469" i="3"/>
  <c r="F469" i="3"/>
  <c r="E469" i="3"/>
  <c r="D469" i="3"/>
  <c r="L468" i="3"/>
  <c r="J468" i="3"/>
  <c r="I468" i="3"/>
  <c r="K468" i="3" s="1"/>
  <c r="H468" i="3"/>
  <c r="G468" i="3"/>
  <c r="F468" i="3"/>
  <c r="E468" i="3"/>
  <c r="D468" i="3"/>
  <c r="L467" i="3"/>
  <c r="J467" i="3"/>
  <c r="I467" i="3"/>
  <c r="K467" i="3" s="1"/>
  <c r="H467" i="3"/>
  <c r="G467" i="3"/>
  <c r="F467" i="3"/>
  <c r="E467" i="3"/>
  <c r="D467" i="3"/>
  <c r="K450" i="3" l="1"/>
  <c r="L449" i="3"/>
  <c r="J449" i="3"/>
  <c r="I449" i="3"/>
  <c r="K449" i="3" s="1"/>
  <c r="H449" i="3"/>
  <c r="G449" i="3"/>
  <c r="F449" i="3"/>
  <c r="E449" i="3"/>
  <c r="D449" i="3"/>
  <c r="K448" i="3"/>
  <c r="K447" i="3"/>
  <c r="L446" i="3"/>
  <c r="J446" i="3"/>
  <c r="I446" i="3"/>
  <c r="K446" i="3" s="1"/>
  <c r="H446" i="3"/>
  <c r="G446" i="3"/>
  <c r="F446" i="3"/>
  <c r="E446" i="3"/>
  <c r="D446" i="3"/>
  <c r="L445" i="3"/>
  <c r="J445" i="3"/>
  <c r="I445" i="3"/>
  <c r="K445" i="3" s="1"/>
  <c r="H445" i="3"/>
  <c r="G445" i="3"/>
  <c r="F445" i="3"/>
  <c r="E445" i="3"/>
  <c r="D445" i="3"/>
  <c r="L444" i="3"/>
  <c r="J444" i="3"/>
  <c r="I444" i="3"/>
  <c r="K444" i="3" s="1"/>
  <c r="H444" i="3"/>
  <c r="G444" i="3"/>
  <c r="F444" i="3"/>
  <c r="E444" i="3"/>
  <c r="D444" i="3"/>
  <c r="L443" i="3"/>
  <c r="J443" i="3"/>
  <c r="I443" i="3"/>
  <c r="K443" i="3" s="1"/>
  <c r="H443" i="3"/>
  <c r="G443" i="3"/>
  <c r="F443" i="3"/>
  <c r="E443" i="3"/>
  <c r="D443" i="3"/>
  <c r="L442" i="3"/>
  <c r="J442" i="3"/>
  <c r="I442" i="3"/>
  <c r="K442" i="3" s="1"/>
  <c r="H442" i="3"/>
  <c r="G442" i="3"/>
  <c r="F442" i="3"/>
  <c r="E442" i="3"/>
  <c r="D442" i="3"/>
  <c r="K425" i="3" l="1"/>
  <c r="K424" i="3"/>
  <c r="K423" i="3"/>
  <c r="K422" i="3"/>
  <c r="K421" i="3"/>
  <c r="K420" i="3"/>
  <c r="L419" i="3"/>
  <c r="J419" i="3"/>
  <c r="I419" i="3"/>
  <c r="K419" i="3" s="1"/>
  <c r="H419" i="3"/>
  <c r="G419" i="3"/>
  <c r="F419" i="3"/>
  <c r="E419" i="3"/>
  <c r="D419" i="3"/>
  <c r="L418" i="3"/>
  <c r="J418" i="3"/>
  <c r="I418" i="3"/>
  <c r="K418" i="3" s="1"/>
  <c r="H418" i="3"/>
  <c r="G418" i="3"/>
  <c r="F418" i="3"/>
  <c r="E418" i="3"/>
  <c r="D418" i="3"/>
  <c r="K417" i="3"/>
  <c r="L416" i="3"/>
  <c r="J416" i="3"/>
  <c r="I416" i="3"/>
  <c r="K416" i="3" s="1"/>
  <c r="H416" i="3"/>
  <c r="G416" i="3"/>
  <c r="F416" i="3"/>
  <c r="E416" i="3"/>
  <c r="D416" i="3"/>
  <c r="K415" i="3"/>
  <c r="K414" i="3"/>
  <c r="L413" i="3"/>
  <c r="J413" i="3"/>
  <c r="I413" i="3"/>
  <c r="K413" i="3" s="1"/>
  <c r="H413" i="3"/>
  <c r="G413" i="3"/>
  <c r="F413" i="3"/>
  <c r="E413" i="3"/>
  <c r="D413" i="3"/>
  <c r="L412" i="3"/>
  <c r="J412" i="3"/>
  <c r="I412" i="3"/>
  <c r="K412" i="3" s="1"/>
  <c r="H412" i="3"/>
  <c r="G412" i="3"/>
  <c r="F412" i="3"/>
  <c r="E412" i="3"/>
  <c r="D412" i="3"/>
  <c r="L411" i="3"/>
  <c r="J411" i="3"/>
  <c r="I411" i="3"/>
  <c r="K411" i="3" s="1"/>
  <c r="H411" i="3"/>
  <c r="G411" i="3"/>
  <c r="F411" i="3"/>
  <c r="E411" i="3"/>
  <c r="D411" i="3"/>
  <c r="L410" i="3"/>
  <c r="J410" i="3"/>
  <c r="I410" i="3"/>
  <c r="K410" i="3" s="1"/>
  <c r="H410" i="3"/>
  <c r="G410" i="3"/>
  <c r="F410" i="3"/>
  <c r="E410" i="3"/>
  <c r="D410" i="3"/>
  <c r="L409" i="3"/>
  <c r="J409" i="3"/>
  <c r="I409" i="3"/>
  <c r="K409" i="3" s="1"/>
  <c r="H409" i="3"/>
  <c r="G409" i="3"/>
  <c r="F409" i="3"/>
  <c r="E409" i="3"/>
  <c r="D409" i="3"/>
  <c r="K392" i="3" l="1"/>
  <c r="L391" i="3"/>
  <c r="J391" i="3"/>
  <c r="I391" i="3"/>
  <c r="K391" i="3" s="1"/>
  <c r="H391" i="3"/>
  <c r="G391" i="3"/>
  <c r="F391" i="3"/>
  <c r="E391" i="3"/>
  <c r="D391" i="3"/>
  <c r="K390" i="3"/>
  <c r="K389" i="3"/>
  <c r="L388" i="3"/>
  <c r="J388" i="3"/>
  <c r="I388" i="3"/>
  <c r="K388" i="3" s="1"/>
  <c r="H388" i="3"/>
  <c r="G388" i="3"/>
  <c r="F388" i="3"/>
  <c r="E388" i="3"/>
  <c r="D388" i="3"/>
  <c r="L387" i="3"/>
  <c r="J387" i="3"/>
  <c r="I387" i="3"/>
  <c r="K387" i="3" s="1"/>
  <c r="H387" i="3"/>
  <c r="G387" i="3"/>
  <c r="F387" i="3"/>
  <c r="E387" i="3"/>
  <c r="D387" i="3"/>
  <c r="L386" i="3"/>
  <c r="J386" i="3"/>
  <c r="I386" i="3"/>
  <c r="K386" i="3" s="1"/>
  <c r="H386" i="3"/>
  <c r="G386" i="3"/>
  <c r="F386" i="3"/>
  <c r="E386" i="3"/>
  <c r="D386" i="3"/>
  <c r="L385" i="3"/>
  <c r="J385" i="3"/>
  <c r="I385" i="3"/>
  <c r="K385" i="3" s="1"/>
  <c r="H385" i="3"/>
  <c r="G385" i="3"/>
  <c r="F385" i="3"/>
  <c r="E385" i="3"/>
  <c r="D385" i="3"/>
  <c r="L384" i="3"/>
  <c r="J384" i="3"/>
  <c r="I384" i="3"/>
  <c r="K384" i="3" s="1"/>
  <c r="H384" i="3"/>
  <c r="G384" i="3"/>
  <c r="F384" i="3"/>
  <c r="E384" i="3"/>
  <c r="D384" i="3"/>
  <c r="K367" i="3" l="1"/>
  <c r="L366" i="3"/>
  <c r="J366" i="3"/>
  <c r="I366" i="3"/>
  <c r="K366" i="3" s="1"/>
  <c r="H366" i="3"/>
  <c r="G366" i="3"/>
  <c r="F366" i="3"/>
  <c r="E366" i="3"/>
  <c r="D366" i="3"/>
  <c r="L365" i="3"/>
  <c r="J365" i="3"/>
  <c r="I365" i="3"/>
  <c r="K365" i="3" s="1"/>
  <c r="H365" i="3"/>
  <c r="G365" i="3"/>
  <c r="F365" i="3"/>
  <c r="E365" i="3"/>
  <c r="D365" i="3"/>
  <c r="L364" i="3"/>
  <c r="J364" i="3"/>
  <c r="I364" i="3"/>
  <c r="K364" i="3" s="1"/>
  <c r="H364" i="3"/>
  <c r="G364" i="3"/>
  <c r="F364" i="3"/>
  <c r="E364" i="3"/>
  <c r="D364" i="3"/>
  <c r="L363" i="3"/>
  <c r="J363" i="3"/>
  <c r="I363" i="3"/>
  <c r="K363" i="3" s="1"/>
  <c r="H363" i="3"/>
  <c r="G363" i="3"/>
  <c r="F363" i="3"/>
  <c r="E363" i="3"/>
  <c r="D363" i="3"/>
  <c r="L362" i="3"/>
  <c r="J362" i="3"/>
  <c r="I362" i="3"/>
  <c r="K362" i="3" s="1"/>
  <c r="H362" i="3"/>
  <c r="G362" i="3"/>
  <c r="F362" i="3"/>
  <c r="E362" i="3"/>
  <c r="D362" i="3"/>
  <c r="K345" i="3" l="1"/>
  <c r="K344" i="3"/>
  <c r="L343" i="3"/>
  <c r="J343" i="3"/>
  <c r="I343" i="3"/>
  <c r="K343" i="3" s="1"/>
  <c r="H343" i="3"/>
  <c r="G343" i="3"/>
  <c r="F343" i="3"/>
  <c r="E343" i="3"/>
  <c r="D343" i="3"/>
  <c r="L342" i="3"/>
  <c r="J342" i="3"/>
  <c r="I342" i="3"/>
  <c r="K342" i="3" s="1"/>
  <c r="H342" i="3"/>
  <c r="G342" i="3"/>
  <c r="F342" i="3"/>
  <c r="E342" i="3"/>
  <c r="D342" i="3"/>
  <c r="L341" i="3"/>
  <c r="J341" i="3"/>
  <c r="I341" i="3"/>
  <c r="K341" i="3" s="1"/>
  <c r="H341" i="3"/>
  <c r="G341" i="3"/>
  <c r="F341" i="3"/>
  <c r="E341" i="3"/>
  <c r="D341" i="3"/>
  <c r="K340" i="3"/>
  <c r="K339" i="3"/>
  <c r="L338" i="3"/>
  <c r="J338" i="3"/>
  <c r="I338" i="3"/>
  <c r="K338" i="3" s="1"/>
  <c r="H338" i="3"/>
  <c r="G338" i="3"/>
  <c r="F338" i="3"/>
  <c r="E338" i="3"/>
  <c r="D338" i="3"/>
  <c r="L337" i="3"/>
  <c r="J337" i="3"/>
  <c r="I337" i="3"/>
  <c r="K337" i="3" s="1"/>
  <c r="H337" i="3"/>
  <c r="G337" i="3"/>
  <c r="F337" i="3"/>
  <c r="E337" i="3"/>
  <c r="D337" i="3"/>
  <c r="K336" i="3"/>
  <c r="L335" i="3"/>
  <c r="J335" i="3"/>
  <c r="I335" i="3"/>
  <c r="K335" i="3" s="1"/>
  <c r="H335" i="3"/>
  <c r="G335" i="3"/>
  <c r="F335" i="3"/>
  <c r="E335" i="3"/>
  <c r="D335" i="3"/>
  <c r="L334" i="3"/>
  <c r="J334" i="3"/>
  <c r="I334" i="3"/>
  <c r="K334" i="3" s="1"/>
  <c r="H334" i="3"/>
  <c r="G334" i="3"/>
  <c r="F334" i="3"/>
  <c r="E334" i="3"/>
  <c r="D334" i="3"/>
  <c r="K333" i="3"/>
  <c r="K332" i="3"/>
  <c r="K331" i="3"/>
  <c r="L330" i="3"/>
  <c r="J330" i="3"/>
  <c r="I330" i="3"/>
  <c r="K330" i="3" s="1"/>
  <c r="H330" i="3"/>
  <c r="G330" i="3"/>
  <c r="F330" i="3"/>
  <c r="E330" i="3"/>
  <c r="D330" i="3"/>
  <c r="K329" i="3"/>
  <c r="L328" i="3"/>
  <c r="J328" i="3"/>
  <c r="I328" i="3"/>
  <c r="K328" i="3" s="1"/>
  <c r="H328" i="3"/>
  <c r="G328" i="3"/>
  <c r="F328" i="3"/>
  <c r="E328" i="3"/>
  <c r="D328" i="3"/>
  <c r="K327" i="3"/>
  <c r="K326" i="3"/>
  <c r="K325" i="3"/>
  <c r="K324" i="3"/>
  <c r="K323" i="3"/>
  <c r="K322" i="3"/>
  <c r="K321" i="3"/>
  <c r="K320" i="3"/>
  <c r="L319" i="3"/>
  <c r="J319" i="3"/>
  <c r="I319" i="3"/>
  <c r="K319" i="3" s="1"/>
  <c r="H319" i="3"/>
  <c r="G319" i="3"/>
  <c r="F319" i="3"/>
  <c r="E319" i="3"/>
  <c r="D319" i="3"/>
  <c r="L318" i="3"/>
  <c r="J318" i="3"/>
  <c r="I318" i="3"/>
  <c r="K318" i="3" s="1"/>
  <c r="H318" i="3"/>
  <c r="G318" i="3"/>
  <c r="F318" i="3"/>
  <c r="E318" i="3"/>
  <c r="D318" i="3"/>
  <c r="K317" i="3"/>
  <c r="L316" i="3"/>
  <c r="J316" i="3"/>
  <c r="I316" i="3"/>
  <c r="K316" i="3" s="1"/>
  <c r="H316" i="3"/>
  <c r="G316" i="3"/>
  <c r="F316" i="3"/>
  <c r="E316" i="3"/>
  <c r="D316" i="3"/>
  <c r="L315" i="3"/>
  <c r="J315" i="3"/>
  <c r="I315" i="3"/>
  <c r="K315" i="3" s="1"/>
  <c r="H315" i="3"/>
  <c r="G315" i="3"/>
  <c r="F315" i="3"/>
  <c r="E315" i="3"/>
  <c r="D315" i="3"/>
  <c r="L314" i="3"/>
  <c r="J314" i="3"/>
  <c r="I314" i="3"/>
  <c r="K314" i="3" s="1"/>
  <c r="H314" i="3"/>
  <c r="G314" i="3"/>
  <c r="F314" i="3"/>
  <c r="E314" i="3"/>
  <c r="D314" i="3"/>
  <c r="L313" i="3"/>
  <c r="J313" i="3"/>
  <c r="I313" i="3"/>
  <c r="K313" i="3" s="1"/>
  <c r="H313" i="3"/>
  <c r="G313" i="3"/>
  <c r="F313" i="3"/>
  <c r="E313" i="3"/>
  <c r="D313" i="3"/>
  <c r="L312" i="3"/>
  <c r="J312" i="3"/>
  <c r="I312" i="3"/>
  <c r="K312" i="3" s="1"/>
  <c r="H312" i="3"/>
  <c r="G312" i="3"/>
  <c r="F312" i="3"/>
  <c r="E312" i="3"/>
  <c r="D312" i="3"/>
  <c r="K272" i="3" l="1"/>
  <c r="K271" i="3"/>
  <c r="L270" i="3"/>
  <c r="J270" i="3"/>
  <c r="I270" i="3"/>
  <c r="K270" i="3" s="1"/>
  <c r="H270" i="3"/>
  <c r="G270" i="3"/>
  <c r="F270" i="3"/>
  <c r="E270" i="3"/>
  <c r="D270" i="3"/>
  <c r="L269" i="3"/>
  <c r="J269" i="3"/>
  <c r="I269" i="3"/>
  <c r="K269" i="3" s="1"/>
  <c r="H269" i="3"/>
  <c r="G269" i="3"/>
  <c r="F269" i="3"/>
  <c r="E269" i="3"/>
  <c r="D269" i="3"/>
  <c r="L268" i="3"/>
  <c r="J268" i="3"/>
  <c r="I268" i="3"/>
  <c r="K268" i="3" s="1"/>
  <c r="H268" i="3"/>
  <c r="G268" i="3"/>
  <c r="F268" i="3"/>
  <c r="E268" i="3"/>
  <c r="D268" i="3"/>
  <c r="L267" i="3"/>
  <c r="J267" i="3"/>
  <c r="I267" i="3"/>
  <c r="K267" i="3" s="1"/>
  <c r="H267" i="3"/>
  <c r="G267" i="3"/>
  <c r="F267" i="3"/>
  <c r="E267" i="3"/>
  <c r="D267" i="3"/>
  <c r="L266" i="3"/>
  <c r="J266" i="3"/>
  <c r="I266" i="3"/>
  <c r="K266" i="3" s="1"/>
  <c r="H266" i="3"/>
  <c r="G266" i="3"/>
  <c r="F266" i="3"/>
  <c r="E266" i="3"/>
  <c r="D266" i="3"/>
  <c r="K295" i="3" l="1"/>
  <c r="K294" i="3"/>
  <c r="L293" i="3"/>
  <c r="J293" i="3"/>
  <c r="I293" i="3"/>
  <c r="K293" i="3" s="1"/>
  <c r="H293" i="3"/>
  <c r="G293" i="3"/>
  <c r="F293" i="3"/>
  <c r="E293" i="3"/>
  <c r="D293" i="3"/>
  <c r="L292" i="3"/>
  <c r="J292" i="3"/>
  <c r="I292" i="3"/>
  <c r="K292" i="3" s="1"/>
  <c r="H292" i="3"/>
  <c r="G292" i="3"/>
  <c r="F292" i="3"/>
  <c r="E292" i="3"/>
  <c r="D292" i="3"/>
  <c r="L291" i="3"/>
  <c r="J291" i="3"/>
  <c r="I291" i="3"/>
  <c r="K291" i="3" s="1"/>
  <c r="H291" i="3"/>
  <c r="G291" i="3"/>
  <c r="F291" i="3"/>
  <c r="E291" i="3"/>
  <c r="D291" i="3"/>
  <c r="L290" i="3"/>
  <c r="J290" i="3"/>
  <c r="I290" i="3"/>
  <c r="K290" i="3" s="1"/>
  <c r="H290" i="3"/>
  <c r="G290" i="3"/>
  <c r="F290" i="3"/>
  <c r="E290" i="3"/>
  <c r="D290" i="3"/>
  <c r="L289" i="3"/>
  <c r="J289" i="3"/>
  <c r="I289" i="3"/>
  <c r="K289" i="3" s="1"/>
  <c r="H289" i="3"/>
  <c r="G289" i="3"/>
  <c r="F289" i="3"/>
  <c r="E289" i="3"/>
  <c r="D289" i="3"/>
  <c r="K249" i="3" l="1"/>
  <c r="K248" i="3"/>
  <c r="K247" i="3"/>
  <c r="L246" i="3"/>
  <c r="J246" i="3"/>
  <c r="I246" i="3"/>
  <c r="K246" i="3" s="1"/>
  <c r="H246" i="3"/>
  <c r="G246" i="3"/>
  <c r="F246" i="3"/>
  <c r="E246" i="3"/>
  <c r="D246" i="3"/>
  <c r="L245" i="3"/>
  <c r="J245" i="3"/>
  <c r="I245" i="3"/>
  <c r="K245" i="3" s="1"/>
  <c r="H245" i="3"/>
  <c r="G245" i="3"/>
  <c r="F245" i="3"/>
  <c r="E245" i="3"/>
  <c r="D245" i="3"/>
  <c r="K244" i="3"/>
  <c r="L243" i="3"/>
  <c r="J243" i="3"/>
  <c r="I243" i="3"/>
  <c r="K243" i="3" s="1"/>
  <c r="H243" i="3"/>
  <c r="G243" i="3"/>
  <c r="F243" i="3"/>
  <c r="E243" i="3"/>
  <c r="D243" i="3"/>
  <c r="K242" i="3"/>
  <c r="K241" i="3"/>
  <c r="L240" i="3"/>
  <c r="J240" i="3"/>
  <c r="I240" i="3"/>
  <c r="K240" i="3" s="1"/>
  <c r="H240" i="3"/>
  <c r="G240" i="3"/>
  <c r="F240" i="3"/>
  <c r="E240" i="3"/>
  <c r="D240" i="3"/>
  <c r="L239" i="3"/>
  <c r="J239" i="3"/>
  <c r="I239" i="3"/>
  <c r="K239" i="3" s="1"/>
  <c r="H239" i="3"/>
  <c r="G239" i="3"/>
  <c r="F239" i="3"/>
  <c r="E239" i="3"/>
  <c r="D239" i="3"/>
  <c r="L238" i="3"/>
  <c r="J238" i="3"/>
  <c r="I238" i="3"/>
  <c r="K238" i="3" s="1"/>
  <c r="H238" i="3"/>
  <c r="G238" i="3"/>
  <c r="F238" i="3"/>
  <c r="E238" i="3"/>
  <c r="D238" i="3"/>
  <c r="L237" i="3"/>
  <c r="J237" i="3"/>
  <c r="I237" i="3"/>
  <c r="K237" i="3" s="1"/>
  <c r="H237" i="3"/>
  <c r="G237" i="3"/>
  <c r="F237" i="3"/>
  <c r="E237" i="3"/>
  <c r="D237" i="3"/>
  <c r="L236" i="3"/>
  <c r="J236" i="3"/>
  <c r="I236" i="3"/>
  <c r="K236" i="3" s="1"/>
  <c r="H236" i="3"/>
  <c r="G236" i="3"/>
  <c r="F236" i="3"/>
  <c r="E236" i="3"/>
  <c r="D236" i="3"/>
  <c r="K219" i="3" l="1"/>
  <c r="L218" i="3"/>
  <c r="J218" i="3"/>
  <c r="I218" i="3"/>
  <c r="K218" i="3" s="1"/>
  <c r="H218" i="3"/>
  <c r="G218" i="3"/>
  <c r="F218" i="3"/>
  <c r="E218" i="3"/>
  <c r="D218" i="3"/>
  <c r="K217" i="3"/>
  <c r="L216" i="3"/>
  <c r="J216" i="3"/>
  <c r="I216" i="3"/>
  <c r="K216" i="3" s="1"/>
  <c r="H216" i="3"/>
  <c r="G216" i="3"/>
  <c r="F216" i="3"/>
  <c r="E216" i="3"/>
  <c r="D216" i="3"/>
  <c r="L215" i="3"/>
  <c r="J215" i="3"/>
  <c r="I215" i="3"/>
  <c r="K215" i="3" s="1"/>
  <c r="H215" i="3"/>
  <c r="G215" i="3"/>
  <c r="F215" i="3"/>
  <c r="E215" i="3"/>
  <c r="D215" i="3"/>
  <c r="K214" i="3"/>
  <c r="L213" i="3"/>
  <c r="J213" i="3"/>
  <c r="I213" i="3"/>
  <c r="K213" i="3" s="1"/>
  <c r="H213" i="3"/>
  <c r="G213" i="3"/>
  <c r="F213" i="3"/>
  <c r="E213" i="3"/>
  <c r="D213" i="3"/>
  <c r="K212" i="3"/>
  <c r="K211" i="3"/>
  <c r="L210" i="3"/>
  <c r="J210" i="3"/>
  <c r="I210" i="3"/>
  <c r="K210" i="3" s="1"/>
  <c r="H210" i="3"/>
  <c r="G210" i="3"/>
  <c r="F210" i="3"/>
  <c r="E210" i="3"/>
  <c r="D210" i="3"/>
  <c r="L209" i="3"/>
  <c r="J209" i="3"/>
  <c r="I209" i="3"/>
  <c r="K209" i="3" s="1"/>
  <c r="H209" i="3"/>
  <c r="G209" i="3"/>
  <c r="F209" i="3"/>
  <c r="E209" i="3"/>
  <c r="D209" i="3"/>
  <c r="L208" i="3"/>
  <c r="J208" i="3"/>
  <c r="I208" i="3"/>
  <c r="K208" i="3" s="1"/>
  <c r="H208" i="3"/>
  <c r="G208" i="3"/>
  <c r="F208" i="3"/>
  <c r="E208" i="3"/>
  <c r="D208" i="3"/>
  <c r="L207" i="3"/>
  <c r="J207" i="3"/>
  <c r="I207" i="3"/>
  <c r="K207" i="3" s="1"/>
  <c r="H207" i="3"/>
  <c r="G207" i="3"/>
  <c r="F207" i="3"/>
  <c r="E207" i="3"/>
  <c r="D207" i="3"/>
  <c r="L206" i="3"/>
  <c r="J206" i="3"/>
  <c r="I206" i="3"/>
  <c r="K206" i="3" s="1"/>
  <c r="H206" i="3"/>
  <c r="G206" i="3"/>
  <c r="F206" i="3"/>
  <c r="E206" i="3"/>
  <c r="D206" i="3"/>
  <c r="K189" i="3" l="1"/>
  <c r="K188" i="3"/>
  <c r="K187" i="3"/>
  <c r="L186" i="3"/>
  <c r="J186" i="3"/>
  <c r="I186" i="3"/>
  <c r="K186" i="3" s="1"/>
  <c r="H186" i="3"/>
  <c r="G186" i="3"/>
  <c r="F186" i="3"/>
  <c r="E186" i="3"/>
  <c r="D186" i="3"/>
  <c r="L185" i="3"/>
  <c r="J185" i="3"/>
  <c r="I185" i="3"/>
  <c r="K185" i="3" s="1"/>
  <c r="H185" i="3"/>
  <c r="G185" i="3"/>
  <c r="F185" i="3"/>
  <c r="E185" i="3"/>
  <c r="D185" i="3"/>
  <c r="L184" i="3"/>
  <c r="J184" i="3"/>
  <c r="I184" i="3"/>
  <c r="K184" i="3" s="1"/>
  <c r="H184" i="3"/>
  <c r="G184" i="3"/>
  <c r="F184" i="3"/>
  <c r="E184" i="3"/>
  <c r="D184" i="3"/>
  <c r="K183" i="3"/>
  <c r="L182" i="3"/>
  <c r="J182" i="3"/>
  <c r="I182" i="3"/>
  <c r="K182" i="3" s="1"/>
  <c r="H182" i="3"/>
  <c r="G182" i="3"/>
  <c r="F182" i="3"/>
  <c r="E182" i="3"/>
  <c r="D182" i="3"/>
  <c r="L181" i="3"/>
  <c r="J181" i="3"/>
  <c r="I181" i="3"/>
  <c r="K181" i="3" s="1"/>
  <c r="H181" i="3"/>
  <c r="G181" i="3"/>
  <c r="F181" i="3"/>
  <c r="E181" i="3"/>
  <c r="D181" i="3"/>
  <c r="K180" i="3"/>
  <c r="L179" i="3"/>
  <c r="J179" i="3"/>
  <c r="I179" i="3"/>
  <c r="K179" i="3" s="1"/>
  <c r="H179" i="3"/>
  <c r="G179" i="3"/>
  <c r="F179" i="3"/>
  <c r="E179" i="3"/>
  <c r="D179" i="3"/>
  <c r="L178" i="3"/>
  <c r="J178" i="3"/>
  <c r="I178" i="3"/>
  <c r="K178" i="3" s="1"/>
  <c r="H178" i="3"/>
  <c r="G178" i="3"/>
  <c r="F178" i="3"/>
  <c r="E178" i="3"/>
  <c r="D178" i="3"/>
  <c r="K177" i="3"/>
  <c r="L176" i="3"/>
  <c r="J176" i="3"/>
  <c r="I176" i="3"/>
  <c r="K176" i="3" s="1"/>
  <c r="H176" i="3"/>
  <c r="G176" i="3"/>
  <c r="F176" i="3"/>
  <c r="E176" i="3"/>
  <c r="D176" i="3"/>
  <c r="K175" i="3"/>
  <c r="L174" i="3"/>
  <c r="J174" i="3"/>
  <c r="I174" i="3"/>
  <c r="K174" i="3" s="1"/>
  <c r="H174" i="3"/>
  <c r="G174" i="3"/>
  <c r="F174" i="3"/>
  <c r="E174" i="3"/>
  <c r="D174" i="3"/>
  <c r="K173" i="3"/>
  <c r="L172" i="3"/>
  <c r="J172" i="3"/>
  <c r="I172" i="3"/>
  <c r="K172" i="3" s="1"/>
  <c r="H172" i="3"/>
  <c r="G172" i="3"/>
  <c r="F172" i="3"/>
  <c r="E172" i="3"/>
  <c r="D172" i="3"/>
  <c r="K171" i="3"/>
  <c r="L170" i="3"/>
  <c r="J170" i="3"/>
  <c r="I170" i="3"/>
  <c r="K170" i="3" s="1"/>
  <c r="H170" i="3"/>
  <c r="G170" i="3"/>
  <c r="F170" i="3"/>
  <c r="E170" i="3"/>
  <c r="D170" i="3"/>
  <c r="K169" i="3"/>
  <c r="K168" i="3"/>
  <c r="K167" i="3"/>
  <c r="K166" i="3"/>
  <c r="K165" i="3"/>
  <c r="K164" i="3"/>
  <c r="K163" i="3"/>
  <c r="K162" i="3"/>
  <c r="L161" i="3"/>
  <c r="J161" i="3"/>
  <c r="I161" i="3"/>
  <c r="K161" i="3" s="1"/>
  <c r="H161" i="3"/>
  <c r="G161" i="3"/>
  <c r="F161" i="3"/>
  <c r="E161" i="3"/>
  <c r="D161" i="3"/>
  <c r="L160" i="3"/>
  <c r="J160" i="3"/>
  <c r="I160" i="3"/>
  <c r="K160" i="3" s="1"/>
  <c r="H160" i="3"/>
  <c r="G160" i="3"/>
  <c r="F160" i="3"/>
  <c r="E160" i="3"/>
  <c r="D160" i="3"/>
  <c r="K159" i="3"/>
  <c r="L158" i="3"/>
  <c r="J158" i="3"/>
  <c r="I158" i="3"/>
  <c r="K158" i="3" s="1"/>
  <c r="H158" i="3"/>
  <c r="G158" i="3"/>
  <c r="F158" i="3"/>
  <c r="E158" i="3"/>
  <c r="D158" i="3"/>
  <c r="K157" i="3"/>
  <c r="L156" i="3"/>
  <c r="J156" i="3"/>
  <c r="I156" i="3"/>
  <c r="K156" i="3" s="1"/>
  <c r="H156" i="3"/>
  <c r="G156" i="3"/>
  <c r="F156" i="3"/>
  <c r="E156" i="3"/>
  <c r="D156" i="3"/>
  <c r="K155" i="3"/>
  <c r="K154" i="3"/>
  <c r="K153" i="3"/>
  <c r="K152" i="3"/>
  <c r="L151" i="3"/>
  <c r="J151" i="3"/>
  <c r="I151" i="3"/>
  <c r="K151" i="3" s="1"/>
  <c r="H151" i="3"/>
  <c r="G151" i="3"/>
  <c r="F151" i="3"/>
  <c r="E151" i="3"/>
  <c r="D151" i="3"/>
  <c r="L150" i="3"/>
  <c r="J150" i="3"/>
  <c r="I150" i="3"/>
  <c r="K150" i="3" s="1"/>
  <c r="H150" i="3"/>
  <c r="G150" i="3"/>
  <c r="F150" i="3"/>
  <c r="E150" i="3"/>
  <c r="D150" i="3"/>
  <c r="L149" i="3"/>
  <c r="J149" i="3"/>
  <c r="I149" i="3"/>
  <c r="K149" i="3" s="1"/>
  <c r="H149" i="3"/>
  <c r="G149" i="3"/>
  <c r="F149" i="3"/>
  <c r="E149" i="3"/>
  <c r="D149" i="3"/>
  <c r="L148" i="3"/>
  <c r="J148" i="3"/>
  <c r="I148" i="3"/>
  <c r="K148" i="3" s="1"/>
  <c r="H148" i="3"/>
  <c r="G148" i="3"/>
  <c r="F148" i="3"/>
  <c r="E148" i="3"/>
  <c r="D148" i="3"/>
  <c r="L147" i="3"/>
  <c r="J147" i="3"/>
  <c r="I147" i="3"/>
  <c r="K147" i="3" s="1"/>
  <c r="H147" i="3"/>
  <c r="G147" i="3"/>
  <c r="F147" i="3"/>
  <c r="E147" i="3"/>
  <c r="D147" i="3"/>
  <c r="K127" i="3" l="1"/>
  <c r="K126" i="3"/>
  <c r="K125" i="3"/>
  <c r="K124" i="3"/>
  <c r="K123" i="3"/>
  <c r="K122" i="3"/>
  <c r="L121" i="3"/>
  <c r="J121" i="3"/>
  <c r="I121" i="3"/>
  <c r="K121" i="3" s="1"/>
  <c r="H121" i="3"/>
  <c r="G121" i="3"/>
  <c r="F121" i="3"/>
  <c r="E121" i="3"/>
  <c r="D121" i="3"/>
  <c r="L120" i="3"/>
  <c r="J120" i="3"/>
  <c r="I120" i="3"/>
  <c r="K120" i="3" s="1"/>
  <c r="H120" i="3"/>
  <c r="G120" i="3"/>
  <c r="F120" i="3"/>
  <c r="E120" i="3"/>
  <c r="D120" i="3"/>
  <c r="L119" i="3"/>
  <c r="J119" i="3"/>
  <c r="I119" i="3"/>
  <c r="K119" i="3" s="1"/>
  <c r="H119" i="3"/>
  <c r="G119" i="3"/>
  <c r="F119" i="3"/>
  <c r="E119" i="3"/>
  <c r="D119" i="3"/>
  <c r="K118" i="3"/>
  <c r="K117" i="3"/>
  <c r="K116" i="3"/>
  <c r="L115" i="3"/>
  <c r="J115" i="3"/>
  <c r="I115" i="3"/>
  <c r="K115" i="3" s="1"/>
  <c r="H115" i="3"/>
  <c r="G115" i="3"/>
  <c r="F115" i="3"/>
  <c r="E115" i="3"/>
  <c r="D115" i="3"/>
  <c r="L114" i="3"/>
  <c r="J114" i="3"/>
  <c r="I114" i="3"/>
  <c r="K114" i="3" s="1"/>
  <c r="H114" i="3"/>
  <c r="G114" i="3"/>
  <c r="F114" i="3"/>
  <c r="E114" i="3"/>
  <c r="D114" i="3"/>
  <c r="L113" i="3"/>
  <c r="J113" i="3"/>
  <c r="I113" i="3"/>
  <c r="K113" i="3" s="1"/>
  <c r="H113" i="3"/>
  <c r="G113" i="3"/>
  <c r="F113" i="3"/>
  <c r="E113" i="3"/>
  <c r="D113" i="3"/>
  <c r="K112" i="3"/>
  <c r="L111" i="3"/>
  <c r="J111" i="3"/>
  <c r="I111" i="3"/>
  <c r="K111" i="3" s="1"/>
  <c r="H111" i="3"/>
  <c r="G111" i="3"/>
  <c r="F111" i="3"/>
  <c r="E111" i="3"/>
  <c r="D111" i="3"/>
  <c r="K110" i="3"/>
  <c r="L109" i="3"/>
  <c r="J109" i="3"/>
  <c r="I109" i="3"/>
  <c r="K109" i="3" s="1"/>
  <c r="H109" i="3"/>
  <c r="G109" i="3"/>
  <c r="F109" i="3"/>
  <c r="E109" i="3"/>
  <c r="D109" i="3"/>
  <c r="K108" i="3"/>
  <c r="L107" i="3"/>
  <c r="J107" i="3"/>
  <c r="I107" i="3"/>
  <c r="K107" i="3" s="1"/>
  <c r="H107" i="3"/>
  <c r="G107" i="3"/>
  <c r="F107" i="3"/>
  <c r="E107" i="3"/>
  <c r="D107" i="3"/>
  <c r="L106" i="3"/>
  <c r="J106" i="3"/>
  <c r="I106" i="3"/>
  <c r="K106" i="3" s="1"/>
  <c r="H106" i="3"/>
  <c r="G106" i="3"/>
  <c r="F106" i="3"/>
  <c r="E106" i="3"/>
  <c r="D106" i="3"/>
  <c r="K105" i="3"/>
  <c r="K104" i="3"/>
  <c r="L103" i="3"/>
  <c r="J103" i="3"/>
  <c r="I103" i="3"/>
  <c r="K103" i="3" s="1"/>
  <c r="H103" i="3"/>
  <c r="G103" i="3"/>
  <c r="F103" i="3"/>
  <c r="E103" i="3"/>
  <c r="D103" i="3"/>
  <c r="K102" i="3"/>
  <c r="K101" i="3"/>
  <c r="L100" i="3"/>
  <c r="J100" i="3"/>
  <c r="I100" i="3"/>
  <c r="K100" i="3" s="1"/>
  <c r="H100" i="3"/>
  <c r="G100" i="3"/>
  <c r="F100" i="3"/>
  <c r="E100" i="3"/>
  <c r="D100" i="3"/>
  <c r="L99" i="3"/>
  <c r="J99" i="3"/>
  <c r="I99" i="3"/>
  <c r="K99" i="3" s="1"/>
  <c r="H99" i="3"/>
  <c r="G99" i="3"/>
  <c r="F99" i="3"/>
  <c r="E99" i="3"/>
  <c r="D99" i="3"/>
  <c r="K98" i="3"/>
  <c r="L97" i="3"/>
  <c r="J97" i="3"/>
  <c r="I97" i="3"/>
  <c r="K97" i="3" s="1"/>
  <c r="H97" i="3"/>
  <c r="G97" i="3"/>
  <c r="F97" i="3"/>
  <c r="E97" i="3"/>
  <c r="D97" i="3"/>
  <c r="K96" i="3"/>
  <c r="K95" i="3"/>
  <c r="L94" i="3"/>
  <c r="J94" i="3"/>
  <c r="I94" i="3"/>
  <c r="K94" i="3" s="1"/>
  <c r="H94" i="3"/>
  <c r="G94" i="3"/>
  <c r="F94" i="3"/>
  <c r="E94" i="3"/>
  <c r="D94" i="3"/>
  <c r="K93" i="3"/>
  <c r="K92" i="3"/>
  <c r="L91" i="3"/>
  <c r="J91" i="3"/>
  <c r="I91" i="3"/>
  <c r="K91" i="3" s="1"/>
  <c r="H91" i="3"/>
  <c r="G91" i="3"/>
  <c r="F91" i="3"/>
  <c r="E91" i="3"/>
  <c r="D91" i="3"/>
  <c r="L90" i="3"/>
  <c r="J90" i="3"/>
  <c r="I90" i="3"/>
  <c r="K90" i="3" s="1"/>
  <c r="H90" i="3"/>
  <c r="G90" i="3"/>
  <c r="F90" i="3"/>
  <c r="E90" i="3"/>
  <c r="D90" i="3"/>
  <c r="L89" i="3"/>
  <c r="J89" i="3"/>
  <c r="I89" i="3"/>
  <c r="K89" i="3" s="1"/>
  <c r="H89" i="3"/>
  <c r="G89" i="3"/>
  <c r="F89" i="3"/>
  <c r="E89" i="3"/>
  <c r="D89" i="3"/>
  <c r="K88" i="3"/>
  <c r="L87" i="3"/>
  <c r="J87" i="3"/>
  <c r="I87" i="3"/>
  <c r="K87" i="3" s="1"/>
  <c r="H87" i="3"/>
  <c r="G87" i="3"/>
  <c r="F87" i="3"/>
  <c r="E87" i="3"/>
  <c r="D87" i="3"/>
  <c r="L86" i="3"/>
  <c r="J86" i="3"/>
  <c r="I86" i="3"/>
  <c r="K86" i="3" s="1"/>
  <c r="H86" i="3"/>
  <c r="G86" i="3"/>
  <c r="F86" i="3"/>
  <c r="E86" i="3"/>
  <c r="D86" i="3"/>
  <c r="K85" i="3"/>
  <c r="L84" i="3"/>
  <c r="J84" i="3"/>
  <c r="I84" i="3"/>
  <c r="K84" i="3" s="1"/>
  <c r="H84" i="3"/>
  <c r="G84" i="3"/>
  <c r="F84" i="3"/>
  <c r="E84" i="3"/>
  <c r="D84" i="3"/>
  <c r="K83" i="3"/>
  <c r="L82" i="3"/>
  <c r="J82" i="3"/>
  <c r="I82" i="3"/>
  <c r="K82" i="3" s="1"/>
  <c r="H82" i="3"/>
  <c r="G82" i="3"/>
  <c r="F82" i="3"/>
  <c r="E82" i="3"/>
  <c r="D82" i="3"/>
  <c r="L81" i="3"/>
  <c r="J81" i="3"/>
  <c r="I81" i="3"/>
  <c r="K81" i="3" s="1"/>
  <c r="H81" i="3"/>
  <c r="G81" i="3"/>
  <c r="F81" i="3"/>
  <c r="E81" i="3"/>
  <c r="D81" i="3"/>
  <c r="L80" i="3"/>
  <c r="J80" i="3"/>
  <c r="I80" i="3"/>
  <c r="K80" i="3" s="1"/>
  <c r="H80" i="3"/>
  <c r="G80" i="3"/>
  <c r="F80" i="3"/>
  <c r="E80" i="3"/>
  <c r="D80" i="3"/>
  <c r="L79" i="3"/>
  <c r="J79" i="3"/>
  <c r="I79" i="3"/>
  <c r="K79" i="3" s="1"/>
  <c r="H79" i="3"/>
  <c r="G79" i="3"/>
  <c r="F79" i="3"/>
  <c r="E79" i="3"/>
  <c r="D79" i="3"/>
  <c r="F62" i="3" l="1"/>
  <c r="K62" i="3" s="1"/>
  <c r="J61" i="3"/>
  <c r="I61" i="3"/>
  <c r="H61" i="3"/>
  <c r="G61" i="3"/>
  <c r="F61" i="3"/>
  <c r="K61" i="3" s="1"/>
  <c r="E61" i="3"/>
  <c r="D61" i="3"/>
  <c r="J60" i="3"/>
  <c r="I60" i="3"/>
  <c r="H60" i="3"/>
  <c r="G60" i="3"/>
  <c r="F60" i="3"/>
  <c r="K60" i="3" s="1"/>
  <c r="E60" i="3"/>
  <c r="D60" i="3"/>
  <c r="J59" i="3"/>
  <c r="I59" i="3"/>
  <c r="H59" i="3"/>
  <c r="G59" i="3"/>
  <c r="F59" i="3"/>
  <c r="K59" i="3" s="1"/>
  <c r="E59" i="3"/>
  <c r="D59" i="3"/>
  <c r="F58" i="3"/>
  <c r="K58" i="3" s="1"/>
  <c r="J57" i="3"/>
  <c r="I57" i="3"/>
  <c r="H57" i="3"/>
  <c r="G57" i="3"/>
  <c r="F57" i="3"/>
  <c r="K57" i="3" s="1"/>
  <c r="E57" i="3"/>
  <c r="D57" i="3"/>
  <c r="J56" i="3"/>
  <c r="I56" i="3"/>
  <c r="H56" i="3"/>
  <c r="G56" i="3"/>
  <c r="F56" i="3"/>
  <c r="K56" i="3" s="1"/>
  <c r="E56" i="3"/>
  <c r="D56" i="3"/>
  <c r="J55" i="3"/>
  <c r="I55" i="3"/>
  <c r="H55" i="3"/>
  <c r="G55" i="3"/>
  <c r="F55" i="3"/>
  <c r="K55" i="3" s="1"/>
  <c r="E55" i="3"/>
  <c r="D55" i="3"/>
  <c r="J54" i="3"/>
  <c r="I54" i="3"/>
  <c r="H54" i="3"/>
  <c r="G54" i="3"/>
  <c r="F54" i="3"/>
  <c r="K54" i="3" s="1"/>
  <c r="E54" i="3"/>
  <c r="D54" i="3"/>
  <c r="J53" i="3"/>
  <c r="I53" i="3"/>
  <c r="H53" i="3"/>
  <c r="G53" i="3"/>
  <c r="F53" i="3"/>
  <c r="K53" i="3" s="1"/>
  <c r="E53" i="3"/>
  <c r="D53" i="3"/>
  <c r="D16" i="3"/>
  <c r="D15" i="3" s="1"/>
  <c r="D14" i="3" s="1"/>
  <c r="D13" i="3" s="1"/>
  <c r="E16" i="3"/>
  <c r="E15" i="3" s="1"/>
  <c r="E14" i="3" s="1"/>
  <c r="E13" i="3" s="1"/>
  <c r="G16" i="3"/>
  <c r="H16" i="3"/>
  <c r="H15" i="3" s="1"/>
  <c r="H14" i="3" s="1"/>
  <c r="H13" i="3" s="1"/>
  <c r="I16" i="3"/>
  <c r="I15" i="3" s="1"/>
  <c r="I14" i="3" s="1"/>
  <c r="I13" i="3" s="1"/>
  <c r="J16" i="3"/>
  <c r="J15" i="3" s="1"/>
  <c r="J14" i="3" s="1"/>
  <c r="J13" i="3" s="1"/>
  <c r="F17" i="3"/>
  <c r="K17" i="3"/>
  <c r="D19" i="3"/>
  <c r="D18" i="3" s="1"/>
  <c r="E19" i="3"/>
  <c r="E18" i="3" s="1"/>
  <c r="G19" i="3"/>
  <c r="H19" i="3"/>
  <c r="H18" i="3" s="1"/>
  <c r="I19" i="3"/>
  <c r="I18" i="3" s="1"/>
  <c r="J19" i="3"/>
  <c r="J18" i="3" s="1"/>
  <c r="F20" i="3"/>
  <c r="K20" i="3"/>
  <c r="F21" i="3"/>
  <c r="K21" i="3"/>
  <c r="D23" i="3"/>
  <c r="D22" i="3" s="1"/>
  <c r="E23" i="3"/>
  <c r="E22" i="3" s="1"/>
  <c r="G23" i="3"/>
  <c r="H23" i="3"/>
  <c r="H22" i="3" s="1"/>
  <c r="I23" i="3"/>
  <c r="I22" i="3" s="1"/>
  <c r="J23" i="3"/>
  <c r="J22" i="3" s="1"/>
  <c r="F24" i="3"/>
  <c r="K24" i="3"/>
  <c r="F28" i="3"/>
  <c r="K28" i="3"/>
  <c r="D29" i="3"/>
  <c r="E29" i="3"/>
  <c r="G29" i="3"/>
  <c r="H29" i="3"/>
  <c r="I29" i="3"/>
  <c r="J29" i="3"/>
  <c r="F30" i="3"/>
  <c r="K30" i="3"/>
  <c r="D31" i="3"/>
  <c r="E31" i="3"/>
  <c r="G31" i="3"/>
  <c r="H31" i="3"/>
  <c r="I31" i="3"/>
  <c r="J31" i="3"/>
  <c r="F32" i="3"/>
  <c r="K32" i="3"/>
  <c r="F33" i="3"/>
  <c r="K33" i="3"/>
  <c r="D35" i="3"/>
  <c r="D34" i="3" s="1"/>
  <c r="E35" i="3"/>
  <c r="E34" i="3" s="1"/>
  <c r="G35" i="3"/>
  <c r="H35" i="3"/>
  <c r="H34" i="3" s="1"/>
  <c r="I35" i="3"/>
  <c r="I34" i="3" s="1"/>
  <c r="J35" i="3"/>
  <c r="J34" i="3" s="1"/>
  <c r="F36" i="3"/>
  <c r="K36" i="3"/>
  <c r="F37" i="3"/>
  <c r="K37" i="3"/>
  <c r="D17" i="2"/>
  <c r="E17" i="2"/>
  <c r="G17" i="2"/>
  <c r="H17" i="2"/>
  <c r="I17" i="2"/>
  <c r="J17" i="2"/>
  <c r="F18" i="2"/>
  <c r="K18" i="2"/>
  <c r="D19" i="2"/>
  <c r="E19" i="2"/>
  <c r="G19" i="2"/>
  <c r="H19" i="2"/>
  <c r="I19" i="2"/>
  <c r="J19" i="2"/>
  <c r="F20" i="2"/>
  <c r="K20" i="2"/>
  <c r="F21" i="2"/>
  <c r="K21" i="2"/>
  <c r="F22" i="2"/>
  <c r="K22" i="2"/>
  <c r="D25" i="2"/>
  <c r="E25" i="2"/>
  <c r="G25" i="2"/>
  <c r="H25" i="2"/>
  <c r="I25" i="2"/>
  <c r="J25" i="2"/>
  <c r="F26" i="2"/>
  <c r="K26" i="2"/>
  <c r="F27" i="2"/>
  <c r="K27" i="2"/>
  <c r="D28" i="2"/>
  <c r="E28" i="2"/>
  <c r="G28" i="2"/>
  <c r="H28" i="2"/>
  <c r="I28" i="2"/>
  <c r="J28" i="2"/>
  <c r="F29" i="2"/>
  <c r="K29" i="2"/>
  <c r="F30" i="2"/>
  <c r="K30" i="2"/>
  <c r="F31" i="2"/>
  <c r="K31" i="2"/>
  <c r="F32" i="2"/>
  <c r="K32" i="2"/>
  <c r="D34" i="2"/>
  <c r="E34" i="2"/>
  <c r="G34" i="2"/>
  <c r="H34" i="2"/>
  <c r="I34" i="2"/>
  <c r="J34" i="2"/>
  <c r="F35" i="2"/>
  <c r="K35" i="2"/>
  <c r="F36" i="2"/>
  <c r="K36" i="2"/>
  <c r="D38" i="2"/>
  <c r="D37" i="2" s="1"/>
  <c r="E38" i="2"/>
  <c r="E37" i="2" s="1"/>
  <c r="G38" i="2"/>
  <c r="H38" i="2"/>
  <c r="H37" i="2" s="1"/>
  <c r="I38" i="2"/>
  <c r="I37" i="2" s="1"/>
  <c r="J38" i="2"/>
  <c r="J37" i="2" s="1"/>
  <c r="F39" i="2"/>
  <c r="K39" i="2"/>
  <c r="F40" i="2"/>
  <c r="K40" i="2"/>
  <c r="F41" i="2"/>
  <c r="K41" i="2"/>
  <c r="D43" i="2"/>
  <c r="D42" i="2" s="1"/>
  <c r="E43" i="2"/>
  <c r="E42" i="2" s="1"/>
  <c r="G43" i="2"/>
  <c r="H43" i="2"/>
  <c r="H42" i="2" s="1"/>
  <c r="I43" i="2"/>
  <c r="I42" i="2" s="1"/>
  <c r="J43" i="2"/>
  <c r="J42" i="2" s="1"/>
  <c r="F44" i="2"/>
  <c r="K44" i="2"/>
  <c r="D48" i="2"/>
  <c r="D47" i="2" s="1"/>
  <c r="D46" i="2" s="1"/>
  <c r="E48" i="2"/>
  <c r="E47" i="2" s="1"/>
  <c r="E46" i="2" s="1"/>
  <c r="G48" i="2"/>
  <c r="H48" i="2"/>
  <c r="H47" i="2" s="1"/>
  <c r="H46" i="2" s="1"/>
  <c r="I48" i="2"/>
  <c r="I47" i="2" s="1"/>
  <c r="I46" i="2" s="1"/>
  <c r="J48" i="2"/>
  <c r="J47" i="2" s="1"/>
  <c r="J46" i="2" s="1"/>
  <c r="F49" i="2"/>
  <c r="K49" i="2"/>
  <c r="F50" i="2"/>
  <c r="K50" i="2"/>
  <c r="D52" i="2"/>
  <c r="E52" i="2"/>
  <c r="G52" i="2"/>
  <c r="H52" i="2"/>
  <c r="I52" i="2"/>
  <c r="J52" i="2"/>
  <c r="F53" i="2"/>
  <c r="K53" i="2"/>
  <c r="D55" i="2"/>
  <c r="D54" i="2" s="1"/>
  <c r="E55" i="2"/>
  <c r="E54" i="2" s="1"/>
  <c r="G55" i="2"/>
  <c r="H55" i="2"/>
  <c r="H54" i="2" s="1"/>
  <c r="I55" i="2"/>
  <c r="I54" i="2" s="1"/>
  <c r="J55" i="2"/>
  <c r="J54" i="2" s="1"/>
  <c r="F56" i="2"/>
  <c r="K56" i="2"/>
  <c r="D57" i="2"/>
  <c r="E57" i="2"/>
  <c r="G57" i="2"/>
  <c r="H57" i="2"/>
  <c r="I57" i="2"/>
  <c r="J57" i="2"/>
  <c r="F58" i="2"/>
  <c r="K58" i="2"/>
  <c r="D61" i="2"/>
  <c r="E61" i="2"/>
  <c r="G61" i="2"/>
  <c r="H61" i="2"/>
  <c r="I61" i="2"/>
  <c r="J61" i="2"/>
  <c r="F62" i="2"/>
  <c r="K62" i="2"/>
  <c r="F63" i="2"/>
  <c r="K63" i="2"/>
  <c r="F64" i="2"/>
  <c r="K64" i="2"/>
  <c r="D65" i="2"/>
  <c r="E65" i="2"/>
  <c r="G65" i="2"/>
  <c r="H65" i="2"/>
  <c r="I65" i="2"/>
  <c r="J65" i="2"/>
  <c r="F66" i="2"/>
  <c r="K66" i="2"/>
  <c r="D18" i="1"/>
  <c r="E18" i="1"/>
  <c r="G18" i="1"/>
  <c r="H18" i="1"/>
  <c r="I18" i="1"/>
  <c r="J18" i="1"/>
  <c r="F19" i="1"/>
  <c r="K19" i="1"/>
  <c r="D20" i="1"/>
  <c r="E20" i="1"/>
  <c r="G20" i="1"/>
  <c r="H20" i="1"/>
  <c r="I20" i="1"/>
  <c r="J20" i="1"/>
  <c r="F21" i="1"/>
  <c r="K21" i="1"/>
  <c r="F22" i="1"/>
  <c r="K22" i="1"/>
  <c r="F23" i="1"/>
  <c r="K23" i="1"/>
  <c r="D26" i="1"/>
  <c r="E26" i="1"/>
  <c r="G26" i="1"/>
  <c r="H26" i="1"/>
  <c r="I26" i="1"/>
  <c r="J26" i="1"/>
  <c r="F27" i="1"/>
  <c r="K27" i="1"/>
  <c r="F28" i="1"/>
  <c r="K28" i="1"/>
  <c r="D29" i="1"/>
  <c r="E29" i="1"/>
  <c r="G29" i="1"/>
  <c r="H29" i="1"/>
  <c r="I29" i="1"/>
  <c r="J29" i="1"/>
  <c r="F30" i="1"/>
  <c r="K30" i="1"/>
  <c r="F31" i="1"/>
  <c r="K31" i="1"/>
  <c r="F32" i="1"/>
  <c r="K32" i="1"/>
  <c r="F33" i="1"/>
  <c r="K33" i="1"/>
  <c r="D35" i="1"/>
  <c r="E35" i="1"/>
  <c r="G35" i="1"/>
  <c r="H35" i="1"/>
  <c r="I35" i="1"/>
  <c r="J35" i="1"/>
  <c r="F36" i="1"/>
  <c r="K36" i="1"/>
  <c r="F37" i="1"/>
  <c r="K37" i="1"/>
  <c r="D39" i="1"/>
  <c r="D38" i="1" s="1"/>
  <c r="E39" i="1"/>
  <c r="E38" i="1" s="1"/>
  <c r="G39" i="1"/>
  <c r="H39" i="1"/>
  <c r="H38" i="1" s="1"/>
  <c r="I39" i="1"/>
  <c r="I38" i="1" s="1"/>
  <c r="J39" i="1"/>
  <c r="J38" i="1" s="1"/>
  <c r="F40" i="1"/>
  <c r="K40" i="1"/>
  <c r="F41" i="1"/>
  <c r="K41" i="1"/>
  <c r="F42" i="1"/>
  <c r="K42" i="1"/>
  <c r="D44" i="1"/>
  <c r="D43" i="1" s="1"/>
  <c r="E44" i="1"/>
  <c r="E43" i="1" s="1"/>
  <c r="G44" i="1"/>
  <c r="H44" i="1"/>
  <c r="H43" i="1" s="1"/>
  <c r="I44" i="1"/>
  <c r="I43" i="1" s="1"/>
  <c r="J44" i="1"/>
  <c r="J43" i="1" s="1"/>
  <c r="F45" i="1"/>
  <c r="K45" i="1"/>
  <c r="D49" i="1"/>
  <c r="D48" i="1" s="1"/>
  <c r="D47" i="1" s="1"/>
  <c r="E49" i="1"/>
  <c r="E48" i="1" s="1"/>
  <c r="E47" i="1" s="1"/>
  <c r="G49" i="1"/>
  <c r="H49" i="1"/>
  <c r="H48" i="1" s="1"/>
  <c r="H47" i="1" s="1"/>
  <c r="I49" i="1"/>
  <c r="I48" i="1" s="1"/>
  <c r="I47" i="1" s="1"/>
  <c r="J49" i="1"/>
  <c r="J48" i="1" s="1"/>
  <c r="J47" i="1" s="1"/>
  <c r="F50" i="1"/>
  <c r="K50" i="1"/>
  <c r="F51" i="1"/>
  <c r="K51" i="1"/>
  <c r="D53" i="1"/>
  <c r="E53" i="1"/>
  <c r="G53" i="1"/>
  <c r="H53" i="1"/>
  <c r="I53" i="1"/>
  <c r="J53" i="1"/>
  <c r="F54" i="1"/>
  <c r="K54" i="1"/>
  <c r="D56" i="1"/>
  <c r="D55" i="1" s="1"/>
  <c r="E56" i="1"/>
  <c r="E55" i="1" s="1"/>
  <c r="G56" i="1"/>
  <c r="H56" i="1"/>
  <c r="H55" i="1" s="1"/>
  <c r="I56" i="1"/>
  <c r="I55" i="1" s="1"/>
  <c r="J56" i="1"/>
  <c r="J55" i="1" s="1"/>
  <c r="F57" i="1"/>
  <c r="K57" i="1"/>
  <c r="F58" i="1"/>
  <c r="K58" i="1"/>
  <c r="F59" i="1"/>
  <c r="K59" i="1"/>
  <c r="D61" i="1"/>
  <c r="D60" i="1" s="1"/>
  <c r="E61" i="1"/>
  <c r="E60" i="1" s="1"/>
  <c r="G61" i="1"/>
  <c r="H61" i="1"/>
  <c r="H60" i="1" s="1"/>
  <c r="I61" i="1"/>
  <c r="I60" i="1" s="1"/>
  <c r="J61" i="1"/>
  <c r="J60" i="1" s="1"/>
  <c r="F62" i="1"/>
  <c r="K62" i="1"/>
  <c r="F63" i="1"/>
  <c r="K63" i="1"/>
  <c r="D65" i="1"/>
  <c r="D64" i="1" s="1"/>
  <c r="E65" i="1"/>
  <c r="E64" i="1" s="1"/>
  <c r="G65" i="1"/>
  <c r="H65" i="1"/>
  <c r="H64" i="1" s="1"/>
  <c r="I65" i="1"/>
  <c r="I64" i="1" s="1"/>
  <c r="J65" i="1"/>
  <c r="J64" i="1" s="1"/>
  <c r="F66" i="1"/>
  <c r="K66" i="1"/>
  <c r="F70" i="1"/>
  <c r="K70" i="1"/>
  <c r="F71" i="1"/>
  <c r="K71" i="1"/>
  <c r="F72" i="1"/>
  <c r="K72" i="1"/>
  <c r="F73" i="1"/>
  <c r="K73" i="1"/>
  <c r="D74" i="1"/>
  <c r="E74" i="1"/>
  <c r="G74" i="1"/>
  <c r="H74" i="1"/>
  <c r="I74" i="1"/>
  <c r="J74" i="1"/>
  <c r="F75" i="1"/>
  <c r="K75" i="1"/>
  <c r="D76" i="1"/>
  <c r="E76" i="1"/>
  <c r="G76" i="1"/>
  <c r="H76" i="1"/>
  <c r="I76" i="1"/>
  <c r="J76" i="1"/>
  <c r="F77" i="1"/>
  <c r="K77" i="1"/>
  <c r="F78" i="1"/>
  <c r="K78" i="1"/>
  <c r="F80" i="1"/>
  <c r="K80" i="1"/>
  <c r="D81" i="1"/>
  <c r="D79" i="1" s="1"/>
  <c r="E81" i="1"/>
  <c r="E79" i="1" s="1"/>
  <c r="G81" i="1"/>
  <c r="H81" i="1"/>
  <c r="H79" i="1" s="1"/>
  <c r="I81" i="1"/>
  <c r="I79" i="1" s="1"/>
  <c r="J81" i="1"/>
  <c r="J79" i="1" s="1"/>
  <c r="F82" i="1"/>
  <c r="K82" i="1"/>
  <c r="F83" i="1"/>
  <c r="K83" i="1"/>
  <c r="G34" i="3" l="1"/>
  <c r="F34" i="3" s="1"/>
  <c r="K34" i="3" s="1"/>
  <c r="F35" i="3"/>
  <c r="K35" i="3" s="1"/>
  <c r="F31" i="3"/>
  <c r="K31" i="3" s="1"/>
  <c r="J27" i="3"/>
  <c r="J26" i="3" s="1"/>
  <c r="J25" i="3" s="1"/>
  <c r="I27" i="3"/>
  <c r="I26" i="3" s="1"/>
  <c r="I25" i="3" s="1"/>
  <c r="H27" i="3"/>
  <c r="H26" i="3" s="1"/>
  <c r="H25" i="3" s="1"/>
  <c r="G27" i="3"/>
  <c r="F29" i="3"/>
  <c r="K29" i="3" s="1"/>
  <c r="E27" i="3"/>
  <c r="E26" i="3" s="1"/>
  <c r="E25" i="3" s="1"/>
  <c r="D27" i="3"/>
  <c r="D26" i="3" s="1"/>
  <c r="D25" i="3" s="1"/>
  <c r="G22" i="3"/>
  <c r="F22" i="3" s="1"/>
  <c r="K22" i="3" s="1"/>
  <c r="F23" i="3"/>
  <c r="K23" i="3" s="1"/>
  <c r="G18" i="3"/>
  <c r="F18" i="3" s="1"/>
  <c r="K18" i="3" s="1"/>
  <c r="F19" i="3"/>
  <c r="K19" i="3" s="1"/>
  <c r="J12" i="3"/>
  <c r="I12" i="3"/>
  <c r="H12" i="3"/>
  <c r="G15" i="3"/>
  <c r="F16" i="3"/>
  <c r="K16" i="3" s="1"/>
  <c r="E12" i="3"/>
  <c r="D12" i="3"/>
  <c r="F65" i="2"/>
  <c r="K65" i="2" s="1"/>
  <c r="J60" i="2"/>
  <c r="J59" i="2" s="1"/>
  <c r="I60" i="2"/>
  <c r="I59" i="2" s="1"/>
  <c r="H60" i="2"/>
  <c r="H59" i="2" s="1"/>
  <c r="G60" i="2"/>
  <c r="F61" i="2"/>
  <c r="K61" i="2" s="1"/>
  <c r="E60" i="2"/>
  <c r="E59" i="2" s="1"/>
  <c r="D60" i="2"/>
  <c r="D59" i="2" s="1"/>
  <c r="F57" i="2"/>
  <c r="K57" i="2" s="1"/>
  <c r="G54" i="2"/>
  <c r="F54" i="2" s="1"/>
  <c r="K54" i="2" s="1"/>
  <c r="F55" i="2"/>
  <c r="K55" i="2" s="1"/>
  <c r="J51" i="2"/>
  <c r="I51" i="2"/>
  <c r="H51" i="2"/>
  <c r="G51" i="2"/>
  <c r="F51" i="2" s="1"/>
  <c r="K51" i="2" s="1"/>
  <c r="F52" i="2"/>
  <c r="K52" i="2" s="1"/>
  <c r="E51" i="2"/>
  <c r="D51" i="2"/>
  <c r="J45" i="2"/>
  <c r="I45" i="2"/>
  <c r="H45" i="2"/>
  <c r="G47" i="2"/>
  <c r="F48" i="2"/>
  <c r="K48" i="2" s="1"/>
  <c r="E45" i="2"/>
  <c r="D45" i="2"/>
  <c r="G42" i="2"/>
  <c r="F42" i="2" s="1"/>
  <c r="K42" i="2" s="1"/>
  <c r="F43" i="2"/>
  <c r="K43" i="2" s="1"/>
  <c r="G37" i="2"/>
  <c r="F37" i="2" s="1"/>
  <c r="K37" i="2" s="1"/>
  <c r="F38" i="2"/>
  <c r="K38" i="2" s="1"/>
  <c r="J33" i="2"/>
  <c r="I33" i="2"/>
  <c r="H33" i="2"/>
  <c r="G33" i="2"/>
  <c r="F33" i="2" s="1"/>
  <c r="K33" i="2" s="1"/>
  <c r="F34" i="2"/>
  <c r="K34" i="2" s="1"/>
  <c r="E33" i="2"/>
  <c r="D33" i="2"/>
  <c r="F28" i="2"/>
  <c r="K28" i="2" s="1"/>
  <c r="J24" i="2"/>
  <c r="J23" i="2" s="1"/>
  <c r="I24" i="2"/>
  <c r="I23" i="2" s="1"/>
  <c r="H24" i="2"/>
  <c r="H23" i="2" s="1"/>
  <c r="G24" i="2"/>
  <c r="F25" i="2"/>
  <c r="K25" i="2" s="1"/>
  <c r="E24" i="2"/>
  <c r="E23" i="2" s="1"/>
  <c r="D24" i="2"/>
  <c r="D23" i="2" s="1"/>
  <c r="F19" i="2"/>
  <c r="K19" i="2" s="1"/>
  <c r="J16" i="2"/>
  <c r="J15" i="2" s="1"/>
  <c r="J14" i="2" s="1"/>
  <c r="J13" i="2" s="1"/>
  <c r="J12" i="2" s="1"/>
  <c r="I16" i="2"/>
  <c r="I15" i="2" s="1"/>
  <c r="I14" i="2" s="1"/>
  <c r="I13" i="2" s="1"/>
  <c r="I12" i="2" s="1"/>
  <c r="H16" i="2"/>
  <c r="H15" i="2" s="1"/>
  <c r="H14" i="2" s="1"/>
  <c r="H13" i="2" s="1"/>
  <c r="H12" i="2" s="1"/>
  <c r="G16" i="2"/>
  <c r="F17" i="2"/>
  <c r="K17" i="2" s="1"/>
  <c r="E16" i="2"/>
  <c r="E15" i="2" s="1"/>
  <c r="E14" i="2" s="1"/>
  <c r="E13" i="2" s="1"/>
  <c r="E12" i="2" s="1"/>
  <c r="D16" i="2"/>
  <c r="D15" i="2" s="1"/>
  <c r="D14" i="2" s="1"/>
  <c r="D13" i="2" s="1"/>
  <c r="D12" i="2" s="1"/>
  <c r="G79" i="1"/>
  <c r="F79" i="1" s="1"/>
  <c r="K79" i="1" s="1"/>
  <c r="F81" i="1"/>
  <c r="K81" i="1" s="1"/>
  <c r="F76" i="1"/>
  <c r="K76" i="1" s="1"/>
  <c r="J69" i="1"/>
  <c r="J68" i="1" s="1"/>
  <c r="J67" i="1" s="1"/>
  <c r="I69" i="1"/>
  <c r="I68" i="1" s="1"/>
  <c r="I67" i="1" s="1"/>
  <c r="H69" i="1"/>
  <c r="H68" i="1" s="1"/>
  <c r="H67" i="1" s="1"/>
  <c r="G69" i="1"/>
  <c r="F74" i="1"/>
  <c r="K74" i="1" s="1"/>
  <c r="E69" i="1"/>
  <c r="E68" i="1" s="1"/>
  <c r="E67" i="1" s="1"/>
  <c r="D69" i="1"/>
  <c r="D68" i="1" s="1"/>
  <c r="D67" i="1" s="1"/>
  <c r="G64" i="1"/>
  <c r="F64" i="1" s="1"/>
  <c r="K64" i="1" s="1"/>
  <c r="F65" i="1"/>
  <c r="K65" i="1" s="1"/>
  <c r="G60" i="1"/>
  <c r="F60" i="1" s="1"/>
  <c r="K60" i="1" s="1"/>
  <c r="F61" i="1"/>
  <c r="K61" i="1" s="1"/>
  <c r="G55" i="1"/>
  <c r="F55" i="1" s="1"/>
  <c r="K55" i="1" s="1"/>
  <c r="F56" i="1"/>
  <c r="K56" i="1" s="1"/>
  <c r="J52" i="1"/>
  <c r="I52" i="1"/>
  <c r="H52" i="1"/>
  <c r="G52" i="1"/>
  <c r="F52" i="1" s="1"/>
  <c r="K52" i="1" s="1"/>
  <c r="F53" i="1"/>
  <c r="K53" i="1" s="1"/>
  <c r="E52" i="1"/>
  <c r="D52" i="1"/>
  <c r="J46" i="1"/>
  <c r="I46" i="1"/>
  <c r="H46" i="1"/>
  <c r="G48" i="1"/>
  <c r="F49" i="1"/>
  <c r="K49" i="1" s="1"/>
  <c r="E46" i="1"/>
  <c r="D46" i="1"/>
  <c r="G43" i="1"/>
  <c r="F43" i="1" s="1"/>
  <c r="K43" i="1" s="1"/>
  <c r="F44" i="1"/>
  <c r="K44" i="1" s="1"/>
  <c r="G38" i="1"/>
  <c r="F38" i="1" s="1"/>
  <c r="K38" i="1" s="1"/>
  <c r="F39" i="1"/>
  <c r="K39" i="1" s="1"/>
  <c r="J34" i="1"/>
  <c r="I34" i="1"/>
  <c r="H34" i="1"/>
  <c r="G34" i="1"/>
  <c r="F34" i="1" s="1"/>
  <c r="K34" i="1" s="1"/>
  <c r="F35" i="1"/>
  <c r="K35" i="1" s="1"/>
  <c r="E34" i="1"/>
  <c r="D34" i="1"/>
  <c r="F29" i="1"/>
  <c r="K29" i="1" s="1"/>
  <c r="J25" i="1"/>
  <c r="J24" i="1" s="1"/>
  <c r="I25" i="1"/>
  <c r="I24" i="1" s="1"/>
  <c r="H25" i="1"/>
  <c r="H24" i="1" s="1"/>
  <c r="G25" i="1"/>
  <c r="F26" i="1"/>
  <c r="K26" i="1" s="1"/>
  <c r="E25" i="1"/>
  <c r="E24" i="1" s="1"/>
  <c r="D25" i="1"/>
  <c r="D24" i="1" s="1"/>
  <c r="F20" i="1"/>
  <c r="K20" i="1" s="1"/>
  <c r="J17" i="1"/>
  <c r="J16" i="1" s="1"/>
  <c r="J15" i="1" s="1"/>
  <c r="J14" i="1" s="1"/>
  <c r="I17" i="1"/>
  <c r="I16" i="1" s="1"/>
  <c r="I15" i="1" s="1"/>
  <c r="I14" i="1" s="1"/>
  <c r="H17" i="1"/>
  <c r="H16" i="1" s="1"/>
  <c r="H15" i="1" s="1"/>
  <c r="H14" i="1" s="1"/>
  <c r="G17" i="1"/>
  <c r="F18" i="1"/>
  <c r="K18" i="1" s="1"/>
  <c r="E17" i="1"/>
  <c r="E16" i="1" s="1"/>
  <c r="E15" i="1" s="1"/>
  <c r="E14" i="1" s="1"/>
  <c r="D17" i="1"/>
  <c r="D16" i="1" s="1"/>
  <c r="D15" i="1" s="1"/>
  <c r="D14" i="1" s="1"/>
  <c r="G14" i="3" l="1"/>
  <c r="F15" i="3"/>
  <c r="K15" i="3" s="1"/>
  <c r="G26" i="3"/>
  <c r="F27" i="3"/>
  <c r="K27" i="3" s="1"/>
  <c r="G15" i="2"/>
  <c r="F16" i="2"/>
  <c r="K16" i="2" s="1"/>
  <c r="G23" i="2"/>
  <c r="F23" i="2" s="1"/>
  <c r="K23" i="2" s="1"/>
  <c r="F24" i="2"/>
  <c r="K24" i="2" s="1"/>
  <c r="G46" i="2"/>
  <c r="F47" i="2"/>
  <c r="K47" i="2" s="1"/>
  <c r="G59" i="2"/>
  <c r="F59" i="2" s="1"/>
  <c r="K59" i="2" s="1"/>
  <c r="F60" i="2"/>
  <c r="K60" i="2" s="1"/>
  <c r="D12" i="1"/>
  <c r="D13" i="1"/>
  <c r="E12" i="1"/>
  <c r="E13" i="1"/>
  <c r="G16" i="1"/>
  <c r="F17" i="1"/>
  <c r="K17" i="1" s="1"/>
  <c r="H12" i="1"/>
  <c r="H13" i="1"/>
  <c r="I12" i="1"/>
  <c r="I13" i="1"/>
  <c r="J12" i="1"/>
  <c r="J13" i="1"/>
  <c r="G24" i="1"/>
  <c r="F24" i="1" s="1"/>
  <c r="K24" i="1" s="1"/>
  <c r="F25" i="1"/>
  <c r="K25" i="1" s="1"/>
  <c r="G47" i="1"/>
  <c r="F48" i="1"/>
  <c r="K48" i="1" s="1"/>
  <c r="G68" i="1"/>
  <c r="F69" i="1"/>
  <c r="K69" i="1" s="1"/>
  <c r="G25" i="3" l="1"/>
  <c r="F25" i="3" s="1"/>
  <c r="K25" i="3" s="1"/>
  <c r="F26" i="3"/>
  <c r="K26" i="3" s="1"/>
  <c r="G13" i="3"/>
  <c r="F14" i="3"/>
  <c r="K14" i="3" s="1"/>
  <c r="G45" i="2"/>
  <c r="F45" i="2" s="1"/>
  <c r="K45" i="2" s="1"/>
  <c r="F46" i="2"/>
  <c r="K46" i="2" s="1"/>
  <c r="G14" i="2"/>
  <c r="F15" i="2"/>
  <c r="K15" i="2" s="1"/>
  <c r="G67" i="1"/>
  <c r="F67" i="1" s="1"/>
  <c r="K67" i="1" s="1"/>
  <c r="F68" i="1"/>
  <c r="K68" i="1" s="1"/>
  <c r="G46" i="1"/>
  <c r="F46" i="1" s="1"/>
  <c r="K46" i="1" s="1"/>
  <c r="F47" i="1"/>
  <c r="K47" i="1" s="1"/>
  <c r="G15" i="1"/>
  <c r="F16" i="1"/>
  <c r="K16" i="1" s="1"/>
  <c r="G12" i="3" l="1"/>
  <c r="F12" i="3" s="1"/>
  <c r="K12" i="3" s="1"/>
  <c r="F13" i="3"/>
  <c r="K13" i="3" s="1"/>
  <c r="G13" i="2"/>
  <c r="F14" i="2"/>
  <c r="K14" i="2" s="1"/>
  <c r="G14" i="1"/>
  <c r="F15" i="1"/>
  <c r="K15" i="1" s="1"/>
  <c r="G12" i="2" l="1"/>
  <c r="F12" i="2" s="1"/>
  <c r="K12" i="2" s="1"/>
  <c r="F13" i="2"/>
  <c r="K13" i="2" s="1"/>
  <c r="G12" i="1"/>
  <c r="F12" i="1" s="1"/>
  <c r="K12" i="1" s="1"/>
  <c r="G13" i="1"/>
  <c r="F13" i="1" s="1"/>
  <c r="K13" i="1" s="1"/>
  <c r="F14" i="1"/>
  <c r="K14" i="1" s="1"/>
</calcChain>
</file>

<file path=xl/sharedStrings.xml><?xml version="1.0" encoding="utf-8"?>
<sst xmlns="http://schemas.openxmlformats.org/spreadsheetml/2006/main" count="2423" uniqueCount="632">
  <si>
    <t>COMUNA PIRSCOV CONSOLIDAT</t>
  </si>
  <si>
    <t>CUI: 2809556</t>
  </si>
  <si>
    <t xml:space="preserve"> Anexa 12</t>
  </si>
  <si>
    <t>Cont de executie - Venituri - Bugetul local</t>
  </si>
  <si>
    <t>Trimestrul: 3, Anul: 2025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</si>
  <si>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</si>
  <si>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</si>
  <si>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</si>
  <si>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</si>
  <si>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</si>
  <si>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</si>
  <si>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</si>
  <si>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</si>
  <si>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</si>
  <si>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</si>
  <si>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</si>
  <si>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</si>
  <si>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</si>
  <si>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</si>
  <si>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</si>
  <si>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</si>
  <si>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</si>
  <si>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</si>
  <si>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</si>
  <si>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</si>
  <si>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</si>
  <si>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</si>
  <si>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</si>
  <si>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</si>
  <si>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</si>
  <si>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</si>
  <si>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</si>
  <si>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</si>
  <si>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</si>
  <si>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</si>
  <si>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</si>
  <si>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</si>
  <si>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</si>
  <si>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</si>
  <si>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</si>
  <si>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</si>
  <si>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</si>
  <si>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</si>
  <si>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</si>
  <si>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</si>
  <si>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</si>
  <si>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</si>
  <si>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</si>
  <si>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</si>
  <si>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</si>
  <si>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</si>
  <si>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</si>
  <si>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</si>
  <si>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</si>
  <si>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</si>
  <si>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</si>
  <si>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22</t>
  </si>
  <si>
    <t>A3.  IMPOZITE SI TAXE PE PROPRIETATE (cod 07.02)</t>
  </si>
  <si>
    <t>00.09</t>
  </si>
  <si>
    <t>23</t>
  </si>
  <si>
    <t>Impozite si  taxe pe proprietate (cod 07.02.01+07.02.02+07.02.03+07.02.50)</t>
  </si>
  <si>
    <t>07.02</t>
  </si>
  <si>
    <t>24</t>
  </si>
  <si>
    <t>Impozit si taxa pe cladiri  (cod 07.02.01.01+07.02.01.02)</t>
  </si>
  <si>
    <t>07.02.01</t>
  </si>
  <si>
    <t>25</t>
  </si>
  <si>
    <t>Impozit si taxa pe cladiri de la persoane fizice *)</t>
  </si>
  <si>
    <t>07.02.01.01</t>
  </si>
  <si>
    <t>26</t>
  </si>
  <si>
    <t>Impozit si taxa pe cladiri de la persoane juridice</t>
  </si>
  <si>
    <t>07.02.01.02</t>
  </si>
  <si>
    <t>27</t>
  </si>
  <si>
    <t>Impozit si taxa pe teren (cod 07.02.02.01+07.02.02.02+07.02.02.03)</t>
  </si>
  <si>
    <t>07.02.02</t>
  </si>
  <si>
    <t>28</t>
  </si>
  <si>
    <t>Impozitul si taxa pe teren de la persoane fizice *)</t>
  </si>
  <si>
    <t>07.02.02.01</t>
  </si>
  <si>
    <t>29</t>
  </si>
  <si>
    <t>Impozitul si taxa pe teren de la persoane juridice *)</t>
  </si>
  <si>
    <t>07.02.02.02</t>
  </si>
  <si>
    <t>30</t>
  </si>
  <si>
    <t xml:space="preserve">Impozitul pe terenul din extravilan   *) </t>
  </si>
  <si>
    <t>07.02.02.03</t>
  </si>
  <si>
    <t>31</t>
  </si>
  <si>
    <t xml:space="preserve">Taxe judiciare de timbru si alte taxe de timbru </t>
  </si>
  <si>
    <t>07.02.03</t>
  </si>
  <si>
    <t>33</t>
  </si>
  <si>
    <t>A4.  IMPOZITE SI TAXE PE BUNURI SI SERVICII   (cod 11.02+12.02+15.02+16.02)</t>
  </si>
  <si>
    <t>00.10</t>
  </si>
  <si>
    <t>34</t>
  </si>
  <si>
    <t>Sume defalcate din TVA (cod 11.02.01+11.02.02+11.02.05+11.02.06)</t>
  </si>
  <si>
    <t>11.02</t>
  </si>
  <si>
    <t>36</t>
  </si>
  <si>
    <t>Sume defalcate din taxa pe valoarea adaugata pentru finantarea cheltuielilor descentralizate la nivelul comunelor, oraselor, municipiilor, sectoarelor si Municipiului Bucuresti</t>
  </si>
  <si>
    <t>11.02.02</t>
  </si>
  <si>
    <t>39</t>
  </si>
  <si>
    <t>Sume defalcate din taxa pe valoarea adaugata pentru echilibrarea bugetelor locale</t>
  </si>
  <si>
    <t>11.02.06</t>
  </si>
  <si>
    <t>48</t>
  </si>
  <si>
    <t>Taxe pe utilizarea bunurilor, autorizarea utilizarii bunurilor sau pe desfasurarea de activitati (cod 16.02.02+16.02.03+16.02.50)</t>
  </si>
  <si>
    <t>16.02</t>
  </si>
  <si>
    <t>49</t>
  </si>
  <si>
    <t>Impozit pe mijloacele de transport  (cod 16.02.02.01+16.02.02.02)</t>
  </si>
  <si>
    <t>16.02.02</t>
  </si>
  <si>
    <t>50</t>
  </si>
  <si>
    <t>Taxa asupra mijloacelor de transport detinute de persoane fizice *)</t>
  </si>
  <si>
    <t>16.02.02.01</t>
  </si>
  <si>
    <t>51</t>
  </si>
  <si>
    <t>Taxa asupra mijloacelor de transport detinute de persoane juridice *)</t>
  </si>
  <si>
    <t>16.02.02.02</t>
  </si>
  <si>
    <t>52</t>
  </si>
  <si>
    <t>Taxe si tarife pentru eliberarea de licente si autorizatii de functionare</t>
  </si>
  <si>
    <t>16.02.03</t>
  </si>
  <si>
    <t>54</t>
  </si>
  <si>
    <t>A6.  ALTE IMPOZITE SI  TAXE  FISCALE (cod 18.02)</t>
  </si>
  <si>
    <t>00.11</t>
  </si>
  <si>
    <t>55</t>
  </si>
  <si>
    <t>Alte impozite si taxe fiscale (cod 18.02.50)</t>
  </si>
  <si>
    <t>18.02</t>
  </si>
  <si>
    <t>56</t>
  </si>
  <si>
    <t>Alte impozite si taxe</t>
  </si>
  <si>
    <t>18.02.50</t>
  </si>
  <si>
    <t>57</t>
  </si>
  <si>
    <t>C.   VENITURI NEFISCALE (cod 00.13+00.14)</t>
  </si>
  <si>
    <t>00.12</t>
  </si>
  <si>
    <t>58</t>
  </si>
  <si>
    <t>C1.  VENITURI DIN PROPRIETATE  (cod 30.02+31.02)</t>
  </si>
  <si>
    <t>00.13</t>
  </si>
  <si>
    <t>59</t>
  </si>
  <si>
    <t>Venituri din proprietate (cod 30.02.01+30.02.05+30.02.08+30.02.50)</t>
  </si>
  <si>
    <t>30.02</t>
  </si>
  <si>
    <t>62</t>
  </si>
  <si>
    <t>Venituri din concesiuni si inchirieri</t>
  </si>
  <si>
    <t>30.02.05</t>
  </si>
  <si>
    <t>63</t>
  </si>
  <si>
    <t>Redevente miniere</t>
  </si>
  <si>
    <t>30.02.05.01</t>
  </si>
  <si>
    <t>66</t>
  </si>
  <si>
    <t>Alte venituri din concesiuni si inchirieri de catre institutiile publice</t>
  </si>
  <si>
    <t>30.02.05.30</t>
  </si>
  <si>
    <t>73</t>
  </si>
  <si>
    <t>C2.  VANZARI DE BUNURI SI SERVICII (cod 33.02+34.02+35.02+36.02+37.02)</t>
  </si>
  <si>
    <t>00.14</t>
  </si>
  <si>
    <t>74</t>
  </si>
  <si>
    <t>Venituri din prestari de servicii si alte activitati (cod 33.02.08+33.02.10+33.02.12+33.02.24+33.02.27+33.02.28+33.02.50)</t>
  </si>
  <si>
    <t>33.02</t>
  </si>
  <si>
    <t>82</t>
  </si>
  <si>
    <t>Venituri din recuperarea cheltuielilor de judecata, imputatii si despagubiri</t>
  </si>
  <si>
    <t>33.02.28</t>
  </si>
  <si>
    <t>88</t>
  </si>
  <si>
    <t>Amenzi, penalitati si confiscari (cod 35.02.01 la 35.02.03+35.02.50)</t>
  </si>
  <si>
    <t>35.02</t>
  </si>
  <si>
    <t>89</t>
  </si>
  <si>
    <t>Venituri din amenzi si alte sanctiuni aplicate potrivit dispozitiilor legale</t>
  </si>
  <si>
    <t>35.02.01</t>
  </si>
  <si>
    <t>90</t>
  </si>
  <si>
    <t>Venituri din amenzi şi alte sancţiuni aplicate de către alte instituţii de specialitate</t>
  </si>
  <si>
    <t>35.02.01.02</t>
  </si>
  <si>
    <t>113</t>
  </si>
  <si>
    <t>Vărsăminte din secţiunea de funcţionare pentru finanţarea secţiunii de dezvoltare a bugetului local (cu semnul minus)</t>
  </si>
  <si>
    <t>37.02.03</t>
  </si>
  <si>
    <t>114</t>
  </si>
  <si>
    <t>Vărsăminte din secţiunea de funcţionare</t>
  </si>
  <si>
    <t>37.02.04</t>
  </si>
  <si>
    <t>117</t>
  </si>
  <si>
    <t>II. VENITURI DIN CAPITAL (cod 39.02)</t>
  </si>
  <si>
    <t>00.15</t>
  </si>
  <si>
    <t>118</t>
  </si>
  <si>
    <t>Venituri din valorificarea unor bunuri  (cod 39.02.01+39.02.03+39.02.04+39.02.07+39.02.10)</t>
  </si>
  <si>
    <t>39.02</t>
  </si>
  <si>
    <t>119</t>
  </si>
  <si>
    <t>Venituri din valorificarea unor bunuri ale institutiilor publice</t>
  </si>
  <si>
    <t>39.02.01</t>
  </si>
  <si>
    <t>122</t>
  </si>
  <si>
    <t>Venituri din vanzarea unor bunuri apartinand domeniului privat</t>
  </si>
  <si>
    <t>39.02.07</t>
  </si>
  <si>
    <t>124</t>
  </si>
  <si>
    <t>III. OPERAŢIUNI FINANCIARE (cod 40.02+41.02)</t>
  </si>
  <si>
    <t>00.16</t>
  </si>
  <si>
    <t>125</t>
  </si>
  <si>
    <t>Încasări din rambursarea împrumuturilor acordate (cod 40.02.06+40.02.07+40.02.10+40.02.11+40.02.13+40.02.14+40.02.16+40.02.50)</t>
  </si>
  <si>
    <t>40.02</t>
  </si>
  <si>
    <t>131</t>
  </si>
  <si>
    <t>Sume din excedentul bugetului local utilizate pentru finantarea cheltuielilor sectiunii de dezvoltare</t>
  </si>
  <si>
    <t>40.02.14</t>
  </si>
  <si>
    <t>140</t>
  </si>
  <si>
    <t>IV.  SUBVENTII (cod 00.18)</t>
  </si>
  <si>
    <t>00.17</t>
  </si>
  <si>
    <t>141</t>
  </si>
  <si>
    <t>SUBVENTII DE LA ALTE NIVELE ALE ADMINISTRATIEI PUBLICE (cod 42.02+43.02)</t>
  </si>
  <si>
    <t>00.18</t>
  </si>
  <si>
    <t>142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</si>
  <si>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</si>
  <si>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</si>
  <si>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179</t>
  </si>
  <si>
    <t>Subventii pentru acordarea ajutorului pentru incalzirea locuintei si a suplimentului de energie alocate pentru consumul de combustibili solizi si/sau petrolieri</t>
  </si>
  <si>
    <t>42.02.34</t>
  </si>
  <si>
    <t>184</t>
  </si>
  <si>
    <t>Subventii din bugetul de stat pentru finantarea sanatatii</t>
  </si>
  <si>
    <t>42.02.41</t>
  </si>
  <si>
    <t>216</t>
  </si>
  <si>
    <t>Subvenţii de la bugetul de stat către bugetele locale pentru decontarea serviciilor aferente măsurilor de prevenire şi combatere a atacurilor exemplarelor de urs brun</t>
  </si>
  <si>
    <t>42.02.86</t>
  </si>
  <si>
    <t>217</t>
  </si>
  <si>
    <t>Subventii de la bugetul de stat catre bugetele locale pentru Programul national de investitii  Anghel Saligny</t>
  </si>
  <si>
    <t>42.02.87</t>
  </si>
  <si>
    <t>218</t>
  </si>
  <si>
    <t>Alocări de sume din PNRR aferente asistenţei financiare nerambursabile ( cod 42.02.88 01 la 42.02.88.03)</t>
  </si>
  <si>
    <t>42.02.88</t>
  </si>
  <si>
    <t>219</t>
  </si>
  <si>
    <t>Fonduri europene nerambursabile</t>
  </si>
  <si>
    <t>42.02.88.01</t>
  </si>
  <si>
    <t>223</t>
  </si>
  <si>
    <t>Alocări de sume din PNRR aferente componentei împrumuturi ( cod 42.02.89.01 la 42.02.89.03)</t>
  </si>
  <si>
    <t>42.02.89</t>
  </si>
  <si>
    <t>224</t>
  </si>
  <si>
    <t>Fonduri din împrumut rambursabil</t>
  </si>
  <si>
    <t>42.02.89.01</t>
  </si>
  <si>
    <t>226</t>
  </si>
  <si>
    <t>Sume aferente TVA</t>
  </si>
  <si>
    <t>42.02.89.03</t>
  </si>
  <si>
    <t>240</t>
  </si>
  <si>
    <t>Subventii de la alte administratii (cod. 43.02.01+43.02.04+43.02.07+43.02.08+43.02.20+43.02.21)</t>
  </si>
  <si>
    <t>43.02</t>
  </si>
  <si>
    <t>252</t>
  </si>
  <si>
    <t>Sume alocate din bugetul ANCPI pentru finanţarea lucrărilor de înregistrare sistematică din cadrul Programului naţional de cadastru şi carte funciară</t>
  </si>
  <si>
    <t>43.02.34</t>
  </si>
  <si>
    <t>263</t>
  </si>
  <si>
    <t>Sume alocate din PNRR aferente asistenţei financiare nerambursabile</t>
  </si>
  <si>
    <t>43.02.49</t>
  </si>
  <si>
    <t>264</t>
  </si>
  <si>
    <t xml:space="preserve">  Fonduri europene nerambursabile</t>
  </si>
  <si>
    <t>43.02.49.01</t>
  </si>
  <si>
    <t>266</t>
  </si>
  <si>
    <t xml:space="preserve">  Sume aferente TVA</t>
  </si>
  <si>
    <t>43.02.49.03</t>
  </si>
  <si>
    <t>PRIMAR</t>
  </si>
  <si>
    <t>MIHAI DANIEL</t>
  </si>
  <si>
    <t>,</t>
  </si>
  <si>
    <t>CONTABIL</t>
  </si>
  <si>
    <t>BULUMETE IULICA</t>
  </si>
  <si>
    <t>Cont de executie - Venituri - Bugetul local - sectiunea functionare</t>
  </si>
  <si>
    <t>VENITURILE SECŢIUNII DE FUNCŢIONARE - TOTAL</t>
  </si>
  <si>
    <t>8</t>
  </si>
  <si>
    <t>11</t>
  </si>
  <si>
    <t>21</t>
  </si>
  <si>
    <t>32</t>
  </si>
  <si>
    <t>35</t>
  </si>
  <si>
    <t>38</t>
  </si>
  <si>
    <t>46</t>
  </si>
  <si>
    <t>47</t>
  </si>
  <si>
    <t>53</t>
  </si>
  <si>
    <t>60</t>
  </si>
  <si>
    <t>61</t>
  </si>
  <si>
    <t>64</t>
  </si>
  <si>
    <t>71</t>
  </si>
  <si>
    <t>72</t>
  </si>
  <si>
    <t>80</t>
  </si>
  <si>
    <t>86</t>
  </si>
  <si>
    <t>87</t>
  </si>
  <si>
    <t>103</t>
  </si>
  <si>
    <t>Transferuri voluntare,  altele decat subventiile (cod 37.02.01+37.02.50)</t>
  </si>
  <si>
    <t>37.02</t>
  </si>
  <si>
    <t>105</t>
  </si>
  <si>
    <t>120</t>
  </si>
  <si>
    <t>128</t>
  </si>
  <si>
    <t>146</t>
  </si>
  <si>
    <t>149</t>
  </si>
  <si>
    <t>158</t>
  </si>
  <si>
    <t>Cont de executie - Venituri - Bugetul local - sectiunea dezvoltare</t>
  </si>
  <si>
    <t>VENITURILE SECŢIUNII DE DEZVOLTARE - TOTAL</t>
  </si>
  <si>
    <t>7</t>
  </si>
  <si>
    <t>17</t>
  </si>
  <si>
    <t>18</t>
  </si>
  <si>
    <t>20</t>
  </si>
  <si>
    <t>37</t>
  </si>
  <si>
    <t>91</t>
  </si>
  <si>
    <t>92</t>
  </si>
  <si>
    <t>96</t>
  </si>
  <si>
    <t>97</t>
  </si>
  <si>
    <t>99</t>
  </si>
  <si>
    <t>111</t>
  </si>
  <si>
    <t>123</t>
  </si>
  <si>
    <t>126</t>
  </si>
  <si>
    <t xml:space="preserve"> Anexa 9</t>
  </si>
  <si>
    <t>Cont de executie - Venituri - Bugetul institutiilor publice si activitatilor finantate integral sau partial din venituri proprii - sectiunea dezvoltare</t>
  </si>
  <si>
    <t>I.  VENITURI CURENTE ( cod 00.03+00.12)</t>
  </si>
  <si>
    <t>C.   VENITURI NEFISCALE ( cod 00.13+00.14)</t>
  </si>
  <si>
    <t>C2.  VANZARI DE BUNURI SI SERVICII (cod 33.10+34.10+35.10+36.10+37.10)</t>
  </si>
  <si>
    <t>Transferuri voluntare, altele decât subvenţiile (cod 37.10.01+37.10.50)</t>
  </si>
  <si>
    <t>37.10</t>
  </si>
  <si>
    <t>37.10.04</t>
  </si>
  <si>
    <t>III. OPERAŢIUNI FINANCIARE (cod 40.10+41.10)</t>
  </si>
  <si>
    <t>Încasări din rambursarea împrumuturilor acordate (cod 40.10.16)</t>
  </si>
  <si>
    <t>40.10</t>
  </si>
  <si>
    <t>Sume utilizate din excedentul anului precedent pentru efectuarea de cheltuieli</t>
  </si>
  <si>
    <t>40.10.15</t>
  </si>
  <si>
    <t>Sume utilizate de administratiile locale din excedentul anului precedent pentru secţiunea de dezvoltare</t>
  </si>
  <si>
    <t>40.10.15.02</t>
  </si>
  <si>
    <t xml:space="preserve"> Anexa 13</t>
  </si>
  <si>
    <t>Cont de executie - Cheltuieli - Bugetul local</t>
  </si>
  <si>
    <t>Credite de angajament</t>
  </si>
  <si>
    <t>Credite bugetare</t>
  </si>
  <si>
    <t>Angajamente bugetare</t>
  </si>
  <si>
    <t>Angajamente legale</t>
  </si>
  <si>
    <t>Plati efectuate</t>
  </si>
  <si>
    <t>Angajamente legale de platit</t>
  </si>
  <si>
    <t>Cheltuieli efective</t>
  </si>
  <si>
    <t>aprobate la finele perioadei de raportare</t>
  </si>
  <si>
    <t>trimestriale cumulate</t>
  </si>
  <si>
    <t>8=6-7</t>
  </si>
  <si>
    <t>TOTAL CHELTUIELI   (cod 50.02+59.02+64.02+69.02+79.02)</t>
  </si>
  <si>
    <t>49.02</t>
  </si>
  <si>
    <t>Partea I-a SERVICII PUBLICE GENERALE   (cod 51.02+54.02+55.02+56.02)</t>
  </si>
  <si>
    <t>50.02</t>
  </si>
  <si>
    <t>Autoritati publice si actiuni externe   (cod 51.02.01)</t>
  </si>
  <si>
    <t>51.02</t>
  </si>
  <si>
    <t>Autoritati executive si legislative (cod 51.02.01.03)</t>
  </si>
  <si>
    <t>51.02.01</t>
  </si>
  <si>
    <t>Autoritati executive</t>
  </si>
  <si>
    <t>51.02.01.03</t>
  </si>
  <si>
    <t>6</t>
  </si>
  <si>
    <t>Alte servicii publice generale  (cod 54.02.05 la 54.02.07+54.02.10+54.02.50)</t>
  </si>
  <si>
    <t>54.02</t>
  </si>
  <si>
    <t>Servicii publice comunitare de evidenţă a persoanelor</t>
  </si>
  <si>
    <t>54.02.10</t>
  </si>
  <si>
    <t>Partea a II-a APARARE, ORDINE PUBLICA SI SIGURANTA NATIONALA (cod 60.02+61.02)</t>
  </si>
  <si>
    <t>59.02</t>
  </si>
  <si>
    <t>Ordine publica si siguranta nationala (cod 61.02.03+61.02.05+61.02.50)</t>
  </si>
  <si>
    <t>61.02</t>
  </si>
  <si>
    <t>Alte cheltuieli în domeniul ordinii publice si sigurantei nationale</t>
  </si>
  <si>
    <t>61.02.50</t>
  </si>
  <si>
    <t>Partea a III-a CHELTUIELI SOCIAL-CULTURALE (cod 65.02+66.02+67.02+68.02)</t>
  </si>
  <si>
    <t>64.02</t>
  </si>
  <si>
    <t>Invatamant (cod 65.02.03 la 65.02.05+65.02.07+65.02.11+65.02.50)</t>
  </si>
  <si>
    <t>65.02</t>
  </si>
  <si>
    <t>Invatamant prescolar si primar (cod 65.02.03.01+65.02.03.02)</t>
  </si>
  <si>
    <t>65.02.03</t>
  </si>
  <si>
    <t>Invatamant prescolar</t>
  </si>
  <si>
    <t>65.02.03.01</t>
  </si>
  <si>
    <t>Invatamant primar</t>
  </si>
  <si>
    <t>65.02.03.02</t>
  </si>
  <si>
    <t>Invatamant secundar (cod 65.02.04.01 la  65.02.04.03)</t>
  </si>
  <si>
    <t>65.02.04</t>
  </si>
  <si>
    <t xml:space="preserve">Invatamant secundar inferior   </t>
  </si>
  <si>
    <t>65.02.04.01</t>
  </si>
  <si>
    <t>Alte cheltuieli in domeniul invatamantului</t>
  </si>
  <si>
    <t>65.02.50</t>
  </si>
  <si>
    <t>Sanatate (cod 66.02.06+66.02.08+66.02.50)</t>
  </si>
  <si>
    <t>66.02</t>
  </si>
  <si>
    <t>Servicii de sanatate publica</t>
  </si>
  <si>
    <t>66.02.08</t>
  </si>
  <si>
    <t>Cultura, recreere si religie (cod 67.02.03+67.02.05+67.02.06+67.02.50)</t>
  </si>
  <si>
    <t>67.02</t>
  </si>
  <si>
    <t>Servicii culturale (cod 67.02.03.02 la 67.02.03.08+67.02.03.12+67.02.03.30)</t>
  </si>
  <si>
    <t>67.02.03</t>
  </si>
  <si>
    <t>Biblioteci publice comunale, orasenesti, municipale</t>
  </si>
  <si>
    <t>67.02.03.02</t>
  </si>
  <si>
    <t>Camine culturale</t>
  </si>
  <si>
    <t>67.02.03.07</t>
  </si>
  <si>
    <t>Servicii recreative si sportive (cod 67.02.05.01 la 67.02.05.03)</t>
  </si>
  <si>
    <t>67.02.05</t>
  </si>
  <si>
    <t>67</t>
  </si>
  <si>
    <t>Sport</t>
  </si>
  <si>
    <t>67.02.05.01</t>
  </si>
  <si>
    <t>70</t>
  </si>
  <si>
    <t>Servicii religioase</t>
  </si>
  <si>
    <t>67.02.06</t>
  </si>
  <si>
    <t>Asigurari si asistenta sociala (cod 68.02.04+68.02.05+68.02.06+68.02.10+68.02.11+68.02.12+68.02.15+68.02.50)</t>
  </si>
  <si>
    <t>68.02</t>
  </si>
  <si>
    <t>Asistenta sociala in caz de boli si invaliditati (cod 68.02.05.02)</t>
  </si>
  <si>
    <t>68.02.05</t>
  </si>
  <si>
    <t>75</t>
  </si>
  <si>
    <t>Asistenta sociala  in  caz de invaliditate</t>
  </si>
  <si>
    <t>68.02.05.02</t>
  </si>
  <si>
    <t>Prevenirea excluderii sociale (cod 68.02.15.01+68.02.15.02)</t>
  </si>
  <si>
    <t>68.02.15</t>
  </si>
  <si>
    <t>81</t>
  </si>
  <si>
    <t>Ajutor social</t>
  </si>
  <si>
    <t>68.02.15.01</t>
  </si>
  <si>
    <t>83</t>
  </si>
  <si>
    <t>Alte cheltuieli in domeniul asiaurarilor si asistentei  sociale</t>
  </si>
  <si>
    <t>68.02.50</t>
  </si>
  <si>
    <t>84</t>
  </si>
  <si>
    <t>Alte cheltuieli in domeniul  asistentei  sociale</t>
  </si>
  <si>
    <t>68.02.50.50</t>
  </si>
  <si>
    <t>85</t>
  </si>
  <si>
    <t>Partea a IV-a  SERVICII SI DEZVOLTARE PUBLICA, LOCUINTE, MEDIU SI APE (cod 70.02+74.02)</t>
  </si>
  <si>
    <t>69.02</t>
  </si>
  <si>
    <t>Locuinte, servicii si dezvoltare publica (cod 70.02.03+70.02.05 la 70.02.07+70.02.50)</t>
  </si>
  <si>
    <t>70.02</t>
  </si>
  <si>
    <t>Locuinte   (cod 70.02.03.01+70.02.03.30)</t>
  </si>
  <si>
    <t>70.02.03</t>
  </si>
  <si>
    <t>Dezvoltarea sistemului de locuinte</t>
  </si>
  <si>
    <t>70.02.03.01</t>
  </si>
  <si>
    <t>93</t>
  </si>
  <si>
    <t>Iluminat public si electrificari rurale</t>
  </si>
  <si>
    <t>70.02.06</t>
  </si>
  <si>
    <t>95</t>
  </si>
  <si>
    <t xml:space="preserve">Alte servicii in domeniile locuintelor, serviciilor si dezvoltarii comunale </t>
  </si>
  <si>
    <t>70.02.50</t>
  </si>
  <si>
    <t>104</t>
  </si>
  <si>
    <t>Partea a V-a ACTIUNI ECONOMICE   (cod 80.02+81.02+83.02+84.02+87.02)</t>
  </si>
  <si>
    <t>79.02</t>
  </si>
  <si>
    <t>121</t>
  </si>
  <si>
    <t>Transporturi   (cod 84.02.03+84.02.06+84.02.50)</t>
  </si>
  <si>
    <t>84.02</t>
  </si>
  <si>
    <t>Transport rutier   (cod 84.02.03.01 la 84.02.03.03)</t>
  </si>
  <si>
    <t>84.02.03</t>
  </si>
  <si>
    <t>Drumuri si poduri</t>
  </si>
  <si>
    <t>84.02.03.01</t>
  </si>
  <si>
    <t>137</t>
  </si>
  <si>
    <t>VII. REZERVE, EXCEDENT / DEFICIT</t>
  </si>
  <si>
    <t>96.02</t>
  </si>
  <si>
    <t>139</t>
  </si>
  <si>
    <t>EXCEDENT     98.02.96 + 98.02.97</t>
  </si>
  <si>
    <t>98.02</t>
  </si>
  <si>
    <t xml:space="preserve">    Excedentul secţiunii de funcţionare</t>
  </si>
  <si>
    <t>98.02.96</t>
  </si>
  <si>
    <t>DEFICIT          99.02.96 + 99.02.97</t>
  </si>
  <si>
    <t>99.02</t>
  </si>
  <si>
    <t>144</t>
  </si>
  <si>
    <t xml:space="preserve">    Deficitul secţiunii de dezvoltare</t>
  </si>
  <si>
    <t>99.02.97</t>
  </si>
  <si>
    <t xml:space="preserve"> Anexa 11</t>
  </si>
  <si>
    <t>Cont de executie - Cheltuieli - Bugetul institutiilor publice si activitatilor finantate integral sau partial din venituri proprii</t>
  </si>
  <si>
    <t>TOTAL CHELTUIELI ( cod 50.10+59.10+63.10+69.10+79.10)</t>
  </si>
  <si>
    <t>49.10</t>
  </si>
  <si>
    <t>Partea a IV-a SERVICII SI DEZVOLTARE PUBLICA, LOCUINTE, MEDIU SI APE (cod 70.10+74.10)</t>
  </si>
  <si>
    <t>69.10</t>
  </si>
  <si>
    <t>Locuinte, servicii si dezvoltare publica ( cod 70.10.03+70.10.04+70.10.50)</t>
  </si>
  <si>
    <t>70.10</t>
  </si>
  <si>
    <t>Servicii si dezvoltare publica</t>
  </si>
  <si>
    <t>70.10.04</t>
  </si>
  <si>
    <t>70.10.50</t>
  </si>
  <si>
    <t>Protectia mediului ( cod 74.10.03+74.10.04+74.10.05+74.10.50)</t>
  </si>
  <si>
    <t>74.10</t>
  </si>
  <si>
    <t>Salubritate si gestiunea deseurilor (cod 74.10.05.01+74.10.05.02)</t>
  </si>
  <si>
    <t>74.10.05</t>
  </si>
  <si>
    <t>Salubritate</t>
  </si>
  <si>
    <t>74.10.05.01</t>
  </si>
  <si>
    <t>94</t>
  </si>
  <si>
    <t xml:space="preserve">Partea a V-a ACTIUNI ECONOMICE ( cod 80.10+83.10+84.10+86.10+87.10) </t>
  </si>
  <si>
    <t>79.10</t>
  </si>
  <si>
    <t>98</t>
  </si>
  <si>
    <t>Agricultura, silvicultura, piscicultura si vanatoare ( cod 83.10.03.30)</t>
  </si>
  <si>
    <t>83.10</t>
  </si>
  <si>
    <t>Agricultura (cod 83.10.03.30)</t>
  </si>
  <si>
    <t>83.10.03</t>
  </si>
  <si>
    <t>102</t>
  </si>
  <si>
    <t xml:space="preserve">Alte cheltuieli in domeniul agriculturii </t>
  </si>
  <si>
    <t>83.10.03.30</t>
  </si>
  <si>
    <t>109</t>
  </si>
  <si>
    <t>Alte actiuni economice ( cod 87.10.50)</t>
  </si>
  <si>
    <t>87.10</t>
  </si>
  <si>
    <t>110</t>
  </si>
  <si>
    <t>Alte actiuni economice</t>
  </si>
  <si>
    <t>87.10.50</t>
  </si>
  <si>
    <t>96.10</t>
  </si>
  <si>
    <t>115</t>
  </si>
  <si>
    <t>EXCEDENT    98.10.96 + 98.10.97</t>
  </si>
  <si>
    <t>98.10</t>
  </si>
  <si>
    <t>116</t>
  </si>
  <si>
    <t>98.10.96</t>
  </si>
  <si>
    <t>DEFICIT   99.10.96 + 99.10.97</t>
  </si>
  <si>
    <t>99.10</t>
  </si>
  <si>
    <t>99.10.97</t>
  </si>
  <si>
    <t xml:space="preserve"> Anexa 7</t>
  </si>
  <si>
    <t>Cont de executie - Detalierea cheltuielilor - Trimestrul: 3, Anul: 2025</t>
  </si>
  <si>
    <t>Capitolul: 51.02.01.03 - Autoritati executive</t>
  </si>
  <si>
    <t>TOTAL CHELTUIELI  (cod 01+70+79+83+85)</t>
  </si>
  <si>
    <t>001</t>
  </si>
  <si>
    <t>SECTIUNEA DE FUNCTIONARE (cod 01+79.f+84.f)</t>
  </si>
  <si>
    <t>001.01</t>
  </si>
  <si>
    <t>CHELTUIELI CURENTE  (cod 10+20+30+40+50+51+55+56+57+59)</t>
  </si>
  <si>
    <t>01</t>
  </si>
  <si>
    <t>TITLUL I  CHELTUIELI DE PERSONAL   (cod 10.01 la 10.03)</t>
  </si>
  <si>
    <t>Cheltuieli salariale in bani</t>
  </si>
  <si>
    <t>10.01</t>
  </si>
  <si>
    <t>Salarii de baza</t>
  </si>
  <si>
    <t>10.01.01</t>
  </si>
  <si>
    <t>19</t>
  </si>
  <si>
    <t>Indemnizatii platite unor persoane din afara unitatii</t>
  </si>
  <si>
    <t>10.01.12</t>
  </si>
  <si>
    <t>Alocatii pentru transportul la si de la locul de munca</t>
  </si>
  <si>
    <t>10.01.15</t>
  </si>
  <si>
    <t>Îndemnizaţii de hrană</t>
  </si>
  <si>
    <t>10.01.17</t>
  </si>
  <si>
    <t>Cheltuieli salariale in natura  (cod 10.02.01 la 10.02.06+10.02.30)</t>
  </si>
  <si>
    <t>10.02</t>
  </si>
  <si>
    <t>Vouchere de vacanţă</t>
  </si>
  <si>
    <t>10.02.06</t>
  </si>
  <si>
    <t>Contributii  (cod 10.03.01 la 10.03.06)</t>
  </si>
  <si>
    <t>10.03</t>
  </si>
  <si>
    <t>42</t>
  </si>
  <si>
    <t>Contributia asiguratorie pentru munca</t>
  </si>
  <si>
    <t>10.03.07</t>
  </si>
  <si>
    <t>45</t>
  </si>
  <si>
    <t>TITLUL II  BUNURI SI SERVICII  (cod 20.01 la 20.06+20.09 la 20.16+20.18 la 20.27+20.30)</t>
  </si>
  <si>
    <t xml:space="preserve">Bunuri si servicii </t>
  </si>
  <si>
    <t>20.01</t>
  </si>
  <si>
    <t>Furnituri de birou</t>
  </si>
  <si>
    <t>20.01.01</t>
  </si>
  <si>
    <t>Materiale pentru curatenie</t>
  </si>
  <si>
    <t>20.01.02</t>
  </si>
  <si>
    <t>Incalzit, Iluminat si forta motrica</t>
  </si>
  <si>
    <t>20.01.03</t>
  </si>
  <si>
    <t>Apa, canal si salubritate</t>
  </si>
  <si>
    <t>20.01.04</t>
  </si>
  <si>
    <t>Carburanti si lubrifianti</t>
  </si>
  <si>
    <t>20.01.05</t>
  </si>
  <si>
    <t>Piese de schimb</t>
  </si>
  <si>
    <t>20.01.06</t>
  </si>
  <si>
    <t xml:space="preserve">Posta, telecomunicatii, radio, tv, internet </t>
  </si>
  <si>
    <t>20.01.08</t>
  </si>
  <si>
    <t>Alte bunuri si servicii pentru intretinere si functionare</t>
  </si>
  <si>
    <t>20.01.30</t>
  </si>
  <si>
    <t>Bunuri de natura obiectelor de inventar  (cod 20.05.01+20.05.03+20.05.30)</t>
  </si>
  <si>
    <t>20.05</t>
  </si>
  <si>
    <t>69</t>
  </si>
  <si>
    <t>Alte obiecte de inventar</t>
  </si>
  <si>
    <t>20.05.30</t>
  </si>
  <si>
    <t>Deplasari, detasari, transferari  (cod 20.06.01+20.06.02)</t>
  </si>
  <si>
    <t>20.06</t>
  </si>
  <si>
    <t>Deplasari interne, detaşări, transferari</t>
  </si>
  <si>
    <t>20.06.01</t>
  </si>
  <si>
    <t>Alte cheltuieli  (cod 20.30.01 la 20.30.04+20.30.06+20.30.07+20.30.09+20.30.30)</t>
  </si>
  <si>
    <t>20.30</t>
  </si>
  <si>
    <t>Prime de asigurare non-viata</t>
  </si>
  <si>
    <t>20.30.03</t>
  </si>
  <si>
    <t>201</t>
  </si>
  <si>
    <t>TITLUL XI ALTE CHELTUIELI   (cod 59.01+59.02+59.11+59.12+59.15+59.17+59.22+59.25+59.30+59.35+59.38+59.40+59.41+59.42)</t>
  </si>
  <si>
    <t>206</t>
  </si>
  <si>
    <t>Asociatii si fundatii</t>
  </si>
  <si>
    <t>59.11</t>
  </si>
  <si>
    <t>OPERATIUNI FINANCIARE  (cod 80+81)</t>
  </si>
  <si>
    <t>79</t>
  </si>
  <si>
    <t>TITLUL XVIII IMPRUMUTURI  (cod 80.03+80.08+80.30)</t>
  </si>
  <si>
    <t>227</t>
  </si>
  <si>
    <t>Imprumuturi pentru institutii si servicii publice sau activitati finantate integral din venituri proprii</t>
  </si>
  <si>
    <t>80.03</t>
  </si>
  <si>
    <t>254</t>
  </si>
  <si>
    <t>SECŢIUNEA DE DEZVOLTARE (cod 51+55+56+58+65+70+79.d+84.d)</t>
  </si>
  <si>
    <t>001.02</t>
  </si>
  <si>
    <t>535</t>
  </si>
  <si>
    <t>Titlul XII Proiecte cu finanţare din sumele reprezentând asistenţa financiară nerambursabilă aferentă PNRR ( cod 60.01 la 60.11)</t>
  </si>
  <si>
    <t>536</t>
  </si>
  <si>
    <t>60.01</t>
  </si>
  <si>
    <t>604</t>
  </si>
  <si>
    <t>CHELTUIELI DE CAPITAL  (cod 71+72)</t>
  </si>
  <si>
    <t>606</t>
  </si>
  <si>
    <t>TITLUL XV  ACTIVE NEFINANCIARE  (cod 71.01 la 71.03)</t>
  </si>
  <si>
    <t>607</t>
  </si>
  <si>
    <t>Active fixe</t>
  </si>
  <si>
    <t>71.01</t>
  </si>
  <si>
    <t>609</t>
  </si>
  <si>
    <t>Masini, echipamente si mijloace de transport</t>
  </si>
  <si>
    <t>71.01.02</t>
  </si>
  <si>
    <t>610</t>
  </si>
  <si>
    <t>Mobilier, aparatura birotica si alte active corporale</t>
  </si>
  <si>
    <t>71.01.03</t>
  </si>
  <si>
    <t>612</t>
  </si>
  <si>
    <t>Alte active fixe</t>
  </si>
  <si>
    <t>71.01.30</t>
  </si>
  <si>
    <t>Capitolul: 54.02.10 - Servicii publice comunitare de evidenţă a persoanelor</t>
  </si>
  <si>
    <t>Capitolul: 61.02.50 - Alte cheltuieli în domeniul ordinii publice si sigurantei nationale</t>
  </si>
  <si>
    <t>Capitolul: 65.02.03.02 - Invatamant primar</t>
  </si>
  <si>
    <t>Capitolul: 65.02.03.01 - Invatamant prescolar</t>
  </si>
  <si>
    <t>Capitolul: 65.02.04.01 - Invatamant secundar inferior</t>
  </si>
  <si>
    <t>Carti, publicatii si materiale documentare</t>
  </si>
  <si>
    <t>20.11</t>
  </si>
  <si>
    <t>77</t>
  </si>
  <si>
    <t>Pregatire profesionala</t>
  </si>
  <si>
    <t>20.13</t>
  </si>
  <si>
    <t>190</t>
  </si>
  <si>
    <t>TITLUL IX  ASISTENTA SOCIALA  (cod 57.01+57.02+57.04)</t>
  </si>
  <si>
    <t>192</t>
  </si>
  <si>
    <t>Ajutoare sociale  (cod 57.02.01 la 57.02.05)</t>
  </si>
  <si>
    <t>57.02</t>
  </si>
  <si>
    <t>193</t>
  </si>
  <si>
    <t>Ajutoare sociale in numerar</t>
  </si>
  <si>
    <t>57.02.01</t>
  </si>
  <si>
    <t>568</t>
  </si>
  <si>
    <t>Titlul XIII  Proiecte cu finanţare din sumele aferente componentei de împrumuturi a PNRR (cod 61.01 la 61.10)</t>
  </si>
  <si>
    <t>569</t>
  </si>
  <si>
    <t>61.01</t>
  </si>
  <si>
    <t>571</t>
  </si>
  <si>
    <t>61.03</t>
  </si>
  <si>
    <t>Capitolul: 65.02.50 - Alte cheltuieli in domeniul invatamantului</t>
  </si>
  <si>
    <t>195</t>
  </si>
  <si>
    <t>Tichete de creşă şi tichete sociale pentru grădiniţă</t>
  </si>
  <si>
    <t>57.02.03</t>
  </si>
  <si>
    <t>Capitolul: 66.02.08 - Servicii de sanatate publica</t>
  </si>
  <si>
    <t>Capitolul: 67.02.03.02 - Biblioteci publice comunale, orasenesti, municipale</t>
  </si>
  <si>
    <t>Capitolul: 67.02.03.07 - Camine culturale</t>
  </si>
  <si>
    <t>Capitolul: 67.02.05.01 - Sport</t>
  </si>
  <si>
    <t>Capitolul: 67.02.06 - Servicii religioase</t>
  </si>
  <si>
    <t>207</t>
  </si>
  <si>
    <t>Sustinerea cultelor</t>
  </si>
  <si>
    <t>59.12</t>
  </si>
  <si>
    <t>Capitolul: 70.02.03.01 - Dezvoltarea sistemului de locuinte</t>
  </si>
  <si>
    <t>Alte cheltuieli cu bunuri si servicii</t>
  </si>
  <si>
    <t>20.30.30</t>
  </si>
  <si>
    <t>Capitolul: 70.02.06 - Iluminat public si electrificari rurale</t>
  </si>
  <si>
    <t>Capitolul: 70.02.50 - Alte servicii in domeniile locuintelor, serviciilor si dezvoltarii comunale</t>
  </si>
  <si>
    <t>247</t>
  </si>
  <si>
    <t>PLATI EFECTUATE IN ANII PRECEDENTI SI RECUPERATE IN ANUL CURENT (cod 85)</t>
  </si>
  <si>
    <t>249</t>
  </si>
  <si>
    <t>TITLUL XXI PLATI EFECTUATE IN ANII PRECEDENTI SI RECUPERATE IN ANUL CURENT</t>
  </si>
  <si>
    <t>250</t>
  </si>
  <si>
    <t>Plati efectuate in anii precedenti si recuperate in anul curent</t>
  </si>
  <si>
    <t>85.01</t>
  </si>
  <si>
    <t>251</t>
  </si>
  <si>
    <t>Plati efectuate in anii precedenti si recuperate in anul curent - sectiunea functionare</t>
  </si>
  <si>
    <t>85.01.01</t>
  </si>
  <si>
    <t>Capitolul: 68.02.05.02 - Asistenta sociala  in  caz de invaliditate</t>
  </si>
  <si>
    <t>Capitolul: 68.02.15.01 - Ajutor social</t>
  </si>
  <si>
    <t>Capitolul: 68.02.50.50 - Alte cheltuieli in domeniul  asistentei  sociale</t>
  </si>
  <si>
    <t>Hrana  (cod 20.03.01+20.03.02)</t>
  </si>
  <si>
    <t>20.03</t>
  </si>
  <si>
    <t>Hrana pentru oameni</t>
  </si>
  <si>
    <t>20.03.01</t>
  </si>
  <si>
    <t>Capitolul: 84.02.03.01 - Drumuri si poduri</t>
  </si>
  <si>
    <t>Capitolul: 70.10.04 - Servicii si dezvoltare publica</t>
  </si>
  <si>
    <t>Capitolul: 70.10.50 - Alte servicii in domeniile locuintelor, serviciilor si dezvoltarii comunale</t>
  </si>
  <si>
    <t xml:space="preserve">Reparatii curente </t>
  </si>
  <si>
    <t>20.02</t>
  </si>
  <si>
    <t>Uniforme si echipament</t>
  </si>
  <si>
    <t>20.05.01</t>
  </si>
  <si>
    <t>Capitolul: 74.10.05.01 - Salubritate</t>
  </si>
  <si>
    <t>Capitolul: 83.10.03.30 - Alte cheltuieli in domeniul agriculturii</t>
  </si>
  <si>
    <t>Capitolul: 87.10.50 - Alte actiuni economice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</si>
</sst>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2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3" fillId="0" borderId="0" xfId="0" applyNumberFormat="1" applyFont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0C004-5DB3-4F78-80B2-A1E6AAC51467}">
  <dimension ref="A1:T16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2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69.95" customHeight="1" x14ac:dyDescent="0.25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x14ac:dyDescent="0.25">
      <c r="A5" s="12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 ht="15.75" thickBot="1" x14ac:dyDescent="0.3"/>
    <row r="7" spans="1:11" s="2" customFormat="1" ht="15.75" thickBot="1" x14ac:dyDescent="0.3">
      <c r="A7" s="11" t="s">
        <v>5</v>
      </c>
      <c r="B7" s="11"/>
      <c r="C7" s="11" t="s">
        <v>7</v>
      </c>
      <c r="D7" s="11" t="s">
        <v>9</v>
      </c>
      <c r="E7" s="11" t="s">
        <v>10</v>
      </c>
      <c r="F7" s="11" t="s">
        <v>11</v>
      </c>
      <c r="G7" s="11"/>
      <c r="H7" s="11"/>
      <c r="I7" s="11" t="s">
        <v>16</v>
      </c>
      <c r="J7" s="11" t="s">
        <v>17</v>
      </c>
      <c r="K7" s="11" t="s">
        <v>18</v>
      </c>
    </row>
    <row r="8" spans="1:11" s="2" customFormat="1" ht="15.75" thickBot="1" x14ac:dyDescent="0.3">
      <c r="A8" s="11"/>
      <c r="B8" s="11"/>
      <c r="C8" s="11"/>
      <c r="D8" s="11"/>
      <c r="E8" s="11"/>
      <c r="F8" s="11" t="s">
        <v>12</v>
      </c>
      <c r="G8" s="11" t="s">
        <v>14</v>
      </c>
      <c r="H8" s="11" t="s">
        <v>15</v>
      </c>
      <c r="I8" s="11"/>
      <c r="J8" s="11"/>
      <c r="K8" s="11"/>
    </row>
    <row r="9" spans="1:11" s="2" customFormat="1" ht="15.75" thickBot="1" x14ac:dyDescent="0.3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1" s="2" customFormat="1" ht="15.75" thickBot="1" x14ac:dyDescent="0.3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s="2" customFormat="1" ht="15.75" thickBot="1" x14ac:dyDescent="0.3">
      <c r="A11" s="11" t="s">
        <v>6</v>
      </c>
      <c r="B11" s="11"/>
      <c r="C11" s="1" t="s">
        <v>8</v>
      </c>
      <c r="D11" s="1">
        <v>1</v>
      </c>
      <c r="E11" s="1">
        <v>2</v>
      </c>
      <c r="F11" s="1" t="s">
        <v>13</v>
      </c>
      <c r="G11" s="1">
        <v>4</v>
      </c>
      <c r="H11" s="1">
        <v>5</v>
      </c>
      <c r="I11" s="1">
        <v>6</v>
      </c>
      <c r="J11" s="1">
        <v>7</v>
      </c>
      <c r="K11" s="1" t="s">
        <v>19</v>
      </c>
    </row>
    <row r="12" spans="1:11" s="2" customFormat="1" ht="33" x14ac:dyDescent="0.25">
      <c r="A12" s="5" t="s">
        <v>20</v>
      </c>
      <c r="B12" s="5" t="s">
        <v>21</v>
      </c>
      <c r="C12" s="5" t="s">
        <v>22</v>
      </c>
      <c r="D12" s="6">
        <f>D14+D60+D64+D67</f>
        <v>39760620</v>
      </c>
      <c r="E12" s="6">
        <f>E14+E60+E64+E67</f>
        <v>37367170</v>
      </c>
      <c r="F12" s="6">
        <f t="shared" ref="F12:F43" si="0">G12+H12</f>
        <v>15073978</v>
      </c>
      <c r="G12" s="6">
        <f>G14+G60+G64+G67</f>
        <v>2723501</v>
      </c>
      <c r="H12" s="6">
        <f>H14+H60+H64+H67</f>
        <v>12350477</v>
      </c>
      <c r="I12" s="6">
        <f>I14+I60+I64+I67</f>
        <v>11902157</v>
      </c>
      <c r="J12" s="6">
        <f>J14+J60+J64+J67</f>
        <v>0</v>
      </c>
      <c r="K12" s="6">
        <f t="shared" ref="K12:K43" si="1">F12-I12-J12</f>
        <v>3171821</v>
      </c>
    </row>
    <row r="13" spans="1:11" s="2" customFormat="1" ht="22.5" x14ac:dyDescent="0.25">
      <c r="A13" s="5" t="s">
        <v>23</v>
      </c>
      <c r="B13" s="5" t="s">
        <v>24</v>
      </c>
      <c r="C13" s="5" t="s">
        <v>25</v>
      </c>
      <c r="D13" s="6">
        <f>D14-D35+D60</f>
        <v>6013000</v>
      </c>
      <c r="E13" s="6">
        <f>E14-E35+E60</f>
        <v>5022000</v>
      </c>
      <c r="F13" s="6">
        <f t="shared" si="0"/>
        <v>8010093</v>
      </c>
      <c r="G13" s="6">
        <f>G14-G35+G60</f>
        <v>2723501</v>
      </c>
      <c r="H13" s="6">
        <f>H14-H35+H60</f>
        <v>5286592</v>
      </c>
      <c r="I13" s="6">
        <f>I14-I35+I60</f>
        <v>4838272</v>
      </c>
      <c r="J13" s="6">
        <f>J14-J35+J60</f>
        <v>0</v>
      </c>
      <c r="K13" s="6">
        <f t="shared" si="1"/>
        <v>3171821</v>
      </c>
    </row>
    <row r="14" spans="1:11" s="2" customFormat="1" x14ac:dyDescent="0.25">
      <c r="A14" s="5" t="s">
        <v>26</v>
      </c>
      <c r="B14" s="5" t="s">
        <v>27</v>
      </c>
      <c r="C14" s="5" t="s">
        <v>28</v>
      </c>
      <c r="D14" s="6">
        <f>D15+D46</f>
        <v>10257000</v>
      </c>
      <c r="E14" s="6">
        <f>E15+E46</f>
        <v>8282000</v>
      </c>
      <c r="F14" s="6">
        <f t="shared" si="0"/>
        <v>11105554</v>
      </c>
      <c r="G14" s="6">
        <f>G15+G46</f>
        <v>2723413</v>
      </c>
      <c r="H14" s="6">
        <f>H15+H46</f>
        <v>8382141</v>
      </c>
      <c r="I14" s="6">
        <f>I15+I46</f>
        <v>7935022</v>
      </c>
      <c r="J14" s="6">
        <f>J15+J46</f>
        <v>0</v>
      </c>
      <c r="K14" s="6">
        <f t="shared" si="1"/>
        <v>3170532</v>
      </c>
    </row>
    <row r="15" spans="1:11" s="2" customFormat="1" ht="22.5" x14ac:dyDescent="0.25">
      <c r="A15" s="5" t="s">
        <v>29</v>
      </c>
      <c r="B15" s="5" t="s">
        <v>30</v>
      </c>
      <c r="C15" s="5" t="s">
        <v>31</v>
      </c>
      <c r="D15" s="6">
        <f>D16+D24+D34+D43</f>
        <v>9946000</v>
      </c>
      <c r="E15" s="6">
        <f>E16+E24+E34+E43</f>
        <v>8095000</v>
      </c>
      <c r="F15" s="6">
        <f t="shared" si="0"/>
        <v>10009467</v>
      </c>
      <c r="G15" s="6">
        <f>G16+G24+G34+G43</f>
        <v>1789350</v>
      </c>
      <c r="H15" s="6">
        <f>H16+H24+H34+H43</f>
        <v>8220117</v>
      </c>
      <c r="I15" s="6">
        <f>I16+I24+I34+I43</f>
        <v>7743913</v>
      </c>
      <c r="J15" s="6">
        <f>J16+J24+J34+J43</f>
        <v>0</v>
      </c>
      <c r="K15" s="6">
        <f t="shared" si="1"/>
        <v>2265554</v>
      </c>
    </row>
    <row r="16" spans="1:11" s="2" customFormat="1" ht="22.5" x14ac:dyDescent="0.25">
      <c r="A16" s="5" t="s">
        <v>32</v>
      </c>
      <c r="B16" s="5" t="s">
        <v>33</v>
      </c>
      <c r="C16" s="5" t="s">
        <v>34</v>
      </c>
      <c r="D16" s="6">
        <f>+D17</f>
        <v>4127000</v>
      </c>
      <c r="E16" s="6">
        <f>+E17</f>
        <v>3629500</v>
      </c>
      <c r="F16" s="6">
        <f t="shared" si="0"/>
        <v>3285856</v>
      </c>
      <c r="G16" s="6">
        <f>+G17</f>
        <v>0</v>
      </c>
      <c r="H16" s="6">
        <f>+H17</f>
        <v>3285856</v>
      </c>
      <c r="I16" s="6">
        <f>+I17</f>
        <v>3285856</v>
      </c>
      <c r="J16" s="6">
        <f>+J17</f>
        <v>0</v>
      </c>
      <c r="K16" s="6">
        <f t="shared" si="1"/>
        <v>0</v>
      </c>
    </row>
    <row r="17" spans="1:11" s="2" customFormat="1" ht="33" x14ac:dyDescent="0.25">
      <c r="A17" s="5" t="s">
        <v>35</v>
      </c>
      <c r="B17" s="5" t="s">
        <v>36</v>
      </c>
      <c r="C17" s="5" t="s">
        <v>37</v>
      </c>
      <c r="D17" s="6">
        <f>D18+D20</f>
        <v>4127000</v>
      </c>
      <c r="E17" s="6">
        <f>E18+E20</f>
        <v>3629500</v>
      </c>
      <c r="F17" s="6">
        <f t="shared" si="0"/>
        <v>3285856</v>
      </c>
      <c r="G17" s="6">
        <f>G18+G20</f>
        <v>0</v>
      </c>
      <c r="H17" s="6">
        <f>H18+H20</f>
        <v>3285856</v>
      </c>
      <c r="I17" s="6">
        <f>I18+I20</f>
        <v>3285856</v>
      </c>
      <c r="J17" s="6">
        <f>J18+J20</f>
        <v>0</v>
      </c>
      <c r="K17" s="6">
        <f t="shared" si="1"/>
        <v>0</v>
      </c>
    </row>
    <row r="18" spans="1:11" s="2" customFormat="1" x14ac:dyDescent="0.25">
      <c r="A18" s="5" t="s">
        <v>38</v>
      </c>
      <c r="B18" s="5" t="s">
        <v>39</v>
      </c>
      <c r="C18" s="5" t="s">
        <v>40</v>
      </c>
      <c r="D18" s="6">
        <f>+D19</f>
        <v>0</v>
      </c>
      <c r="E18" s="6">
        <f>+E19</f>
        <v>0</v>
      </c>
      <c r="F18" s="6">
        <f t="shared" si="0"/>
        <v>35201</v>
      </c>
      <c r="G18" s="6">
        <f>+G19</f>
        <v>0</v>
      </c>
      <c r="H18" s="6">
        <f>+H19</f>
        <v>35201</v>
      </c>
      <c r="I18" s="6">
        <f>+I19</f>
        <v>35201</v>
      </c>
      <c r="J18" s="6">
        <f>+J19</f>
        <v>0</v>
      </c>
      <c r="K18" s="6">
        <f t="shared" si="1"/>
        <v>0</v>
      </c>
    </row>
    <row r="19" spans="1:11" s="2" customFormat="1" ht="22.5" x14ac:dyDescent="0.25">
      <c r="A19" s="5" t="s">
        <v>41</v>
      </c>
      <c r="B19" s="5" t="s">
        <v>42</v>
      </c>
      <c r="C19" s="5" t="s">
        <v>43</v>
      </c>
      <c r="D19" s="6">
        <v>0</v>
      </c>
      <c r="E19" s="6">
        <v>0</v>
      </c>
      <c r="F19" s="6">
        <f t="shared" si="0"/>
        <v>35201</v>
      </c>
      <c r="G19" s="6">
        <v>0</v>
      </c>
      <c r="H19" s="6">
        <v>35201</v>
      </c>
      <c r="I19" s="6">
        <v>35201</v>
      </c>
      <c r="J19" s="6">
        <v>0</v>
      </c>
      <c r="K19" s="6">
        <f t="shared" si="1"/>
        <v>0</v>
      </c>
    </row>
    <row r="20" spans="1:11" s="2" customFormat="1" ht="22.5" x14ac:dyDescent="0.25">
      <c r="A20" s="5" t="s">
        <v>44</v>
      </c>
      <c r="B20" s="5" t="s">
        <v>45</v>
      </c>
      <c r="C20" s="5" t="s">
        <v>46</v>
      </c>
      <c r="D20" s="6">
        <f>D21+D22+D23</f>
        <v>4127000</v>
      </c>
      <c r="E20" s="6">
        <f>E21+E22+E23</f>
        <v>3629500</v>
      </c>
      <c r="F20" s="6">
        <f t="shared" si="0"/>
        <v>3250655</v>
      </c>
      <c r="G20" s="6">
        <f>G21+G22+G23</f>
        <v>0</v>
      </c>
      <c r="H20" s="6">
        <f>H21+H22+H23</f>
        <v>3250655</v>
      </c>
      <c r="I20" s="6">
        <f>I21+I22+I23</f>
        <v>3250655</v>
      </c>
      <c r="J20" s="6">
        <f>J21+J22+J23</f>
        <v>0</v>
      </c>
      <c r="K20" s="6">
        <f t="shared" si="1"/>
        <v>0</v>
      </c>
    </row>
    <row r="21" spans="1:11" s="2" customFormat="1" x14ac:dyDescent="0.25">
      <c r="A21" s="5" t="s">
        <v>47</v>
      </c>
      <c r="B21" s="5" t="s">
        <v>48</v>
      </c>
      <c r="C21" s="5" t="s">
        <v>49</v>
      </c>
      <c r="D21" s="6">
        <v>1652000</v>
      </c>
      <c r="E21" s="6">
        <v>1393500</v>
      </c>
      <c r="F21" s="6">
        <f t="shared" si="0"/>
        <v>1490461</v>
      </c>
      <c r="G21" s="6">
        <v>0</v>
      </c>
      <c r="H21" s="6">
        <v>1490461</v>
      </c>
      <c r="I21" s="6">
        <v>1490461</v>
      </c>
      <c r="J21" s="6">
        <v>0</v>
      </c>
      <c r="K21" s="6">
        <f t="shared" si="1"/>
        <v>0</v>
      </c>
    </row>
    <row r="22" spans="1:11" s="2" customFormat="1" ht="22.5" x14ac:dyDescent="0.25">
      <c r="A22" s="5" t="s">
        <v>50</v>
      </c>
      <c r="B22" s="5" t="s">
        <v>51</v>
      </c>
      <c r="C22" s="5" t="s">
        <v>52</v>
      </c>
      <c r="D22" s="6">
        <v>2025000</v>
      </c>
      <c r="E22" s="6">
        <v>1925000</v>
      </c>
      <c r="F22" s="6">
        <f t="shared" si="0"/>
        <v>1424922</v>
      </c>
      <c r="G22" s="6">
        <v>0</v>
      </c>
      <c r="H22" s="6">
        <v>1424922</v>
      </c>
      <c r="I22" s="6">
        <v>1424922</v>
      </c>
      <c r="J22" s="6">
        <v>0</v>
      </c>
      <c r="K22" s="6">
        <f t="shared" si="1"/>
        <v>0</v>
      </c>
    </row>
    <row r="23" spans="1:11" s="2" customFormat="1" ht="22.5" x14ac:dyDescent="0.25">
      <c r="A23" s="5" t="s">
        <v>53</v>
      </c>
      <c r="B23" s="5" t="s">
        <v>54</v>
      </c>
      <c r="C23" s="5" t="s">
        <v>55</v>
      </c>
      <c r="D23" s="6">
        <v>450000</v>
      </c>
      <c r="E23" s="6">
        <v>311000</v>
      </c>
      <c r="F23" s="6">
        <f t="shared" si="0"/>
        <v>335272</v>
      </c>
      <c r="G23" s="6">
        <v>0</v>
      </c>
      <c r="H23" s="6">
        <v>335272</v>
      </c>
      <c r="I23" s="6">
        <v>335272</v>
      </c>
      <c r="J23" s="6">
        <v>0</v>
      </c>
      <c r="K23" s="6">
        <f t="shared" si="1"/>
        <v>0</v>
      </c>
    </row>
    <row r="24" spans="1:11" s="2" customFormat="1" ht="22.5" x14ac:dyDescent="0.25">
      <c r="A24" s="5" t="s">
        <v>56</v>
      </c>
      <c r="B24" s="5" t="s">
        <v>57</v>
      </c>
      <c r="C24" s="5" t="s">
        <v>58</v>
      </c>
      <c r="D24" s="6">
        <f>D25</f>
        <v>1093000</v>
      </c>
      <c r="E24" s="6">
        <f>E25</f>
        <v>881500</v>
      </c>
      <c r="F24" s="6">
        <f t="shared" si="0"/>
        <v>1877523</v>
      </c>
      <c r="G24" s="6">
        <f>G25</f>
        <v>772419</v>
      </c>
      <c r="H24" s="6">
        <f>H25</f>
        <v>1105104</v>
      </c>
      <c r="I24" s="6">
        <f>I25</f>
        <v>947775</v>
      </c>
      <c r="J24" s="6">
        <f>J25</f>
        <v>0</v>
      </c>
      <c r="K24" s="6">
        <f t="shared" si="1"/>
        <v>929748</v>
      </c>
    </row>
    <row r="25" spans="1:11" s="2" customFormat="1" ht="22.5" x14ac:dyDescent="0.25">
      <c r="A25" s="5" t="s">
        <v>59</v>
      </c>
      <c r="B25" s="5" t="s">
        <v>60</v>
      </c>
      <c r="C25" s="5" t="s">
        <v>61</v>
      </c>
      <c r="D25" s="6">
        <f>D26+D29+D33</f>
        <v>1093000</v>
      </c>
      <c r="E25" s="6">
        <f>E26+E29+E33</f>
        <v>881500</v>
      </c>
      <c r="F25" s="6">
        <f t="shared" si="0"/>
        <v>1877523</v>
      </c>
      <c r="G25" s="6">
        <f>G26+G29+G33</f>
        <v>772419</v>
      </c>
      <c r="H25" s="6">
        <f>H26+H29+H33</f>
        <v>1105104</v>
      </c>
      <c r="I25" s="6">
        <f>I26+I29+I33</f>
        <v>947775</v>
      </c>
      <c r="J25" s="6">
        <f>J26+J29+J33</f>
        <v>0</v>
      </c>
      <c r="K25" s="6">
        <f t="shared" si="1"/>
        <v>929748</v>
      </c>
    </row>
    <row r="26" spans="1:11" s="2" customFormat="1" ht="22.5" x14ac:dyDescent="0.25">
      <c r="A26" s="5" t="s">
        <v>62</v>
      </c>
      <c r="B26" s="5" t="s">
        <v>63</v>
      </c>
      <c r="C26" s="5" t="s">
        <v>64</v>
      </c>
      <c r="D26" s="6">
        <f>D27+D28</f>
        <v>749000</v>
      </c>
      <c r="E26" s="6">
        <f>E27+E28</f>
        <v>621000</v>
      </c>
      <c r="F26" s="6">
        <f t="shared" si="0"/>
        <v>1014819</v>
      </c>
      <c r="G26" s="6">
        <f>G27+G28</f>
        <v>305960</v>
      </c>
      <c r="H26" s="6">
        <f>H27+H28</f>
        <v>708859</v>
      </c>
      <c r="I26" s="6">
        <f>I27+I28</f>
        <v>589682</v>
      </c>
      <c r="J26" s="6">
        <f>J27+J28</f>
        <v>0</v>
      </c>
      <c r="K26" s="6">
        <f t="shared" si="1"/>
        <v>425137</v>
      </c>
    </row>
    <row r="27" spans="1:11" s="2" customFormat="1" x14ac:dyDescent="0.25">
      <c r="A27" s="5" t="s">
        <v>65</v>
      </c>
      <c r="B27" s="5" t="s">
        <v>66</v>
      </c>
      <c r="C27" s="5" t="s">
        <v>67</v>
      </c>
      <c r="D27" s="6">
        <v>124000</v>
      </c>
      <c r="E27" s="6">
        <v>80000</v>
      </c>
      <c r="F27" s="6">
        <f t="shared" si="0"/>
        <v>192733</v>
      </c>
      <c r="G27" s="6">
        <v>58277</v>
      </c>
      <c r="H27" s="6">
        <v>134456</v>
      </c>
      <c r="I27" s="6">
        <v>116403</v>
      </c>
      <c r="J27" s="6">
        <v>0</v>
      </c>
      <c r="K27" s="6">
        <f t="shared" si="1"/>
        <v>76330</v>
      </c>
    </row>
    <row r="28" spans="1:11" s="2" customFormat="1" x14ac:dyDescent="0.25">
      <c r="A28" s="5" t="s">
        <v>68</v>
      </c>
      <c r="B28" s="5" t="s">
        <v>69</v>
      </c>
      <c r="C28" s="5" t="s">
        <v>70</v>
      </c>
      <c r="D28" s="6">
        <v>625000</v>
      </c>
      <c r="E28" s="6">
        <v>541000</v>
      </c>
      <c r="F28" s="6">
        <f t="shared" si="0"/>
        <v>822086</v>
      </c>
      <c r="G28" s="6">
        <v>247683</v>
      </c>
      <c r="H28" s="6">
        <v>574403</v>
      </c>
      <c r="I28" s="6">
        <v>473279</v>
      </c>
      <c r="J28" s="6">
        <v>0</v>
      </c>
      <c r="K28" s="6">
        <f t="shared" si="1"/>
        <v>348807</v>
      </c>
    </row>
    <row r="29" spans="1:11" s="2" customFormat="1" ht="22.5" x14ac:dyDescent="0.25">
      <c r="A29" s="5" t="s">
        <v>71</v>
      </c>
      <c r="B29" s="5" t="s">
        <v>72</v>
      </c>
      <c r="C29" s="5" t="s">
        <v>73</v>
      </c>
      <c r="D29" s="6">
        <f>D30+D31+D32</f>
        <v>344000</v>
      </c>
      <c r="E29" s="6">
        <f>E30+E31+E32</f>
        <v>260500</v>
      </c>
      <c r="F29" s="6">
        <f t="shared" si="0"/>
        <v>803735</v>
      </c>
      <c r="G29" s="6">
        <f>G30+G31+G32</f>
        <v>452453</v>
      </c>
      <c r="H29" s="6">
        <f>H30+H31+H32</f>
        <v>351282</v>
      </c>
      <c r="I29" s="6">
        <f>I30+I31+I32</f>
        <v>313125</v>
      </c>
      <c r="J29" s="6">
        <f>J30+J31+J32</f>
        <v>0</v>
      </c>
      <c r="K29" s="6">
        <f t="shared" si="1"/>
        <v>490610</v>
      </c>
    </row>
    <row r="30" spans="1:11" s="2" customFormat="1" ht="22.5" x14ac:dyDescent="0.25">
      <c r="A30" s="5" t="s">
        <v>74</v>
      </c>
      <c r="B30" s="5" t="s">
        <v>75</v>
      </c>
      <c r="C30" s="5" t="s">
        <v>76</v>
      </c>
      <c r="D30" s="6">
        <v>180000</v>
      </c>
      <c r="E30" s="6">
        <v>150000</v>
      </c>
      <c r="F30" s="6">
        <f t="shared" si="0"/>
        <v>358662</v>
      </c>
      <c r="G30" s="6">
        <v>169062</v>
      </c>
      <c r="H30" s="6">
        <v>189600</v>
      </c>
      <c r="I30" s="6">
        <v>182256</v>
      </c>
      <c r="J30" s="6">
        <v>0</v>
      </c>
      <c r="K30" s="6">
        <f t="shared" si="1"/>
        <v>176406</v>
      </c>
    </row>
    <row r="31" spans="1:11" s="2" customFormat="1" ht="22.5" x14ac:dyDescent="0.25">
      <c r="A31" s="5" t="s">
        <v>77</v>
      </c>
      <c r="B31" s="5" t="s">
        <v>78</v>
      </c>
      <c r="C31" s="5" t="s">
        <v>79</v>
      </c>
      <c r="D31" s="6">
        <v>35000</v>
      </c>
      <c r="E31" s="6">
        <v>26500</v>
      </c>
      <c r="F31" s="6">
        <f t="shared" si="0"/>
        <v>107464</v>
      </c>
      <c r="G31" s="6">
        <v>79245</v>
      </c>
      <c r="H31" s="6">
        <v>28219</v>
      </c>
      <c r="I31" s="6">
        <v>9517</v>
      </c>
      <c r="J31" s="6">
        <v>0</v>
      </c>
      <c r="K31" s="6">
        <f t="shared" si="1"/>
        <v>97947</v>
      </c>
    </row>
    <row r="32" spans="1:11" s="2" customFormat="1" x14ac:dyDescent="0.25">
      <c r="A32" s="5" t="s">
        <v>80</v>
      </c>
      <c r="B32" s="5" t="s">
        <v>81</v>
      </c>
      <c r="C32" s="5" t="s">
        <v>82</v>
      </c>
      <c r="D32" s="6">
        <v>129000</v>
      </c>
      <c r="E32" s="6">
        <v>84000</v>
      </c>
      <c r="F32" s="6">
        <f t="shared" si="0"/>
        <v>337609</v>
      </c>
      <c r="G32" s="6">
        <v>204146</v>
      </c>
      <c r="H32" s="6">
        <v>133463</v>
      </c>
      <c r="I32" s="6">
        <v>121352</v>
      </c>
      <c r="J32" s="6">
        <v>0</v>
      </c>
      <c r="K32" s="6">
        <f t="shared" si="1"/>
        <v>216257</v>
      </c>
    </row>
    <row r="33" spans="1:11" s="2" customFormat="1" x14ac:dyDescent="0.25">
      <c r="A33" s="5" t="s">
        <v>83</v>
      </c>
      <c r="B33" s="5" t="s">
        <v>84</v>
      </c>
      <c r="C33" s="5" t="s">
        <v>85</v>
      </c>
      <c r="D33" s="6">
        <v>0</v>
      </c>
      <c r="E33" s="6">
        <v>0</v>
      </c>
      <c r="F33" s="6">
        <f t="shared" si="0"/>
        <v>58969</v>
      </c>
      <c r="G33" s="6">
        <v>14006</v>
      </c>
      <c r="H33" s="6">
        <v>44963</v>
      </c>
      <c r="I33" s="6">
        <v>44968</v>
      </c>
      <c r="J33" s="6">
        <v>0</v>
      </c>
      <c r="K33" s="6">
        <f t="shared" si="1"/>
        <v>14001</v>
      </c>
    </row>
    <row r="34" spans="1:11" s="2" customFormat="1" ht="22.5" x14ac:dyDescent="0.25">
      <c r="A34" s="5" t="s">
        <v>86</v>
      </c>
      <c r="B34" s="5" t="s">
        <v>87</v>
      </c>
      <c r="C34" s="5" t="s">
        <v>88</v>
      </c>
      <c r="D34" s="6">
        <f>D35+D38</f>
        <v>4726000</v>
      </c>
      <c r="E34" s="6">
        <f>E35+E38</f>
        <v>3584000</v>
      </c>
      <c r="F34" s="6">
        <f t="shared" si="0"/>
        <v>4830870</v>
      </c>
      <c r="G34" s="6">
        <f>G35+G38</f>
        <v>1016931</v>
      </c>
      <c r="H34" s="6">
        <f>H35+H38</f>
        <v>3813939</v>
      </c>
      <c r="I34" s="6">
        <f>I35+I38</f>
        <v>3496200</v>
      </c>
      <c r="J34" s="6">
        <f>J35+J38</f>
        <v>0</v>
      </c>
      <c r="K34" s="6">
        <f t="shared" si="1"/>
        <v>1334670</v>
      </c>
    </row>
    <row r="35" spans="1:11" s="2" customFormat="1" ht="22.5" x14ac:dyDescent="0.25">
      <c r="A35" s="5" t="s">
        <v>89</v>
      </c>
      <c r="B35" s="5" t="s">
        <v>90</v>
      </c>
      <c r="C35" s="5" t="s">
        <v>91</v>
      </c>
      <c r="D35" s="6">
        <f>+D36+D37</f>
        <v>4244000</v>
      </c>
      <c r="E35" s="6">
        <f>+E36+E37</f>
        <v>3260000</v>
      </c>
      <c r="F35" s="6">
        <f t="shared" si="0"/>
        <v>3102629</v>
      </c>
      <c r="G35" s="6">
        <f>+G36+G37</f>
        <v>0</v>
      </c>
      <c r="H35" s="6">
        <f>+H36+H37</f>
        <v>3102629</v>
      </c>
      <c r="I35" s="6">
        <f>+I36+I37</f>
        <v>3102629</v>
      </c>
      <c r="J35" s="6">
        <f>+J36+J37</f>
        <v>0</v>
      </c>
      <c r="K35" s="6">
        <f t="shared" si="1"/>
        <v>0</v>
      </c>
    </row>
    <row r="36" spans="1:11" s="2" customFormat="1" ht="43.5" x14ac:dyDescent="0.25">
      <c r="A36" s="5" t="s">
        <v>92</v>
      </c>
      <c r="B36" s="5" t="s">
        <v>93</v>
      </c>
      <c r="C36" s="5" t="s">
        <v>94</v>
      </c>
      <c r="D36" s="6">
        <v>3460000</v>
      </c>
      <c r="E36" s="6">
        <v>2619000</v>
      </c>
      <c r="F36" s="6">
        <f t="shared" si="0"/>
        <v>2461629</v>
      </c>
      <c r="G36" s="6">
        <v>0</v>
      </c>
      <c r="H36" s="6">
        <v>2461629</v>
      </c>
      <c r="I36" s="6">
        <v>2461629</v>
      </c>
      <c r="J36" s="6">
        <v>0</v>
      </c>
      <c r="K36" s="6">
        <f t="shared" si="1"/>
        <v>0</v>
      </c>
    </row>
    <row r="37" spans="1:11" s="2" customFormat="1" ht="22.5" x14ac:dyDescent="0.25">
      <c r="A37" s="5" t="s">
        <v>95</v>
      </c>
      <c r="B37" s="5" t="s">
        <v>96</v>
      </c>
      <c r="C37" s="5" t="s">
        <v>97</v>
      </c>
      <c r="D37" s="6">
        <v>784000</v>
      </c>
      <c r="E37" s="6">
        <v>641000</v>
      </c>
      <c r="F37" s="6">
        <f t="shared" si="0"/>
        <v>641000</v>
      </c>
      <c r="G37" s="6">
        <v>0</v>
      </c>
      <c r="H37" s="6">
        <v>641000</v>
      </c>
      <c r="I37" s="6">
        <v>641000</v>
      </c>
      <c r="J37" s="6">
        <v>0</v>
      </c>
      <c r="K37" s="6">
        <f t="shared" si="1"/>
        <v>0</v>
      </c>
    </row>
    <row r="38" spans="1:11" s="2" customFormat="1" ht="33" x14ac:dyDescent="0.25">
      <c r="A38" s="5" t="s">
        <v>98</v>
      </c>
      <c r="B38" s="5" t="s">
        <v>99</v>
      </c>
      <c r="C38" s="5" t="s">
        <v>100</v>
      </c>
      <c r="D38" s="6">
        <f>D39+D42</f>
        <v>482000</v>
      </c>
      <c r="E38" s="6">
        <f>E39+E42</f>
        <v>324000</v>
      </c>
      <c r="F38" s="6">
        <f t="shared" si="0"/>
        <v>1728241</v>
      </c>
      <c r="G38" s="6">
        <f>G39+G42</f>
        <v>1016931</v>
      </c>
      <c r="H38" s="6">
        <f>H39+H42</f>
        <v>711310</v>
      </c>
      <c r="I38" s="6">
        <f>I39+I42</f>
        <v>393571</v>
      </c>
      <c r="J38" s="6">
        <f>J39+J42</f>
        <v>0</v>
      </c>
      <c r="K38" s="6">
        <f t="shared" si="1"/>
        <v>1334670</v>
      </c>
    </row>
    <row r="39" spans="1:11" s="2" customFormat="1" ht="22.5" x14ac:dyDescent="0.25">
      <c r="A39" s="5" t="s">
        <v>101</v>
      </c>
      <c r="B39" s="5" t="s">
        <v>102</v>
      </c>
      <c r="C39" s="5" t="s">
        <v>103</v>
      </c>
      <c r="D39" s="6">
        <f>D40+D41</f>
        <v>482000</v>
      </c>
      <c r="E39" s="6">
        <f>E40+E41</f>
        <v>324000</v>
      </c>
      <c r="F39" s="6">
        <f t="shared" si="0"/>
        <v>1725748</v>
      </c>
      <c r="G39" s="6">
        <f>G40+G41</f>
        <v>1016931</v>
      </c>
      <c r="H39" s="6">
        <f>H40+H41</f>
        <v>708817</v>
      </c>
      <c r="I39" s="6">
        <f>I40+I41</f>
        <v>391078</v>
      </c>
      <c r="J39" s="6">
        <f>J40+J41</f>
        <v>0</v>
      </c>
      <c r="K39" s="6">
        <f t="shared" si="1"/>
        <v>1334670</v>
      </c>
    </row>
    <row r="40" spans="1:11" s="2" customFormat="1" ht="22.5" x14ac:dyDescent="0.25">
      <c r="A40" s="5" t="s">
        <v>104</v>
      </c>
      <c r="B40" s="5" t="s">
        <v>105</v>
      </c>
      <c r="C40" s="5" t="s">
        <v>106</v>
      </c>
      <c r="D40" s="6">
        <v>423000</v>
      </c>
      <c r="E40" s="6">
        <v>273000</v>
      </c>
      <c r="F40" s="6">
        <f t="shared" si="0"/>
        <v>1267523</v>
      </c>
      <c r="G40" s="6">
        <v>690546</v>
      </c>
      <c r="H40" s="6">
        <v>576977</v>
      </c>
      <c r="I40" s="6">
        <v>321224</v>
      </c>
      <c r="J40" s="6">
        <v>0</v>
      </c>
      <c r="K40" s="6">
        <f t="shared" si="1"/>
        <v>946299</v>
      </c>
    </row>
    <row r="41" spans="1:11" s="2" customFormat="1" ht="22.5" x14ac:dyDescent="0.25">
      <c r="A41" s="5" t="s">
        <v>107</v>
      </c>
      <c r="B41" s="5" t="s">
        <v>108</v>
      </c>
      <c r="C41" s="5" t="s">
        <v>109</v>
      </c>
      <c r="D41" s="6">
        <v>59000</v>
      </c>
      <c r="E41" s="6">
        <v>51000</v>
      </c>
      <c r="F41" s="6">
        <f t="shared" si="0"/>
        <v>458225</v>
      </c>
      <c r="G41" s="6">
        <v>326385</v>
      </c>
      <c r="H41" s="6">
        <v>131840</v>
      </c>
      <c r="I41" s="6">
        <v>69854</v>
      </c>
      <c r="J41" s="6">
        <v>0</v>
      </c>
      <c r="K41" s="6">
        <f t="shared" si="1"/>
        <v>388371</v>
      </c>
    </row>
    <row r="42" spans="1:11" s="2" customFormat="1" ht="22.5" x14ac:dyDescent="0.25">
      <c r="A42" s="5" t="s">
        <v>110</v>
      </c>
      <c r="B42" s="5" t="s">
        <v>111</v>
      </c>
      <c r="C42" s="5" t="s">
        <v>112</v>
      </c>
      <c r="D42" s="6">
        <v>0</v>
      </c>
      <c r="E42" s="6">
        <v>0</v>
      </c>
      <c r="F42" s="6">
        <f t="shared" si="0"/>
        <v>2493</v>
      </c>
      <c r="G42" s="6">
        <v>0</v>
      </c>
      <c r="H42" s="6">
        <v>2493</v>
      </c>
      <c r="I42" s="6">
        <v>2493</v>
      </c>
      <c r="J42" s="6">
        <v>0</v>
      </c>
      <c r="K42" s="6">
        <f t="shared" si="1"/>
        <v>0</v>
      </c>
    </row>
    <row r="43" spans="1:11" s="2" customFormat="1" ht="22.5" x14ac:dyDescent="0.25">
      <c r="A43" s="5" t="s">
        <v>113</v>
      </c>
      <c r="B43" s="5" t="s">
        <v>114</v>
      </c>
      <c r="C43" s="5" t="s">
        <v>115</v>
      </c>
      <c r="D43" s="6">
        <f>D44</f>
        <v>0</v>
      </c>
      <c r="E43" s="6">
        <f>E44</f>
        <v>0</v>
      </c>
      <c r="F43" s="6">
        <f t="shared" si="0"/>
        <v>15218</v>
      </c>
      <c r="G43" s="6">
        <f t="shared" ref="G43:J44" si="2">G44</f>
        <v>0</v>
      </c>
      <c r="H43" s="6">
        <f t="shared" si="2"/>
        <v>15218</v>
      </c>
      <c r="I43" s="6">
        <f t="shared" si="2"/>
        <v>14082</v>
      </c>
      <c r="J43" s="6">
        <f t="shared" si="2"/>
        <v>0</v>
      </c>
      <c r="K43" s="6">
        <f t="shared" si="1"/>
        <v>1136</v>
      </c>
    </row>
    <row r="44" spans="1:11" s="2" customFormat="1" x14ac:dyDescent="0.25">
      <c r="A44" s="5" t="s">
        <v>116</v>
      </c>
      <c r="B44" s="5" t="s">
        <v>117</v>
      </c>
      <c r="C44" s="5" t="s">
        <v>118</v>
      </c>
      <c r="D44" s="6">
        <f>D45</f>
        <v>0</v>
      </c>
      <c r="E44" s="6">
        <f>E45</f>
        <v>0</v>
      </c>
      <c r="F44" s="6">
        <f t="shared" ref="F44:F75" si="3">G44+H44</f>
        <v>15218</v>
      </c>
      <c r="G44" s="6">
        <f t="shared" si="2"/>
        <v>0</v>
      </c>
      <c r="H44" s="6">
        <f t="shared" si="2"/>
        <v>15218</v>
      </c>
      <c r="I44" s="6">
        <f t="shared" si="2"/>
        <v>14082</v>
      </c>
      <c r="J44" s="6">
        <f t="shared" si="2"/>
        <v>0</v>
      </c>
      <c r="K44" s="6">
        <f t="shared" ref="K44:K75" si="4">F44-I44-J44</f>
        <v>1136</v>
      </c>
    </row>
    <row r="45" spans="1:11" s="2" customFormat="1" x14ac:dyDescent="0.25">
      <c r="A45" s="5" t="s">
        <v>119</v>
      </c>
      <c r="B45" s="5" t="s">
        <v>120</v>
      </c>
      <c r="C45" s="5" t="s">
        <v>121</v>
      </c>
      <c r="D45" s="6">
        <v>0</v>
      </c>
      <c r="E45" s="6">
        <v>0</v>
      </c>
      <c r="F45" s="6">
        <f t="shared" si="3"/>
        <v>15218</v>
      </c>
      <c r="G45" s="6">
        <v>0</v>
      </c>
      <c r="H45" s="6">
        <v>15218</v>
      </c>
      <c r="I45" s="6">
        <v>14082</v>
      </c>
      <c r="J45" s="6">
        <v>0</v>
      </c>
      <c r="K45" s="6">
        <f t="shared" si="4"/>
        <v>1136</v>
      </c>
    </row>
    <row r="46" spans="1:11" s="2" customFormat="1" x14ac:dyDescent="0.25">
      <c r="A46" s="5" t="s">
        <v>122</v>
      </c>
      <c r="B46" s="5" t="s">
        <v>123</v>
      </c>
      <c r="C46" s="5" t="s">
        <v>124</v>
      </c>
      <c r="D46" s="6">
        <f>D47+D52</f>
        <v>311000</v>
      </c>
      <c r="E46" s="6">
        <f>E47+E52</f>
        <v>187000</v>
      </c>
      <c r="F46" s="6">
        <f t="shared" si="3"/>
        <v>1096087</v>
      </c>
      <c r="G46" s="6">
        <f>G47+G52</f>
        <v>934063</v>
      </c>
      <c r="H46" s="6">
        <f>H47+H52</f>
        <v>162024</v>
      </c>
      <c r="I46" s="6">
        <f>I47+I52</f>
        <v>191109</v>
      </c>
      <c r="J46" s="6">
        <f>J47+J52</f>
        <v>0</v>
      </c>
      <c r="K46" s="6">
        <f t="shared" si="4"/>
        <v>904978</v>
      </c>
    </row>
    <row r="47" spans="1:11" s="2" customFormat="1" ht="22.5" x14ac:dyDescent="0.25">
      <c r="A47" s="5" t="s">
        <v>125</v>
      </c>
      <c r="B47" s="5" t="s">
        <v>126</v>
      </c>
      <c r="C47" s="5" t="s">
        <v>127</v>
      </c>
      <c r="D47" s="6">
        <f>D48</f>
        <v>16500</v>
      </c>
      <c r="E47" s="6">
        <f>E48</f>
        <v>12000</v>
      </c>
      <c r="F47" s="6">
        <f t="shared" si="3"/>
        <v>62525</v>
      </c>
      <c r="G47" s="6">
        <f>G48</f>
        <v>51288</v>
      </c>
      <c r="H47" s="6">
        <f>H48</f>
        <v>11237</v>
      </c>
      <c r="I47" s="6">
        <f>I48</f>
        <v>10023</v>
      </c>
      <c r="J47" s="6">
        <f>J48</f>
        <v>0</v>
      </c>
      <c r="K47" s="6">
        <f t="shared" si="4"/>
        <v>52502</v>
      </c>
    </row>
    <row r="48" spans="1:11" s="2" customFormat="1" ht="22.5" x14ac:dyDescent="0.25">
      <c r="A48" s="5" t="s">
        <v>128</v>
      </c>
      <c r="B48" s="5" t="s">
        <v>129</v>
      </c>
      <c r="C48" s="5" t="s">
        <v>130</v>
      </c>
      <c r="D48" s="6">
        <f>+D49</f>
        <v>16500</v>
      </c>
      <c r="E48" s="6">
        <f>+E49</f>
        <v>12000</v>
      </c>
      <c r="F48" s="6">
        <f t="shared" si="3"/>
        <v>62525</v>
      </c>
      <c r="G48" s="6">
        <f>+G49</f>
        <v>51288</v>
      </c>
      <c r="H48" s="6">
        <f>+H49</f>
        <v>11237</v>
      </c>
      <c r="I48" s="6">
        <f>+I49</f>
        <v>10023</v>
      </c>
      <c r="J48" s="6">
        <f>+J49</f>
        <v>0</v>
      </c>
      <c r="K48" s="6">
        <f t="shared" si="4"/>
        <v>52502</v>
      </c>
    </row>
    <row r="49" spans="1:11" s="2" customFormat="1" x14ac:dyDescent="0.25">
      <c r="A49" s="5" t="s">
        <v>131</v>
      </c>
      <c r="B49" s="5" t="s">
        <v>132</v>
      </c>
      <c r="C49" s="5" t="s">
        <v>133</v>
      </c>
      <c r="D49" s="6">
        <f>D50+D51</f>
        <v>16500</v>
      </c>
      <c r="E49" s="6">
        <f>E50+E51</f>
        <v>12000</v>
      </c>
      <c r="F49" s="6">
        <f t="shared" si="3"/>
        <v>62525</v>
      </c>
      <c r="G49" s="6">
        <f>G50+G51</f>
        <v>51288</v>
      </c>
      <c r="H49" s="6">
        <f>H50+H51</f>
        <v>11237</v>
      </c>
      <c r="I49" s="6">
        <f>I50+I51</f>
        <v>10023</v>
      </c>
      <c r="J49" s="6">
        <f>J50+J51</f>
        <v>0</v>
      </c>
      <c r="K49" s="6">
        <f t="shared" si="4"/>
        <v>52502</v>
      </c>
    </row>
    <row r="50" spans="1:11" s="2" customFormat="1" x14ac:dyDescent="0.25">
      <c r="A50" s="5" t="s">
        <v>134</v>
      </c>
      <c r="B50" s="5" t="s">
        <v>135</v>
      </c>
      <c r="C50" s="5" t="s">
        <v>136</v>
      </c>
      <c r="D50" s="6">
        <v>0</v>
      </c>
      <c r="E50" s="6">
        <v>0</v>
      </c>
      <c r="F50" s="6">
        <f t="shared" si="3"/>
        <v>2660</v>
      </c>
      <c r="G50" s="6">
        <v>0</v>
      </c>
      <c r="H50" s="6">
        <v>2660</v>
      </c>
      <c r="I50" s="6">
        <v>2660</v>
      </c>
      <c r="J50" s="6">
        <v>0</v>
      </c>
      <c r="K50" s="6">
        <f t="shared" si="4"/>
        <v>0</v>
      </c>
    </row>
    <row r="51" spans="1:11" s="2" customFormat="1" ht="22.5" x14ac:dyDescent="0.25">
      <c r="A51" s="5" t="s">
        <v>137</v>
      </c>
      <c r="B51" s="5" t="s">
        <v>138</v>
      </c>
      <c r="C51" s="5" t="s">
        <v>139</v>
      </c>
      <c r="D51" s="6">
        <v>16500</v>
      </c>
      <c r="E51" s="6">
        <v>12000</v>
      </c>
      <c r="F51" s="6">
        <f t="shared" si="3"/>
        <v>59865</v>
      </c>
      <c r="G51" s="6">
        <v>51288</v>
      </c>
      <c r="H51" s="6">
        <v>8577</v>
      </c>
      <c r="I51" s="6">
        <v>7363</v>
      </c>
      <c r="J51" s="6">
        <v>0</v>
      </c>
      <c r="K51" s="6">
        <f t="shared" si="4"/>
        <v>52502</v>
      </c>
    </row>
    <row r="52" spans="1:11" s="2" customFormat="1" ht="22.5" x14ac:dyDescent="0.25">
      <c r="A52" s="5" t="s">
        <v>140</v>
      </c>
      <c r="B52" s="5" t="s">
        <v>141</v>
      </c>
      <c r="C52" s="5" t="s">
        <v>142</v>
      </c>
      <c r="D52" s="6">
        <f>D53+D55</f>
        <v>294500</v>
      </c>
      <c r="E52" s="6">
        <f>E53+E55</f>
        <v>175000</v>
      </c>
      <c r="F52" s="6">
        <f t="shared" si="3"/>
        <v>1033562</v>
      </c>
      <c r="G52" s="6">
        <f>G53+G55</f>
        <v>882775</v>
      </c>
      <c r="H52" s="6">
        <f>H53+H55</f>
        <v>150787</v>
      </c>
      <c r="I52" s="6">
        <f>I53+I55</f>
        <v>181086</v>
      </c>
      <c r="J52" s="6">
        <f>J53+J55</f>
        <v>0</v>
      </c>
      <c r="K52" s="6">
        <f t="shared" si="4"/>
        <v>852476</v>
      </c>
    </row>
    <row r="53" spans="1:11" s="2" customFormat="1" ht="43.5" x14ac:dyDescent="0.25">
      <c r="A53" s="5" t="s">
        <v>143</v>
      </c>
      <c r="B53" s="5" t="s">
        <v>144</v>
      </c>
      <c r="C53" s="5" t="s">
        <v>145</v>
      </c>
      <c r="D53" s="6">
        <f>+D54</f>
        <v>0</v>
      </c>
      <c r="E53" s="6">
        <f>+E54</f>
        <v>0</v>
      </c>
      <c r="F53" s="6">
        <f t="shared" si="3"/>
        <v>8665</v>
      </c>
      <c r="G53" s="6">
        <f>+G54</f>
        <v>8665</v>
      </c>
      <c r="H53" s="6">
        <f>+H54</f>
        <v>0</v>
      </c>
      <c r="I53" s="6">
        <f>+I54</f>
        <v>0</v>
      </c>
      <c r="J53" s="6">
        <f>+J54</f>
        <v>0</v>
      </c>
      <c r="K53" s="6">
        <f t="shared" si="4"/>
        <v>8665</v>
      </c>
    </row>
    <row r="54" spans="1:11" s="2" customFormat="1" ht="22.5" x14ac:dyDescent="0.25">
      <c r="A54" s="5" t="s">
        <v>146</v>
      </c>
      <c r="B54" s="5" t="s">
        <v>147</v>
      </c>
      <c r="C54" s="5" t="s">
        <v>148</v>
      </c>
      <c r="D54" s="6">
        <v>0</v>
      </c>
      <c r="E54" s="6">
        <v>0</v>
      </c>
      <c r="F54" s="6">
        <f t="shared" si="3"/>
        <v>8665</v>
      </c>
      <c r="G54" s="6">
        <v>8665</v>
      </c>
      <c r="H54" s="6">
        <v>0</v>
      </c>
      <c r="I54" s="6">
        <v>0</v>
      </c>
      <c r="J54" s="6">
        <v>0</v>
      </c>
      <c r="K54" s="6">
        <f t="shared" si="4"/>
        <v>8665</v>
      </c>
    </row>
    <row r="55" spans="1:11" s="2" customFormat="1" ht="22.5" x14ac:dyDescent="0.25">
      <c r="A55" s="5" t="s">
        <v>149</v>
      </c>
      <c r="B55" s="5" t="s">
        <v>150</v>
      </c>
      <c r="C55" s="5" t="s">
        <v>151</v>
      </c>
      <c r="D55" s="6">
        <f>D56</f>
        <v>294500</v>
      </c>
      <c r="E55" s="6">
        <f>E56</f>
        <v>175000</v>
      </c>
      <c r="F55" s="6">
        <f t="shared" si="3"/>
        <v>1024897</v>
      </c>
      <c r="G55" s="6">
        <f t="shared" ref="G55:J56" si="5">G56</f>
        <v>874110</v>
      </c>
      <c r="H55" s="6">
        <f t="shared" si="5"/>
        <v>150787</v>
      </c>
      <c r="I55" s="6">
        <f t="shared" si="5"/>
        <v>181086</v>
      </c>
      <c r="J55" s="6">
        <f t="shared" si="5"/>
        <v>0</v>
      </c>
      <c r="K55" s="6">
        <f t="shared" si="4"/>
        <v>843811</v>
      </c>
    </row>
    <row r="56" spans="1:11" s="2" customFormat="1" ht="22.5" x14ac:dyDescent="0.25">
      <c r="A56" s="5" t="s">
        <v>152</v>
      </c>
      <c r="B56" s="5" t="s">
        <v>153</v>
      </c>
      <c r="C56" s="5" t="s">
        <v>154</v>
      </c>
      <c r="D56" s="6">
        <f>D57</f>
        <v>294500</v>
      </c>
      <c r="E56" s="6">
        <f>E57</f>
        <v>175000</v>
      </c>
      <c r="F56" s="6">
        <f t="shared" si="3"/>
        <v>1024897</v>
      </c>
      <c r="G56" s="6">
        <f t="shared" si="5"/>
        <v>874110</v>
      </c>
      <c r="H56" s="6">
        <f t="shared" si="5"/>
        <v>150787</v>
      </c>
      <c r="I56" s="6">
        <f t="shared" si="5"/>
        <v>181086</v>
      </c>
      <c r="J56" s="6">
        <f t="shared" si="5"/>
        <v>0</v>
      </c>
      <c r="K56" s="6">
        <f t="shared" si="4"/>
        <v>843811</v>
      </c>
    </row>
    <row r="57" spans="1:11" s="2" customFormat="1" ht="22.5" x14ac:dyDescent="0.25">
      <c r="A57" s="5" t="s">
        <v>155</v>
      </c>
      <c r="B57" s="5" t="s">
        <v>156</v>
      </c>
      <c r="C57" s="5" t="s">
        <v>157</v>
      </c>
      <c r="D57" s="6">
        <v>294500</v>
      </c>
      <c r="E57" s="6">
        <v>175000</v>
      </c>
      <c r="F57" s="6">
        <f t="shared" si="3"/>
        <v>1024897</v>
      </c>
      <c r="G57" s="6">
        <v>874110</v>
      </c>
      <c r="H57" s="6">
        <v>150787</v>
      </c>
      <c r="I57" s="6">
        <v>181086</v>
      </c>
      <c r="J57" s="6">
        <v>0</v>
      </c>
      <c r="K57" s="6">
        <f t="shared" si="4"/>
        <v>843811</v>
      </c>
    </row>
    <row r="58" spans="1:11" s="2" customFormat="1" ht="33" x14ac:dyDescent="0.25">
      <c r="A58" s="5" t="s">
        <v>158</v>
      </c>
      <c r="B58" s="5" t="s">
        <v>159</v>
      </c>
      <c r="C58" s="5" t="s">
        <v>160</v>
      </c>
      <c r="D58" s="6">
        <v>-115290</v>
      </c>
      <c r="E58" s="6">
        <v>-115290</v>
      </c>
      <c r="F58" s="6">
        <f t="shared" si="3"/>
        <v>-99071</v>
      </c>
      <c r="G58" s="6">
        <v>0</v>
      </c>
      <c r="H58" s="6">
        <v>-99071</v>
      </c>
      <c r="I58" s="6">
        <v>-99071</v>
      </c>
      <c r="J58" s="6">
        <v>0</v>
      </c>
      <c r="K58" s="6">
        <f t="shared" si="4"/>
        <v>0</v>
      </c>
    </row>
    <row r="59" spans="1:11" s="2" customFormat="1" x14ac:dyDescent="0.25">
      <c r="A59" s="5" t="s">
        <v>161</v>
      </c>
      <c r="B59" s="5" t="s">
        <v>162</v>
      </c>
      <c r="C59" s="5" t="s">
        <v>163</v>
      </c>
      <c r="D59" s="6">
        <v>115290</v>
      </c>
      <c r="E59" s="6">
        <v>115290</v>
      </c>
      <c r="F59" s="6">
        <f t="shared" si="3"/>
        <v>99071</v>
      </c>
      <c r="G59" s="6">
        <v>0</v>
      </c>
      <c r="H59" s="6">
        <v>99071</v>
      </c>
      <c r="I59" s="6">
        <v>99071</v>
      </c>
      <c r="J59" s="6">
        <v>0</v>
      </c>
      <c r="K59" s="6">
        <f t="shared" si="4"/>
        <v>0</v>
      </c>
    </row>
    <row r="60" spans="1:11" s="2" customFormat="1" x14ac:dyDescent="0.25">
      <c r="A60" s="5" t="s">
        <v>164</v>
      </c>
      <c r="B60" s="5" t="s">
        <v>165</v>
      </c>
      <c r="C60" s="5" t="s">
        <v>166</v>
      </c>
      <c r="D60" s="6">
        <f>D61</f>
        <v>0</v>
      </c>
      <c r="E60" s="6">
        <f>E61</f>
        <v>0</v>
      </c>
      <c r="F60" s="6">
        <f t="shared" si="3"/>
        <v>7168</v>
      </c>
      <c r="G60" s="6">
        <f>G61</f>
        <v>88</v>
      </c>
      <c r="H60" s="6">
        <f>H61</f>
        <v>7080</v>
      </c>
      <c r="I60" s="6">
        <f>I61</f>
        <v>5879</v>
      </c>
      <c r="J60" s="6">
        <f>J61</f>
        <v>0</v>
      </c>
      <c r="K60" s="6">
        <f t="shared" si="4"/>
        <v>1289</v>
      </c>
    </row>
    <row r="61" spans="1:11" s="2" customFormat="1" ht="33" x14ac:dyDescent="0.25">
      <c r="A61" s="5" t="s">
        <v>167</v>
      </c>
      <c r="B61" s="5" t="s">
        <v>168</v>
      </c>
      <c r="C61" s="5" t="s">
        <v>169</v>
      </c>
      <c r="D61" s="6">
        <f>D62+D63</f>
        <v>0</v>
      </c>
      <c r="E61" s="6">
        <f>E62+E63</f>
        <v>0</v>
      </c>
      <c r="F61" s="6">
        <f t="shared" si="3"/>
        <v>7168</v>
      </c>
      <c r="G61" s="6">
        <f>G62+G63</f>
        <v>88</v>
      </c>
      <c r="H61" s="6">
        <f>H62+H63</f>
        <v>7080</v>
      </c>
      <c r="I61" s="6">
        <f>I62+I63</f>
        <v>5879</v>
      </c>
      <c r="J61" s="6">
        <f>J62+J63</f>
        <v>0</v>
      </c>
      <c r="K61" s="6">
        <f t="shared" si="4"/>
        <v>1289</v>
      </c>
    </row>
    <row r="62" spans="1:11" s="2" customFormat="1" ht="22.5" x14ac:dyDescent="0.25">
      <c r="A62" s="5" t="s">
        <v>170</v>
      </c>
      <c r="B62" s="5" t="s">
        <v>171</v>
      </c>
      <c r="C62" s="5" t="s">
        <v>172</v>
      </c>
      <c r="D62" s="6">
        <v>0</v>
      </c>
      <c r="E62" s="6">
        <v>0</v>
      </c>
      <c r="F62" s="6">
        <f t="shared" si="3"/>
        <v>7168</v>
      </c>
      <c r="G62" s="6">
        <v>0</v>
      </c>
      <c r="H62" s="6">
        <v>7168</v>
      </c>
      <c r="I62" s="6">
        <v>5879</v>
      </c>
      <c r="J62" s="6">
        <v>0</v>
      </c>
      <c r="K62" s="6">
        <f t="shared" si="4"/>
        <v>1289</v>
      </c>
    </row>
    <row r="63" spans="1:11" s="2" customFormat="1" ht="22.5" x14ac:dyDescent="0.25">
      <c r="A63" s="5" t="s">
        <v>173</v>
      </c>
      <c r="B63" s="5" t="s">
        <v>174</v>
      </c>
      <c r="C63" s="5" t="s">
        <v>175</v>
      </c>
      <c r="D63" s="6">
        <v>0</v>
      </c>
      <c r="E63" s="6">
        <v>0</v>
      </c>
      <c r="F63" s="6">
        <f t="shared" si="3"/>
        <v>0</v>
      </c>
      <c r="G63" s="6">
        <v>88</v>
      </c>
      <c r="H63" s="6">
        <v>-88</v>
      </c>
      <c r="I63" s="6">
        <v>0</v>
      </c>
      <c r="J63" s="6">
        <v>0</v>
      </c>
      <c r="K63" s="6">
        <f t="shared" si="4"/>
        <v>0</v>
      </c>
    </row>
    <row r="64" spans="1:11" s="2" customFormat="1" ht="22.5" x14ac:dyDescent="0.25">
      <c r="A64" s="5" t="s">
        <v>176</v>
      </c>
      <c r="B64" s="5" t="s">
        <v>177</v>
      </c>
      <c r="C64" s="5" t="s">
        <v>178</v>
      </c>
      <c r="D64" s="6">
        <f>D65</f>
        <v>0</v>
      </c>
      <c r="E64" s="6">
        <f>E65</f>
        <v>0</v>
      </c>
      <c r="F64" s="6">
        <f t="shared" si="3"/>
        <v>454501</v>
      </c>
      <c r="G64" s="6">
        <f>G65</f>
        <v>0</v>
      </c>
      <c r="H64" s="6">
        <f>H65</f>
        <v>454501</v>
      </c>
      <c r="I64" s="6">
        <f>I65</f>
        <v>454501</v>
      </c>
      <c r="J64" s="6">
        <f>J65</f>
        <v>0</v>
      </c>
      <c r="K64" s="6">
        <f t="shared" si="4"/>
        <v>0</v>
      </c>
    </row>
    <row r="65" spans="1:11" s="2" customFormat="1" ht="43.5" x14ac:dyDescent="0.25">
      <c r="A65" s="5" t="s">
        <v>179</v>
      </c>
      <c r="B65" s="5" t="s">
        <v>180</v>
      </c>
      <c r="C65" s="5" t="s">
        <v>181</v>
      </c>
      <c r="D65" s="6">
        <f>+D66</f>
        <v>0</v>
      </c>
      <c r="E65" s="6">
        <f>+E66</f>
        <v>0</v>
      </c>
      <c r="F65" s="6">
        <f t="shared" si="3"/>
        <v>454501</v>
      </c>
      <c r="G65" s="6">
        <f>+G66</f>
        <v>0</v>
      </c>
      <c r="H65" s="6">
        <f>+H66</f>
        <v>454501</v>
      </c>
      <c r="I65" s="6">
        <f>+I66</f>
        <v>454501</v>
      </c>
      <c r="J65" s="6">
        <f>+J66</f>
        <v>0</v>
      </c>
      <c r="K65" s="6">
        <f t="shared" si="4"/>
        <v>0</v>
      </c>
    </row>
    <row r="66" spans="1:11" s="2" customFormat="1" ht="33" x14ac:dyDescent="0.25">
      <c r="A66" s="5" t="s">
        <v>182</v>
      </c>
      <c r="B66" s="5" t="s">
        <v>183</v>
      </c>
      <c r="C66" s="5" t="s">
        <v>184</v>
      </c>
      <c r="D66" s="6">
        <v>0</v>
      </c>
      <c r="E66" s="6">
        <v>0</v>
      </c>
      <c r="F66" s="6">
        <f t="shared" si="3"/>
        <v>454501</v>
      </c>
      <c r="G66" s="6">
        <v>0</v>
      </c>
      <c r="H66" s="6">
        <v>454501</v>
      </c>
      <c r="I66" s="6">
        <v>454501</v>
      </c>
      <c r="J66" s="6">
        <v>0</v>
      </c>
      <c r="K66" s="6">
        <f t="shared" si="4"/>
        <v>0</v>
      </c>
    </row>
    <row r="67" spans="1:11" s="2" customFormat="1" x14ac:dyDescent="0.25">
      <c r="A67" s="5" t="s">
        <v>185</v>
      </c>
      <c r="B67" s="5" t="s">
        <v>186</v>
      </c>
      <c r="C67" s="5" t="s">
        <v>187</v>
      </c>
      <c r="D67" s="6">
        <f>D68</f>
        <v>29503620</v>
      </c>
      <c r="E67" s="6">
        <f>E68</f>
        <v>29085170</v>
      </c>
      <c r="F67" s="6">
        <f t="shared" si="3"/>
        <v>3506755</v>
      </c>
      <c r="G67" s="6">
        <f>G68</f>
        <v>0</v>
      </c>
      <c r="H67" s="6">
        <f>H68</f>
        <v>3506755</v>
      </c>
      <c r="I67" s="6">
        <f>I68</f>
        <v>3506755</v>
      </c>
      <c r="J67" s="6">
        <f>J68</f>
        <v>0</v>
      </c>
      <c r="K67" s="6">
        <f t="shared" si="4"/>
        <v>0</v>
      </c>
    </row>
    <row r="68" spans="1:11" s="2" customFormat="1" ht="22.5" x14ac:dyDescent="0.25">
      <c r="A68" s="5" t="s">
        <v>188</v>
      </c>
      <c r="B68" s="5" t="s">
        <v>189</v>
      </c>
      <c r="C68" s="5" t="s">
        <v>190</v>
      </c>
      <c r="D68" s="6">
        <f>D69+D79</f>
        <v>29503620</v>
      </c>
      <c r="E68" s="6">
        <f>E69+E79</f>
        <v>29085170</v>
      </c>
      <c r="F68" s="6">
        <f t="shared" si="3"/>
        <v>3506755</v>
      </c>
      <c r="G68" s="6">
        <f>G69+G79</f>
        <v>0</v>
      </c>
      <c r="H68" s="6">
        <f>H69+H79</f>
        <v>3506755</v>
      </c>
      <c r="I68" s="6">
        <f>I69+I79</f>
        <v>3506755</v>
      </c>
      <c r="J68" s="6">
        <f>J69+J79</f>
        <v>0</v>
      </c>
      <c r="K68" s="6">
        <f t="shared" si="4"/>
        <v>0</v>
      </c>
    </row>
    <row r="69" spans="1:11" s="2" customFormat="1" ht="96" x14ac:dyDescent="0.25">
      <c r="A69" s="5" t="s">
        <v>191</v>
      </c>
      <c r="B69" s="5" t="s">
        <v>192</v>
      </c>
      <c r="C69" s="5" t="s">
        <v>193</v>
      </c>
      <c r="D69" s="6">
        <f>+D70+D71+D72+D73+D74+D76</f>
        <v>28007290</v>
      </c>
      <c r="E69" s="6">
        <f>+E70+E71+E72+E73+E74+E76</f>
        <v>27588840</v>
      </c>
      <c r="F69" s="6">
        <f t="shared" si="3"/>
        <v>3506755</v>
      </c>
      <c r="G69" s="6">
        <f>+G70+G71+G72+G73+G74+G76</f>
        <v>0</v>
      </c>
      <c r="H69" s="6">
        <f>+H70+H71+H72+H73+H74+H76</f>
        <v>3506755</v>
      </c>
      <c r="I69" s="6">
        <f>+I70+I71+I72+I73+I74+I76</f>
        <v>3506755</v>
      </c>
      <c r="J69" s="6">
        <f>+J70+J71+J72+J73+J74+J76</f>
        <v>0</v>
      </c>
      <c r="K69" s="6">
        <f t="shared" si="4"/>
        <v>0</v>
      </c>
    </row>
    <row r="70" spans="1:11" s="2" customFormat="1" ht="43.5" x14ac:dyDescent="0.25">
      <c r="A70" s="5" t="s">
        <v>194</v>
      </c>
      <c r="B70" s="5" t="s">
        <v>195</v>
      </c>
      <c r="C70" s="5" t="s">
        <v>196</v>
      </c>
      <c r="D70" s="6">
        <v>650000</v>
      </c>
      <c r="E70" s="6">
        <v>250000</v>
      </c>
      <c r="F70" s="6">
        <f t="shared" si="3"/>
        <v>94652</v>
      </c>
      <c r="G70" s="6">
        <v>0</v>
      </c>
      <c r="H70" s="6">
        <v>94652</v>
      </c>
      <c r="I70" s="6">
        <v>94652</v>
      </c>
      <c r="J70" s="6">
        <v>0</v>
      </c>
      <c r="K70" s="6">
        <f t="shared" si="4"/>
        <v>0</v>
      </c>
    </row>
    <row r="71" spans="1:11" s="2" customFormat="1" ht="22.5" x14ac:dyDescent="0.25">
      <c r="A71" s="5" t="s">
        <v>197</v>
      </c>
      <c r="B71" s="5" t="s">
        <v>198</v>
      </c>
      <c r="C71" s="5" t="s">
        <v>199</v>
      </c>
      <c r="D71" s="6">
        <v>79000</v>
      </c>
      <c r="E71" s="6">
        <v>60550</v>
      </c>
      <c r="F71" s="6">
        <f t="shared" si="3"/>
        <v>58403</v>
      </c>
      <c r="G71" s="6">
        <v>0</v>
      </c>
      <c r="H71" s="6">
        <v>58403</v>
      </c>
      <c r="I71" s="6">
        <v>58403</v>
      </c>
      <c r="J71" s="6">
        <v>0</v>
      </c>
      <c r="K71" s="6">
        <f t="shared" si="4"/>
        <v>0</v>
      </c>
    </row>
    <row r="72" spans="1:11" s="2" customFormat="1" ht="43.5" x14ac:dyDescent="0.25">
      <c r="A72" s="5" t="s">
        <v>200</v>
      </c>
      <c r="B72" s="5" t="s">
        <v>201</v>
      </c>
      <c r="C72" s="5" t="s">
        <v>202</v>
      </c>
      <c r="D72" s="6">
        <v>0</v>
      </c>
      <c r="E72" s="6">
        <v>0</v>
      </c>
      <c r="F72" s="6">
        <f t="shared" si="3"/>
        <v>6000</v>
      </c>
      <c r="G72" s="6">
        <v>0</v>
      </c>
      <c r="H72" s="6">
        <v>6000</v>
      </c>
      <c r="I72" s="6">
        <v>6000</v>
      </c>
      <c r="J72" s="6">
        <v>0</v>
      </c>
      <c r="K72" s="6">
        <f t="shared" si="4"/>
        <v>0</v>
      </c>
    </row>
    <row r="73" spans="1:11" s="2" customFormat="1" ht="33" x14ac:dyDescent="0.25">
      <c r="A73" s="5" t="s">
        <v>203</v>
      </c>
      <c r="B73" s="5" t="s">
        <v>204</v>
      </c>
      <c r="C73" s="5" t="s">
        <v>205</v>
      </c>
      <c r="D73" s="6">
        <v>25856600</v>
      </c>
      <c r="E73" s="6">
        <v>25856600</v>
      </c>
      <c r="F73" s="6">
        <f t="shared" si="3"/>
        <v>3315986</v>
      </c>
      <c r="G73" s="6">
        <v>0</v>
      </c>
      <c r="H73" s="6">
        <v>3315986</v>
      </c>
      <c r="I73" s="6">
        <v>3315986</v>
      </c>
      <c r="J73" s="6">
        <v>0</v>
      </c>
      <c r="K73" s="6">
        <f t="shared" si="4"/>
        <v>0</v>
      </c>
    </row>
    <row r="74" spans="1:11" s="2" customFormat="1" ht="33" x14ac:dyDescent="0.25">
      <c r="A74" s="5" t="s">
        <v>206</v>
      </c>
      <c r="B74" s="5" t="s">
        <v>207</v>
      </c>
      <c r="C74" s="5" t="s">
        <v>208</v>
      </c>
      <c r="D74" s="6">
        <f>D75</f>
        <v>1389970</v>
      </c>
      <c r="E74" s="6">
        <f>E75</f>
        <v>1389970</v>
      </c>
      <c r="F74" s="6">
        <f t="shared" si="3"/>
        <v>0</v>
      </c>
      <c r="G74" s="6">
        <f>G75</f>
        <v>0</v>
      </c>
      <c r="H74" s="6">
        <f>H75</f>
        <v>0</v>
      </c>
      <c r="I74" s="6">
        <f>I75</f>
        <v>0</v>
      </c>
      <c r="J74" s="6">
        <f>J75</f>
        <v>0</v>
      </c>
      <c r="K74" s="6">
        <f t="shared" si="4"/>
        <v>0</v>
      </c>
    </row>
    <row r="75" spans="1:11" s="2" customFormat="1" x14ac:dyDescent="0.25">
      <c r="A75" s="5" t="s">
        <v>209</v>
      </c>
      <c r="B75" s="5" t="s">
        <v>210</v>
      </c>
      <c r="C75" s="5" t="s">
        <v>211</v>
      </c>
      <c r="D75" s="6">
        <v>1389970</v>
      </c>
      <c r="E75" s="6">
        <v>1389970</v>
      </c>
      <c r="F75" s="6">
        <f t="shared" si="3"/>
        <v>0</v>
      </c>
      <c r="G75" s="6">
        <v>0</v>
      </c>
      <c r="H75" s="6">
        <v>0</v>
      </c>
      <c r="I75" s="6">
        <v>0</v>
      </c>
      <c r="J75" s="6">
        <v>0</v>
      </c>
      <c r="K75" s="6">
        <f t="shared" si="4"/>
        <v>0</v>
      </c>
    </row>
    <row r="76" spans="1:11" s="2" customFormat="1" ht="22.5" x14ac:dyDescent="0.25">
      <c r="A76" s="5" t="s">
        <v>212</v>
      </c>
      <c r="B76" s="5" t="s">
        <v>213</v>
      </c>
      <c r="C76" s="5" t="s">
        <v>214</v>
      </c>
      <c r="D76" s="6">
        <f>D77+D78</f>
        <v>31720</v>
      </c>
      <c r="E76" s="6">
        <f>E77+E78</f>
        <v>31720</v>
      </c>
      <c r="F76" s="6">
        <f t="shared" ref="F76:F83" si="6">G76+H76</f>
        <v>31714</v>
      </c>
      <c r="G76" s="6">
        <f>G77+G78</f>
        <v>0</v>
      </c>
      <c r="H76" s="6">
        <f>H77+H78</f>
        <v>31714</v>
      </c>
      <c r="I76" s="6">
        <f>I77+I78</f>
        <v>31714</v>
      </c>
      <c r="J76" s="6">
        <f>J77+J78</f>
        <v>0</v>
      </c>
      <c r="K76" s="6">
        <f t="shared" ref="K76:K83" si="7">F76-I76-J76</f>
        <v>0</v>
      </c>
    </row>
    <row r="77" spans="1:11" s="2" customFormat="1" x14ac:dyDescent="0.25">
      <c r="A77" s="5" t="s">
        <v>215</v>
      </c>
      <c r="B77" s="5" t="s">
        <v>216</v>
      </c>
      <c r="C77" s="5" t="s">
        <v>217</v>
      </c>
      <c r="D77" s="6">
        <v>27230</v>
      </c>
      <c r="E77" s="6">
        <v>27230</v>
      </c>
      <c r="F77" s="6">
        <f t="shared" si="6"/>
        <v>27225</v>
      </c>
      <c r="G77" s="6">
        <v>0</v>
      </c>
      <c r="H77" s="6">
        <v>27225</v>
      </c>
      <c r="I77" s="6">
        <v>27225</v>
      </c>
      <c r="J77" s="6">
        <v>0</v>
      </c>
      <c r="K77" s="6">
        <f t="shared" si="7"/>
        <v>0</v>
      </c>
    </row>
    <row r="78" spans="1:11" s="2" customFormat="1" x14ac:dyDescent="0.25">
      <c r="A78" s="5" t="s">
        <v>218</v>
      </c>
      <c r="B78" s="5" t="s">
        <v>219</v>
      </c>
      <c r="C78" s="5" t="s">
        <v>220</v>
      </c>
      <c r="D78" s="6">
        <v>4490</v>
      </c>
      <c r="E78" s="6">
        <v>4490</v>
      </c>
      <c r="F78" s="6">
        <f t="shared" si="6"/>
        <v>4489</v>
      </c>
      <c r="G78" s="6">
        <v>0</v>
      </c>
      <c r="H78" s="6">
        <v>4489</v>
      </c>
      <c r="I78" s="6">
        <v>4489</v>
      </c>
      <c r="J78" s="6">
        <v>0</v>
      </c>
      <c r="K78" s="6">
        <f t="shared" si="7"/>
        <v>0</v>
      </c>
    </row>
    <row r="79" spans="1:11" s="2" customFormat="1" ht="33" x14ac:dyDescent="0.25">
      <c r="A79" s="5" t="s">
        <v>221</v>
      </c>
      <c r="B79" s="5" t="s">
        <v>222</v>
      </c>
      <c r="C79" s="5" t="s">
        <v>223</v>
      </c>
      <c r="D79" s="6">
        <f>+D80+D81</f>
        <v>1496330</v>
      </c>
      <c r="E79" s="6">
        <f>+E80+E81</f>
        <v>1496330</v>
      </c>
      <c r="F79" s="6">
        <f t="shared" si="6"/>
        <v>0</v>
      </c>
      <c r="G79" s="6">
        <f>+G80+G81</f>
        <v>0</v>
      </c>
      <c r="H79" s="6">
        <f>+H80+H81</f>
        <v>0</v>
      </c>
      <c r="I79" s="6">
        <f>+I80+I81</f>
        <v>0</v>
      </c>
      <c r="J79" s="6">
        <f>+J80+J81</f>
        <v>0</v>
      </c>
      <c r="K79" s="6">
        <f t="shared" si="7"/>
        <v>0</v>
      </c>
    </row>
    <row r="80" spans="1:11" s="2" customFormat="1" ht="43.5" x14ac:dyDescent="0.25">
      <c r="A80" s="5" t="s">
        <v>224</v>
      </c>
      <c r="B80" s="5" t="s">
        <v>225</v>
      </c>
      <c r="C80" s="5" t="s">
        <v>226</v>
      </c>
      <c r="D80" s="6">
        <v>320000</v>
      </c>
      <c r="E80" s="6">
        <v>320000</v>
      </c>
      <c r="F80" s="6">
        <f t="shared" si="6"/>
        <v>0</v>
      </c>
      <c r="G80" s="6">
        <v>0</v>
      </c>
      <c r="H80" s="6">
        <v>0</v>
      </c>
      <c r="I80" s="6">
        <v>0</v>
      </c>
      <c r="J80" s="6">
        <v>0</v>
      </c>
      <c r="K80" s="6">
        <f t="shared" si="7"/>
        <v>0</v>
      </c>
    </row>
    <row r="81" spans="1:12" s="2" customFormat="1" ht="22.5" x14ac:dyDescent="0.25">
      <c r="A81" s="5" t="s">
        <v>227</v>
      </c>
      <c r="B81" s="5" t="s">
        <v>228</v>
      </c>
      <c r="C81" s="5" t="s">
        <v>229</v>
      </c>
      <c r="D81" s="6">
        <f>D82+D83</f>
        <v>1176330</v>
      </c>
      <c r="E81" s="6">
        <f>E82+E83</f>
        <v>1176330</v>
      </c>
      <c r="F81" s="6">
        <f t="shared" si="6"/>
        <v>0</v>
      </c>
      <c r="G81" s="6">
        <f>G82+G83</f>
        <v>0</v>
      </c>
      <c r="H81" s="6">
        <f>H82+H83</f>
        <v>0</v>
      </c>
      <c r="I81" s="6">
        <f>I82+I83</f>
        <v>0</v>
      </c>
      <c r="J81" s="6">
        <f>J82+J83</f>
        <v>0</v>
      </c>
      <c r="K81" s="6">
        <f t="shared" si="7"/>
        <v>0</v>
      </c>
    </row>
    <row r="82" spans="1:12" s="2" customFormat="1" x14ac:dyDescent="0.25">
      <c r="A82" s="5" t="s">
        <v>230</v>
      </c>
      <c r="B82" s="5" t="s">
        <v>231</v>
      </c>
      <c r="C82" s="5" t="s">
        <v>232</v>
      </c>
      <c r="D82" s="6">
        <v>988510</v>
      </c>
      <c r="E82" s="6">
        <v>988510</v>
      </c>
      <c r="F82" s="6">
        <f t="shared" si="6"/>
        <v>0</v>
      </c>
      <c r="G82" s="6">
        <v>0</v>
      </c>
      <c r="H82" s="6">
        <v>0</v>
      </c>
      <c r="I82" s="6">
        <v>0</v>
      </c>
      <c r="J82" s="6">
        <v>0</v>
      </c>
      <c r="K82" s="6">
        <f t="shared" si="7"/>
        <v>0</v>
      </c>
    </row>
    <row r="83" spans="1:12" s="2" customFormat="1" x14ac:dyDescent="0.25">
      <c r="A83" s="5" t="s">
        <v>233</v>
      </c>
      <c r="B83" s="5" t="s">
        <v>234</v>
      </c>
      <c r="C83" s="5" t="s">
        <v>235</v>
      </c>
      <c r="D83" s="6">
        <v>187820</v>
      </c>
      <c r="E83" s="6">
        <v>187820</v>
      </c>
      <c r="F83" s="6">
        <f t="shared" si="6"/>
        <v>0</v>
      </c>
      <c r="G83" s="6">
        <v>0</v>
      </c>
      <c r="H83" s="6">
        <v>0</v>
      </c>
      <c r="I83" s="6">
        <v>0</v>
      </c>
      <c r="J83" s="6">
        <v>0</v>
      </c>
      <c r="K83" s="6">
        <f t="shared" si="7"/>
        <v>0</v>
      </c>
    </row>
    <row r="84" spans="1:12" s="2" customFormat="1" x14ac:dyDescent="0.25">
      <c r="A84" s="3"/>
      <c r="B84" s="3"/>
      <c r="C84" s="3"/>
      <c r="D84" s="4"/>
      <c r="E84" s="4"/>
      <c r="F84" s="4"/>
      <c r="G84" s="4"/>
      <c r="H84" s="4"/>
      <c r="I84" s="4"/>
      <c r="J84" s="4"/>
      <c r="K84" s="4"/>
    </row>
    <row r="85" spans="1:12" x14ac:dyDescent="0.25">
      <c r="A85" s="9" t="s">
        <v>236</v>
      </c>
      <c r="B85" s="9"/>
      <c r="C85" s="9"/>
      <c r="D85" s="9"/>
      <c r="E85" s="9" t="s">
        <v>238</v>
      </c>
      <c r="F85" s="9"/>
      <c r="G85" s="9"/>
      <c r="H85" s="9"/>
      <c r="I85" s="9" t="s">
        <v>239</v>
      </c>
      <c r="J85" s="9"/>
      <c r="K85" s="9"/>
      <c r="L85" s="9"/>
    </row>
    <row r="86" spans="1:12" x14ac:dyDescent="0.25">
      <c r="A86" s="10" t="s">
        <v>237</v>
      </c>
      <c r="B86" s="10"/>
      <c r="C86" s="10"/>
      <c r="D86" s="10"/>
      <c r="E86" s="10"/>
      <c r="F86" s="10"/>
      <c r="G86" s="10"/>
      <c r="H86" s="10"/>
      <c r="I86" s="10" t="s">
        <v>240</v>
      </c>
      <c r="J86" s="10"/>
      <c r="K86" s="10"/>
      <c r="L86" s="10"/>
    </row>
    <row r="169" spans="1:20" x14ac:dyDescent="0.25">
      <c r="A169" s="7"/>
      <c r="B169" s="7"/>
      <c r="C169" s="7"/>
      <c r="D169" s="7"/>
      <c r="I169" s="7"/>
      <c r="J169" s="7"/>
      <c r="K169" s="7"/>
      <c r="L169" s="7"/>
      <c r="Q169" s="7"/>
      <c r="R169" s="7"/>
      <c r="S169" s="7"/>
      <c r="T169" s="7"/>
    </row>
  </sheetData>
  <mergeCells count="23">
    <mergeCell ref="I7:I10"/>
    <mergeCell ref="J7:J10"/>
    <mergeCell ref="K7:K10"/>
    <mergeCell ref="A1:K1"/>
    <mergeCell ref="A2:K2"/>
    <mergeCell ref="A3:K3"/>
    <mergeCell ref="A4:K4"/>
    <mergeCell ref="A5:K5"/>
    <mergeCell ref="A11:B11"/>
    <mergeCell ref="C7:C10"/>
    <mergeCell ref="D7:D10"/>
    <mergeCell ref="E7:E10"/>
    <mergeCell ref="F7:H7"/>
    <mergeCell ref="F8:F10"/>
    <mergeCell ref="G8:G10"/>
    <mergeCell ref="H8:H10"/>
    <mergeCell ref="A7:B10"/>
    <mergeCell ref="A85:D85"/>
    <mergeCell ref="A86:D86"/>
    <mergeCell ref="E85:H85"/>
    <mergeCell ref="E86:H86"/>
    <mergeCell ref="I85:L85"/>
    <mergeCell ref="I86:L8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88D19-028A-48F0-A6E0-711FAD408AC8}">
  <dimension ref="A1:T135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2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69.95" customHeight="1" x14ac:dyDescent="0.25">
      <c r="A4" s="14" t="s">
        <v>241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x14ac:dyDescent="0.25">
      <c r="A5" s="12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 ht="15.75" thickBot="1" x14ac:dyDescent="0.3"/>
    <row r="7" spans="1:11" s="2" customFormat="1" ht="15.75" thickBot="1" x14ac:dyDescent="0.3">
      <c r="A7" s="11" t="s">
        <v>5</v>
      </c>
      <c r="B7" s="11"/>
      <c r="C7" s="11" t="s">
        <v>7</v>
      </c>
      <c r="D7" s="11" t="s">
        <v>9</v>
      </c>
      <c r="E7" s="11" t="s">
        <v>10</v>
      </c>
      <c r="F7" s="11" t="s">
        <v>11</v>
      </c>
      <c r="G7" s="11"/>
      <c r="H7" s="11"/>
      <c r="I7" s="11" t="s">
        <v>16</v>
      </c>
      <c r="J7" s="11" t="s">
        <v>17</v>
      </c>
      <c r="K7" s="11" t="s">
        <v>18</v>
      </c>
    </row>
    <row r="8" spans="1:11" s="2" customFormat="1" ht="15.75" thickBot="1" x14ac:dyDescent="0.3">
      <c r="A8" s="11"/>
      <c r="B8" s="11"/>
      <c r="C8" s="11"/>
      <c r="D8" s="11"/>
      <c r="E8" s="11"/>
      <c r="F8" s="11" t="s">
        <v>12</v>
      </c>
      <c r="G8" s="11" t="s">
        <v>14</v>
      </c>
      <c r="H8" s="11" t="s">
        <v>15</v>
      </c>
      <c r="I8" s="11"/>
      <c r="J8" s="11"/>
      <c r="K8" s="11"/>
    </row>
    <row r="9" spans="1:11" s="2" customFormat="1" ht="15.75" thickBot="1" x14ac:dyDescent="0.3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1" s="2" customFormat="1" ht="15.75" thickBot="1" x14ac:dyDescent="0.3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s="2" customFormat="1" ht="15.75" thickBot="1" x14ac:dyDescent="0.3">
      <c r="A11" s="11" t="s">
        <v>6</v>
      </c>
      <c r="B11" s="11"/>
      <c r="C11" s="1" t="s">
        <v>8</v>
      </c>
      <c r="D11" s="1">
        <v>1</v>
      </c>
      <c r="E11" s="1">
        <v>2</v>
      </c>
      <c r="F11" s="1" t="s">
        <v>13</v>
      </c>
      <c r="G11" s="1">
        <v>4</v>
      </c>
      <c r="H11" s="1">
        <v>5</v>
      </c>
      <c r="I11" s="1">
        <v>6</v>
      </c>
      <c r="J11" s="1">
        <v>7</v>
      </c>
      <c r="K11" s="1" t="s">
        <v>19</v>
      </c>
    </row>
    <row r="12" spans="1:11" s="2" customFormat="1" ht="22.5" x14ac:dyDescent="0.25">
      <c r="A12" s="5" t="s">
        <v>20</v>
      </c>
      <c r="B12" s="5" t="s">
        <v>242</v>
      </c>
      <c r="C12" s="5" t="s">
        <v>22</v>
      </c>
      <c r="D12" s="6">
        <f>D13+D59</f>
        <v>11190710</v>
      </c>
      <c r="E12" s="6">
        <f>E13+E59</f>
        <v>8797260</v>
      </c>
      <c r="F12" s="6">
        <f t="shared" ref="F12:F43" si="0">G12+H12</f>
        <v>11165538</v>
      </c>
      <c r="G12" s="6">
        <f>G13+G59</f>
        <v>2723413</v>
      </c>
      <c r="H12" s="6">
        <f>H13+H59</f>
        <v>8442125</v>
      </c>
      <c r="I12" s="6">
        <f>I13+I59</f>
        <v>7995006</v>
      </c>
      <c r="J12" s="6">
        <f>J13+J59</f>
        <v>0</v>
      </c>
      <c r="K12" s="6">
        <f t="shared" ref="K12:K43" si="1">F12-I12-J12</f>
        <v>3170532</v>
      </c>
    </row>
    <row r="13" spans="1:11" s="2" customFormat="1" x14ac:dyDescent="0.25">
      <c r="A13" s="5" t="s">
        <v>23</v>
      </c>
      <c r="B13" s="5" t="s">
        <v>27</v>
      </c>
      <c r="C13" s="5" t="s">
        <v>28</v>
      </c>
      <c r="D13" s="6">
        <f>D14+D45</f>
        <v>10141710</v>
      </c>
      <c r="E13" s="6">
        <f>E14+E45</f>
        <v>8166710</v>
      </c>
      <c r="F13" s="6">
        <f t="shared" si="0"/>
        <v>11006483</v>
      </c>
      <c r="G13" s="6">
        <f>G14+G45</f>
        <v>2723413</v>
      </c>
      <c r="H13" s="6">
        <f>H14+H45</f>
        <v>8283070</v>
      </c>
      <c r="I13" s="6">
        <f>I14+I45</f>
        <v>7835951</v>
      </c>
      <c r="J13" s="6">
        <f>J14+J45</f>
        <v>0</v>
      </c>
      <c r="K13" s="6">
        <f t="shared" si="1"/>
        <v>3170532</v>
      </c>
    </row>
    <row r="14" spans="1:11" s="2" customFormat="1" ht="22.5" x14ac:dyDescent="0.25">
      <c r="A14" s="5" t="s">
        <v>26</v>
      </c>
      <c r="B14" s="5" t="s">
        <v>30</v>
      </c>
      <c r="C14" s="5" t="s">
        <v>31</v>
      </c>
      <c r="D14" s="6">
        <f>D15+D23+D33+D42</f>
        <v>9946000</v>
      </c>
      <c r="E14" s="6">
        <f>E15+E23+E33+E42</f>
        <v>8095000</v>
      </c>
      <c r="F14" s="6">
        <f t="shared" si="0"/>
        <v>10009467</v>
      </c>
      <c r="G14" s="6">
        <f>G15+G23+G33+G42</f>
        <v>1789350</v>
      </c>
      <c r="H14" s="6">
        <f>H15+H23+H33+H42</f>
        <v>8220117</v>
      </c>
      <c r="I14" s="6">
        <f>I15+I23+I33+I42</f>
        <v>7743913</v>
      </c>
      <c r="J14" s="6">
        <f>J15+J23+J33+J42</f>
        <v>0</v>
      </c>
      <c r="K14" s="6">
        <f t="shared" si="1"/>
        <v>2265554</v>
      </c>
    </row>
    <row r="15" spans="1:11" s="2" customFormat="1" ht="22.5" x14ac:dyDescent="0.25">
      <c r="A15" s="5" t="s">
        <v>29</v>
      </c>
      <c r="B15" s="5" t="s">
        <v>33</v>
      </c>
      <c r="C15" s="5" t="s">
        <v>34</v>
      </c>
      <c r="D15" s="6">
        <f>+D16</f>
        <v>4127000</v>
      </c>
      <c r="E15" s="6">
        <f>+E16</f>
        <v>3629500</v>
      </c>
      <c r="F15" s="6">
        <f t="shared" si="0"/>
        <v>3285856</v>
      </c>
      <c r="G15" s="6">
        <f>+G16</f>
        <v>0</v>
      </c>
      <c r="H15" s="6">
        <f>+H16</f>
        <v>3285856</v>
      </c>
      <c r="I15" s="6">
        <f>+I16</f>
        <v>3285856</v>
      </c>
      <c r="J15" s="6">
        <f>+J16</f>
        <v>0</v>
      </c>
      <c r="K15" s="6">
        <f t="shared" si="1"/>
        <v>0</v>
      </c>
    </row>
    <row r="16" spans="1:11" s="2" customFormat="1" ht="33" x14ac:dyDescent="0.25">
      <c r="A16" s="5" t="s">
        <v>243</v>
      </c>
      <c r="B16" s="5" t="s">
        <v>36</v>
      </c>
      <c r="C16" s="5" t="s">
        <v>37</v>
      </c>
      <c r="D16" s="6">
        <f>D17+D19</f>
        <v>4127000</v>
      </c>
      <c r="E16" s="6">
        <f>E17+E19</f>
        <v>3629500</v>
      </c>
      <c r="F16" s="6">
        <f t="shared" si="0"/>
        <v>3285856</v>
      </c>
      <c r="G16" s="6">
        <f>G17+G19</f>
        <v>0</v>
      </c>
      <c r="H16" s="6">
        <f>H17+H19</f>
        <v>3285856</v>
      </c>
      <c r="I16" s="6">
        <f>I17+I19</f>
        <v>3285856</v>
      </c>
      <c r="J16" s="6">
        <f>J17+J19</f>
        <v>0</v>
      </c>
      <c r="K16" s="6">
        <f t="shared" si="1"/>
        <v>0</v>
      </c>
    </row>
    <row r="17" spans="1:11" s="2" customFormat="1" x14ac:dyDescent="0.25">
      <c r="A17" s="5" t="s">
        <v>35</v>
      </c>
      <c r="B17" s="5" t="s">
        <v>39</v>
      </c>
      <c r="C17" s="5" t="s">
        <v>40</v>
      </c>
      <c r="D17" s="6">
        <f>+D18</f>
        <v>0</v>
      </c>
      <c r="E17" s="6">
        <f>+E18</f>
        <v>0</v>
      </c>
      <c r="F17" s="6">
        <f t="shared" si="0"/>
        <v>35201</v>
      </c>
      <c r="G17" s="6">
        <f>+G18</f>
        <v>0</v>
      </c>
      <c r="H17" s="6">
        <f>+H18</f>
        <v>35201</v>
      </c>
      <c r="I17" s="6">
        <f>+I18</f>
        <v>35201</v>
      </c>
      <c r="J17" s="6">
        <f>+J18</f>
        <v>0</v>
      </c>
      <c r="K17" s="6">
        <f t="shared" si="1"/>
        <v>0</v>
      </c>
    </row>
    <row r="18" spans="1:11" s="2" customFormat="1" ht="22.5" x14ac:dyDescent="0.25">
      <c r="A18" s="5" t="s">
        <v>244</v>
      </c>
      <c r="B18" s="5" t="s">
        <v>42</v>
      </c>
      <c r="C18" s="5" t="s">
        <v>43</v>
      </c>
      <c r="D18" s="6">
        <v>0</v>
      </c>
      <c r="E18" s="6">
        <v>0</v>
      </c>
      <c r="F18" s="6">
        <f t="shared" si="0"/>
        <v>35201</v>
      </c>
      <c r="G18" s="6">
        <v>0</v>
      </c>
      <c r="H18" s="6">
        <v>35201</v>
      </c>
      <c r="I18" s="6">
        <v>35201</v>
      </c>
      <c r="J18" s="6">
        <v>0</v>
      </c>
      <c r="K18" s="6">
        <f t="shared" si="1"/>
        <v>0</v>
      </c>
    </row>
    <row r="19" spans="1:11" s="2" customFormat="1" ht="22.5" x14ac:dyDescent="0.25">
      <c r="A19" s="5" t="s">
        <v>41</v>
      </c>
      <c r="B19" s="5" t="s">
        <v>45</v>
      </c>
      <c r="C19" s="5" t="s">
        <v>46</v>
      </c>
      <c r="D19" s="6">
        <f>D20+D21+D22</f>
        <v>4127000</v>
      </c>
      <c r="E19" s="6">
        <f>E20+E21+E22</f>
        <v>3629500</v>
      </c>
      <c r="F19" s="6">
        <f t="shared" si="0"/>
        <v>3250655</v>
      </c>
      <c r="G19" s="6">
        <f>G20+G21+G22</f>
        <v>0</v>
      </c>
      <c r="H19" s="6">
        <f>H20+H21+H22</f>
        <v>3250655</v>
      </c>
      <c r="I19" s="6">
        <f>I20+I21+I22</f>
        <v>3250655</v>
      </c>
      <c r="J19" s="6">
        <f>J20+J21+J22</f>
        <v>0</v>
      </c>
      <c r="K19" s="6">
        <f t="shared" si="1"/>
        <v>0</v>
      </c>
    </row>
    <row r="20" spans="1:11" s="2" customFormat="1" x14ac:dyDescent="0.25">
      <c r="A20" s="5" t="s">
        <v>44</v>
      </c>
      <c r="B20" s="5" t="s">
        <v>48</v>
      </c>
      <c r="C20" s="5" t="s">
        <v>49</v>
      </c>
      <c r="D20" s="6">
        <v>1652000</v>
      </c>
      <c r="E20" s="6">
        <v>1393500</v>
      </c>
      <c r="F20" s="6">
        <f t="shared" si="0"/>
        <v>1490461</v>
      </c>
      <c r="G20" s="6">
        <v>0</v>
      </c>
      <c r="H20" s="6">
        <v>1490461</v>
      </c>
      <c r="I20" s="6">
        <v>1490461</v>
      </c>
      <c r="J20" s="6">
        <v>0</v>
      </c>
      <c r="K20" s="6">
        <f t="shared" si="1"/>
        <v>0</v>
      </c>
    </row>
    <row r="21" spans="1:11" s="2" customFormat="1" ht="22.5" x14ac:dyDescent="0.25">
      <c r="A21" s="5" t="s">
        <v>47</v>
      </c>
      <c r="B21" s="5" t="s">
        <v>51</v>
      </c>
      <c r="C21" s="5" t="s">
        <v>52</v>
      </c>
      <c r="D21" s="6">
        <v>2025000</v>
      </c>
      <c r="E21" s="6">
        <v>1925000</v>
      </c>
      <c r="F21" s="6">
        <f t="shared" si="0"/>
        <v>1424922</v>
      </c>
      <c r="G21" s="6">
        <v>0</v>
      </c>
      <c r="H21" s="6">
        <v>1424922</v>
      </c>
      <c r="I21" s="6">
        <v>1424922</v>
      </c>
      <c r="J21" s="6">
        <v>0</v>
      </c>
      <c r="K21" s="6">
        <f t="shared" si="1"/>
        <v>0</v>
      </c>
    </row>
    <row r="22" spans="1:11" s="2" customFormat="1" ht="22.5" x14ac:dyDescent="0.25">
      <c r="A22" s="5" t="s">
        <v>50</v>
      </c>
      <c r="B22" s="5" t="s">
        <v>54</v>
      </c>
      <c r="C22" s="5" t="s">
        <v>55</v>
      </c>
      <c r="D22" s="6">
        <v>450000</v>
      </c>
      <c r="E22" s="6">
        <v>311000</v>
      </c>
      <c r="F22" s="6">
        <f t="shared" si="0"/>
        <v>335272</v>
      </c>
      <c r="G22" s="6">
        <v>0</v>
      </c>
      <c r="H22" s="6">
        <v>335272</v>
      </c>
      <c r="I22" s="6">
        <v>335272</v>
      </c>
      <c r="J22" s="6">
        <v>0</v>
      </c>
      <c r="K22" s="6">
        <f t="shared" si="1"/>
        <v>0</v>
      </c>
    </row>
    <row r="23" spans="1:11" s="2" customFormat="1" ht="22.5" x14ac:dyDescent="0.25">
      <c r="A23" s="5" t="s">
        <v>245</v>
      </c>
      <c r="B23" s="5" t="s">
        <v>57</v>
      </c>
      <c r="C23" s="5" t="s">
        <v>58</v>
      </c>
      <c r="D23" s="6">
        <f>D24</f>
        <v>1093000</v>
      </c>
      <c r="E23" s="6">
        <f>E24</f>
        <v>881500</v>
      </c>
      <c r="F23" s="6">
        <f t="shared" si="0"/>
        <v>1877523</v>
      </c>
      <c r="G23" s="6">
        <f>G24</f>
        <v>772419</v>
      </c>
      <c r="H23" s="6">
        <f>H24</f>
        <v>1105104</v>
      </c>
      <c r="I23" s="6">
        <f>I24</f>
        <v>947775</v>
      </c>
      <c r="J23" s="6">
        <f>J24</f>
        <v>0</v>
      </c>
      <c r="K23" s="6">
        <f t="shared" si="1"/>
        <v>929748</v>
      </c>
    </row>
    <row r="24" spans="1:11" s="2" customFormat="1" ht="22.5" x14ac:dyDescent="0.25">
      <c r="A24" s="5" t="s">
        <v>56</v>
      </c>
      <c r="B24" s="5" t="s">
        <v>60</v>
      </c>
      <c r="C24" s="5" t="s">
        <v>61</v>
      </c>
      <c r="D24" s="6">
        <f>D25+D28+D32</f>
        <v>1093000</v>
      </c>
      <c r="E24" s="6">
        <f>E25+E28+E32</f>
        <v>881500</v>
      </c>
      <c r="F24" s="6">
        <f t="shared" si="0"/>
        <v>1877523</v>
      </c>
      <c r="G24" s="6">
        <f>G25+G28+G32</f>
        <v>772419</v>
      </c>
      <c r="H24" s="6">
        <f>H25+H28+H32</f>
        <v>1105104</v>
      </c>
      <c r="I24" s="6">
        <f>I25+I28+I32</f>
        <v>947775</v>
      </c>
      <c r="J24" s="6">
        <f>J25+J28+J32</f>
        <v>0</v>
      </c>
      <c r="K24" s="6">
        <f t="shared" si="1"/>
        <v>929748</v>
      </c>
    </row>
    <row r="25" spans="1:11" s="2" customFormat="1" ht="22.5" x14ac:dyDescent="0.25">
      <c r="A25" s="5" t="s">
        <v>59</v>
      </c>
      <c r="B25" s="5" t="s">
        <v>63</v>
      </c>
      <c r="C25" s="5" t="s">
        <v>64</v>
      </c>
      <c r="D25" s="6">
        <f>D26+D27</f>
        <v>749000</v>
      </c>
      <c r="E25" s="6">
        <f>E26+E27</f>
        <v>621000</v>
      </c>
      <c r="F25" s="6">
        <f t="shared" si="0"/>
        <v>1014819</v>
      </c>
      <c r="G25" s="6">
        <f>G26+G27</f>
        <v>305960</v>
      </c>
      <c r="H25" s="6">
        <f>H26+H27</f>
        <v>708859</v>
      </c>
      <c r="I25" s="6">
        <f>I26+I27</f>
        <v>589682</v>
      </c>
      <c r="J25" s="6">
        <f>J26+J27</f>
        <v>0</v>
      </c>
      <c r="K25" s="6">
        <f t="shared" si="1"/>
        <v>425137</v>
      </c>
    </row>
    <row r="26" spans="1:11" s="2" customFormat="1" x14ac:dyDescent="0.25">
      <c r="A26" s="5" t="s">
        <v>62</v>
      </c>
      <c r="B26" s="5" t="s">
        <v>66</v>
      </c>
      <c r="C26" s="5" t="s">
        <v>67</v>
      </c>
      <c r="D26" s="6">
        <v>124000</v>
      </c>
      <c r="E26" s="6">
        <v>80000</v>
      </c>
      <c r="F26" s="6">
        <f t="shared" si="0"/>
        <v>192733</v>
      </c>
      <c r="G26" s="6">
        <v>58277</v>
      </c>
      <c r="H26" s="6">
        <v>134456</v>
      </c>
      <c r="I26" s="6">
        <v>116403</v>
      </c>
      <c r="J26" s="6">
        <v>0</v>
      </c>
      <c r="K26" s="6">
        <f t="shared" si="1"/>
        <v>76330</v>
      </c>
    </row>
    <row r="27" spans="1:11" s="2" customFormat="1" x14ac:dyDescent="0.25">
      <c r="A27" s="5" t="s">
        <v>65</v>
      </c>
      <c r="B27" s="5" t="s">
        <v>69</v>
      </c>
      <c r="C27" s="5" t="s">
        <v>70</v>
      </c>
      <c r="D27" s="6">
        <v>625000</v>
      </c>
      <c r="E27" s="6">
        <v>541000</v>
      </c>
      <c r="F27" s="6">
        <f t="shared" si="0"/>
        <v>822086</v>
      </c>
      <c r="G27" s="6">
        <v>247683</v>
      </c>
      <c r="H27" s="6">
        <v>574403</v>
      </c>
      <c r="I27" s="6">
        <v>473279</v>
      </c>
      <c r="J27" s="6">
        <v>0</v>
      </c>
      <c r="K27" s="6">
        <f t="shared" si="1"/>
        <v>348807</v>
      </c>
    </row>
    <row r="28" spans="1:11" s="2" customFormat="1" ht="22.5" x14ac:dyDescent="0.25">
      <c r="A28" s="5" t="s">
        <v>68</v>
      </c>
      <c r="B28" s="5" t="s">
        <v>72</v>
      </c>
      <c r="C28" s="5" t="s">
        <v>73</v>
      </c>
      <c r="D28" s="6">
        <f>D29+D30+D31</f>
        <v>344000</v>
      </c>
      <c r="E28" s="6">
        <f>E29+E30+E31</f>
        <v>260500</v>
      </c>
      <c r="F28" s="6">
        <f t="shared" si="0"/>
        <v>803735</v>
      </c>
      <c r="G28" s="6">
        <f>G29+G30+G31</f>
        <v>452453</v>
      </c>
      <c r="H28" s="6">
        <f>H29+H30+H31</f>
        <v>351282</v>
      </c>
      <c r="I28" s="6">
        <f>I29+I30+I31</f>
        <v>313125</v>
      </c>
      <c r="J28" s="6">
        <f>J29+J30+J31</f>
        <v>0</v>
      </c>
      <c r="K28" s="6">
        <f t="shared" si="1"/>
        <v>490610</v>
      </c>
    </row>
    <row r="29" spans="1:11" s="2" customFormat="1" ht="22.5" x14ac:dyDescent="0.25">
      <c r="A29" s="5" t="s">
        <v>71</v>
      </c>
      <c r="B29" s="5" t="s">
        <v>75</v>
      </c>
      <c r="C29" s="5" t="s">
        <v>76</v>
      </c>
      <c r="D29" s="6">
        <v>180000</v>
      </c>
      <c r="E29" s="6">
        <v>150000</v>
      </c>
      <c r="F29" s="6">
        <f t="shared" si="0"/>
        <v>358662</v>
      </c>
      <c r="G29" s="6">
        <v>169062</v>
      </c>
      <c r="H29" s="6">
        <v>189600</v>
      </c>
      <c r="I29" s="6">
        <v>182256</v>
      </c>
      <c r="J29" s="6">
        <v>0</v>
      </c>
      <c r="K29" s="6">
        <f t="shared" si="1"/>
        <v>176406</v>
      </c>
    </row>
    <row r="30" spans="1:11" s="2" customFormat="1" ht="22.5" x14ac:dyDescent="0.25">
      <c r="A30" s="5" t="s">
        <v>74</v>
      </c>
      <c r="B30" s="5" t="s">
        <v>78</v>
      </c>
      <c r="C30" s="5" t="s">
        <v>79</v>
      </c>
      <c r="D30" s="6">
        <v>35000</v>
      </c>
      <c r="E30" s="6">
        <v>26500</v>
      </c>
      <c r="F30" s="6">
        <f t="shared" si="0"/>
        <v>107464</v>
      </c>
      <c r="G30" s="6">
        <v>79245</v>
      </c>
      <c r="H30" s="6">
        <v>28219</v>
      </c>
      <c r="I30" s="6">
        <v>9517</v>
      </c>
      <c r="J30" s="6">
        <v>0</v>
      </c>
      <c r="K30" s="6">
        <f t="shared" si="1"/>
        <v>97947</v>
      </c>
    </row>
    <row r="31" spans="1:11" s="2" customFormat="1" x14ac:dyDescent="0.25">
      <c r="A31" s="5" t="s">
        <v>77</v>
      </c>
      <c r="B31" s="5" t="s">
        <v>81</v>
      </c>
      <c r="C31" s="5" t="s">
        <v>82</v>
      </c>
      <c r="D31" s="6">
        <v>129000</v>
      </c>
      <c r="E31" s="6">
        <v>84000</v>
      </c>
      <c r="F31" s="6">
        <f t="shared" si="0"/>
        <v>337609</v>
      </c>
      <c r="G31" s="6">
        <v>204146</v>
      </c>
      <c r="H31" s="6">
        <v>133463</v>
      </c>
      <c r="I31" s="6">
        <v>121352</v>
      </c>
      <c r="J31" s="6">
        <v>0</v>
      </c>
      <c r="K31" s="6">
        <f t="shared" si="1"/>
        <v>216257</v>
      </c>
    </row>
    <row r="32" spans="1:11" s="2" customFormat="1" x14ac:dyDescent="0.25">
      <c r="A32" s="5" t="s">
        <v>80</v>
      </c>
      <c r="B32" s="5" t="s">
        <v>84</v>
      </c>
      <c r="C32" s="5" t="s">
        <v>85</v>
      </c>
      <c r="D32" s="6">
        <v>0</v>
      </c>
      <c r="E32" s="6">
        <v>0</v>
      </c>
      <c r="F32" s="6">
        <f t="shared" si="0"/>
        <v>58969</v>
      </c>
      <c r="G32" s="6">
        <v>14006</v>
      </c>
      <c r="H32" s="6">
        <v>44963</v>
      </c>
      <c r="I32" s="6">
        <v>44968</v>
      </c>
      <c r="J32" s="6">
        <v>0</v>
      </c>
      <c r="K32" s="6">
        <f t="shared" si="1"/>
        <v>14001</v>
      </c>
    </row>
    <row r="33" spans="1:11" s="2" customFormat="1" ht="22.5" x14ac:dyDescent="0.25">
      <c r="A33" s="5" t="s">
        <v>246</v>
      </c>
      <c r="B33" s="5" t="s">
        <v>87</v>
      </c>
      <c r="C33" s="5" t="s">
        <v>88</v>
      </c>
      <c r="D33" s="6">
        <f>D34+D37</f>
        <v>4726000</v>
      </c>
      <c r="E33" s="6">
        <f>E34+E37</f>
        <v>3584000</v>
      </c>
      <c r="F33" s="6">
        <f t="shared" si="0"/>
        <v>4830870</v>
      </c>
      <c r="G33" s="6">
        <f>G34+G37</f>
        <v>1016931</v>
      </c>
      <c r="H33" s="6">
        <f>H34+H37</f>
        <v>3813939</v>
      </c>
      <c r="I33" s="6">
        <f>I34+I37</f>
        <v>3496200</v>
      </c>
      <c r="J33" s="6">
        <f>J34+J37</f>
        <v>0</v>
      </c>
      <c r="K33" s="6">
        <f t="shared" si="1"/>
        <v>1334670</v>
      </c>
    </row>
    <row r="34" spans="1:11" s="2" customFormat="1" ht="22.5" x14ac:dyDescent="0.25">
      <c r="A34" s="5" t="s">
        <v>86</v>
      </c>
      <c r="B34" s="5" t="s">
        <v>90</v>
      </c>
      <c r="C34" s="5" t="s">
        <v>91</v>
      </c>
      <c r="D34" s="6">
        <f>+D35+D36</f>
        <v>4244000</v>
      </c>
      <c r="E34" s="6">
        <f>+E35+E36</f>
        <v>3260000</v>
      </c>
      <c r="F34" s="6">
        <f t="shared" si="0"/>
        <v>3102629</v>
      </c>
      <c r="G34" s="6">
        <f>+G35+G36</f>
        <v>0</v>
      </c>
      <c r="H34" s="6">
        <f>+H35+H36</f>
        <v>3102629</v>
      </c>
      <c r="I34" s="6">
        <f>+I35+I36</f>
        <v>3102629</v>
      </c>
      <c r="J34" s="6">
        <f>+J35+J36</f>
        <v>0</v>
      </c>
      <c r="K34" s="6">
        <f t="shared" si="1"/>
        <v>0</v>
      </c>
    </row>
    <row r="35" spans="1:11" s="2" customFormat="1" ht="43.5" x14ac:dyDescent="0.25">
      <c r="A35" s="5" t="s">
        <v>247</v>
      </c>
      <c r="B35" s="5" t="s">
        <v>93</v>
      </c>
      <c r="C35" s="5" t="s">
        <v>94</v>
      </c>
      <c r="D35" s="6">
        <v>3460000</v>
      </c>
      <c r="E35" s="6">
        <v>2619000</v>
      </c>
      <c r="F35" s="6">
        <f t="shared" si="0"/>
        <v>2461629</v>
      </c>
      <c r="G35" s="6">
        <v>0</v>
      </c>
      <c r="H35" s="6">
        <v>2461629</v>
      </c>
      <c r="I35" s="6">
        <v>2461629</v>
      </c>
      <c r="J35" s="6">
        <v>0</v>
      </c>
      <c r="K35" s="6">
        <f t="shared" si="1"/>
        <v>0</v>
      </c>
    </row>
    <row r="36" spans="1:11" s="2" customFormat="1" ht="22.5" x14ac:dyDescent="0.25">
      <c r="A36" s="5" t="s">
        <v>248</v>
      </c>
      <c r="B36" s="5" t="s">
        <v>96</v>
      </c>
      <c r="C36" s="5" t="s">
        <v>97</v>
      </c>
      <c r="D36" s="6">
        <v>784000</v>
      </c>
      <c r="E36" s="6">
        <v>641000</v>
      </c>
      <c r="F36" s="6">
        <f t="shared" si="0"/>
        <v>641000</v>
      </c>
      <c r="G36" s="6">
        <v>0</v>
      </c>
      <c r="H36" s="6">
        <v>641000</v>
      </c>
      <c r="I36" s="6">
        <v>641000</v>
      </c>
      <c r="J36" s="6">
        <v>0</v>
      </c>
      <c r="K36" s="6">
        <f t="shared" si="1"/>
        <v>0</v>
      </c>
    </row>
    <row r="37" spans="1:11" s="2" customFormat="1" ht="33" x14ac:dyDescent="0.25">
      <c r="A37" s="5" t="s">
        <v>249</v>
      </c>
      <c r="B37" s="5" t="s">
        <v>99</v>
      </c>
      <c r="C37" s="5" t="s">
        <v>100</v>
      </c>
      <c r="D37" s="6">
        <f>D38+D41</f>
        <v>482000</v>
      </c>
      <c r="E37" s="6">
        <f>E38+E41</f>
        <v>324000</v>
      </c>
      <c r="F37" s="6">
        <f t="shared" si="0"/>
        <v>1728241</v>
      </c>
      <c r="G37" s="6">
        <f>G38+G41</f>
        <v>1016931</v>
      </c>
      <c r="H37" s="6">
        <f>H38+H41</f>
        <v>711310</v>
      </c>
      <c r="I37" s="6">
        <f>I38+I41</f>
        <v>393571</v>
      </c>
      <c r="J37" s="6">
        <f>J38+J41</f>
        <v>0</v>
      </c>
      <c r="K37" s="6">
        <f t="shared" si="1"/>
        <v>1334670</v>
      </c>
    </row>
    <row r="38" spans="1:11" s="2" customFormat="1" ht="22.5" x14ac:dyDescent="0.25">
      <c r="A38" s="5" t="s">
        <v>250</v>
      </c>
      <c r="B38" s="5" t="s">
        <v>102</v>
      </c>
      <c r="C38" s="5" t="s">
        <v>103</v>
      </c>
      <c r="D38" s="6">
        <f>D39+D40</f>
        <v>482000</v>
      </c>
      <c r="E38" s="6">
        <f>E39+E40</f>
        <v>324000</v>
      </c>
      <c r="F38" s="6">
        <f t="shared" si="0"/>
        <v>1725748</v>
      </c>
      <c r="G38" s="6">
        <f>G39+G40</f>
        <v>1016931</v>
      </c>
      <c r="H38" s="6">
        <f>H39+H40</f>
        <v>708817</v>
      </c>
      <c r="I38" s="6">
        <f>I39+I40</f>
        <v>391078</v>
      </c>
      <c r="J38" s="6">
        <f>J39+J40</f>
        <v>0</v>
      </c>
      <c r="K38" s="6">
        <f t="shared" si="1"/>
        <v>1334670</v>
      </c>
    </row>
    <row r="39" spans="1:11" s="2" customFormat="1" ht="22.5" x14ac:dyDescent="0.25">
      <c r="A39" s="5" t="s">
        <v>98</v>
      </c>
      <c r="B39" s="5" t="s">
        <v>105</v>
      </c>
      <c r="C39" s="5" t="s">
        <v>106</v>
      </c>
      <c r="D39" s="6">
        <v>423000</v>
      </c>
      <c r="E39" s="6">
        <v>273000</v>
      </c>
      <c r="F39" s="6">
        <f t="shared" si="0"/>
        <v>1267523</v>
      </c>
      <c r="G39" s="6">
        <v>690546</v>
      </c>
      <c r="H39" s="6">
        <v>576977</v>
      </c>
      <c r="I39" s="6">
        <v>321224</v>
      </c>
      <c r="J39" s="6">
        <v>0</v>
      </c>
      <c r="K39" s="6">
        <f t="shared" si="1"/>
        <v>946299</v>
      </c>
    </row>
    <row r="40" spans="1:11" s="2" customFormat="1" ht="22.5" x14ac:dyDescent="0.25">
      <c r="A40" s="5" t="s">
        <v>101</v>
      </c>
      <c r="B40" s="5" t="s">
        <v>108</v>
      </c>
      <c r="C40" s="5" t="s">
        <v>109</v>
      </c>
      <c r="D40" s="6">
        <v>59000</v>
      </c>
      <c r="E40" s="6">
        <v>51000</v>
      </c>
      <c r="F40" s="6">
        <f t="shared" si="0"/>
        <v>458225</v>
      </c>
      <c r="G40" s="6">
        <v>326385</v>
      </c>
      <c r="H40" s="6">
        <v>131840</v>
      </c>
      <c r="I40" s="6">
        <v>69854</v>
      </c>
      <c r="J40" s="6">
        <v>0</v>
      </c>
      <c r="K40" s="6">
        <f t="shared" si="1"/>
        <v>388371</v>
      </c>
    </row>
    <row r="41" spans="1:11" s="2" customFormat="1" ht="22.5" x14ac:dyDescent="0.25">
      <c r="A41" s="5" t="s">
        <v>104</v>
      </c>
      <c r="B41" s="5" t="s">
        <v>111</v>
      </c>
      <c r="C41" s="5" t="s">
        <v>112</v>
      </c>
      <c r="D41" s="6">
        <v>0</v>
      </c>
      <c r="E41" s="6">
        <v>0</v>
      </c>
      <c r="F41" s="6">
        <f t="shared" si="0"/>
        <v>2493</v>
      </c>
      <c r="G41" s="6">
        <v>0</v>
      </c>
      <c r="H41" s="6">
        <v>2493</v>
      </c>
      <c r="I41" s="6">
        <v>2493</v>
      </c>
      <c r="J41" s="6">
        <v>0</v>
      </c>
      <c r="K41" s="6">
        <f t="shared" si="1"/>
        <v>0</v>
      </c>
    </row>
    <row r="42" spans="1:11" s="2" customFormat="1" ht="22.5" x14ac:dyDescent="0.25">
      <c r="A42" s="5" t="s">
        <v>110</v>
      </c>
      <c r="B42" s="5" t="s">
        <v>114</v>
      </c>
      <c r="C42" s="5" t="s">
        <v>115</v>
      </c>
      <c r="D42" s="6">
        <f>D43</f>
        <v>0</v>
      </c>
      <c r="E42" s="6">
        <f>E43</f>
        <v>0</v>
      </c>
      <c r="F42" s="6">
        <f t="shared" si="0"/>
        <v>15218</v>
      </c>
      <c r="G42" s="6">
        <f t="shared" ref="G42:J43" si="2">G43</f>
        <v>0</v>
      </c>
      <c r="H42" s="6">
        <f t="shared" si="2"/>
        <v>15218</v>
      </c>
      <c r="I42" s="6">
        <f t="shared" si="2"/>
        <v>14082</v>
      </c>
      <c r="J42" s="6">
        <f t="shared" si="2"/>
        <v>0</v>
      </c>
      <c r="K42" s="6">
        <f t="shared" si="1"/>
        <v>1136</v>
      </c>
    </row>
    <row r="43" spans="1:11" s="2" customFormat="1" x14ac:dyDescent="0.25">
      <c r="A43" s="5" t="s">
        <v>251</v>
      </c>
      <c r="B43" s="5" t="s">
        <v>117</v>
      </c>
      <c r="C43" s="5" t="s">
        <v>118</v>
      </c>
      <c r="D43" s="6">
        <f>D44</f>
        <v>0</v>
      </c>
      <c r="E43" s="6">
        <f>E44</f>
        <v>0</v>
      </c>
      <c r="F43" s="6">
        <f t="shared" si="0"/>
        <v>15218</v>
      </c>
      <c r="G43" s="6">
        <f t="shared" si="2"/>
        <v>0</v>
      </c>
      <c r="H43" s="6">
        <f t="shared" si="2"/>
        <v>15218</v>
      </c>
      <c r="I43" s="6">
        <f t="shared" si="2"/>
        <v>14082</v>
      </c>
      <c r="J43" s="6">
        <f t="shared" si="2"/>
        <v>0</v>
      </c>
      <c r="K43" s="6">
        <f t="shared" si="1"/>
        <v>1136</v>
      </c>
    </row>
    <row r="44" spans="1:11" s="2" customFormat="1" x14ac:dyDescent="0.25">
      <c r="A44" s="5" t="s">
        <v>113</v>
      </c>
      <c r="B44" s="5" t="s">
        <v>120</v>
      </c>
      <c r="C44" s="5" t="s">
        <v>121</v>
      </c>
      <c r="D44" s="6">
        <v>0</v>
      </c>
      <c r="E44" s="6">
        <v>0</v>
      </c>
      <c r="F44" s="6">
        <f t="shared" ref="F44:F66" si="3">G44+H44</f>
        <v>15218</v>
      </c>
      <c r="G44" s="6">
        <v>0</v>
      </c>
      <c r="H44" s="6">
        <v>15218</v>
      </c>
      <c r="I44" s="6">
        <v>14082</v>
      </c>
      <c r="J44" s="6">
        <v>0</v>
      </c>
      <c r="K44" s="6">
        <f t="shared" ref="K44:K66" si="4">F44-I44-J44</f>
        <v>1136</v>
      </c>
    </row>
    <row r="45" spans="1:11" s="2" customFormat="1" x14ac:dyDescent="0.25">
      <c r="A45" s="5" t="s">
        <v>116</v>
      </c>
      <c r="B45" s="5" t="s">
        <v>123</v>
      </c>
      <c r="C45" s="5" t="s">
        <v>124</v>
      </c>
      <c r="D45" s="6">
        <f>D46+D51</f>
        <v>195710</v>
      </c>
      <c r="E45" s="6">
        <f>E46+E51</f>
        <v>71710</v>
      </c>
      <c r="F45" s="6">
        <f t="shared" si="3"/>
        <v>997016</v>
      </c>
      <c r="G45" s="6">
        <f>G46+G51</f>
        <v>934063</v>
      </c>
      <c r="H45" s="6">
        <f>H46+H51</f>
        <v>62953</v>
      </c>
      <c r="I45" s="6">
        <f>I46+I51</f>
        <v>92038</v>
      </c>
      <c r="J45" s="6">
        <f>J46+J51</f>
        <v>0</v>
      </c>
      <c r="K45" s="6">
        <f t="shared" si="4"/>
        <v>904978</v>
      </c>
    </row>
    <row r="46" spans="1:11" s="2" customFormat="1" ht="22.5" x14ac:dyDescent="0.25">
      <c r="A46" s="5" t="s">
        <v>119</v>
      </c>
      <c r="B46" s="5" t="s">
        <v>126</v>
      </c>
      <c r="C46" s="5" t="s">
        <v>127</v>
      </c>
      <c r="D46" s="6">
        <f>D47</f>
        <v>16500</v>
      </c>
      <c r="E46" s="6">
        <f>E47</f>
        <v>12000</v>
      </c>
      <c r="F46" s="6">
        <f t="shared" si="3"/>
        <v>62525</v>
      </c>
      <c r="G46" s="6">
        <f>G47</f>
        <v>51288</v>
      </c>
      <c r="H46" s="6">
        <f>H47</f>
        <v>11237</v>
      </c>
      <c r="I46" s="6">
        <f>I47</f>
        <v>10023</v>
      </c>
      <c r="J46" s="6">
        <f>J47</f>
        <v>0</v>
      </c>
      <c r="K46" s="6">
        <f t="shared" si="4"/>
        <v>52502</v>
      </c>
    </row>
    <row r="47" spans="1:11" s="2" customFormat="1" ht="22.5" x14ac:dyDescent="0.25">
      <c r="A47" s="5" t="s">
        <v>122</v>
      </c>
      <c r="B47" s="5" t="s">
        <v>129</v>
      </c>
      <c r="C47" s="5" t="s">
        <v>130</v>
      </c>
      <c r="D47" s="6">
        <f>+D48</f>
        <v>16500</v>
      </c>
      <c r="E47" s="6">
        <f>+E48</f>
        <v>12000</v>
      </c>
      <c r="F47" s="6">
        <f t="shared" si="3"/>
        <v>62525</v>
      </c>
      <c r="G47" s="6">
        <f>+G48</f>
        <v>51288</v>
      </c>
      <c r="H47" s="6">
        <f>+H48</f>
        <v>11237</v>
      </c>
      <c r="I47" s="6">
        <f>+I48</f>
        <v>10023</v>
      </c>
      <c r="J47" s="6">
        <f>+J48</f>
        <v>0</v>
      </c>
      <c r="K47" s="6">
        <f t="shared" si="4"/>
        <v>52502</v>
      </c>
    </row>
    <row r="48" spans="1:11" s="2" customFormat="1" x14ac:dyDescent="0.25">
      <c r="A48" s="5" t="s">
        <v>252</v>
      </c>
      <c r="B48" s="5" t="s">
        <v>132</v>
      </c>
      <c r="C48" s="5" t="s">
        <v>133</v>
      </c>
      <c r="D48" s="6">
        <f>D49+D50</f>
        <v>16500</v>
      </c>
      <c r="E48" s="6">
        <f>E49+E50</f>
        <v>12000</v>
      </c>
      <c r="F48" s="6">
        <f t="shared" si="3"/>
        <v>62525</v>
      </c>
      <c r="G48" s="6">
        <f>G49+G50</f>
        <v>51288</v>
      </c>
      <c r="H48" s="6">
        <f>H49+H50</f>
        <v>11237</v>
      </c>
      <c r="I48" s="6">
        <f>I49+I50</f>
        <v>10023</v>
      </c>
      <c r="J48" s="6">
        <f>J49+J50</f>
        <v>0</v>
      </c>
      <c r="K48" s="6">
        <f t="shared" si="4"/>
        <v>52502</v>
      </c>
    </row>
    <row r="49" spans="1:11" s="2" customFormat="1" x14ac:dyDescent="0.25">
      <c r="A49" s="5" t="s">
        <v>253</v>
      </c>
      <c r="B49" s="5" t="s">
        <v>135</v>
      </c>
      <c r="C49" s="5" t="s">
        <v>136</v>
      </c>
      <c r="D49" s="6">
        <v>0</v>
      </c>
      <c r="E49" s="6">
        <v>0</v>
      </c>
      <c r="F49" s="6">
        <f t="shared" si="3"/>
        <v>2660</v>
      </c>
      <c r="G49" s="6">
        <v>0</v>
      </c>
      <c r="H49" s="6">
        <v>2660</v>
      </c>
      <c r="I49" s="6">
        <v>2660</v>
      </c>
      <c r="J49" s="6">
        <v>0</v>
      </c>
      <c r="K49" s="6">
        <f t="shared" si="4"/>
        <v>0</v>
      </c>
    </row>
    <row r="50" spans="1:11" s="2" customFormat="1" ht="22.5" x14ac:dyDescent="0.25">
      <c r="A50" s="5" t="s">
        <v>254</v>
      </c>
      <c r="B50" s="5" t="s">
        <v>138</v>
      </c>
      <c r="C50" s="5" t="s">
        <v>139</v>
      </c>
      <c r="D50" s="6">
        <v>16500</v>
      </c>
      <c r="E50" s="6">
        <v>12000</v>
      </c>
      <c r="F50" s="6">
        <f t="shared" si="3"/>
        <v>59865</v>
      </c>
      <c r="G50" s="6">
        <v>51288</v>
      </c>
      <c r="H50" s="6">
        <v>8577</v>
      </c>
      <c r="I50" s="6">
        <v>7363</v>
      </c>
      <c r="J50" s="6">
        <v>0</v>
      </c>
      <c r="K50" s="6">
        <f t="shared" si="4"/>
        <v>52502</v>
      </c>
    </row>
    <row r="51" spans="1:11" s="2" customFormat="1" ht="22.5" x14ac:dyDescent="0.25">
      <c r="A51" s="5" t="s">
        <v>255</v>
      </c>
      <c r="B51" s="5" t="s">
        <v>141</v>
      </c>
      <c r="C51" s="5" t="s">
        <v>142</v>
      </c>
      <c r="D51" s="6">
        <f>D52+D54+D57</f>
        <v>179210</v>
      </c>
      <c r="E51" s="6">
        <f>E52+E54+E57</f>
        <v>59710</v>
      </c>
      <c r="F51" s="6">
        <f t="shared" si="3"/>
        <v>934491</v>
      </c>
      <c r="G51" s="6">
        <f>G52+G54+G57</f>
        <v>882775</v>
      </c>
      <c r="H51" s="6">
        <f>H52+H54+H57</f>
        <v>51716</v>
      </c>
      <c r="I51" s="6">
        <f>I52+I54+I57</f>
        <v>82015</v>
      </c>
      <c r="J51" s="6">
        <f>J52+J54+J57</f>
        <v>0</v>
      </c>
      <c r="K51" s="6">
        <f t="shared" si="4"/>
        <v>852476</v>
      </c>
    </row>
    <row r="52" spans="1:11" s="2" customFormat="1" ht="43.5" x14ac:dyDescent="0.25">
      <c r="A52" s="5" t="s">
        <v>256</v>
      </c>
      <c r="B52" s="5" t="s">
        <v>144</v>
      </c>
      <c r="C52" s="5" t="s">
        <v>145</v>
      </c>
      <c r="D52" s="6">
        <f>+D53</f>
        <v>0</v>
      </c>
      <c r="E52" s="6">
        <f>+E53</f>
        <v>0</v>
      </c>
      <c r="F52" s="6">
        <f t="shared" si="3"/>
        <v>8665</v>
      </c>
      <c r="G52" s="6">
        <f>+G53</f>
        <v>8665</v>
      </c>
      <c r="H52" s="6">
        <f>+H53</f>
        <v>0</v>
      </c>
      <c r="I52" s="6">
        <f>+I53</f>
        <v>0</v>
      </c>
      <c r="J52" s="6">
        <f>+J53</f>
        <v>0</v>
      </c>
      <c r="K52" s="6">
        <f t="shared" si="4"/>
        <v>8665</v>
      </c>
    </row>
    <row r="53" spans="1:11" s="2" customFormat="1" ht="22.5" x14ac:dyDescent="0.25">
      <c r="A53" s="5" t="s">
        <v>257</v>
      </c>
      <c r="B53" s="5" t="s">
        <v>147</v>
      </c>
      <c r="C53" s="5" t="s">
        <v>148</v>
      </c>
      <c r="D53" s="6">
        <v>0</v>
      </c>
      <c r="E53" s="6">
        <v>0</v>
      </c>
      <c r="F53" s="6">
        <f t="shared" si="3"/>
        <v>8665</v>
      </c>
      <c r="G53" s="6">
        <v>8665</v>
      </c>
      <c r="H53" s="6">
        <v>0</v>
      </c>
      <c r="I53" s="6">
        <v>0</v>
      </c>
      <c r="J53" s="6">
        <v>0</v>
      </c>
      <c r="K53" s="6">
        <f t="shared" si="4"/>
        <v>8665</v>
      </c>
    </row>
    <row r="54" spans="1:11" s="2" customFormat="1" ht="22.5" x14ac:dyDescent="0.25">
      <c r="A54" s="5" t="s">
        <v>258</v>
      </c>
      <c r="B54" s="5" t="s">
        <v>150</v>
      </c>
      <c r="C54" s="5" t="s">
        <v>151</v>
      </c>
      <c r="D54" s="6">
        <f>D55</f>
        <v>294500</v>
      </c>
      <c r="E54" s="6">
        <f>E55</f>
        <v>175000</v>
      </c>
      <c r="F54" s="6">
        <f t="shared" si="3"/>
        <v>1024897</v>
      </c>
      <c r="G54" s="6">
        <f t="shared" ref="G54:J55" si="5">G55</f>
        <v>874110</v>
      </c>
      <c r="H54" s="6">
        <f t="shared" si="5"/>
        <v>150787</v>
      </c>
      <c r="I54" s="6">
        <f t="shared" si="5"/>
        <v>181086</v>
      </c>
      <c r="J54" s="6">
        <f t="shared" si="5"/>
        <v>0</v>
      </c>
      <c r="K54" s="6">
        <f t="shared" si="4"/>
        <v>843811</v>
      </c>
    </row>
    <row r="55" spans="1:11" s="2" customFormat="1" ht="22.5" x14ac:dyDescent="0.25">
      <c r="A55" s="5" t="s">
        <v>259</v>
      </c>
      <c r="B55" s="5" t="s">
        <v>153</v>
      </c>
      <c r="C55" s="5" t="s">
        <v>154</v>
      </c>
      <c r="D55" s="6">
        <f>D56</f>
        <v>294500</v>
      </c>
      <c r="E55" s="6">
        <f>E56</f>
        <v>175000</v>
      </c>
      <c r="F55" s="6">
        <f t="shared" si="3"/>
        <v>1024897</v>
      </c>
      <c r="G55" s="6">
        <f t="shared" si="5"/>
        <v>874110</v>
      </c>
      <c r="H55" s="6">
        <f t="shared" si="5"/>
        <v>150787</v>
      </c>
      <c r="I55" s="6">
        <f t="shared" si="5"/>
        <v>181086</v>
      </c>
      <c r="J55" s="6">
        <f t="shared" si="5"/>
        <v>0</v>
      </c>
      <c r="K55" s="6">
        <f t="shared" si="4"/>
        <v>843811</v>
      </c>
    </row>
    <row r="56" spans="1:11" s="2" customFormat="1" ht="22.5" x14ac:dyDescent="0.25">
      <c r="A56" s="5" t="s">
        <v>149</v>
      </c>
      <c r="B56" s="5" t="s">
        <v>156</v>
      </c>
      <c r="C56" s="5" t="s">
        <v>157</v>
      </c>
      <c r="D56" s="6">
        <v>294500</v>
      </c>
      <c r="E56" s="6">
        <v>175000</v>
      </c>
      <c r="F56" s="6">
        <f t="shared" si="3"/>
        <v>1024897</v>
      </c>
      <c r="G56" s="6">
        <v>874110</v>
      </c>
      <c r="H56" s="6">
        <v>150787</v>
      </c>
      <c r="I56" s="6">
        <v>181086</v>
      </c>
      <c r="J56" s="6">
        <v>0</v>
      </c>
      <c r="K56" s="6">
        <f t="shared" si="4"/>
        <v>843811</v>
      </c>
    </row>
    <row r="57" spans="1:11" s="2" customFormat="1" ht="22.5" x14ac:dyDescent="0.25">
      <c r="A57" s="5" t="s">
        <v>260</v>
      </c>
      <c r="B57" s="5" t="s">
        <v>261</v>
      </c>
      <c r="C57" s="5" t="s">
        <v>262</v>
      </c>
      <c r="D57" s="6">
        <f>+D58</f>
        <v>-115290</v>
      </c>
      <c r="E57" s="6">
        <f>+E58</f>
        <v>-115290</v>
      </c>
      <c r="F57" s="6">
        <f t="shared" si="3"/>
        <v>-99071</v>
      </c>
      <c r="G57" s="6">
        <f>+G58</f>
        <v>0</v>
      </c>
      <c r="H57" s="6">
        <f>+H58</f>
        <v>-99071</v>
      </c>
      <c r="I57" s="6">
        <f>+I58</f>
        <v>-99071</v>
      </c>
      <c r="J57" s="6">
        <f>+J58</f>
        <v>0</v>
      </c>
      <c r="K57" s="6">
        <f t="shared" si="4"/>
        <v>0</v>
      </c>
    </row>
    <row r="58" spans="1:11" s="2" customFormat="1" ht="33" x14ac:dyDescent="0.25">
      <c r="A58" s="5" t="s">
        <v>263</v>
      </c>
      <c r="B58" s="5" t="s">
        <v>159</v>
      </c>
      <c r="C58" s="5" t="s">
        <v>160</v>
      </c>
      <c r="D58" s="6">
        <v>-115290</v>
      </c>
      <c r="E58" s="6">
        <v>-115290</v>
      </c>
      <c r="F58" s="6">
        <f t="shared" si="3"/>
        <v>-99071</v>
      </c>
      <c r="G58" s="6">
        <v>0</v>
      </c>
      <c r="H58" s="6">
        <v>-99071</v>
      </c>
      <c r="I58" s="6">
        <v>-99071</v>
      </c>
      <c r="J58" s="6">
        <v>0</v>
      </c>
      <c r="K58" s="6">
        <f t="shared" si="4"/>
        <v>0</v>
      </c>
    </row>
    <row r="59" spans="1:11" s="2" customFormat="1" x14ac:dyDescent="0.25">
      <c r="A59" s="5" t="s">
        <v>167</v>
      </c>
      <c r="B59" s="5" t="s">
        <v>186</v>
      </c>
      <c r="C59" s="5" t="s">
        <v>187</v>
      </c>
      <c r="D59" s="6">
        <f>D60</f>
        <v>1049000</v>
      </c>
      <c r="E59" s="6">
        <f>E60</f>
        <v>630550</v>
      </c>
      <c r="F59" s="6">
        <f t="shared" si="3"/>
        <v>159055</v>
      </c>
      <c r="G59" s="6">
        <f>G60</f>
        <v>0</v>
      </c>
      <c r="H59" s="6">
        <f>H60</f>
        <v>159055</v>
      </c>
      <c r="I59" s="6">
        <f>I60</f>
        <v>159055</v>
      </c>
      <c r="J59" s="6">
        <f>J60</f>
        <v>0</v>
      </c>
      <c r="K59" s="6">
        <f t="shared" si="4"/>
        <v>0</v>
      </c>
    </row>
    <row r="60" spans="1:11" s="2" customFormat="1" ht="22.5" x14ac:dyDescent="0.25">
      <c r="A60" s="5" t="s">
        <v>170</v>
      </c>
      <c r="B60" s="5" t="s">
        <v>189</v>
      </c>
      <c r="C60" s="5" t="s">
        <v>190</v>
      </c>
      <c r="D60" s="6">
        <f>D61+D65</f>
        <v>1049000</v>
      </c>
      <c r="E60" s="6">
        <f>E61+E65</f>
        <v>630550</v>
      </c>
      <c r="F60" s="6">
        <f t="shared" si="3"/>
        <v>159055</v>
      </c>
      <c r="G60" s="6">
        <f>G61+G65</f>
        <v>0</v>
      </c>
      <c r="H60" s="6">
        <f>H61+H65</f>
        <v>159055</v>
      </c>
      <c r="I60" s="6">
        <f>I61+I65</f>
        <v>159055</v>
      </c>
      <c r="J60" s="6">
        <f>J61+J65</f>
        <v>0</v>
      </c>
      <c r="K60" s="6">
        <f t="shared" si="4"/>
        <v>0</v>
      </c>
    </row>
    <row r="61" spans="1:11" s="2" customFormat="1" ht="96" x14ac:dyDescent="0.25">
      <c r="A61" s="5" t="s">
        <v>264</v>
      </c>
      <c r="B61" s="5" t="s">
        <v>192</v>
      </c>
      <c r="C61" s="5" t="s">
        <v>193</v>
      </c>
      <c r="D61" s="6">
        <f>+D62+D63+D64</f>
        <v>729000</v>
      </c>
      <c r="E61" s="6">
        <f>+E62+E63+E64</f>
        <v>310550</v>
      </c>
      <c r="F61" s="6">
        <f t="shared" si="3"/>
        <v>159055</v>
      </c>
      <c r="G61" s="6">
        <f>+G62+G63+G64</f>
        <v>0</v>
      </c>
      <c r="H61" s="6">
        <f>+H62+H63+H64</f>
        <v>159055</v>
      </c>
      <c r="I61" s="6">
        <f>+I62+I63+I64</f>
        <v>159055</v>
      </c>
      <c r="J61" s="6">
        <f>+J62+J63+J64</f>
        <v>0</v>
      </c>
      <c r="K61" s="6">
        <f t="shared" si="4"/>
        <v>0</v>
      </c>
    </row>
    <row r="62" spans="1:11" s="2" customFormat="1" ht="43.5" x14ac:dyDescent="0.25">
      <c r="A62" s="5" t="s">
        <v>176</v>
      </c>
      <c r="B62" s="5" t="s">
        <v>195</v>
      </c>
      <c r="C62" s="5" t="s">
        <v>196</v>
      </c>
      <c r="D62" s="6">
        <v>650000</v>
      </c>
      <c r="E62" s="6">
        <v>250000</v>
      </c>
      <c r="F62" s="6">
        <f t="shared" si="3"/>
        <v>94652</v>
      </c>
      <c r="G62" s="6">
        <v>0</v>
      </c>
      <c r="H62" s="6">
        <v>94652</v>
      </c>
      <c r="I62" s="6">
        <v>94652</v>
      </c>
      <c r="J62" s="6">
        <v>0</v>
      </c>
      <c r="K62" s="6">
        <f t="shared" si="4"/>
        <v>0</v>
      </c>
    </row>
    <row r="63" spans="1:11" s="2" customFormat="1" ht="22.5" x14ac:dyDescent="0.25">
      <c r="A63" s="5" t="s">
        <v>265</v>
      </c>
      <c r="B63" s="5" t="s">
        <v>198</v>
      </c>
      <c r="C63" s="5" t="s">
        <v>199</v>
      </c>
      <c r="D63" s="6">
        <v>79000</v>
      </c>
      <c r="E63" s="6">
        <v>60550</v>
      </c>
      <c r="F63" s="6">
        <f t="shared" si="3"/>
        <v>58403</v>
      </c>
      <c r="G63" s="6">
        <v>0</v>
      </c>
      <c r="H63" s="6">
        <v>58403</v>
      </c>
      <c r="I63" s="6">
        <v>58403</v>
      </c>
      <c r="J63" s="6">
        <v>0</v>
      </c>
      <c r="K63" s="6">
        <f t="shared" si="4"/>
        <v>0</v>
      </c>
    </row>
    <row r="64" spans="1:11" s="2" customFormat="1" ht="43.5" x14ac:dyDescent="0.25">
      <c r="A64" s="5" t="s">
        <v>266</v>
      </c>
      <c r="B64" s="5" t="s">
        <v>201</v>
      </c>
      <c r="C64" s="5" t="s">
        <v>202</v>
      </c>
      <c r="D64" s="6">
        <v>0</v>
      </c>
      <c r="E64" s="6">
        <v>0</v>
      </c>
      <c r="F64" s="6">
        <f t="shared" si="3"/>
        <v>6000</v>
      </c>
      <c r="G64" s="6">
        <v>0</v>
      </c>
      <c r="H64" s="6">
        <v>6000</v>
      </c>
      <c r="I64" s="6">
        <v>6000</v>
      </c>
      <c r="J64" s="6">
        <v>0</v>
      </c>
      <c r="K64" s="6">
        <f t="shared" si="4"/>
        <v>0</v>
      </c>
    </row>
    <row r="65" spans="1:12" s="2" customFormat="1" ht="33" x14ac:dyDescent="0.25">
      <c r="A65" s="5" t="s">
        <v>267</v>
      </c>
      <c r="B65" s="5" t="s">
        <v>222</v>
      </c>
      <c r="C65" s="5" t="s">
        <v>223</v>
      </c>
      <c r="D65" s="6">
        <f>+D66</f>
        <v>320000</v>
      </c>
      <c r="E65" s="6">
        <f>+E66</f>
        <v>320000</v>
      </c>
      <c r="F65" s="6">
        <f t="shared" si="3"/>
        <v>0</v>
      </c>
      <c r="G65" s="6">
        <f>+G66</f>
        <v>0</v>
      </c>
      <c r="H65" s="6">
        <f>+H66</f>
        <v>0</v>
      </c>
      <c r="I65" s="6">
        <f>+I66</f>
        <v>0</v>
      </c>
      <c r="J65" s="6">
        <f>+J66</f>
        <v>0</v>
      </c>
      <c r="K65" s="6">
        <f t="shared" si="4"/>
        <v>0</v>
      </c>
    </row>
    <row r="66" spans="1:12" s="2" customFormat="1" ht="43.5" x14ac:dyDescent="0.25">
      <c r="A66" s="5" t="s">
        <v>268</v>
      </c>
      <c r="B66" s="5" t="s">
        <v>225</v>
      </c>
      <c r="C66" s="5" t="s">
        <v>226</v>
      </c>
      <c r="D66" s="6">
        <v>320000</v>
      </c>
      <c r="E66" s="6">
        <v>320000</v>
      </c>
      <c r="F66" s="6">
        <f t="shared" si="3"/>
        <v>0</v>
      </c>
      <c r="G66" s="6">
        <v>0</v>
      </c>
      <c r="H66" s="6">
        <v>0</v>
      </c>
      <c r="I66" s="6">
        <v>0</v>
      </c>
      <c r="J66" s="6">
        <v>0</v>
      </c>
      <c r="K66" s="6">
        <f t="shared" si="4"/>
        <v>0</v>
      </c>
    </row>
    <row r="67" spans="1:12" s="2" customFormat="1" x14ac:dyDescent="0.25">
      <c r="A67" s="3"/>
      <c r="B67" s="3"/>
      <c r="C67" s="3"/>
      <c r="D67" s="4"/>
      <c r="E67" s="4"/>
      <c r="F67" s="4"/>
      <c r="G67" s="4"/>
      <c r="H67" s="4"/>
      <c r="I67" s="4"/>
      <c r="J67" s="4"/>
      <c r="K67" s="4"/>
    </row>
    <row r="68" spans="1:12" x14ac:dyDescent="0.25">
      <c r="A68" s="9" t="s">
        <v>236</v>
      </c>
      <c r="B68" s="9"/>
      <c r="C68" s="9"/>
      <c r="D68" s="9"/>
      <c r="E68" s="9" t="s">
        <v>238</v>
      </c>
      <c r="F68" s="9"/>
      <c r="G68" s="9"/>
      <c r="H68" s="9"/>
      <c r="I68" s="9" t="s">
        <v>239</v>
      </c>
      <c r="J68" s="9"/>
      <c r="K68" s="9"/>
      <c r="L68" s="9"/>
    </row>
    <row r="69" spans="1:12" x14ac:dyDescent="0.25">
      <c r="A69" s="10" t="s">
        <v>237</v>
      </c>
      <c r="B69" s="10"/>
      <c r="C69" s="10"/>
      <c r="D69" s="10"/>
      <c r="E69" s="10"/>
      <c r="F69" s="10"/>
      <c r="G69" s="10"/>
      <c r="H69" s="10"/>
      <c r="I69" s="10" t="s">
        <v>240</v>
      </c>
      <c r="J69" s="10"/>
      <c r="K69" s="10"/>
      <c r="L69" s="10"/>
    </row>
    <row r="135" spans="1:20" x14ac:dyDescent="0.25">
      <c r="A135" s="7"/>
      <c r="B135" s="7"/>
      <c r="C135" s="7"/>
      <c r="D135" s="7"/>
      <c r="I135" s="7"/>
      <c r="J135" s="7"/>
      <c r="K135" s="7"/>
      <c r="L135" s="7"/>
      <c r="Q135" s="7"/>
      <c r="R135" s="7"/>
      <c r="S135" s="7"/>
      <c r="T135" s="7"/>
    </row>
  </sheetData>
  <mergeCells count="23">
    <mergeCell ref="I7:I10"/>
    <mergeCell ref="J7:J10"/>
    <mergeCell ref="K7:K10"/>
    <mergeCell ref="A1:K1"/>
    <mergeCell ref="A2:K2"/>
    <mergeCell ref="A3:K3"/>
    <mergeCell ref="A4:K4"/>
    <mergeCell ref="A5:K5"/>
    <mergeCell ref="A11:B11"/>
    <mergeCell ref="C7:C10"/>
    <mergeCell ref="D7:D10"/>
    <mergeCell ref="E7:E10"/>
    <mergeCell ref="F7:H7"/>
    <mergeCell ref="F8:F10"/>
    <mergeCell ref="G8:G10"/>
    <mergeCell ref="H8:H10"/>
    <mergeCell ref="A7:B10"/>
    <mergeCell ref="A68:D68"/>
    <mergeCell ref="A69:D69"/>
    <mergeCell ref="E68:H68"/>
    <mergeCell ref="E69:H69"/>
    <mergeCell ref="I68:L68"/>
    <mergeCell ref="I69:L6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5AAEF-A92A-4F0D-89D4-9B13CD0E1339}">
  <dimension ref="A1:T869"/>
  <sheetViews>
    <sheetView tabSelected="1" workbookViewId="0">
      <selection activeCell="J7" sqref="J7:J10"/>
    </sheetView>
  </sheetViews>
  <sheetFormatPr defaultRowHeight="15" x14ac:dyDescent="0.25"/>
  <cols>
    <col min="1" max="1" width="5.7109375" customWidth="1"/>
    <col min="2" max="2" width="41.85546875" customWidth="1"/>
    <col min="3" max="3" width="11.7109375" customWidth="1"/>
    <col min="4" max="11" width="14.42578125" customWidth="1"/>
    <col min="12" max="12" width="18.140625" bestFit="1" customWidth="1"/>
  </cols>
  <sheetData>
    <row r="1" spans="1:1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2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69.95" customHeight="1" x14ac:dyDescent="0.25">
      <c r="A4" s="14" t="s">
        <v>269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x14ac:dyDescent="0.25">
      <c r="A5" s="12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 ht="15.75" thickBot="1" x14ac:dyDescent="0.3"/>
    <row r="7" spans="1:11" s="2" customFormat="1" ht="15.75" thickBot="1" x14ac:dyDescent="0.3">
      <c r="A7" s="11" t="s">
        <v>5</v>
      </c>
      <c r="B7" s="11"/>
      <c r="C7" s="11" t="s">
        <v>7</v>
      </c>
      <c r="D7" s="11" t="s">
        <v>9</v>
      </c>
      <c r="E7" s="11" t="s">
        <v>10</v>
      </c>
      <c r="F7" s="11" t="s">
        <v>11</v>
      </c>
      <c r="G7" s="11"/>
      <c r="H7" s="11"/>
      <c r="I7" s="11" t="s">
        <v>16</v>
      </c>
      <c r="J7" s="11" t="s">
        <v>17</v>
      </c>
      <c r="K7" s="11" t="s">
        <v>18</v>
      </c>
    </row>
    <row r="8" spans="1:11" s="2" customFormat="1" ht="15.75" thickBot="1" x14ac:dyDescent="0.3">
      <c r="A8" s="11"/>
      <c r="B8" s="11"/>
      <c r="C8" s="11"/>
      <c r="D8" s="11"/>
      <c r="E8" s="11"/>
      <c r="F8" s="11" t="s">
        <v>12</v>
      </c>
      <c r="G8" s="11" t="s">
        <v>14</v>
      </c>
      <c r="H8" s="11" t="s">
        <v>15</v>
      </c>
      <c r="I8" s="11"/>
      <c r="J8" s="11"/>
      <c r="K8" s="11"/>
    </row>
    <row r="9" spans="1:11" s="2" customFormat="1" ht="15.75" thickBot="1" x14ac:dyDescent="0.3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1" s="2" customFormat="1" ht="15.75" thickBot="1" x14ac:dyDescent="0.3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s="2" customFormat="1" ht="15.75" thickBot="1" x14ac:dyDescent="0.3">
      <c r="A11" s="11" t="s">
        <v>6</v>
      </c>
      <c r="B11" s="11"/>
      <c r="C11" s="1" t="s">
        <v>8</v>
      </c>
      <c r="D11" s="1">
        <v>1</v>
      </c>
      <c r="E11" s="1">
        <v>2</v>
      </c>
      <c r="F11" s="1" t="s">
        <v>13</v>
      </c>
      <c r="G11" s="1">
        <v>4</v>
      </c>
      <c r="H11" s="1">
        <v>5</v>
      </c>
      <c r="I11" s="1">
        <v>6</v>
      </c>
      <c r="J11" s="1">
        <v>7</v>
      </c>
      <c r="K11" s="1" t="s">
        <v>19</v>
      </c>
    </row>
    <row r="12" spans="1:11" s="2" customFormat="1" ht="22.5" x14ac:dyDescent="0.25">
      <c r="A12" s="5" t="s">
        <v>20</v>
      </c>
      <c r="B12" s="5" t="s">
        <v>270</v>
      </c>
      <c r="C12" s="5" t="s">
        <v>22</v>
      </c>
      <c r="D12" s="6">
        <f>D13+D18+D22+D25</f>
        <v>28569910</v>
      </c>
      <c r="E12" s="6">
        <f>E13+E18+E22+E25</f>
        <v>28569910</v>
      </c>
      <c r="F12" s="6">
        <f t="shared" ref="F12:F37" si="0">G12+H12</f>
        <v>3908440</v>
      </c>
      <c r="G12" s="6">
        <f>G13+G18+G22+G25</f>
        <v>88</v>
      </c>
      <c r="H12" s="6">
        <f>H13+H18+H22+H25</f>
        <v>3908352</v>
      </c>
      <c r="I12" s="6">
        <f>I13+I18+I22+I25</f>
        <v>3907151</v>
      </c>
      <c r="J12" s="6">
        <f>J13+J18+J22+J25</f>
        <v>0</v>
      </c>
      <c r="K12" s="6">
        <f t="shared" ref="K12:K37" si="1">F12-I12-J12</f>
        <v>1289</v>
      </c>
    </row>
    <row r="13" spans="1:11" s="2" customFormat="1" x14ac:dyDescent="0.25">
      <c r="A13" s="5" t="s">
        <v>23</v>
      </c>
      <c r="B13" s="5" t="s">
        <v>27</v>
      </c>
      <c r="C13" s="5" t="s">
        <v>28</v>
      </c>
      <c r="D13" s="6">
        <f t="shared" ref="D13:E16" si="2">+D14</f>
        <v>115290</v>
      </c>
      <c r="E13" s="6">
        <f t="shared" si="2"/>
        <v>115290</v>
      </c>
      <c r="F13" s="6">
        <f t="shared" si="0"/>
        <v>99071</v>
      </c>
      <c r="G13" s="6">
        <f t="shared" ref="G13:J16" si="3">+G14</f>
        <v>0</v>
      </c>
      <c r="H13" s="6">
        <f t="shared" si="3"/>
        <v>99071</v>
      </c>
      <c r="I13" s="6">
        <f t="shared" si="3"/>
        <v>99071</v>
      </c>
      <c r="J13" s="6">
        <f t="shared" si="3"/>
        <v>0</v>
      </c>
      <c r="K13" s="6">
        <f t="shared" si="1"/>
        <v>0</v>
      </c>
    </row>
    <row r="14" spans="1:11" s="2" customFormat="1" x14ac:dyDescent="0.25">
      <c r="A14" s="5" t="s">
        <v>271</v>
      </c>
      <c r="B14" s="5" t="s">
        <v>123</v>
      </c>
      <c r="C14" s="5" t="s">
        <v>124</v>
      </c>
      <c r="D14" s="6">
        <f t="shared" si="2"/>
        <v>115290</v>
      </c>
      <c r="E14" s="6">
        <f t="shared" si="2"/>
        <v>115290</v>
      </c>
      <c r="F14" s="6">
        <f t="shared" si="0"/>
        <v>99071</v>
      </c>
      <c r="G14" s="6">
        <f t="shared" si="3"/>
        <v>0</v>
      </c>
      <c r="H14" s="6">
        <f t="shared" si="3"/>
        <v>99071</v>
      </c>
      <c r="I14" s="6">
        <f t="shared" si="3"/>
        <v>99071</v>
      </c>
      <c r="J14" s="6">
        <f t="shared" si="3"/>
        <v>0</v>
      </c>
      <c r="K14" s="6">
        <f t="shared" si="1"/>
        <v>0</v>
      </c>
    </row>
    <row r="15" spans="1:11" s="2" customFormat="1" ht="22.5" x14ac:dyDescent="0.25">
      <c r="A15" s="5" t="s">
        <v>243</v>
      </c>
      <c r="B15" s="5" t="s">
        <v>141</v>
      </c>
      <c r="C15" s="5" t="s">
        <v>142</v>
      </c>
      <c r="D15" s="6">
        <f t="shared" si="2"/>
        <v>115290</v>
      </c>
      <c r="E15" s="6">
        <f t="shared" si="2"/>
        <v>115290</v>
      </c>
      <c r="F15" s="6">
        <f t="shared" si="0"/>
        <v>99071</v>
      </c>
      <c r="G15" s="6">
        <f t="shared" si="3"/>
        <v>0</v>
      </c>
      <c r="H15" s="6">
        <f t="shared" si="3"/>
        <v>99071</v>
      </c>
      <c r="I15" s="6">
        <f t="shared" si="3"/>
        <v>99071</v>
      </c>
      <c r="J15" s="6">
        <f t="shared" si="3"/>
        <v>0</v>
      </c>
      <c r="K15" s="6">
        <f t="shared" si="1"/>
        <v>0</v>
      </c>
    </row>
    <row r="16" spans="1:11" s="2" customFormat="1" ht="22.5" x14ac:dyDescent="0.25">
      <c r="A16" s="5" t="s">
        <v>272</v>
      </c>
      <c r="B16" s="5" t="s">
        <v>261</v>
      </c>
      <c r="C16" s="5" t="s">
        <v>262</v>
      </c>
      <c r="D16" s="6">
        <f t="shared" si="2"/>
        <v>115290</v>
      </c>
      <c r="E16" s="6">
        <f t="shared" si="2"/>
        <v>115290</v>
      </c>
      <c r="F16" s="6">
        <f t="shared" si="0"/>
        <v>99071</v>
      </c>
      <c r="G16" s="6">
        <f t="shared" si="3"/>
        <v>0</v>
      </c>
      <c r="H16" s="6">
        <f t="shared" si="3"/>
        <v>99071</v>
      </c>
      <c r="I16" s="6">
        <f t="shared" si="3"/>
        <v>99071</v>
      </c>
      <c r="J16" s="6">
        <f t="shared" si="3"/>
        <v>0</v>
      </c>
      <c r="K16" s="6">
        <f t="shared" si="1"/>
        <v>0</v>
      </c>
    </row>
    <row r="17" spans="1:11" s="2" customFormat="1" x14ac:dyDescent="0.25">
      <c r="A17" s="5" t="s">
        <v>273</v>
      </c>
      <c r="B17" s="5" t="s">
        <v>162</v>
      </c>
      <c r="C17" s="5" t="s">
        <v>163</v>
      </c>
      <c r="D17" s="6">
        <v>115290</v>
      </c>
      <c r="E17" s="6">
        <v>115290</v>
      </c>
      <c r="F17" s="6">
        <f t="shared" si="0"/>
        <v>99071</v>
      </c>
      <c r="G17" s="6">
        <v>0</v>
      </c>
      <c r="H17" s="6">
        <v>99071</v>
      </c>
      <c r="I17" s="6">
        <v>99071</v>
      </c>
      <c r="J17" s="6">
        <v>0</v>
      </c>
      <c r="K17" s="6">
        <f t="shared" si="1"/>
        <v>0</v>
      </c>
    </row>
    <row r="18" spans="1:11" s="2" customFormat="1" x14ac:dyDescent="0.25">
      <c r="A18" s="5" t="s">
        <v>274</v>
      </c>
      <c r="B18" s="5" t="s">
        <v>165</v>
      </c>
      <c r="C18" s="5" t="s">
        <v>166</v>
      </c>
      <c r="D18" s="6">
        <f>D19</f>
        <v>0</v>
      </c>
      <c r="E18" s="6">
        <f>E19</f>
        <v>0</v>
      </c>
      <c r="F18" s="6">
        <f t="shared" si="0"/>
        <v>7168</v>
      </c>
      <c r="G18" s="6">
        <f>G19</f>
        <v>88</v>
      </c>
      <c r="H18" s="6">
        <f>H19</f>
        <v>7080</v>
      </c>
      <c r="I18" s="6">
        <f>I19</f>
        <v>5879</v>
      </c>
      <c r="J18" s="6">
        <f>J19</f>
        <v>0</v>
      </c>
      <c r="K18" s="6">
        <f t="shared" si="1"/>
        <v>1289</v>
      </c>
    </row>
    <row r="19" spans="1:11" s="2" customFormat="1" ht="33" x14ac:dyDescent="0.25">
      <c r="A19" s="5" t="s">
        <v>245</v>
      </c>
      <c r="B19" s="5" t="s">
        <v>168</v>
      </c>
      <c r="C19" s="5" t="s">
        <v>169</v>
      </c>
      <c r="D19" s="6">
        <f>D20+D21</f>
        <v>0</v>
      </c>
      <c r="E19" s="6">
        <f>E20+E21</f>
        <v>0</v>
      </c>
      <c r="F19" s="6">
        <f t="shared" si="0"/>
        <v>7168</v>
      </c>
      <c r="G19" s="6">
        <f>G20+G21</f>
        <v>88</v>
      </c>
      <c r="H19" s="6">
        <f>H20+H21</f>
        <v>7080</v>
      </c>
      <c r="I19" s="6">
        <f>I20+I21</f>
        <v>5879</v>
      </c>
      <c r="J19" s="6">
        <f>J20+J21</f>
        <v>0</v>
      </c>
      <c r="K19" s="6">
        <f t="shared" si="1"/>
        <v>1289</v>
      </c>
    </row>
    <row r="20" spans="1:11" s="2" customFormat="1" ht="22.5" x14ac:dyDescent="0.25">
      <c r="A20" s="5" t="s">
        <v>56</v>
      </c>
      <c r="B20" s="5" t="s">
        <v>171</v>
      </c>
      <c r="C20" s="5" t="s">
        <v>172</v>
      </c>
      <c r="D20" s="6">
        <v>0</v>
      </c>
      <c r="E20" s="6">
        <v>0</v>
      </c>
      <c r="F20" s="6">
        <f t="shared" si="0"/>
        <v>7168</v>
      </c>
      <c r="G20" s="6">
        <v>0</v>
      </c>
      <c r="H20" s="6">
        <v>7168</v>
      </c>
      <c r="I20" s="6">
        <v>5879</v>
      </c>
      <c r="J20" s="6">
        <v>0</v>
      </c>
      <c r="K20" s="6">
        <f t="shared" si="1"/>
        <v>1289</v>
      </c>
    </row>
    <row r="21" spans="1:11" s="2" customFormat="1" ht="22.5" x14ac:dyDescent="0.25">
      <c r="A21" s="5" t="s">
        <v>65</v>
      </c>
      <c r="B21" s="5" t="s">
        <v>174</v>
      </c>
      <c r="C21" s="5" t="s">
        <v>175</v>
      </c>
      <c r="D21" s="6">
        <v>0</v>
      </c>
      <c r="E21" s="6">
        <v>0</v>
      </c>
      <c r="F21" s="6">
        <f t="shared" si="0"/>
        <v>0</v>
      </c>
      <c r="G21" s="6">
        <v>88</v>
      </c>
      <c r="H21" s="6">
        <v>-88</v>
      </c>
      <c r="I21" s="6">
        <v>0</v>
      </c>
      <c r="J21" s="6">
        <v>0</v>
      </c>
      <c r="K21" s="6">
        <f t="shared" si="1"/>
        <v>0</v>
      </c>
    </row>
    <row r="22" spans="1:11" s="2" customFormat="1" ht="22.5" x14ac:dyDescent="0.25">
      <c r="A22" s="5" t="s">
        <v>71</v>
      </c>
      <c r="B22" s="5" t="s">
        <v>177</v>
      </c>
      <c r="C22" s="5" t="s">
        <v>178</v>
      </c>
      <c r="D22" s="6">
        <f>D23</f>
        <v>0</v>
      </c>
      <c r="E22" s="6">
        <f>E23</f>
        <v>0</v>
      </c>
      <c r="F22" s="6">
        <f t="shared" si="0"/>
        <v>454501</v>
      </c>
      <c r="G22" s="6">
        <f>G23</f>
        <v>0</v>
      </c>
      <c r="H22" s="6">
        <f>H23</f>
        <v>454501</v>
      </c>
      <c r="I22" s="6">
        <f>I23</f>
        <v>454501</v>
      </c>
      <c r="J22" s="6">
        <f>J23</f>
        <v>0</v>
      </c>
      <c r="K22" s="6">
        <f t="shared" si="1"/>
        <v>0</v>
      </c>
    </row>
    <row r="23" spans="1:11" s="2" customFormat="1" ht="43.5" x14ac:dyDescent="0.25">
      <c r="A23" s="5" t="s">
        <v>74</v>
      </c>
      <c r="B23" s="5" t="s">
        <v>180</v>
      </c>
      <c r="C23" s="5" t="s">
        <v>181</v>
      </c>
      <c r="D23" s="6">
        <f>+D24</f>
        <v>0</v>
      </c>
      <c r="E23" s="6">
        <f>+E24</f>
        <v>0</v>
      </c>
      <c r="F23" s="6">
        <f t="shared" si="0"/>
        <v>454501</v>
      </c>
      <c r="G23" s="6">
        <f>+G24</f>
        <v>0</v>
      </c>
      <c r="H23" s="6">
        <f>+H24</f>
        <v>454501</v>
      </c>
      <c r="I23" s="6">
        <f>+I24</f>
        <v>454501</v>
      </c>
      <c r="J23" s="6">
        <f>+J24</f>
        <v>0</v>
      </c>
      <c r="K23" s="6">
        <f t="shared" si="1"/>
        <v>0</v>
      </c>
    </row>
    <row r="24" spans="1:11" s="2" customFormat="1" ht="33" x14ac:dyDescent="0.25">
      <c r="A24" s="5" t="s">
        <v>80</v>
      </c>
      <c r="B24" s="5" t="s">
        <v>183</v>
      </c>
      <c r="C24" s="5" t="s">
        <v>184</v>
      </c>
      <c r="D24" s="6">
        <v>0</v>
      </c>
      <c r="E24" s="6">
        <v>0</v>
      </c>
      <c r="F24" s="6">
        <f t="shared" si="0"/>
        <v>454501</v>
      </c>
      <c r="G24" s="6">
        <v>0</v>
      </c>
      <c r="H24" s="6">
        <v>454501</v>
      </c>
      <c r="I24" s="6">
        <v>454501</v>
      </c>
      <c r="J24" s="6">
        <v>0</v>
      </c>
      <c r="K24" s="6">
        <f t="shared" si="1"/>
        <v>0</v>
      </c>
    </row>
    <row r="25" spans="1:11" s="2" customFormat="1" x14ac:dyDescent="0.25">
      <c r="A25" s="5" t="s">
        <v>92</v>
      </c>
      <c r="B25" s="5" t="s">
        <v>186</v>
      </c>
      <c r="C25" s="5" t="s">
        <v>187</v>
      </c>
      <c r="D25" s="6">
        <f>D26</f>
        <v>28454620</v>
      </c>
      <c r="E25" s="6">
        <f>E26</f>
        <v>28454620</v>
      </c>
      <c r="F25" s="6">
        <f t="shared" si="0"/>
        <v>3347700</v>
      </c>
      <c r="G25" s="6">
        <f>G26</f>
        <v>0</v>
      </c>
      <c r="H25" s="6">
        <f>H26</f>
        <v>3347700</v>
      </c>
      <c r="I25" s="6">
        <f>I26</f>
        <v>3347700</v>
      </c>
      <c r="J25" s="6">
        <f>J26</f>
        <v>0</v>
      </c>
      <c r="K25" s="6">
        <f t="shared" si="1"/>
        <v>0</v>
      </c>
    </row>
    <row r="26" spans="1:11" s="2" customFormat="1" ht="22.5" x14ac:dyDescent="0.25">
      <c r="A26" s="5" t="s">
        <v>275</v>
      </c>
      <c r="B26" s="5" t="s">
        <v>189</v>
      </c>
      <c r="C26" s="5" t="s">
        <v>190</v>
      </c>
      <c r="D26" s="6">
        <f>D27+D34</f>
        <v>28454620</v>
      </c>
      <c r="E26" s="6">
        <f>E27+E34</f>
        <v>28454620</v>
      </c>
      <c r="F26" s="6">
        <f t="shared" si="0"/>
        <v>3347700</v>
      </c>
      <c r="G26" s="6">
        <f>G27+G34</f>
        <v>0</v>
      </c>
      <c r="H26" s="6">
        <f>H27+H34</f>
        <v>3347700</v>
      </c>
      <c r="I26" s="6">
        <f>I27+I34</f>
        <v>3347700</v>
      </c>
      <c r="J26" s="6">
        <f>J27+J34</f>
        <v>0</v>
      </c>
      <c r="K26" s="6">
        <f t="shared" si="1"/>
        <v>0</v>
      </c>
    </row>
    <row r="27" spans="1:11" s="2" customFormat="1" ht="96" x14ac:dyDescent="0.25">
      <c r="A27" s="5" t="s">
        <v>248</v>
      </c>
      <c r="B27" s="5" t="s">
        <v>192</v>
      </c>
      <c r="C27" s="5" t="s">
        <v>193</v>
      </c>
      <c r="D27" s="6">
        <f>+D28+D29+D31</f>
        <v>27278290</v>
      </c>
      <c r="E27" s="6">
        <f>+E28+E29+E31</f>
        <v>27278290</v>
      </c>
      <c r="F27" s="6">
        <f t="shared" si="0"/>
        <v>3347700</v>
      </c>
      <c r="G27" s="6">
        <f>+G28+G29+G31</f>
        <v>0</v>
      </c>
      <c r="H27" s="6">
        <f>+H28+H29+H31</f>
        <v>3347700</v>
      </c>
      <c r="I27" s="6">
        <f>+I28+I29+I31</f>
        <v>3347700</v>
      </c>
      <c r="J27" s="6">
        <f>+J28+J29+J31</f>
        <v>0</v>
      </c>
      <c r="K27" s="6">
        <f t="shared" si="1"/>
        <v>0</v>
      </c>
    </row>
    <row r="28" spans="1:11" s="2" customFormat="1" ht="33" x14ac:dyDescent="0.25">
      <c r="A28" s="5" t="s">
        <v>155</v>
      </c>
      <c r="B28" s="5" t="s">
        <v>204</v>
      </c>
      <c r="C28" s="5" t="s">
        <v>205</v>
      </c>
      <c r="D28" s="6">
        <v>25856600</v>
      </c>
      <c r="E28" s="6">
        <v>25856600</v>
      </c>
      <c r="F28" s="6">
        <f t="shared" si="0"/>
        <v>3315986</v>
      </c>
      <c r="G28" s="6">
        <v>0</v>
      </c>
      <c r="H28" s="6">
        <v>3315986</v>
      </c>
      <c r="I28" s="6">
        <v>3315986</v>
      </c>
      <c r="J28" s="6">
        <v>0</v>
      </c>
      <c r="K28" s="6">
        <f t="shared" si="1"/>
        <v>0</v>
      </c>
    </row>
    <row r="29" spans="1:11" s="2" customFormat="1" ht="33" x14ac:dyDescent="0.25">
      <c r="A29" s="5" t="s">
        <v>276</v>
      </c>
      <c r="B29" s="5" t="s">
        <v>207</v>
      </c>
      <c r="C29" s="5" t="s">
        <v>208</v>
      </c>
      <c r="D29" s="6">
        <f>D30</f>
        <v>1389970</v>
      </c>
      <c r="E29" s="6">
        <f>E30</f>
        <v>1389970</v>
      </c>
      <c r="F29" s="6">
        <f t="shared" si="0"/>
        <v>0</v>
      </c>
      <c r="G29" s="6">
        <f>G30</f>
        <v>0</v>
      </c>
      <c r="H29" s="6">
        <f>H30</f>
        <v>0</v>
      </c>
      <c r="I29" s="6">
        <f>I30</f>
        <v>0</v>
      </c>
      <c r="J29" s="6">
        <f>J30</f>
        <v>0</v>
      </c>
      <c r="K29" s="6">
        <f t="shared" si="1"/>
        <v>0</v>
      </c>
    </row>
    <row r="30" spans="1:11" s="2" customFormat="1" x14ac:dyDescent="0.25">
      <c r="A30" s="5" t="s">
        <v>277</v>
      </c>
      <c r="B30" s="5" t="s">
        <v>210</v>
      </c>
      <c r="C30" s="5" t="s">
        <v>211</v>
      </c>
      <c r="D30" s="6">
        <v>1389970</v>
      </c>
      <c r="E30" s="6">
        <v>1389970</v>
      </c>
      <c r="F30" s="6">
        <f t="shared" si="0"/>
        <v>0</v>
      </c>
      <c r="G30" s="6">
        <v>0</v>
      </c>
      <c r="H30" s="6">
        <v>0</v>
      </c>
      <c r="I30" s="6">
        <v>0</v>
      </c>
      <c r="J30" s="6">
        <v>0</v>
      </c>
      <c r="K30" s="6">
        <f t="shared" si="1"/>
        <v>0</v>
      </c>
    </row>
    <row r="31" spans="1:11" s="2" customFormat="1" ht="22.5" x14ac:dyDescent="0.25">
      <c r="A31" s="5" t="s">
        <v>278</v>
      </c>
      <c r="B31" s="5" t="s">
        <v>213</v>
      </c>
      <c r="C31" s="5" t="s">
        <v>214</v>
      </c>
      <c r="D31" s="6">
        <f>D32+D33</f>
        <v>31720</v>
      </c>
      <c r="E31" s="6">
        <f>E32+E33</f>
        <v>31720</v>
      </c>
      <c r="F31" s="6">
        <f t="shared" si="0"/>
        <v>31714</v>
      </c>
      <c r="G31" s="6">
        <f>G32+G33</f>
        <v>0</v>
      </c>
      <c r="H31" s="6">
        <f>H32+H33</f>
        <v>31714</v>
      </c>
      <c r="I31" s="6">
        <f>I32+I33</f>
        <v>31714</v>
      </c>
      <c r="J31" s="6">
        <f>J32+J33</f>
        <v>0</v>
      </c>
      <c r="K31" s="6">
        <f t="shared" si="1"/>
        <v>0</v>
      </c>
    </row>
    <row r="32" spans="1:11" s="2" customFormat="1" x14ac:dyDescent="0.25">
      <c r="A32" s="5" t="s">
        <v>279</v>
      </c>
      <c r="B32" s="5" t="s">
        <v>216</v>
      </c>
      <c r="C32" s="5" t="s">
        <v>217</v>
      </c>
      <c r="D32" s="6">
        <v>27230</v>
      </c>
      <c r="E32" s="6">
        <v>27230</v>
      </c>
      <c r="F32" s="6">
        <f t="shared" si="0"/>
        <v>27225</v>
      </c>
      <c r="G32" s="6">
        <v>0</v>
      </c>
      <c r="H32" s="6">
        <v>27225</v>
      </c>
      <c r="I32" s="6">
        <v>27225</v>
      </c>
      <c r="J32" s="6">
        <v>0</v>
      </c>
      <c r="K32" s="6">
        <f t="shared" si="1"/>
        <v>0</v>
      </c>
    </row>
    <row r="33" spans="1:12" s="2" customFormat="1" x14ac:dyDescent="0.25">
      <c r="A33" s="5" t="s">
        <v>280</v>
      </c>
      <c r="B33" s="5" t="s">
        <v>219</v>
      </c>
      <c r="C33" s="5" t="s">
        <v>220</v>
      </c>
      <c r="D33" s="6">
        <v>4490</v>
      </c>
      <c r="E33" s="6">
        <v>4490</v>
      </c>
      <c r="F33" s="6">
        <f t="shared" si="0"/>
        <v>4489</v>
      </c>
      <c r="G33" s="6">
        <v>0</v>
      </c>
      <c r="H33" s="6">
        <v>4489</v>
      </c>
      <c r="I33" s="6">
        <v>4489</v>
      </c>
      <c r="J33" s="6">
        <v>0</v>
      </c>
      <c r="K33" s="6">
        <f t="shared" si="1"/>
        <v>0</v>
      </c>
    </row>
    <row r="34" spans="1:12" s="2" customFormat="1" ht="33" x14ac:dyDescent="0.25">
      <c r="A34" s="5" t="s">
        <v>281</v>
      </c>
      <c r="B34" s="5" t="s">
        <v>222</v>
      </c>
      <c r="C34" s="5" t="s">
        <v>223</v>
      </c>
      <c r="D34" s="6">
        <f>+D35</f>
        <v>1176330</v>
      </c>
      <c r="E34" s="6">
        <f>+E35</f>
        <v>1176330</v>
      </c>
      <c r="F34" s="6">
        <f t="shared" si="0"/>
        <v>0</v>
      </c>
      <c r="G34" s="6">
        <f>+G35</f>
        <v>0</v>
      </c>
      <c r="H34" s="6">
        <f>+H35</f>
        <v>0</v>
      </c>
      <c r="I34" s="6">
        <f>+I35</f>
        <v>0</v>
      </c>
      <c r="J34" s="6">
        <f>+J35</f>
        <v>0</v>
      </c>
      <c r="K34" s="6">
        <f t="shared" si="1"/>
        <v>0</v>
      </c>
    </row>
    <row r="35" spans="1:12" s="2" customFormat="1" ht="22.5" x14ac:dyDescent="0.25">
      <c r="A35" s="5" t="s">
        <v>282</v>
      </c>
      <c r="B35" s="5" t="s">
        <v>228</v>
      </c>
      <c r="C35" s="5" t="s">
        <v>229</v>
      </c>
      <c r="D35" s="6">
        <f>D36+D37</f>
        <v>1176330</v>
      </c>
      <c r="E35" s="6">
        <f>E36+E37</f>
        <v>1176330</v>
      </c>
      <c r="F35" s="6">
        <f t="shared" si="0"/>
        <v>0</v>
      </c>
      <c r="G35" s="6">
        <f>G36+G37</f>
        <v>0</v>
      </c>
      <c r="H35" s="6">
        <f>H36+H37</f>
        <v>0</v>
      </c>
      <c r="I35" s="6">
        <f>I36+I37</f>
        <v>0</v>
      </c>
      <c r="J35" s="6">
        <f>J36+J37</f>
        <v>0</v>
      </c>
      <c r="K35" s="6">
        <f t="shared" si="1"/>
        <v>0</v>
      </c>
    </row>
    <row r="36" spans="1:12" s="2" customFormat="1" x14ac:dyDescent="0.25">
      <c r="A36" s="5" t="s">
        <v>176</v>
      </c>
      <c r="B36" s="5" t="s">
        <v>231</v>
      </c>
      <c r="C36" s="5" t="s">
        <v>232</v>
      </c>
      <c r="D36" s="6">
        <v>988510</v>
      </c>
      <c r="E36" s="6">
        <v>988510</v>
      </c>
      <c r="F36" s="6">
        <f t="shared" si="0"/>
        <v>0</v>
      </c>
      <c r="G36" s="6">
        <v>0</v>
      </c>
      <c r="H36" s="6">
        <v>0</v>
      </c>
      <c r="I36" s="6">
        <v>0</v>
      </c>
      <c r="J36" s="6">
        <v>0</v>
      </c>
      <c r="K36" s="6">
        <f t="shared" si="1"/>
        <v>0</v>
      </c>
    </row>
    <row r="37" spans="1:12" s="2" customFormat="1" x14ac:dyDescent="0.25">
      <c r="A37" s="5" t="s">
        <v>283</v>
      </c>
      <c r="B37" s="5" t="s">
        <v>234</v>
      </c>
      <c r="C37" s="5" t="s">
        <v>235</v>
      </c>
      <c r="D37" s="6">
        <v>187820</v>
      </c>
      <c r="E37" s="6">
        <v>187820</v>
      </c>
      <c r="F37" s="6">
        <f t="shared" si="0"/>
        <v>0</v>
      </c>
      <c r="G37" s="6">
        <v>0</v>
      </c>
      <c r="H37" s="6">
        <v>0</v>
      </c>
      <c r="I37" s="6">
        <v>0</v>
      </c>
      <c r="J37" s="6">
        <v>0</v>
      </c>
      <c r="K37" s="6">
        <f t="shared" si="1"/>
        <v>0</v>
      </c>
    </row>
    <row r="38" spans="1:12" s="2" customFormat="1" x14ac:dyDescent="0.25">
      <c r="A38" s="3"/>
      <c r="B38" s="3"/>
      <c r="C38" s="3"/>
      <c r="D38" s="4"/>
      <c r="E38" s="4"/>
      <c r="F38" s="4"/>
      <c r="G38" s="4"/>
      <c r="H38" s="4"/>
      <c r="I38" s="4"/>
      <c r="J38" s="4"/>
      <c r="K38" s="4"/>
    </row>
    <row r="39" spans="1:12" x14ac:dyDescent="0.25">
      <c r="A39" s="9" t="s">
        <v>236</v>
      </c>
      <c r="B39" s="9"/>
      <c r="C39" s="9"/>
      <c r="D39" s="9"/>
      <c r="E39" s="9" t="s">
        <v>238</v>
      </c>
      <c r="F39" s="9"/>
      <c r="G39" s="9"/>
      <c r="H39" s="9"/>
      <c r="I39" s="9" t="s">
        <v>239</v>
      </c>
      <c r="J39" s="9"/>
      <c r="K39" s="9"/>
      <c r="L39" s="9"/>
    </row>
    <row r="40" spans="1:12" x14ac:dyDescent="0.25">
      <c r="A40" s="10" t="s">
        <v>237</v>
      </c>
      <c r="B40" s="10"/>
      <c r="C40" s="10"/>
      <c r="D40" s="10"/>
      <c r="E40" s="10"/>
      <c r="F40" s="10"/>
      <c r="G40" s="10"/>
      <c r="H40" s="10"/>
      <c r="I40" s="10" t="s">
        <v>240</v>
      </c>
      <c r="J40" s="10"/>
      <c r="K40" s="10"/>
      <c r="L40" s="10"/>
    </row>
    <row r="42" spans="1:12" x14ac:dyDescent="0.25">
      <c r="A42" s="12" t="s">
        <v>0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</row>
    <row r="43" spans="1:12" x14ac:dyDescent="0.25">
      <c r="A43" s="12" t="s">
        <v>1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</row>
    <row r="44" spans="1:12" x14ac:dyDescent="0.25">
      <c r="A44" s="13" t="s">
        <v>284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</row>
    <row r="45" spans="1:12" ht="32.25" customHeight="1" x14ac:dyDescent="0.25">
      <c r="A45" s="14" t="s">
        <v>285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</row>
    <row r="46" spans="1:12" x14ac:dyDescent="0.25">
      <c r="A46" s="12" t="s">
        <v>4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spans="1:12" ht="15.75" thickBot="1" x14ac:dyDescent="0.3"/>
    <row r="48" spans="1:12" ht="15.75" thickBot="1" x14ac:dyDescent="0.3">
      <c r="A48" s="11" t="s">
        <v>5</v>
      </c>
      <c r="B48" s="11"/>
      <c r="C48" s="11" t="s">
        <v>7</v>
      </c>
      <c r="D48" s="11" t="s">
        <v>9</v>
      </c>
      <c r="E48" s="11" t="s">
        <v>10</v>
      </c>
      <c r="F48" s="11" t="s">
        <v>11</v>
      </c>
      <c r="G48" s="11"/>
      <c r="H48" s="11"/>
      <c r="I48" s="11" t="s">
        <v>16</v>
      </c>
      <c r="J48" s="11" t="s">
        <v>17</v>
      </c>
      <c r="K48" s="11" t="s">
        <v>18</v>
      </c>
      <c r="L48" s="2"/>
    </row>
    <row r="49" spans="1:12" ht="15.75" thickBot="1" x14ac:dyDescent="0.3">
      <c r="A49" s="11"/>
      <c r="B49" s="11"/>
      <c r="C49" s="11"/>
      <c r="D49" s="11"/>
      <c r="E49" s="11"/>
      <c r="F49" s="11" t="s">
        <v>12</v>
      </c>
      <c r="G49" s="11" t="s">
        <v>14</v>
      </c>
      <c r="H49" s="11" t="s">
        <v>15</v>
      </c>
      <c r="I49" s="11"/>
      <c r="J49" s="11"/>
      <c r="K49" s="11"/>
      <c r="L49" s="2"/>
    </row>
    <row r="50" spans="1:12" ht="15.75" thickBot="1" x14ac:dyDescent="0.3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2"/>
    </row>
    <row r="51" spans="1:12" ht="15.75" thickBot="1" x14ac:dyDescent="0.3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2"/>
    </row>
    <row r="52" spans="1:12" ht="15.75" thickBot="1" x14ac:dyDescent="0.3">
      <c r="A52" s="11" t="s">
        <v>6</v>
      </c>
      <c r="B52" s="11"/>
      <c r="C52" s="1" t="s">
        <v>8</v>
      </c>
      <c r="D52" s="1">
        <v>1</v>
      </c>
      <c r="E52" s="1">
        <v>2</v>
      </c>
      <c r="F52" s="1" t="s">
        <v>13</v>
      </c>
      <c r="G52" s="1">
        <v>4</v>
      </c>
      <c r="H52" s="1">
        <v>5</v>
      </c>
      <c r="I52" s="1">
        <v>6</v>
      </c>
      <c r="J52" s="1">
        <v>7</v>
      </c>
      <c r="K52" s="1" t="s">
        <v>19</v>
      </c>
      <c r="L52" s="2"/>
    </row>
    <row r="53" spans="1:12" ht="22.5" x14ac:dyDescent="0.25">
      <c r="A53" s="5" t="s">
        <v>20</v>
      </c>
      <c r="B53" s="5" t="s">
        <v>270</v>
      </c>
      <c r="C53" s="5" t="s">
        <v>22</v>
      </c>
      <c r="D53" s="6">
        <f>D54+D59</f>
        <v>15780</v>
      </c>
      <c r="E53" s="6">
        <f>E54+E59</f>
        <v>15780</v>
      </c>
      <c r="F53" s="6">
        <f t="shared" ref="F53:F62" si="4">G53+H53</f>
        <v>107145</v>
      </c>
      <c r="G53" s="6">
        <f>G54+G59</f>
        <v>0</v>
      </c>
      <c r="H53" s="6">
        <f>H54+H59</f>
        <v>107145</v>
      </c>
      <c r="I53" s="6">
        <f>I54+I59</f>
        <v>107145</v>
      </c>
      <c r="J53" s="6">
        <f>J54+J59</f>
        <v>0</v>
      </c>
      <c r="K53" s="6">
        <f t="shared" ref="K53:K62" si="5">F53-I53-J53</f>
        <v>0</v>
      </c>
      <c r="L53" s="2"/>
    </row>
    <row r="54" spans="1:12" x14ac:dyDescent="0.25">
      <c r="A54" s="5" t="s">
        <v>23</v>
      </c>
      <c r="B54" s="5" t="s">
        <v>286</v>
      </c>
      <c r="C54" s="5" t="s">
        <v>28</v>
      </c>
      <c r="D54" s="6">
        <f t="shared" ref="D54:E57" si="6">+D55</f>
        <v>15780</v>
      </c>
      <c r="E54" s="6">
        <f t="shared" si="6"/>
        <v>15780</v>
      </c>
      <c r="F54" s="6">
        <f t="shared" si="4"/>
        <v>15095</v>
      </c>
      <c r="G54" s="6">
        <f t="shared" ref="G54:J57" si="7">+G55</f>
        <v>0</v>
      </c>
      <c r="H54" s="6">
        <f t="shared" si="7"/>
        <v>15095</v>
      </c>
      <c r="I54" s="6">
        <f t="shared" si="7"/>
        <v>15095</v>
      </c>
      <c r="J54" s="6">
        <f t="shared" si="7"/>
        <v>0</v>
      </c>
      <c r="K54" s="6">
        <f t="shared" si="5"/>
        <v>0</v>
      </c>
      <c r="L54" s="2"/>
    </row>
    <row r="55" spans="1:12" x14ac:dyDescent="0.25">
      <c r="A55" s="5" t="s">
        <v>26</v>
      </c>
      <c r="B55" s="5" t="s">
        <v>287</v>
      </c>
      <c r="C55" s="5" t="s">
        <v>124</v>
      </c>
      <c r="D55" s="6">
        <f t="shared" si="6"/>
        <v>15780</v>
      </c>
      <c r="E55" s="6">
        <f t="shared" si="6"/>
        <v>15780</v>
      </c>
      <c r="F55" s="6">
        <f t="shared" si="4"/>
        <v>15095</v>
      </c>
      <c r="G55" s="6">
        <f t="shared" si="7"/>
        <v>0</v>
      </c>
      <c r="H55" s="6">
        <f t="shared" si="7"/>
        <v>15095</v>
      </c>
      <c r="I55" s="6">
        <f t="shared" si="7"/>
        <v>15095</v>
      </c>
      <c r="J55" s="6">
        <f t="shared" si="7"/>
        <v>0</v>
      </c>
      <c r="K55" s="6">
        <f t="shared" si="5"/>
        <v>0</v>
      </c>
      <c r="L55" s="2"/>
    </row>
    <row r="56" spans="1:12" ht="22.5" x14ac:dyDescent="0.25">
      <c r="A56" s="5" t="s">
        <v>29</v>
      </c>
      <c r="B56" s="5" t="s">
        <v>288</v>
      </c>
      <c r="C56" s="5" t="s">
        <v>142</v>
      </c>
      <c r="D56" s="6">
        <f t="shared" si="6"/>
        <v>15780</v>
      </c>
      <c r="E56" s="6">
        <f t="shared" si="6"/>
        <v>15780</v>
      </c>
      <c r="F56" s="6">
        <f t="shared" si="4"/>
        <v>15095</v>
      </c>
      <c r="G56" s="6">
        <f t="shared" si="7"/>
        <v>0</v>
      </c>
      <c r="H56" s="6">
        <f t="shared" si="7"/>
        <v>15095</v>
      </c>
      <c r="I56" s="6">
        <f t="shared" si="7"/>
        <v>15095</v>
      </c>
      <c r="J56" s="6">
        <f t="shared" si="7"/>
        <v>0</v>
      </c>
      <c r="K56" s="6">
        <f t="shared" si="5"/>
        <v>0</v>
      </c>
      <c r="L56" s="2"/>
    </row>
    <row r="57" spans="1:12" ht="22.5" x14ac:dyDescent="0.25">
      <c r="A57" s="5" t="s">
        <v>271</v>
      </c>
      <c r="B57" s="5" t="s">
        <v>289</v>
      </c>
      <c r="C57" s="5" t="s">
        <v>290</v>
      </c>
      <c r="D57" s="6">
        <f t="shared" si="6"/>
        <v>15780</v>
      </c>
      <c r="E57" s="6">
        <f t="shared" si="6"/>
        <v>15780</v>
      </c>
      <c r="F57" s="6">
        <f t="shared" si="4"/>
        <v>15095</v>
      </c>
      <c r="G57" s="6">
        <f t="shared" si="7"/>
        <v>0</v>
      </c>
      <c r="H57" s="6">
        <f t="shared" si="7"/>
        <v>15095</v>
      </c>
      <c r="I57" s="6">
        <f t="shared" si="7"/>
        <v>15095</v>
      </c>
      <c r="J57" s="6">
        <f t="shared" si="7"/>
        <v>0</v>
      </c>
      <c r="K57" s="6">
        <f t="shared" si="5"/>
        <v>0</v>
      </c>
      <c r="L57" s="2"/>
    </row>
    <row r="58" spans="1:12" x14ac:dyDescent="0.25">
      <c r="A58" s="5" t="s">
        <v>243</v>
      </c>
      <c r="B58" s="5" t="s">
        <v>162</v>
      </c>
      <c r="C58" s="5" t="s">
        <v>291</v>
      </c>
      <c r="D58" s="6">
        <v>15780</v>
      </c>
      <c r="E58" s="6">
        <v>15780</v>
      </c>
      <c r="F58" s="6">
        <f t="shared" si="4"/>
        <v>15095</v>
      </c>
      <c r="G58" s="6">
        <v>0</v>
      </c>
      <c r="H58" s="6">
        <v>15095</v>
      </c>
      <c r="I58" s="6">
        <v>15095</v>
      </c>
      <c r="J58" s="6">
        <v>0</v>
      </c>
      <c r="K58" s="6">
        <f t="shared" si="5"/>
        <v>0</v>
      </c>
      <c r="L58" s="2"/>
    </row>
    <row r="59" spans="1:12" ht="22.5" x14ac:dyDescent="0.25">
      <c r="A59" s="5" t="s">
        <v>47</v>
      </c>
      <c r="B59" s="5" t="s">
        <v>292</v>
      </c>
      <c r="C59" s="5" t="s">
        <v>178</v>
      </c>
      <c r="D59" s="6">
        <f>D60</f>
        <v>0</v>
      </c>
      <c r="E59" s="6">
        <f>E60</f>
        <v>0</v>
      </c>
      <c r="F59" s="6">
        <f t="shared" si="4"/>
        <v>92050</v>
      </c>
      <c r="G59" s="6">
        <f t="shared" ref="G59:J60" si="8">G60</f>
        <v>0</v>
      </c>
      <c r="H59" s="6">
        <f t="shared" si="8"/>
        <v>92050</v>
      </c>
      <c r="I59" s="6">
        <f t="shared" si="8"/>
        <v>92050</v>
      </c>
      <c r="J59" s="6">
        <f t="shared" si="8"/>
        <v>0</v>
      </c>
      <c r="K59" s="6">
        <f t="shared" si="5"/>
        <v>0</v>
      </c>
      <c r="L59" s="2"/>
    </row>
    <row r="60" spans="1:12" ht="22.5" x14ac:dyDescent="0.25">
      <c r="A60" s="5" t="s">
        <v>50</v>
      </c>
      <c r="B60" s="5" t="s">
        <v>293</v>
      </c>
      <c r="C60" s="5" t="s">
        <v>294</v>
      </c>
      <c r="D60" s="6">
        <f>D61</f>
        <v>0</v>
      </c>
      <c r="E60" s="6">
        <f>E61</f>
        <v>0</v>
      </c>
      <c r="F60" s="6">
        <f t="shared" si="4"/>
        <v>92050</v>
      </c>
      <c r="G60" s="6">
        <f t="shared" si="8"/>
        <v>0</v>
      </c>
      <c r="H60" s="6">
        <f t="shared" si="8"/>
        <v>92050</v>
      </c>
      <c r="I60" s="6">
        <f t="shared" si="8"/>
        <v>92050</v>
      </c>
      <c r="J60" s="6">
        <f t="shared" si="8"/>
        <v>0</v>
      </c>
      <c r="K60" s="6">
        <f t="shared" si="5"/>
        <v>0</v>
      </c>
      <c r="L60" s="2"/>
    </row>
    <row r="61" spans="1:12" ht="22.5" x14ac:dyDescent="0.25">
      <c r="A61" s="5" t="s">
        <v>53</v>
      </c>
      <c r="B61" s="5" t="s">
        <v>295</v>
      </c>
      <c r="C61" s="5" t="s">
        <v>296</v>
      </c>
      <c r="D61" s="6">
        <f>+D62</f>
        <v>0</v>
      </c>
      <c r="E61" s="6">
        <f>+E62</f>
        <v>0</v>
      </c>
      <c r="F61" s="6">
        <f t="shared" si="4"/>
        <v>92050</v>
      </c>
      <c r="G61" s="6">
        <f>+G62</f>
        <v>0</v>
      </c>
      <c r="H61" s="6">
        <f>+H62</f>
        <v>92050</v>
      </c>
      <c r="I61" s="6">
        <f>+I62</f>
        <v>92050</v>
      </c>
      <c r="J61" s="6">
        <f>+J62</f>
        <v>0</v>
      </c>
      <c r="K61" s="6">
        <f t="shared" si="5"/>
        <v>0</v>
      </c>
      <c r="L61" s="2"/>
    </row>
    <row r="62" spans="1:12" ht="33" x14ac:dyDescent="0.25">
      <c r="A62" s="5" t="s">
        <v>272</v>
      </c>
      <c r="B62" s="5" t="s">
        <v>297</v>
      </c>
      <c r="C62" s="5" t="s">
        <v>298</v>
      </c>
      <c r="D62" s="6">
        <v>0</v>
      </c>
      <c r="E62" s="6">
        <v>0</v>
      </c>
      <c r="F62" s="6">
        <f t="shared" si="4"/>
        <v>92050</v>
      </c>
      <c r="G62" s="6">
        <v>0</v>
      </c>
      <c r="H62" s="6">
        <v>92050</v>
      </c>
      <c r="I62" s="6">
        <v>92050</v>
      </c>
      <c r="J62" s="6">
        <v>0</v>
      </c>
      <c r="K62" s="6">
        <f t="shared" si="5"/>
        <v>0</v>
      </c>
      <c r="L62" s="2"/>
    </row>
    <row r="63" spans="1:12" x14ac:dyDescent="0.25">
      <c r="A63" s="3"/>
      <c r="B63" s="3"/>
      <c r="C63" s="3"/>
      <c r="D63" s="4"/>
      <c r="E63" s="4"/>
      <c r="F63" s="4"/>
      <c r="G63" s="4"/>
      <c r="H63" s="4"/>
      <c r="I63" s="4"/>
      <c r="J63" s="4"/>
      <c r="K63" s="4"/>
      <c r="L63" s="2"/>
    </row>
    <row r="64" spans="1:12" x14ac:dyDescent="0.25">
      <c r="A64" s="9" t="s">
        <v>236</v>
      </c>
      <c r="B64" s="9"/>
      <c r="C64" s="9"/>
      <c r="D64" s="9"/>
      <c r="E64" s="9" t="s">
        <v>238</v>
      </c>
      <c r="F64" s="9"/>
      <c r="G64" s="9"/>
      <c r="H64" s="9"/>
      <c r="I64" s="9" t="s">
        <v>239</v>
      </c>
      <c r="J64" s="9"/>
      <c r="K64" s="9"/>
      <c r="L64" s="9"/>
    </row>
    <row r="65" spans="1:20" x14ac:dyDescent="0.25">
      <c r="A65" s="10" t="s">
        <v>237</v>
      </c>
      <c r="B65" s="10"/>
      <c r="C65" s="10"/>
      <c r="D65" s="10"/>
      <c r="E65" s="10"/>
      <c r="F65" s="10"/>
      <c r="G65" s="10"/>
      <c r="H65" s="10"/>
      <c r="I65" s="10" t="s">
        <v>240</v>
      </c>
      <c r="J65" s="10"/>
      <c r="K65" s="10"/>
      <c r="L65" s="10"/>
    </row>
    <row r="67" spans="1:20" x14ac:dyDescent="0.25">
      <c r="A67" s="12" t="s">
        <v>0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</row>
    <row r="68" spans="1:20" x14ac:dyDescent="0.25">
      <c r="A68" s="12" t="s">
        <v>1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</row>
    <row r="69" spans="1:20" x14ac:dyDescent="0.25">
      <c r="A69" s="13" t="s">
        <v>299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</row>
    <row r="70" spans="1:20" ht="18" x14ac:dyDescent="0.25">
      <c r="A70" s="14" t="s">
        <v>300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</row>
    <row r="71" spans="1:20" x14ac:dyDescent="0.25">
      <c r="A71" s="12" t="s">
        <v>4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</row>
    <row r="72" spans="1:20" ht="15.75" thickBot="1" x14ac:dyDescent="0.3"/>
    <row r="73" spans="1:20" ht="15.75" thickBot="1" x14ac:dyDescent="0.3">
      <c r="A73" s="11" t="s">
        <v>5</v>
      </c>
      <c r="B73" s="11"/>
      <c r="C73" s="11" t="s">
        <v>7</v>
      </c>
      <c r="D73" s="11" t="s">
        <v>301</v>
      </c>
      <c r="E73" s="11"/>
      <c r="F73" s="11" t="s">
        <v>302</v>
      </c>
      <c r="G73" s="11"/>
      <c r="H73" s="11" t="s">
        <v>303</v>
      </c>
      <c r="I73" s="11" t="s">
        <v>304</v>
      </c>
      <c r="J73" s="11" t="s">
        <v>305</v>
      </c>
      <c r="K73" s="11" t="s">
        <v>306</v>
      </c>
      <c r="L73" s="11" t="s">
        <v>307</v>
      </c>
    </row>
    <row r="74" spans="1:20" ht="15.75" thickBot="1" x14ac:dyDescent="0.3">
      <c r="A74" s="11"/>
      <c r="B74" s="11"/>
      <c r="C74" s="11"/>
      <c r="D74" s="11" t="s">
        <v>308</v>
      </c>
      <c r="E74" s="11" t="s">
        <v>309</v>
      </c>
      <c r="F74" s="11" t="s">
        <v>308</v>
      </c>
      <c r="G74" s="11" t="s">
        <v>309</v>
      </c>
      <c r="H74" s="11"/>
      <c r="I74" s="11"/>
      <c r="J74" s="11"/>
      <c r="K74" s="11"/>
      <c r="L74" s="11"/>
    </row>
    <row r="75" spans="1:20" ht="15.75" thickBot="1" x14ac:dyDescent="0.3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</row>
    <row r="76" spans="1:20" ht="15.75" thickBot="1" x14ac:dyDescent="0.3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</row>
    <row r="77" spans="1:20" ht="15.75" thickBot="1" x14ac:dyDescent="0.3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Q77" s="7"/>
      <c r="R77" s="7"/>
      <c r="S77" s="7"/>
      <c r="T77" s="7"/>
    </row>
    <row r="78" spans="1:20" ht="15.75" thickBot="1" x14ac:dyDescent="0.3">
      <c r="A78" s="11" t="s">
        <v>6</v>
      </c>
      <c r="B78" s="11"/>
      <c r="C78" s="1" t="s">
        <v>8</v>
      </c>
      <c r="D78" s="1">
        <v>1</v>
      </c>
      <c r="E78" s="1">
        <v>2</v>
      </c>
      <c r="F78" s="1">
        <v>3</v>
      </c>
      <c r="G78" s="1">
        <v>4</v>
      </c>
      <c r="H78" s="1">
        <v>5</v>
      </c>
      <c r="I78" s="1">
        <v>6</v>
      </c>
      <c r="J78" s="1">
        <v>7</v>
      </c>
      <c r="K78" s="1" t="s">
        <v>310</v>
      </c>
      <c r="L78" s="1">
        <v>9</v>
      </c>
    </row>
    <row r="79" spans="1:20" ht="22.5" x14ac:dyDescent="0.25">
      <c r="A79" s="5" t="s">
        <v>20</v>
      </c>
      <c r="B79" s="5" t="s">
        <v>311</v>
      </c>
      <c r="C79" s="5" t="s">
        <v>312</v>
      </c>
      <c r="D79" s="6">
        <f t="shared" ref="D79:J79" si="9">D80+D86+D89+D113+D119</f>
        <v>0</v>
      </c>
      <c r="E79" s="6">
        <f t="shared" si="9"/>
        <v>0</v>
      </c>
      <c r="F79" s="6">
        <f t="shared" si="9"/>
        <v>40245730</v>
      </c>
      <c r="G79" s="6">
        <f t="shared" si="9"/>
        <v>37852280</v>
      </c>
      <c r="H79" s="6">
        <f t="shared" si="9"/>
        <v>39187330</v>
      </c>
      <c r="I79" s="6">
        <f t="shared" si="9"/>
        <v>37851480</v>
      </c>
      <c r="J79" s="6">
        <f t="shared" si="9"/>
        <v>11156863</v>
      </c>
      <c r="K79" s="6">
        <f t="shared" ref="K79:K127" si="10">I79-J79</f>
        <v>26694617</v>
      </c>
      <c r="L79" s="6">
        <f>L80+L86+L89+L113+L119</f>
        <v>16732237</v>
      </c>
    </row>
    <row r="80" spans="1:20" ht="22.5" x14ac:dyDescent="0.25">
      <c r="A80" s="5" t="s">
        <v>23</v>
      </c>
      <c r="B80" s="5" t="s">
        <v>313</v>
      </c>
      <c r="C80" s="5" t="s">
        <v>314</v>
      </c>
      <c r="D80" s="6">
        <f t="shared" ref="D80:J80" si="11">D81+D84</f>
        <v>0</v>
      </c>
      <c r="E80" s="6">
        <f t="shared" si="11"/>
        <v>0</v>
      </c>
      <c r="F80" s="6">
        <f t="shared" si="11"/>
        <v>6777240</v>
      </c>
      <c r="G80" s="6">
        <f t="shared" si="11"/>
        <v>5929640</v>
      </c>
      <c r="H80" s="6">
        <f t="shared" si="11"/>
        <v>6550640</v>
      </c>
      <c r="I80" s="6">
        <f t="shared" si="11"/>
        <v>5929640</v>
      </c>
      <c r="J80" s="6">
        <f t="shared" si="11"/>
        <v>2921434</v>
      </c>
      <c r="K80" s="6">
        <f t="shared" si="10"/>
        <v>3008206</v>
      </c>
      <c r="L80" s="6">
        <f>L81+L84</f>
        <v>3144262</v>
      </c>
    </row>
    <row r="81" spans="1:12" ht="22.5" x14ac:dyDescent="0.25">
      <c r="A81" s="5" t="s">
        <v>26</v>
      </c>
      <c r="B81" s="5" t="s">
        <v>315</v>
      </c>
      <c r="C81" s="5" t="s">
        <v>316</v>
      </c>
      <c r="D81" s="6">
        <f t="shared" ref="D81:J82" si="12">D82</f>
        <v>0</v>
      </c>
      <c r="E81" s="6">
        <f t="shared" si="12"/>
        <v>0</v>
      </c>
      <c r="F81" s="6">
        <f t="shared" si="12"/>
        <v>6371240</v>
      </c>
      <c r="G81" s="6">
        <f t="shared" si="12"/>
        <v>5608040</v>
      </c>
      <c r="H81" s="6">
        <f t="shared" si="12"/>
        <v>6145240</v>
      </c>
      <c r="I81" s="6">
        <f t="shared" si="12"/>
        <v>5608040</v>
      </c>
      <c r="J81" s="6">
        <f t="shared" si="12"/>
        <v>2625491</v>
      </c>
      <c r="K81" s="6">
        <f t="shared" si="10"/>
        <v>2982549</v>
      </c>
      <c r="L81" s="6">
        <f>L82</f>
        <v>2848863</v>
      </c>
    </row>
    <row r="82" spans="1:12" ht="22.5" x14ac:dyDescent="0.25">
      <c r="A82" s="5" t="s">
        <v>29</v>
      </c>
      <c r="B82" s="5" t="s">
        <v>317</v>
      </c>
      <c r="C82" s="5" t="s">
        <v>318</v>
      </c>
      <c r="D82" s="6">
        <f t="shared" si="12"/>
        <v>0</v>
      </c>
      <c r="E82" s="6">
        <f t="shared" si="12"/>
        <v>0</v>
      </c>
      <c r="F82" s="6">
        <f t="shared" si="12"/>
        <v>6371240</v>
      </c>
      <c r="G82" s="6">
        <f t="shared" si="12"/>
        <v>5608040</v>
      </c>
      <c r="H82" s="6">
        <f t="shared" si="12"/>
        <v>6145240</v>
      </c>
      <c r="I82" s="6">
        <f t="shared" si="12"/>
        <v>5608040</v>
      </c>
      <c r="J82" s="6">
        <f t="shared" si="12"/>
        <v>2625491</v>
      </c>
      <c r="K82" s="6">
        <f t="shared" si="10"/>
        <v>2982549</v>
      </c>
      <c r="L82" s="6">
        <f>L83</f>
        <v>2848863</v>
      </c>
    </row>
    <row r="83" spans="1:12" x14ac:dyDescent="0.25">
      <c r="A83" s="5" t="s">
        <v>32</v>
      </c>
      <c r="B83" s="5" t="s">
        <v>319</v>
      </c>
      <c r="C83" s="5" t="s">
        <v>320</v>
      </c>
      <c r="D83" s="6">
        <v>0</v>
      </c>
      <c r="E83" s="6">
        <v>0</v>
      </c>
      <c r="F83" s="6">
        <v>6371240</v>
      </c>
      <c r="G83" s="6">
        <v>5608040</v>
      </c>
      <c r="H83" s="6">
        <v>6145240</v>
      </c>
      <c r="I83" s="6">
        <v>5608040</v>
      </c>
      <c r="J83" s="6">
        <v>2625491</v>
      </c>
      <c r="K83" s="6">
        <f t="shared" si="10"/>
        <v>2982549</v>
      </c>
      <c r="L83" s="6">
        <v>2848863</v>
      </c>
    </row>
    <row r="84" spans="1:12" ht="22.5" x14ac:dyDescent="0.25">
      <c r="A84" s="5" t="s">
        <v>321</v>
      </c>
      <c r="B84" s="5" t="s">
        <v>322</v>
      </c>
      <c r="C84" s="5" t="s">
        <v>323</v>
      </c>
      <c r="D84" s="6">
        <f t="shared" ref="D84:J84" si="13">+D85</f>
        <v>0</v>
      </c>
      <c r="E84" s="6">
        <f t="shared" si="13"/>
        <v>0</v>
      </c>
      <c r="F84" s="6">
        <f t="shared" si="13"/>
        <v>406000</v>
      </c>
      <c r="G84" s="6">
        <f t="shared" si="13"/>
        <v>321600</v>
      </c>
      <c r="H84" s="6">
        <f t="shared" si="13"/>
        <v>405400</v>
      </c>
      <c r="I84" s="6">
        <f t="shared" si="13"/>
        <v>321600</v>
      </c>
      <c r="J84" s="6">
        <f t="shared" si="13"/>
        <v>295943</v>
      </c>
      <c r="K84" s="6">
        <f t="shared" si="10"/>
        <v>25657</v>
      </c>
      <c r="L84" s="6">
        <f>+L85</f>
        <v>295399</v>
      </c>
    </row>
    <row r="85" spans="1:12" ht="22.5" x14ac:dyDescent="0.25">
      <c r="A85" s="5" t="s">
        <v>38</v>
      </c>
      <c r="B85" s="5" t="s">
        <v>324</v>
      </c>
      <c r="C85" s="5" t="s">
        <v>325</v>
      </c>
      <c r="D85" s="6">
        <v>0</v>
      </c>
      <c r="E85" s="6">
        <v>0</v>
      </c>
      <c r="F85" s="6">
        <v>406000</v>
      </c>
      <c r="G85" s="6">
        <v>321600</v>
      </c>
      <c r="H85" s="6">
        <v>405400</v>
      </c>
      <c r="I85" s="6">
        <v>321600</v>
      </c>
      <c r="J85" s="6">
        <v>295943</v>
      </c>
      <c r="K85" s="6">
        <f t="shared" si="10"/>
        <v>25657</v>
      </c>
      <c r="L85" s="6">
        <v>295399</v>
      </c>
    </row>
    <row r="86" spans="1:12" ht="22.5" x14ac:dyDescent="0.25">
      <c r="A86" s="5" t="s">
        <v>274</v>
      </c>
      <c r="B86" s="5" t="s">
        <v>326</v>
      </c>
      <c r="C86" s="5" t="s">
        <v>327</v>
      </c>
      <c r="D86" s="6">
        <f t="shared" ref="D86:J87" si="14">+D87</f>
        <v>0</v>
      </c>
      <c r="E86" s="6">
        <f t="shared" si="14"/>
        <v>0</v>
      </c>
      <c r="F86" s="6">
        <f t="shared" si="14"/>
        <v>180600</v>
      </c>
      <c r="G86" s="6">
        <f t="shared" si="14"/>
        <v>156200</v>
      </c>
      <c r="H86" s="6">
        <f t="shared" si="14"/>
        <v>179400</v>
      </c>
      <c r="I86" s="6">
        <f t="shared" si="14"/>
        <v>156200</v>
      </c>
      <c r="J86" s="6">
        <f t="shared" si="14"/>
        <v>117162</v>
      </c>
      <c r="K86" s="6">
        <f t="shared" si="10"/>
        <v>39038</v>
      </c>
      <c r="L86" s="6">
        <f>+L87</f>
        <v>115121</v>
      </c>
    </row>
    <row r="87" spans="1:12" ht="22.5" x14ac:dyDescent="0.25">
      <c r="A87" s="5" t="s">
        <v>59</v>
      </c>
      <c r="B87" s="5" t="s">
        <v>328</v>
      </c>
      <c r="C87" s="5" t="s">
        <v>329</v>
      </c>
      <c r="D87" s="6">
        <f t="shared" si="14"/>
        <v>0</v>
      </c>
      <c r="E87" s="6">
        <f t="shared" si="14"/>
        <v>0</v>
      </c>
      <c r="F87" s="6">
        <f t="shared" si="14"/>
        <v>180600</v>
      </c>
      <c r="G87" s="6">
        <f t="shared" si="14"/>
        <v>156200</v>
      </c>
      <c r="H87" s="6">
        <f t="shared" si="14"/>
        <v>179400</v>
      </c>
      <c r="I87" s="6">
        <f t="shared" si="14"/>
        <v>156200</v>
      </c>
      <c r="J87" s="6">
        <f t="shared" si="14"/>
        <v>117162</v>
      </c>
      <c r="K87" s="6">
        <f t="shared" si="10"/>
        <v>39038</v>
      </c>
      <c r="L87" s="6">
        <f>+L88</f>
        <v>115121</v>
      </c>
    </row>
    <row r="88" spans="1:12" ht="22.5" x14ac:dyDescent="0.25">
      <c r="A88" s="5" t="s">
        <v>71</v>
      </c>
      <c r="B88" s="5" t="s">
        <v>330</v>
      </c>
      <c r="C88" s="5" t="s">
        <v>331</v>
      </c>
      <c r="D88" s="6">
        <v>0</v>
      </c>
      <c r="E88" s="6">
        <v>0</v>
      </c>
      <c r="F88" s="6">
        <v>180600</v>
      </c>
      <c r="G88" s="6">
        <v>156200</v>
      </c>
      <c r="H88" s="6">
        <v>179400</v>
      </c>
      <c r="I88" s="6">
        <v>156200</v>
      </c>
      <c r="J88" s="6">
        <v>117162</v>
      </c>
      <c r="K88" s="6">
        <f t="shared" si="10"/>
        <v>39038</v>
      </c>
      <c r="L88" s="6">
        <v>115121</v>
      </c>
    </row>
    <row r="89" spans="1:12" ht="22.5" x14ac:dyDescent="0.25">
      <c r="A89" s="5" t="s">
        <v>74</v>
      </c>
      <c r="B89" s="5" t="s">
        <v>332</v>
      </c>
      <c r="C89" s="5" t="s">
        <v>333</v>
      </c>
      <c r="D89" s="6">
        <f t="shared" ref="D89:J89" si="15">D90+D97+D99+D106</f>
        <v>0</v>
      </c>
      <c r="E89" s="6">
        <f t="shared" si="15"/>
        <v>0</v>
      </c>
      <c r="F89" s="6">
        <f t="shared" si="15"/>
        <v>5478890</v>
      </c>
      <c r="G89" s="6">
        <f t="shared" si="15"/>
        <v>4061090</v>
      </c>
      <c r="H89" s="6">
        <f t="shared" si="15"/>
        <v>4657090</v>
      </c>
      <c r="I89" s="6">
        <f t="shared" si="15"/>
        <v>4061090</v>
      </c>
      <c r="J89" s="6">
        <f t="shared" si="15"/>
        <v>3436796</v>
      </c>
      <c r="K89" s="6">
        <f t="shared" si="10"/>
        <v>624294</v>
      </c>
      <c r="L89" s="6">
        <f>L90+L97+L99+L106</f>
        <v>3400694</v>
      </c>
    </row>
    <row r="90" spans="1:12" ht="22.5" x14ac:dyDescent="0.25">
      <c r="A90" s="5" t="s">
        <v>77</v>
      </c>
      <c r="B90" s="5" t="s">
        <v>334</v>
      </c>
      <c r="C90" s="5" t="s">
        <v>335</v>
      </c>
      <c r="D90" s="6">
        <f t="shared" ref="D90:J90" si="16">D91+D94+D96</f>
        <v>0</v>
      </c>
      <c r="E90" s="6">
        <f t="shared" si="16"/>
        <v>0</v>
      </c>
      <c r="F90" s="6">
        <f t="shared" si="16"/>
        <v>679720</v>
      </c>
      <c r="G90" s="6">
        <f t="shared" si="16"/>
        <v>589720</v>
      </c>
      <c r="H90" s="6">
        <f t="shared" si="16"/>
        <v>589720</v>
      </c>
      <c r="I90" s="6">
        <f t="shared" si="16"/>
        <v>589720</v>
      </c>
      <c r="J90" s="6">
        <f t="shared" si="16"/>
        <v>436200</v>
      </c>
      <c r="K90" s="6">
        <f t="shared" si="10"/>
        <v>153520</v>
      </c>
      <c r="L90" s="6">
        <f>L91+L94+L96</f>
        <v>398418</v>
      </c>
    </row>
    <row r="91" spans="1:12" ht="22.5" x14ac:dyDescent="0.25">
      <c r="A91" s="5" t="s">
        <v>80</v>
      </c>
      <c r="B91" s="5" t="s">
        <v>336</v>
      </c>
      <c r="C91" s="5" t="s">
        <v>337</v>
      </c>
      <c r="D91" s="6">
        <f t="shared" ref="D91:J91" si="17">D92+D93</f>
        <v>0</v>
      </c>
      <c r="E91" s="6">
        <f t="shared" si="17"/>
        <v>0</v>
      </c>
      <c r="F91" s="6">
        <f t="shared" si="17"/>
        <v>74000</v>
      </c>
      <c r="G91" s="6">
        <f t="shared" si="17"/>
        <v>62000</v>
      </c>
      <c r="H91" s="6">
        <f t="shared" si="17"/>
        <v>62000</v>
      </c>
      <c r="I91" s="6">
        <f t="shared" si="17"/>
        <v>62000</v>
      </c>
      <c r="J91" s="6">
        <f t="shared" si="17"/>
        <v>57327</v>
      </c>
      <c r="K91" s="6">
        <f t="shared" si="10"/>
        <v>4673</v>
      </c>
      <c r="L91" s="6">
        <f>L92+L93</f>
        <v>57327</v>
      </c>
    </row>
    <row r="92" spans="1:12" x14ac:dyDescent="0.25">
      <c r="A92" s="5" t="s">
        <v>83</v>
      </c>
      <c r="B92" s="5" t="s">
        <v>338</v>
      </c>
      <c r="C92" s="5" t="s">
        <v>339</v>
      </c>
      <c r="D92" s="6">
        <v>0</v>
      </c>
      <c r="E92" s="6">
        <v>0</v>
      </c>
      <c r="F92" s="6">
        <v>26000</v>
      </c>
      <c r="G92" s="6">
        <v>20000</v>
      </c>
      <c r="H92" s="6">
        <v>20000</v>
      </c>
      <c r="I92" s="6">
        <v>20000</v>
      </c>
      <c r="J92" s="6">
        <v>15498</v>
      </c>
      <c r="K92" s="6">
        <f t="shared" si="10"/>
        <v>4502</v>
      </c>
      <c r="L92" s="6">
        <v>15498</v>
      </c>
    </row>
    <row r="93" spans="1:12" x14ac:dyDescent="0.25">
      <c r="A93" s="5" t="s">
        <v>246</v>
      </c>
      <c r="B93" s="5" t="s">
        <v>340</v>
      </c>
      <c r="C93" s="5" t="s">
        <v>341</v>
      </c>
      <c r="D93" s="6">
        <v>0</v>
      </c>
      <c r="E93" s="6">
        <v>0</v>
      </c>
      <c r="F93" s="6">
        <v>48000</v>
      </c>
      <c r="G93" s="6">
        <v>42000</v>
      </c>
      <c r="H93" s="6">
        <v>42000</v>
      </c>
      <c r="I93" s="6">
        <v>42000</v>
      </c>
      <c r="J93" s="6">
        <v>41829</v>
      </c>
      <c r="K93" s="6">
        <f t="shared" si="10"/>
        <v>171</v>
      </c>
      <c r="L93" s="6">
        <v>41829</v>
      </c>
    </row>
    <row r="94" spans="1:12" ht="22.5" x14ac:dyDescent="0.25">
      <c r="A94" s="5" t="s">
        <v>86</v>
      </c>
      <c r="B94" s="5" t="s">
        <v>342</v>
      </c>
      <c r="C94" s="5" t="s">
        <v>343</v>
      </c>
      <c r="D94" s="6">
        <f t="shared" ref="D94:J94" si="18">D95</f>
        <v>0</v>
      </c>
      <c r="E94" s="6">
        <f t="shared" si="18"/>
        <v>0</v>
      </c>
      <c r="F94" s="6">
        <f t="shared" si="18"/>
        <v>582720</v>
      </c>
      <c r="G94" s="6">
        <f t="shared" si="18"/>
        <v>504720</v>
      </c>
      <c r="H94" s="6">
        <f t="shared" si="18"/>
        <v>504720</v>
      </c>
      <c r="I94" s="6">
        <f t="shared" si="18"/>
        <v>504720</v>
      </c>
      <c r="J94" s="6">
        <f t="shared" si="18"/>
        <v>365972</v>
      </c>
      <c r="K94" s="6">
        <f t="shared" si="10"/>
        <v>138748</v>
      </c>
      <c r="L94" s="6">
        <f>L95</f>
        <v>328190</v>
      </c>
    </row>
    <row r="95" spans="1:12" x14ac:dyDescent="0.25">
      <c r="A95" s="5" t="s">
        <v>89</v>
      </c>
      <c r="B95" s="5" t="s">
        <v>344</v>
      </c>
      <c r="C95" s="5" t="s">
        <v>345</v>
      </c>
      <c r="D95" s="6">
        <v>0</v>
      </c>
      <c r="E95" s="6">
        <v>0</v>
      </c>
      <c r="F95" s="6">
        <v>582720</v>
      </c>
      <c r="G95" s="6">
        <v>504720</v>
      </c>
      <c r="H95" s="6">
        <v>504720</v>
      </c>
      <c r="I95" s="6">
        <v>504720</v>
      </c>
      <c r="J95" s="6">
        <v>365972</v>
      </c>
      <c r="K95" s="6">
        <f t="shared" si="10"/>
        <v>138748</v>
      </c>
      <c r="L95" s="6">
        <v>328190</v>
      </c>
    </row>
    <row r="96" spans="1:12" x14ac:dyDescent="0.25">
      <c r="A96" s="5" t="s">
        <v>249</v>
      </c>
      <c r="B96" s="5" t="s">
        <v>346</v>
      </c>
      <c r="C96" s="5" t="s">
        <v>347</v>
      </c>
      <c r="D96" s="6">
        <v>0</v>
      </c>
      <c r="E96" s="6">
        <v>0</v>
      </c>
      <c r="F96" s="6">
        <v>23000</v>
      </c>
      <c r="G96" s="6">
        <v>23000</v>
      </c>
      <c r="H96" s="6">
        <v>23000</v>
      </c>
      <c r="I96" s="6">
        <v>23000</v>
      </c>
      <c r="J96" s="6">
        <v>12901</v>
      </c>
      <c r="K96" s="6">
        <f t="shared" si="10"/>
        <v>10099</v>
      </c>
      <c r="L96" s="6">
        <v>12901</v>
      </c>
    </row>
    <row r="97" spans="1:12" x14ac:dyDescent="0.25">
      <c r="A97" s="5" t="s">
        <v>250</v>
      </c>
      <c r="B97" s="5" t="s">
        <v>348</v>
      </c>
      <c r="C97" s="5" t="s">
        <v>349</v>
      </c>
      <c r="D97" s="6">
        <f t="shared" ref="D97:J97" si="19">+D98</f>
        <v>0</v>
      </c>
      <c r="E97" s="6">
        <f t="shared" si="19"/>
        <v>0</v>
      </c>
      <c r="F97" s="6">
        <f t="shared" si="19"/>
        <v>79000</v>
      </c>
      <c r="G97" s="6">
        <f t="shared" si="19"/>
        <v>60550</v>
      </c>
      <c r="H97" s="6">
        <f t="shared" si="19"/>
        <v>79000</v>
      </c>
      <c r="I97" s="6">
        <f t="shared" si="19"/>
        <v>60550</v>
      </c>
      <c r="J97" s="6">
        <f t="shared" si="19"/>
        <v>53381</v>
      </c>
      <c r="K97" s="6">
        <f t="shared" si="10"/>
        <v>7169</v>
      </c>
      <c r="L97" s="6">
        <f>+L98</f>
        <v>51936</v>
      </c>
    </row>
    <row r="98" spans="1:12" x14ac:dyDescent="0.25">
      <c r="A98" s="5" t="s">
        <v>107</v>
      </c>
      <c r="B98" s="5" t="s">
        <v>350</v>
      </c>
      <c r="C98" s="5" t="s">
        <v>351</v>
      </c>
      <c r="D98" s="6">
        <v>0</v>
      </c>
      <c r="E98" s="6">
        <v>0</v>
      </c>
      <c r="F98" s="6">
        <v>79000</v>
      </c>
      <c r="G98" s="6">
        <v>60550</v>
      </c>
      <c r="H98" s="6">
        <v>79000</v>
      </c>
      <c r="I98" s="6">
        <v>60550</v>
      </c>
      <c r="J98" s="6">
        <v>53381</v>
      </c>
      <c r="K98" s="6">
        <f t="shared" si="10"/>
        <v>7169</v>
      </c>
      <c r="L98" s="6">
        <v>51936</v>
      </c>
    </row>
    <row r="99" spans="1:12" ht="22.5" x14ac:dyDescent="0.25">
      <c r="A99" s="5" t="s">
        <v>113</v>
      </c>
      <c r="B99" s="5" t="s">
        <v>352</v>
      </c>
      <c r="C99" s="5" t="s">
        <v>353</v>
      </c>
      <c r="D99" s="6">
        <f t="shared" ref="D99:J99" si="20">D100+D103+D105</f>
        <v>0</v>
      </c>
      <c r="E99" s="6">
        <f t="shared" si="20"/>
        <v>0</v>
      </c>
      <c r="F99" s="6">
        <f t="shared" si="20"/>
        <v>333370</v>
      </c>
      <c r="G99" s="6">
        <f t="shared" si="20"/>
        <v>278770</v>
      </c>
      <c r="H99" s="6">
        <f t="shared" si="20"/>
        <v>318470</v>
      </c>
      <c r="I99" s="6">
        <f t="shared" si="20"/>
        <v>278770</v>
      </c>
      <c r="J99" s="6">
        <f t="shared" si="20"/>
        <v>230194</v>
      </c>
      <c r="K99" s="6">
        <f t="shared" si="10"/>
        <v>48576</v>
      </c>
      <c r="L99" s="6">
        <f>L100+L103+L105</f>
        <v>233171</v>
      </c>
    </row>
    <row r="100" spans="1:12" ht="22.5" x14ac:dyDescent="0.25">
      <c r="A100" s="5" t="s">
        <v>116</v>
      </c>
      <c r="B100" s="5" t="s">
        <v>354</v>
      </c>
      <c r="C100" s="5" t="s">
        <v>355</v>
      </c>
      <c r="D100" s="6">
        <f t="shared" ref="D100:J100" si="21">D101+D102</f>
        <v>0</v>
      </c>
      <c r="E100" s="6">
        <f t="shared" si="21"/>
        <v>0</v>
      </c>
      <c r="F100" s="6">
        <f t="shared" si="21"/>
        <v>297700</v>
      </c>
      <c r="G100" s="6">
        <f t="shared" si="21"/>
        <v>243100</v>
      </c>
      <c r="H100" s="6">
        <f t="shared" si="21"/>
        <v>282800</v>
      </c>
      <c r="I100" s="6">
        <f t="shared" si="21"/>
        <v>243100</v>
      </c>
      <c r="J100" s="6">
        <f t="shared" si="21"/>
        <v>194526</v>
      </c>
      <c r="K100" s="6">
        <f t="shared" si="10"/>
        <v>48574</v>
      </c>
      <c r="L100" s="6">
        <f>L101+L102</f>
        <v>197503</v>
      </c>
    </row>
    <row r="101" spans="1:12" ht="22.5" x14ac:dyDescent="0.25">
      <c r="A101" s="5" t="s">
        <v>119</v>
      </c>
      <c r="B101" s="5" t="s">
        <v>356</v>
      </c>
      <c r="C101" s="5" t="s">
        <v>357</v>
      </c>
      <c r="D101" s="6">
        <v>0</v>
      </c>
      <c r="E101" s="6">
        <v>0</v>
      </c>
      <c r="F101" s="6">
        <v>199860</v>
      </c>
      <c r="G101" s="6">
        <v>169100</v>
      </c>
      <c r="H101" s="6">
        <v>184960</v>
      </c>
      <c r="I101" s="6">
        <v>169100</v>
      </c>
      <c r="J101" s="6">
        <v>121620</v>
      </c>
      <c r="K101" s="6">
        <f t="shared" si="10"/>
        <v>47480</v>
      </c>
      <c r="L101" s="6">
        <v>124630</v>
      </c>
    </row>
    <row r="102" spans="1:12" x14ac:dyDescent="0.25">
      <c r="A102" s="5" t="s">
        <v>253</v>
      </c>
      <c r="B102" s="5" t="s">
        <v>358</v>
      </c>
      <c r="C102" s="5" t="s">
        <v>359</v>
      </c>
      <c r="D102" s="6">
        <v>0</v>
      </c>
      <c r="E102" s="6">
        <v>0</v>
      </c>
      <c r="F102" s="6">
        <v>97840</v>
      </c>
      <c r="G102" s="6">
        <v>74000</v>
      </c>
      <c r="H102" s="6">
        <v>97840</v>
      </c>
      <c r="I102" s="6">
        <v>74000</v>
      </c>
      <c r="J102" s="6">
        <v>72906</v>
      </c>
      <c r="K102" s="6">
        <f t="shared" si="10"/>
        <v>1094</v>
      </c>
      <c r="L102" s="6">
        <v>72873</v>
      </c>
    </row>
    <row r="103" spans="1:12" ht="22.5" x14ac:dyDescent="0.25">
      <c r="A103" s="5" t="s">
        <v>137</v>
      </c>
      <c r="B103" s="5" t="s">
        <v>360</v>
      </c>
      <c r="C103" s="5" t="s">
        <v>361</v>
      </c>
      <c r="D103" s="6">
        <f t="shared" ref="D103:J103" si="22">D104</f>
        <v>0</v>
      </c>
      <c r="E103" s="6">
        <f t="shared" si="22"/>
        <v>0</v>
      </c>
      <c r="F103" s="6">
        <f t="shared" si="22"/>
        <v>10670</v>
      </c>
      <c r="G103" s="6">
        <f t="shared" si="22"/>
        <v>10670</v>
      </c>
      <c r="H103" s="6">
        <f t="shared" si="22"/>
        <v>10670</v>
      </c>
      <c r="I103" s="6">
        <f t="shared" si="22"/>
        <v>10670</v>
      </c>
      <c r="J103" s="6">
        <f t="shared" si="22"/>
        <v>10668</v>
      </c>
      <c r="K103" s="6">
        <f t="shared" si="10"/>
        <v>2</v>
      </c>
      <c r="L103" s="6">
        <f>L104</f>
        <v>10668</v>
      </c>
    </row>
    <row r="104" spans="1:12" x14ac:dyDescent="0.25">
      <c r="A104" s="5" t="s">
        <v>362</v>
      </c>
      <c r="B104" s="5" t="s">
        <v>363</v>
      </c>
      <c r="C104" s="5" t="s">
        <v>364</v>
      </c>
      <c r="D104" s="6">
        <v>0</v>
      </c>
      <c r="E104" s="6">
        <v>0</v>
      </c>
      <c r="F104" s="6">
        <v>10670</v>
      </c>
      <c r="G104" s="6">
        <v>10670</v>
      </c>
      <c r="H104" s="6">
        <v>10670</v>
      </c>
      <c r="I104" s="6">
        <v>10670</v>
      </c>
      <c r="J104" s="6">
        <v>10668</v>
      </c>
      <c r="K104" s="6">
        <f t="shared" si="10"/>
        <v>2</v>
      </c>
      <c r="L104" s="6">
        <v>10668</v>
      </c>
    </row>
    <row r="105" spans="1:12" x14ac:dyDescent="0.25">
      <c r="A105" s="5" t="s">
        <v>365</v>
      </c>
      <c r="B105" s="5" t="s">
        <v>366</v>
      </c>
      <c r="C105" s="5" t="s">
        <v>367</v>
      </c>
      <c r="D105" s="6">
        <v>0</v>
      </c>
      <c r="E105" s="6">
        <v>0</v>
      </c>
      <c r="F105" s="6">
        <v>25000</v>
      </c>
      <c r="G105" s="6">
        <v>25000</v>
      </c>
      <c r="H105" s="6">
        <v>25000</v>
      </c>
      <c r="I105" s="6">
        <v>25000</v>
      </c>
      <c r="J105" s="6">
        <v>25000</v>
      </c>
      <c r="K105" s="6">
        <f t="shared" si="10"/>
        <v>0</v>
      </c>
      <c r="L105" s="6">
        <v>25000</v>
      </c>
    </row>
    <row r="106" spans="1:12" ht="33" x14ac:dyDescent="0.25">
      <c r="A106" s="5" t="s">
        <v>256</v>
      </c>
      <c r="B106" s="5" t="s">
        <v>368</v>
      </c>
      <c r="C106" s="5" t="s">
        <v>369</v>
      </c>
      <c r="D106" s="6">
        <f t="shared" ref="D106:J106" si="23">+D107+D109+D111</f>
        <v>0</v>
      </c>
      <c r="E106" s="6">
        <f t="shared" si="23"/>
        <v>0</v>
      </c>
      <c r="F106" s="6">
        <f t="shared" si="23"/>
        <v>4386800</v>
      </c>
      <c r="G106" s="6">
        <f t="shared" si="23"/>
        <v>3132050</v>
      </c>
      <c r="H106" s="6">
        <f t="shared" si="23"/>
        <v>3669900</v>
      </c>
      <c r="I106" s="6">
        <f t="shared" si="23"/>
        <v>3132050</v>
      </c>
      <c r="J106" s="6">
        <f t="shared" si="23"/>
        <v>2717021</v>
      </c>
      <c r="K106" s="6">
        <f t="shared" si="10"/>
        <v>415029</v>
      </c>
      <c r="L106" s="6">
        <f>+L107+L109+L111</f>
        <v>2717169</v>
      </c>
    </row>
    <row r="107" spans="1:12" ht="22.5" x14ac:dyDescent="0.25">
      <c r="A107" s="5" t="s">
        <v>143</v>
      </c>
      <c r="B107" s="5" t="s">
        <v>370</v>
      </c>
      <c r="C107" s="5" t="s">
        <v>371</v>
      </c>
      <c r="D107" s="6">
        <f t="shared" ref="D107:J107" si="24">D108</f>
        <v>0</v>
      </c>
      <c r="E107" s="6">
        <f t="shared" si="24"/>
        <v>0</v>
      </c>
      <c r="F107" s="6">
        <f t="shared" si="24"/>
        <v>3200000</v>
      </c>
      <c r="G107" s="6">
        <f t="shared" si="24"/>
        <v>2406000</v>
      </c>
      <c r="H107" s="6">
        <f t="shared" si="24"/>
        <v>2884000</v>
      </c>
      <c r="I107" s="6">
        <f t="shared" si="24"/>
        <v>2406000</v>
      </c>
      <c r="J107" s="6">
        <f t="shared" si="24"/>
        <v>2272929</v>
      </c>
      <c r="K107" s="6">
        <f t="shared" si="10"/>
        <v>133071</v>
      </c>
      <c r="L107" s="6">
        <f>L108</f>
        <v>2274038</v>
      </c>
    </row>
    <row r="108" spans="1:12" x14ac:dyDescent="0.25">
      <c r="A108" s="5" t="s">
        <v>372</v>
      </c>
      <c r="B108" s="5" t="s">
        <v>373</v>
      </c>
      <c r="C108" s="5" t="s">
        <v>374</v>
      </c>
      <c r="D108" s="6">
        <v>0</v>
      </c>
      <c r="E108" s="6">
        <v>0</v>
      </c>
      <c r="F108" s="6">
        <v>3200000</v>
      </c>
      <c r="G108" s="6">
        <v>2406000</v>
      </c>
      <c r="H108" s="6">
        <v>2884000</v>
      </c>
      <c r="I108" s="6">
        <v>2406000</v>
      </c>
      <c r="J108" s="6">
        <v>2272929</v>
      </c>
      <c r="K108" s="6">
        <f t="shared" si="10"/>
        <v>133071</v>
      </c>
      <c r="L108" s="6">
        <v>2274038</v>
      </c>
    </row>
    <row r="109" spans="1:12" ht="22.5" x14ac:dyDescent="0.25">
      <c r="A109" s="5" t="s">
        <v>257</v>
      </c>
      <c r="B109" s="5" t="s">
        <v>375</v>
      </c>
      <c r="C109" s="5" t="s">
        <v>376</v>
      </c>
      <c r="D109" s="6">
        <f t="shared" ref="D109:J109" si="25">D110</f>
        <v>0</v>
      </c>
      <c r="E109" s="6">
        <f t="shared" si="25"/>
        <v>0</v>
      </c>
      <c r="F109" s="6">
        <f t="shared" si="25"/>
        <v>660000</v>
      </c>
      <c r="G109" s="6">
        <f t="shared" si="25"/>
        <v>260000</v>
      </c>
      <c r="H109" s="6">
        <f t="shared" si="25"/>
        <v>260000</v>
      </c>
      <c r="I109" s="6">
        <f t="shared" si="25"/>
        <v>260000</v>
      </c>
      <c r="J109" s="6">
        <f t="shared" si="25"/>
        <v>88732</v>
      </c>
      <c r="K109" s="6">
        <f t="shared" si="10"/>
        <v>171268</v>
      </c>
      <c r="L109" s="6">
        <f>L110</f>
        <v>87732</v>
      </c>
    </row>
    <row r="110" spans="1:12" x14ac:dyDescent="0.25">
      <c r="A110" s="5" t="s">
        <v>377</v>
      </c>
      <c r="B110" s="5" t="s">
        <v>378</v>
      </c>
      <c r="C110" s="5" t="s">
        <v>379</v>
      </c>
      <c r="D110" s="6">
        <v>0</v>
      </c>
      <c r="E110" s="6">
        <v>0</v>
      </c>
      <c r="F110" s="6">
        <v>660000</v>
      </c>
      <c r="G110" s="6">
        <v>260000</v>
      </c>
      <c r="H110" s="6">
        <v>260000</v>
      </c>
      <c r="I110" s="6">
        <v>260000</v>
      </c>
      <c r="J110" s="6">
        <v>88732</v>
      </c>
      <c r="K110" s="6">
        <f t="shared" si="10"/>
        <v>171268</v>
      </c>
      <c r="L110" s="6">
        <v>87732</v>
      </c>
    </row>
    <row r="111" spans="1:12" ht="22.5" x14ac:dyDescent="0.25">
      <c r="A111" s="5" t="s">
        <v>380</v>
      </c>
      <c r="B111" s="5" t="s">
        <v>381</v>
      </c>
      <c r="C111" s="5" t="s">
        <v>382</v>
      </c>
      <c r="D111" s="6">
        <f t="shared" ref="D111:J111" si="26">D112</f>
        <v>0</v>
      </c>
      <c r="E111" s="6">
        <f t="shared" si="26"/>
        <v>0</v>
      </c>
      <c r="F111" s="6">
        <f t="shared" si="26"/>
        <v>526800</v>
      </c>
      <c r="G111" s="6">
        <f t="shared" si="26"/>
        <v>466050</v>
      </c>
      <c r="H111" s="6">
        <f t="shared" si="26"/>
        <v>525900</v>
      </c>
      <c r="I111" s="6">
        <f t="shared" si="26"/>
        <v>466050</v>
      </c>
      <c r="J111" s="6">
        <f t="shared" si="26"/>
        <v>355360</v>
      </c>
      <c r="K111" s="6">
        <f t="shared" si="10"/>
        <v>110690</v>
      </c>
      <c r="L111" s="6">
        <f>L112</f>
        <v>355399</v>
      </c>
    </row>
    <row r="112" spans="1:12" x14ac:dyDescent="0.25">
      <c r="A112" s="5" t="s">
        <v>383</v>
      </c>
      <c r="B112" s="5" t="s">
        <v>384</v>
      </c>
      <c r="C112" s="5" t="s">
        <v>385</v>
      </c>
      <c r="D112" s="6">
        <v>0</v>
      </c>
      <c r="E112" s="6">
        <v>0</v>
      </c>
      <c r="F112" s="6">
        <v>526800</v>
      </c>
      <c r="G112" s="6">
        <v>466050</v>
      </c>
      <c r="H112" s="6">
        <v>525900</v>
      </c>
      <c r="I112" s="6">
        <v>466050</v>
      </c>
      <c r="J112" s="6">
        <v>355360</v>
      </c>
      <c r="K112" s="6">
        <f t="shared" si="10"/>
        <v>110690</v>
      </c>
      <c r="L112" s="6">
        <v>355399</v>
      </c>
    </row>
    <row r="113" spans="1:12" ht="33" x14ac:dyDescent="0.25">
      <c r="A113" s="5" t="s">
        <v>386</v>
      </c>
      <c r="B113" s="5" t="s">
        <v>387</v>
      </c>
      <c r="C113" s="5" t="s">
        <v>388</v>
      </c>
      <c r="D113" s="6">
        <f t="shared" ref="D113:J113" si="27">D114</f>
        <v>0</v>
      </c>
      <c r="E113" s="6">
        <f t="shared" si="27"/>
        <v>0</v>
      </c>
      <c r="F113" s="6">
        <f t="shared" si="27"/>
        <v>27589000</v>
      </c>
      <c r="G113" s="6">
        <f t="shared" si="27"/>
        <v>27485350</v>
      </c>
      <c r="H113" s="6">
        <f t="shared" si="27"/>
        <v>27580200</v>
      </c>
      <c r="I113" s="6">
        <f t="shared" si="27"/>
        <v>27484550</v>
      </c>
      <c r="J113" s="6">
        <f t="shared" si="27"/>
        <v>4472558</v>
      </c>
      <c r="K113" s="6">
        <f t="shared" si="10"/>
        <v>23011992</v>
      </c>
      <c r="L113" s="6">
        <f>L114</f>
        <v>787883</v>
      </c>
    </row>
    <row r="114" spans="1:12" ht="22.5" x14ac:dyDescent="0.25">
      <c r="A114" s="5" t="s">
        <v>258</v>
      </c>
      <c r="B114" s="5" t="s">
        <v>389</v>
      </c>
      <c r="C114" s="5" t="s">
        <v>390</v>
      </c>
      <c r="D114" s="6">
        <f t="shared" ref="D114:J114" si="28">D115+D117+D118</f>
        <v>0</v>
      </c>
      <c r="E114" s="6">
        <f t="shared" si="28"/>
        <v>0</v>
      </c>
      <c r="F114" s="6">
        <f t="shared" si="28"/>
        <v>27589000</v>
      </c>
      <c r="G114" s="6">
        <f t="shared" si="28"/>
        <v>27485350</v>
      </c>
      <c r="H114" s="6">
        <f t="shared" si="28"/>
        <v>27580200</v>
      </c>
      <c r="I114" s="6">
        <f t="shared" si="28"/>
        <v>27484550</v>
      </c>
      <c r="J114" s="6">
        <f t="shared" si="28"/>
        <v>4472558</v>
      </c>
      <c r="K114" s="6">
        <f t="shared" si="10"/>
        <v>23011992</v>
      </c>
      <c r="L114" s="6">
        <f>L115+L117+L118</f>
        <v>787883</v>
      </c>
    </row>
    <row r="115" spans="1:12" x14ac:dyDescent="0.25">
      <c r="A115" s="5" t="s">
        <v>259</v>
      </c>
      <c r="B115" s="5" t="s">
        <v>391</v>
      </c>
      <c r="C115" s="5" t="s">
        <v>392</v>
      </c>
      <c r="D115" s="6">
        <f t="shared" ref="D115:J115" si="29">D116</f>
        <v>0</v>
      </c>
      <c r="E115" s="6">
        <f t="shared" si="29"/>
        <v>0</v>
      </c>
      <c r="F115" s="6">
        <f t="shared" si="29"/>
        <v>320000</v>
      </c>
      <c r="G115" s="6">
        <f t="shared" si="29"/>
        <v>320000</v>
      </c>
      <c r="H115" s="6">
        <f t="shared" si="29"/>
        <v>320000</v>
      </c>
      <c r="I115" s="6">
        <f t="shared" si="29"/>
        <v>320000</v>
      </c>
      <c r="J115" s="6">
        <f t="shared" si="29"/>
        <v>0</v>
      </c>
      <c r="K115" s="6">
        <f t="shared" si="10"/>
        <v>320000</v>
      </c>
      <c r="L115" s="6">
        <f>L116</f>
        <v>0</v>
      </c>
    </row>
    <row r="116" spans="1:12" x14ac:dyDescent="0.25">
      <c r="A116" s="5" t="s">
        <v>149</v>
      </c>
      <c r="B116" s="5" t="s">
        <v>393</v>
      </c>
      <c r="C116" s="5" t="s">
        <v>394</v>
      </c>
      <c r="D116" s="6">
        <v>0</v>
      </c>
      <c r="E116" s="6">
        <v>0</v>
      </c>
      <c r="F116" s="6">
        <v>320000</v>
      </c>
      <c r="G116" s="6">
        <v>320000</v>
      </c>
      <c r="H116" s="6">
        <v>320000</v>
      </c>
      <c r="I116" s="6">
        <v>320000</v>
      </c>
      <c r="J116" s="6">
        <v>0</v>
      </c>
      <c r="K116" s="6">
        <f t="shared" si="10"/>
        <v>320000</v>
      </c>
      <c r="L116" s="6">
        <v>0</v>
      </c>
    </row>
    <row r="117" spans="1:12" x14ac:dyDescent="0.25">
      <c r="A117" s="5" t="s">
        <v>395</v>
      </c>
      <c r="B117" s="5" t="s">
        <v>396</v>
      </c>
      <c r="C117" s="5" t="s">
        <v>397</v>
      </c>
      <c r="D117" s="6">
        <v>0</v>
      </c>
      <c r="E117" s="6">
        <v>0</v>
      </c>
      <c r="F117" s="6">
        <v>216000</v>
      </c>
      <c r="G117" s="6">
        <v>216000</v>
      </c>
      <c r="H117" s="6">
        <v>216000</v>
      </c>
      <c r="I117" s="6">
        <v>216000</v>
      </c>
      <c r="J117" s="6">
        <v>157151</v>
      </c>
      <c r="K117" s="6">
        <f t="shared" si="10"/>
        <v>58849</v>
      </c>
      <c r="L117" s="6">
        <v>185554</v>
      </c>
    </row>
    <row r="118" spans="1:12" ht="22.5" x14ac:dyDescent="0.25">
      <c r="A118" s="5" t="s">
        <v>398</v>
      </c>
      <c r="B118" s="5" t="s">
        <v>399</v>
      </c>
      <c r="C118" s="5" t="s">
        <v>400</v>
      </c>
      <c r="D118" s="6">
        <v>0</v>
      </c>
      <c r="E118" s="6">
        <v>0</v>
      </c>
      <c r="F118" s="6">
        <v>27053000</v>
      </c>
      <c r="G118" s="6">
        <v>26949350</v>
      </c>
      <c r="H118" s="6">
        <v>27044200</v>
      </c>
      <c r="I118" s="6">
        <v>26948550</v>
      </c>
      <c r="J118" s="6">
        <v>4315407</v>
      </c>
      <c r="K118" s="6">
        <f t="shared" si="10"/>
        <v>22633143</v>
      </c>
      <c r="L118" s="6">
        <v>602329</v>
      </c>
    </row>
    <row r="119" spans="1:12" ht="22.5" x14ac:dyDescent="0.25">
      <c r="A119" s="5" t="s">
        <v>401</v>
      </c>
      <c r="B119" s="5" t="s">
        <v>402</v>
      </c>
      <c r="C119" s="5" t="s">
        <v>403</v>
      </c>
      <c r="D119" s="6">
        <f t="shared" ref="D119:J119" si="30">+D120</f>
        <v>0</v>
      </c>
      <c r="E119" s="6">
        <f t="shared" si="30"/>
        <v>0</v>
      </c>
      <c r="F119" s="6">
        <f t="shared" si="30"/>
        <v>220000</v>
      </c>
      <c r="G119" s="6">
        <f t="shared" si="30"/>
        <v>220000</v>
      </c>
      <c r="H119" s="6">
        <f t="shared" si="30"/>
        <v>220000</v>
      </c>
      <c r="I119" s="6">
        <f t="shared" si="30"/>
        <v>220000</v>
      </c>
      <c r="J119" s="6">
        <f t="shared" si="30"/>
        <v>208913</v>
      </c>
      <c r="K119" s="6">
        <f t="shared" si="10"/>
        <v>11087</v>
      </c>
      <c r="L119" s="6">
        <f>+L120</f>
        <v>9284277</v>
      </c>
    </row>
    <row r="120" spans="1:12" ht="22.5" x14ac:dyDescent="0.25">
      <c r="A120" s="5" t="s">
        <v>404</v>
      </c>
      <c r="B120" s="5" t="s">
        <v>405</v>
      </c>
      <c r="C120" s="5" t="s">
        <v>406</v>
      </c>
      <c r="D120" s="6">
        <f t="shared" ref="D120:J121" si="31">D121</f>
        <v>0</v>
      </c>
      <c r="E120" s="6">
        <f t="shared" si="31"/>
        <v>0</v>
      </c>
      <c r="F120" s="6">
        <f t="shared" si="31"/>
        <v>220000</v>
      </c>
      <c r="G120" s="6">
        <f t="shared" si="31"/>
        <v>220000</v>
      </c>
      <c r="H120" s="6">
        <f t="shared" si="31"/>
        <v>220000</v>
      </c>
      <c r="I120" s="6">
        <f t="shared" si="31"/>
        <v>220000</v>
      </c>
      <c r="J120" s="6">
        <f t="shared" si="31"/>
        <v>208913</v>
      </c>
      <c r="K120" s="6">
        <f t="shared" si="10"/>
        <v>11087</v>
      </c>
      <c r="L120" s="6">
        <f>L121</f>
        <v>9284277</v>
      </c>
    </row>
    <row r="121" spans="1:12" ht="22.5" x14ac:dyDescent="0.25">
      <c r="A121" s="5" t="s">
        <v>173</v>
      </c>
      <c r="B121" s="5" t="s">
        <v>407</v>
      </c>
      <c r="C121" s="5" t="s">
        <v>408</v>
      </c>
      <c r="D121" s="6">
        <f t="shared" si="31"/>
        <v>0</v>
      </c>
      <c r="E121" s="6">
        <f t="shared" si="31"/>
        <v>0</v>
      </c>
      <c r="F121" s="6">
        <f t="shared" si="31"/>
        <v>220000</v>
      </c>
      <c r="G121" s="6">
        <f t="shared" si="31"/>
        <v>220000</v>
      </c>
      <c r="H121" s="6">
        <f t="shared" si="31"/>
        <v>220000</v>
      </c>
      <c r="I121" s="6">
        <f t="shared" si="31"/>
        <v>220000</v>
      </c>
      <c r="J121" s="6">
        <f t="shared" si="31"/>
        <v>208913</v>
      </c>
      <c r="K121" s="6">
        <f t="shared" si="10"/>
        <v>11087</v>
      </c>
      <c r="L121" s="6">
        <f>L122</f>
        <v>9284277</v>
      </c>
    </row>
    <row r="122" spans="1:12" x14ac:dyDescent="0.25">
      <c r="A122" s="5" t="s">
        <v>282</v>
      </c>
      <c r="B122" s="5" t="s">
        <v>409</v>
      </c>
      <c r="C122" s="5" t="s">
        <v>410</v>
      </c>
      <c r="D122" s="6">
        <v>0</v>
      </c>
      <c r="E122" s="6">
        <v>0</v>
      </c>
      <c r="F122" s="6">
        <v>220000</v>
      </c>
      <c r="G122" s="6">
        <v>220000</v>
      </c>
      <c r="H122" s="6">
        <v>220000</v>
      </c>
      <c r="I122" s="6">
        <v>220000</v>
      </c>
      <c r="J122" s="6">
        <v>208913</v>
      </c>
      <c r="K122" s="6">
        <f t="shared" si="10"/>
        <v>11087</v>
      </c>
      <c r="L122" s="6">
        <v>9284277</v>
      </c>
    </row>
    <row r="123" spans="1:12" x14ac:dyDescent="0.25">
      <c r="A123" s="5" t="s">
        <v>411</v>
      </c>
      <c r="B123" s="5" t="s">
        <v>412</v>
      </c>
      <c r="C123" s="5" t="s">
        <v>413</v>
      </c>
      <c r="D123" s="6">
        <v>0</v>
      </c>
      <c r="E123" s="6">
        <v>0</v>
      </c>
      <c r="F123" s="6">
        <v>-485110</v>
      </c>
      <c r="G123" s="6">
        <v>-485110</v>
      </c>
      <c r="H123" s="6">
        <v>0</v>
      </c>
      <c r="I123" s="6">
        <v>0</v>
      </c>
      <c r="J123" s="6">
        <v>745294</v>
      </c>
      <c r="K123" s="6">
        <f t="shared" si="10"/>
        <v>-745294</v>
      </c>
      <c r="L123" s="6">
        <v>0</v>
      </c>
    </row>
    <row r="124" spans="1:12" x14ac:dyDescent="0.25">
      <c r="A124" s="5" t="s">
        <v>414</v>
      </c>
      <c r="B124" s="5" t="s">
        <v>415</v>
      </c>
      <c r="C124" s="5" t="s">
        <v>416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745294</v>
      </c>
      <c r="K124" s="6">
        <f t="shared" si="10"/>
        <v>-745294</v>
      </c>
      <c r="L124" s="6">
        <v>0</v>
      </c>
    </row>
    <row r="125" spans="1:12" x14ac:dyDescent="0.25">
      <c r="A125" s="5" t="s">
        <v>185</v>
      </c>
      <c r="B125" s="5" t="s">
        <v>417</v>
      </c>
      <c r="C125" s="5" t="s">
        <v>418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745294</v>
      </c>
      <c r="K125" s="6">
        <f t="shared" si="10"/>
        <v>-745294</v>
      </c>
      <c r="L125" s="6">
        <v>0</v>
      </c>
    </row>
    <row r="126" spans="1:12" x14ac:dyDescent="0.25">
      <c r="A126" s="5" t="s">
        <v>191</v>
      </c>
      <c r="B126" s="5" t="s">
        <v>419</v>
      </c>
      <c r="C126" s="5" t="s">
        <v>420</v>
      </c>
      <c r="D126" s="6">
        <v>0</v>
      </c>
      <c r="E126" s="6">
        <v>0</v>
      </c>
      <c r="F126" s="6">
        <v>-485110</v>
      </c>
      <c r="G126" s="6">
        <v>-485110</v>
      </c>
      <c r="H126" s="6">
        <v>0</v>
      </c>
      <c r="I126" s="6">
        <v>0</v>
      </c>
      <c r="J126" s="6">
        <v>0</v>
      </c>
      <c r="K126" s="6">
        <f t="shared" si="10"/>
        <v>0</v>
      </c>
      <c r="L126" s="6">
        <v>0</v>
      </c>
    </row>
    <row r="127" spans="1:12" x14ac:dyDescent="0.25">
      <c r="A127" s="5" t="s">
        <v>421</v>
      </c>
      <c r="B127" s="5" t="s">
        <v>422</v>
      </c>
      <c r="C127" s="5" t="s">
        <v>423</v>
      </c>
      <c r="D127" s="6">
        <v>0</v>
      </c>
      <c r="E127" s="6">
        <v>0</v>
      </c>
      <c r="F127" s="6">
        <v>-485110</v>
      </c>
      <c r="G127" s="6">
        <v>-485110</v>
      </c>
      <c r="H127" s="6">
        <v>0</v>
      </c>
      <c r="I127" s="6">
        <v>0</v>
      </c>
      <c r="J127" s="6">
        <v>0</v>
      </c>
      <c r="K127" s="6">
        <f t="shared" si="10"/>
        <v>0</v>
      </c>
      <c r="L127" s="6">
        <v>0</v>
      </c>
    </row>
    <row r="128" spans="1:12" x14ac:dyDescent="0.25">
      <c r="A128" s="3"/>
      <c r="B128" s="3"/>
      <c r="C128" s="3"/>
      <c r="D128" s="4"/>
      <c r="E128" s="4"/>
      <c r="F128" s="4"/>
      <c r="G128" s="4"/>
      <c r="H128" s="4"/>
      <c r="I128" s="4"/>
      <c r="J128" s="4"/>
      <c r="K128" s="4"/>
      <c r="L128" s="4"/>
    </row>
    <row r="129" spans="1:12" x14ac:dyDescent="0.25">
      <c r="A129" s="9" t="s">
        <v>236</v>
      </c>
      <c r="B129" s="9"/>
      <c r="C129" s="9"/>
      <c r="D129" s="9"/>
      <c r="E129" s="9" t="s">
        <v>238</v>
      </c>
      <c r="F129" s="9"/>
      <c r="G129" s="9"/>
      <c r="H129" s="9"/>
      <c r="I129" s="9" t="s">
        <v>239</v>
      </c>
      <c r="J129" s="9"/>
      <c r="K129" s="9"/>
      <c r="L129" s="9"/>
    </row>
    <row r="130" spans="1:12" x14ac:dyDescent="0.25">
      <c r="A130" s="10" t="s">
        <v>237</v>
      </c>
      <c r="B130" s="10"/>
      <c r="C130" s="10"/>
      <c r="D130" s="10"/>
      <c r="E130" s="10"/>
      <c r="F130" s="10"/>
      <c r="G130" s="10"/>
      <c r="H130" s="10"/>
      <c r="I130" s="10" t="s">
        <v>240</v>
      </c>
      <c r="J130" s="10"/>
      <c r="K130" s="10"/>
      <c r="L130" s="10"/>
    </row>
    <row r="132" spans="1:12" x14ac:dyDescent="0.25">
      <c r="A132" s="12" t="s">
        <v>0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</row>
    <row r="133" spans="1:12" x14ac:dyDescent="0.25">
      <c r="A133" s="12" t="s">
        <v>1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</row>
    <row r="134" spans="1:12" x14ac:dyDescent="0.25">
      <c r="A134" s="13" t="s">
        <v>424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</row>
    <row r="135" spans="1:12" x14ac:dyDescent="0.25">
      <c r="A135" s="12" t="s">
        <v>0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</row>
    <row r="136" spans="1:12" x14ac:dyDescent="0.25">
      <c r="A136" s="12" t="s">
        <v>1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</row>
    <row r="137" spans="1:12" x14ac:dyDescent="0.25">
      <c r="A137" s="13" t="s">
        <v>467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</row>
    <row r="138" spans="1:12" ht="18" x14ac:dyDescent="0.25">
      <c r="A138" s="14" t="s">
        <v>468</v>
      </c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</row>
    <row r="139" spans="1:12" x14ac:dyDescent="0.25">
      <c r="A139" s="12" t="s">
        <v>469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</row>
    <row r="140" spans="1:12" ht="15.75" thickBot="1" x14ac:dyDescent="0.3"/>
    <row r="141" spans="1:12" ht="15.75" thickBot="1" x14ac:dyDescent="0.3">
      <c r="A141" s="11" t="s">
        <v>5</v>
      </c>
      <c r="B141" s="11"/>
      <c r="C141" s="11" t="s">
        <v>7</v>
      </c>
      <c r="D141" s="11" t="s">
        <v>301</v>
      </c>
      <c r="E141" s="11"/>
      <c r="F141" s="11" t="s">
        <v>302</v>
      </c>
      <c r="G141" s="11"/>
      <c r="H141" s="11" t="s">
        <v>303</v>
      </c>
      <c r="I141" s="11" t="s">
        <v>304</v>
      </c>
      <c r="J141" s="11" t="s">
        <v>305</v>
      </c>
      <c r="K141" s="11" t="s">
        <v>306</v>
      </c>
      <c r="L141" s="11" t="s">
        <v>307</v>
      </c>
    </row>
    <row r="142" spans="1:12" ht="15.75" thickBot="1" x14ac:dyDescent="0.3">
      <c r="A142" s="11"/>
      <c r="B142" s="11"/>
      <c r="C142" s="11"/>
      <c r="D142" s="11" t="s">
        <v>308</v>
      </c>
      <c r="E142" s="11" t="s">
        <v>309</v>
      </c>
      <c r="F142" s="11" t="s">
        <v>308</v>
      </c>
      <c r="G142" s="11" t="s">
        <v>309</v>
      </c>
      <c r="H142" s="11"/>
      <c r="I142" s="11"/>
      <c r="J142" s="11"/>
      <c r="K142" s="11"/>
      <c r="L142" s="11"/>
    </row>
    <row r="143" spans="1:12" ht="15.75" thickBot="1" x14ac:dyDescent="0.3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</row>
    <row r="144" spans="1:12" ht="15.75" thickBot="1" x14ac:dyDescent="0.3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</row>
    <row r="145" spans="1:12" ht="15.75" thickBot="1" x14ac:dyDescent="0.3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</row>
    <row r="146" spans="1:12" ht="15.75" thickBot="1" x14ac:dyDescent="0.3">
      <c r="A146" s="11" t="s">
        <v>6</v>
      </c>
      <c r="B146" s="11"/>
      <c r="C146" s="1" t="s">
        <v>8</v>
      </c>
      <c r="D146" s="1">
        <v>1</v>
      </c>
      <c r="E146" s="1">
        <v>2</v>
      </c>
      <c r="F146" s="1">
        <v>3</v>
      </c>
      <c r="G146" s="1">
        <v>4</v>
      </c>
      <c r="H146" s="1">
        <v>5</v>
      </c>
      <c r="I146" s="1">
        <v>6</v>
      </c>
      <c r="J146" s="1">
        <v>7</v>
      </c>
      <c r="K146" s="1" t="s">
        <v>310</v>
      </c>
      <c r="L146" s="1">
        <v>9</v>
      </c>
    </row>
    <row r="147" spans="1:12" x14ac:dyDescent="0.25">
      <c r="A147" s="5" t="s">
        <v>20</v>
      </c>
      <c r="B147" s="5" t="s">
        <v>470</v>
      </c>
      <c r="C147" s="5" t="s">
        <v>471</v>
      </c>
      <c r="D147" s="6">
        <f t="shared" ref="D147:J147" si="32">D148+D181</f>
        <v>0</v>
      </c>
      <c r="E147" s="6">
        <f t="shared" si="32"/>
        <v>0</v>
      </c>
      <c r="F147" s="6">
        <f t="shared" si="32"/>
        <v>6371240</v>
      </c>
      <c r="G147" s="6">
        <f t="shared" si="32"/>
        <v>5608040</v>
      </c>
      <c r="H147" s="6">
        <f t="shared" si="32"/>
        <v>6145240</v>
      </c>
      <c r="I147" s="6">
        <f t="shared" si="32"/>
        <v>5608040</v>
      </c>
      <c r="J147" s="6">
        <f t="shared" si="32"/>
        <v>2625491</v>
      </c>
      <c r="K147" s="6">
        <f t="shared" ref="K147:K189" si="33">I147-J147</f>
        <v>2982549</v>
      </c>
      <c r="L147" s="6">
        <f>L148+L181</f>
        <v>2848863</v>
      </c>
    </row>
    <row r="148" spans="1:12" ht="22.5" x14ac:dyDescent="0.25">
      <c r="A148" s="5" t="s">
        <v>23</v>
      </c>
      <c r="B148" s="5" t="s">
        <v>472</v>
      </c>
      <c r="C148" s="5" t="s">
        <v>473</v>
      </c>
      <c r="D148" s="6">
        <f t="shared" ref="D148:J148" si="34">D150+D160+D176+D179</f>
        <v>0</v>
      </c>
      <c r="E148" s="6">
        <f t="shared" si="34"/>
        <v>0</v>
      </c>
      <c r="F148" s="6">
        <f t="shared" si="34"/>
        <v>3780940</v>
      </c>
      <c r="G148" s="6">
        <f t="shared" si="34"/>
        <v>3017740</v>
      </c>
      <c r="H148" s="6">
        <f t="shared" si="34"/>
        <v>3554940</v>
      </c>
      <c r="I148" s="6">
        <f t="shared" si="34"/>
        <v>3017740</v>
      </c>
      <c r="J148" s="6">
        <f t="shared" si="34"/>
        <v>2604457</v>
      </c>
      <c r="K148" s="6">
        <f t="shared" si="33"/>
        <v>413283</v>
      </c>
      <c r="L148" s="6">
        <f>L150+L160+L176+L179</f>
        <v>2612732</v>
      </c>
    </row>
    <row r="149" spans="1:12" ht="22.5" x14ac:dyDescent="0.25">
      <c r="A149" s="5" t="s">
        <v>29</v>
      </c>
      <c r="B149" s="5" t="s">
        <v>474</v>
      </c>
      <c r="C149" s="5" t="s">
        <v>475</v>
      </c>
      <c r="D149" s="6">
        <f t="shared" ref="D149:J149" si="35">D150+D160+D176</f>
        <v>0</v>
      </c>
      <c r="E149" s="6">
        <f t="shared" si="35"/>
        <v>0</v>
      </c>
      <c r="F149" s="6">
        <f t="shared" si="35"/>
        <v>3730940</v>
      </c>
      <c r="G149" s="6">
        <f t="shared" si="35"/>
        <v>2967740</v>
      </c>
      <c r="H149" s="6">
        <f t="shared" si="35"/>
        <v>3504940</v>
      </c>
      <c r="I149" s="6">
        <f t="shared" si="35"/>
        <v>2967740</v>
      </c>
      <c r="J149" s="6">
        <f t="shared" si="35"/>
        <v>2604457</v>
      </c>
      <c r="K149" s="6">
        <f t="shared" si="33"/>
        <v>363283</v>
      </c>
      <c r="L149" s="6">
        <f>L150+L160+L176</f>
        <v>2612732</v>
      </c>
    </row>
    <row r="150" spans="1:12" ht="22.5" x14ac:dyDescent="0.25">
      <c r="A150" s="5" t="s">
        <v>321</v>
      </c>
      <c r="B150" s="5" t="s">
        <v>476</v>
      </c>
      <c r="C150" s="5" t="s">
        <v>38</v>
      </c>
      <c r="D150" s="6">
        <f t="shared" ref="D150:J150" si="36">D151+D156+D158</f>
        <v>0</v>
      </c>
      <c r="E150" s="6">
        <f t="shared" si="36"/>
        <v>0</v>
      </c>
      <c r="F150" s="6">
        <f t="shared" si="36"/>
        <v>2750900</v>
      </c>
      <c r="G150" s="6">
        <f t="shared" si="36"/>
        <v>2213700</v>
      </c>
      <c r="H150" s="6">
        <f t="shared" si="36"/>
        <v>2750900</v>
      </c>
      <c r="I150" s="6">
        <f t="shared" si="36"/>
        <v>2213700</v>
      </c>
      <c r="J150" s="6">
        <f t="shared" si="36"/>
        <v>2017476</v>
      </c>
      <c r="K150" s="6">
        <f t="shared" si="33"/>
        <v>196224</v>
      </c>
      <c r="L150" s="6">
        <f>L151+L156+L158</f>
        <v>2010511</v>
      </c>
    </row>
    <row r="151" spans="1:12" x14ac:dyDescent="0.25">
      <c r="A151" s="5" t="s">
        <v>271</v>
      </c>
      <c r="B151" s="5" t="s">
        <v>477</v>
      </c>
      <c r="C151" s="5" t="s">
        <v>478</v>
      </c>
      <c r="D151" s="6">
        <f t="shared" ref="D151:J151" si="37">D152+D153+D154+D155</f>
        <v>0</v>
      </c>
      <c r="E151" s="6">
        <f t="shared" si="37"/>
        <v>0</v>
      </c>
      <c r="F151" s="6">
        <f t="shared" si="37"/>
        <v>2678600</v>
      </c>
      <c r="G151" s="6">
        <f t="shared" si="37"/>
        <v>2157400</v>
      </c>
      <c r="H151" s="6">
        <f t="shared" si="37"/>
        <v>2678600</v>
      </c>
      <c r="I151" s="6">
        <f t="shared" si="37"/>
        <v>2157400</v>
      </c>
      <c r="J151" s="6">
        <f t="shared" si="37"/>
        <v>1968440</v>
      </c>
      <c r="K151" s="6">
        <f t="shared" si="33"/>
        <v>188960</v>
      </c>
      <c r="L151" s="6">
        <f>L152+L153+L154+L155</f>
        <v>1961518</v>
      </c>
    </row>
    <row r="152" spans="1:12" x14ac:dyDescent="0.25">
      <c r="A152" s="5" t="s">
        <v>243</v>
      </c>
      <c r="B152" s="5" t="s">
        <v>479</v>
      </c>
      <c r="C152" s="5" t="s">
        <v>480</v>
      </c>
      <c r="D152" s="6">
        <v>0</v>
      </c>
      <c r="E152" s="6">
        <v>0</v>
      </c>
      <c r="F152" s="6">
        <v>2429200</v>
      </c>
      <c r="G152" s="6">
        <v>1950000</v>
      </c>
      <c r="H152" s="6">
        <v>2429200</v>
      </c>
      <c r="I152" s="6">
        <v>1950000</v>
      </c>
      <c r="J152" s="6">
        <v>1800522</v>
      </c>
      <c r="K152" s="6">
        <f t="shared" si="33"/>
        <v>149478</v>
      </c>
      <c r="L152" s="6">
        <v>1789179</v>
      </c>
    </row>
    <row r="153" spans="1:12" ht="22.5" x14ac:dyDescent="0.25">
      <c r="A153" s="5" t="s">
        <v>481</v>
      </c>
      <c r="B153" s="5" t="s">
        <v>482</v>
      </c>
      <c r="C153" s="5" t="s">
        <v>483</v>
      </c>
      <c r="D153" s="6">
        <v>0</v>
      </c>
      <c r="E153" s="6">
        <v>0</v>
      </c>
      <c r="F153" s="6">
        <v>186000</v>
      </c>
      <c r="G153" s="6">
        <v>156000</v>
      </c>
      <c r="H153" s="6">
        <v>186000</v>
      </c>
      <c r="I153" s="6">
        <v>156000</v>
      </c>
      <c r="J153" s="6">
        <v>126744</v>
      </c>
      <c r="K153" s="6">
        <f t="shared" si="33"/>
        <v>29256</v>
      </c>
      <c r="L153" s="6">
        <v>131563</v>
      </c>
    </row>
    <row r="154" spans="1:12" ht="22.5" x14ac:dyDescent="0.25">
      <c r="A154" s="5" t="s">
        <v>56</v>
      </c>
      <c r="B154" s="5" t="s">
        <v>484</v>
      </c>
      <c r="C154" s="5" t="s">
        <v>485</v>
      </c>
      <c r="D154" s="6">
        <v>0</v>
      </c>
      <c r="E154" s="6">
        <v>0</v>
      </c>
      <c r="F154" s="6">
        <v>2400</v>
      </c>
      <c r="G154" s="6">
        <v>2400</v>
      </c>
      <c r="H154" s="6">
        <v>2400</v>
      </c>
      <c r="I154" s="6">
        <v>2400</v>
      </c>
      <c r="J154" s="6">
        <v>2383</v>
      </c>
      <c r="K154" s="6">
        <f t="shared" si="33"/>
        <v>17</v>
      </c>
      <c r="L154" s="6">
        <v>2383</v>
      </c>
    </row>
    <row r="155" spans="1:12" x14ac:dyDescent="0.25">
      <c r="A155" s="5" t="s">
        <v>62</v>
      </c>
      <c r="B155" s="5" t="s">
        <v>486</v>
      </c>
      <c r="C155" s="5" t="s">
        <v>487</v>
      </c>
      <c r="D155" s="6">
        <v>0</v>
      </c>
      <c r="E155" s="6">
        <v>0</v>
      </c>
      <c r="F155" s="6">
        <v>61000</v>
      </c>
      <c r="G155" s="6">
        <v>49000</v>
      </c>
      <c r="H155" s="6">
        <v>61000</v>
      </c>
      <c r="I155" s="6">
        <v>49000</v>
      </c>
      <c r="J155" s="6">
        <v>38791</v>
      </c>
      <c r="K155" s="6">
        <f t="shared" si="33"/>
        <v>10209</v>
      </c>
      <c r="L155" s="6">
        <v>38393</v>
      </c>
    </row>
    <row r="156" spans="1:12" ht="22.5" x14ac:dyDescent="0.25">
      <c r="A156" s="5" t="s">
        <v>71</v>
      </c>
      <c r="B156" s="5" t="s">
        <v>488</v>
      </c>
      <c r="C156" s="5" t="s">
        <v>489</v>
      </c>
      <c r="D156" s="6">
        <f t="shared" ref="D156:J156" si="38">+D157</f>
        <v>0</v>
      </c>
      <c r="E156" s="6">
        <f t="shared" si="38"/>
        <v>0</v>
      </c>
      <c r="F156" s="6">
        <f t="shared" si="38"/>
        <v>8800</v>
      </c>
      <c r="G156" s="6">
        <f t="shared" si="38"/>
        <v>8800</v>
      </c>
      <c r="H156" s="6">
        <f t="shared" si="38"/>
        <v>8800</v>
      </c>
      <c r="I156" s="6">
        <f t="shared" si="38"/>
        <v>8800</v>
      </c>
      <c r="J156" s="6">
        <f t="shared" si="38"/>
        <v>5400</v>
      </c>
      <c r="K156" s="6">
        <f t="shared" si="33"/>
        <v>3400</v>
      </c>
      <c r="L156" s="6">
        <f>+L157</f>
        <v>5400</v>
      </c>
    </row>
    <row r="157" spans="1:12" x14ac:dyDescent="0.25">
      <c r="A157" s="5" t="s">
        <v>86</v>
      </c>
      <c r="B157" s="5" t="s">
        <v>490</v>
      </c>
      <c r="C157" s="5" t="s">
        <v>491</v>
      </c>
      <c r="D157" s="6">
        <v>0</v>
      </c>
      <c r="E157" s="6">
        <v>0</v>
      </c>
      <c r="F157" s="6">
        <v>8800</v>
      </c>
      <c r="G157" s="6">
        <v>8800</v>
      </c>
      <c r="H157" s="6">
        <v>8800</v>
      </c>
      <c r="I157" s="6">
        <v>8800</v>
      </c>
      <c r="J157" s="6">
        <v>5400</v>
      </c>
      <c r="K157" s="6">
        <f t="shared" si="33"/>
        <v>3400</v>
      </c>
      <c r="L157" s="6">
        <v>5400</v>
      </c>
    </row>
    <row r="158" spans="1:12" x14ac:dyDescent="0.25">
      <c r="A158" s="5" t="s">
        <v>247</v>
      </c>
      <c r="B158" s="5" t="s">
        <v>492</v>
      </c>
      <c r="C158" s="5" t="s">
        <v>493</v>
      </c>
      <c r="D158" s="6">
        <f t="shared" ref="D158:J158" si="39">+D159</f>
        <v>0</v>
      </c>
      <c r="E158" s="6">
        <f t="shared" si="39"/>
        <v>0</v>
      </c>
      <c r="F158" s="6">
        <f t="shared" si="39"/>
        <v>63500</v>
      </c>
      <c r="G158" s="6">
        <f t="shared" si="39"/>
        <v>47500</v>
      </c>
      <c r="H158" s="6">
        <f t="shared" si="39"/>
        <v>63500</v>
      </c>
      <c r="I158" s="6">
        <f t="shared" si="39"/>
        <v>47500</v>
      </c>
      <c r="J158" s="6">
        <f t="shared" si="39"/>
        <v>43636</v>
      </c>
      <c r="K158" s="6">
        <f t="shared" si="33"/>
        <v>3864</v>
      </c>
      <c r="L158" s="6">
        <f>+L159</f>
        <v>43593</v>
      </c>
    </row>
    <row r="159" spans="1:12" x14ac:dyDescent="0.25">
      <c r="A159" s="5" t="s">
        <v>494</v>
      </c>
      <c r="B159" s="5" t="s">
        <v>495</v>
      </c>
      <c r="C159" s="5" t="s">
        <v>496</v>
      </c>
      <c r="D159" s="6">
        <v>0</v>
      </c>
      <c r="E159" s="6">
        <v>0</v>
      </c>
      <c r="F159" s="6">
        <v>63500</v>
      </c>
      <c r="G159" s="6">
        <v>47500</v>
      </c>
      <c r="H159" s="6">
        <v>63500</v>
      </c>
      <c r="I159" s="6">
        <v>47500</v>
      </c>
      <c r="J159" s="6">
        <v>43636</v>
      </c>
      <c r="K159" s="6">
        <f t="shared" si="33"/>
        <v>3864</v>
      </c>
      <c r="L159" s="6">
        <v>43593</v>
      </c>
    </row>
    <row r="160" spans="1:12" ht="22.5" x14ac:dyDescent="0.25">
      <c r="A160" s="5" t="s">
        <v>497</v>
      </c>
      <c r="B160" s="5" t="s">
        <v>498</v>
      </c>
      <c r="C160" s="5" t="s">
        <v>274</v>
      </c>
      <c r="D160" s="6">
        <f t="shared" ref="D160:J160" si="40">D161+D170+D172+D174</f>
        <v>0</v>
      </c>
      <c r="E160" s="6">
        <f t="shared" si="40"/>
        <v>0</v>
      </c>
      <c r="F160" s="6">
        <f t="shared" si="40"/>
        <v>950040</v>
      </c>
      <c r="G160" s="6">
        <f t="shared" si="40"/>
        <v>724040</v>
      </c>
      <c r="H160" s="6">
        <f t="shared" si="40"/>
        <v>724040</v>
      </c>
      <c r="I160" s="6">
        <f t="shared" si="40"/>
        <v>724040</v>
      </c>
      <c r="J160" s="6">
        <f t="shared" si="40"/>
        <v>568981</v>
      </c>
      <c r="K160" s="6">
        <f t="shared" si="33"/>
        <v>155059</v>
      </c>
      <c r="L160" s="6">
        <f>L161+L170+L172+L174</f>
        <v>580221</v>
      </c>
    </row>
    <row r="161" spans="1:12" x14ac:dyDescent="0.25">
      <c r="A161" s="5" t="s">
        <v>249</v>
      </c>
      <c r="B161" s="5" t="s">
        <v>499</v>
      </c>
      <c r="C161" s="5" t="s">
        <v>500</v>
      </c>
      <c r="D161" s="6">
        <f t="shared" ref="D161:J161" si="41">D162+D163+D164+D165+D166+D167+D168+D169</f>
        <v>0</v>
      </c>
      <c r="E161" s="6">
        <f t="shared" si="41"/>
        <v>0</v>
      </c>
      <c r="F161" s="6">
        <f t="shared" si="41"/>
        <v>919540</v>
      </c>
      <c r="G161" s="6">
        <f t="shared" si="41"/>
        <v>694540</v>
      </c>
      <c r="H161" s="6">
        <f t="shared" si="41"/>
        <v>694540</v>
      </c>
      <c r="I161" s="6">
        <f t="shared" si="41"/>
        <v>694540</v>
      </c>
      <c r="J161" s="6">
        <f t="shared" si="41"/>
        <v>558776</v>
      </c>
      <c r="K161" s="6">
        <f t="shared" si="33"/>
        <v>135764</v>
      </c>
      <c r="L161" s="6">
        <f>L162+L163+L164+L165+L166+L167+L168+L169</f>
        <v>573167</v>
      </c>
    </row>
    <row r="162" spans="1:12" x14ac:dyDescent="0.25">
      <c r="A162" s="5" t="s">
        <v>250</v>
      </c>
      <c r="B162" s="5" t="s">
        <v>501</v>
      </c>
      <c r="C162" s="5" t="s">
        <v>502</v>
      </c>
      <c r="D162" s="6">
        <v>0</v>
      </c>
      <c r="E162" s="6">
        <v>0</v>
      </c>
      <c r="F162" s="6">
        <v>10000</v>
      </c>
      <c r="G162" s="6">
        <v>8000</v>
      </c>
      <c r="H162" s="6">
        <v>8000</v>
      </c>
      <c r="I162" s="6">
        <v>8000</v>
      </c>
      <c r="J162" s="6">
        <v>6075</v>
      </c>
      <c r="K162" s="6">
        <f t="shared" si="33"/>
        <v>1925</v>
      </c>
      <c r="L162" s="6">
        <v>4409</v>
      </c>
    </row>
    <row r="163" spans="1:12" x14ac:dyDescent="0.25">
      <c r="A163" s="5" t="s">
        <v>98</v>
      </c>
      <c r="B163" s="5" t="s">
        <v>503</v>
      </c>
      <c r="C163" s="5" t="s">
        <v>504</v>
      </c>
      <c r="D163" s="6">
        <v>0</v>
      </c>
      <c r="E163" s="6">
        <v>0</v>
      </c>
      <c r="F163" s="6">
        <v>7000</v>
      </c>
      <c r="G163" s="6">
        <v>5500</v>
      </c>
      <c r="H163" s="6">
        <v>5500</v>
      </c>
      <c r="I163" s="6">
        <v>5500</v>
      </c>
      <c r="J163" s="6">
        <v>2000</v>
      </c>
      <c r="K163" s="6">
        <f t="shared" si="33"/>
        <v>3500</v>
      </c>
      <c r="L163" s="6">
        <v>2000</v>
      </c>
    </row>
    <row r="164" spans="1:12" x14ac:dyDescent="0.25">
      <c r="A164" s="5" t="s">
        <v>101</v>
      </c>
      <c r="B164" s="5" t="s">
        <v>505</v>
      </c>
      <c r="C164" s="5" t="s">
        <v>506</v>
      </c>
      <c r="D164" s="6">
        <v>0</v>
      </c>
      <c r="E164" s="6">
        <v>0</v>
      </c>
      <c r="F164" s="6">
        <v>98640</v>
      </c>
      <c r="G164" s="6">
        <v>88640</v>
      </c>
      <c r="H164" s="6">
        <v>88640</v>
      </c>
      <c r="I164" s="6">
        <v>88640</v>
      </c>
      <c r="J164" s="6">
        <v>59996</v>
      </c>
      <c r="K164" s="6">
        <f t="shared" si="33"/>
        <v>28644</v>
      </c>
      <c r="L164" s="6">
        <v>65736</v>
      </c>
    </row>
    <row r="165" spans="1:12" x14ac:dyDescent="0.25">
      <c r="A165" s="5" t="s">
        <v>104</v>
      </c>
      <c r="B165" s="5" t="s">
        <v>507</v>
      </c>
      <c r="C165" s="5" t="s">
        <v>508</v>
      </c>
      <c r="D165" s="6">
        <v>0</v>
      </c>
      <c r="E165" s="6">
        <v>0</v>
      </c>
      <c r="F165" s="6">
        <v>20500</v>
      </c>
      <c r="G165" s="6">
        <v>12900</v>
      </c>
      <c r="H165" s="6">
        <v>12900</v>
      </c>
      <c r="I165" s="6">
        <v>12900</v>
      </c>
      <c r="J165" s="6">
        <v>4207</v>
      </c>
      <c r="K165" s="6">
        <f t="shared" si="33"/>
        <v>8693</v>
      </c>
      <c r="L165" s="6">
        <v>4207</v>
      </c>
    </row>
    <row r="166" spans="1:12" x14ac:dyDescent="0.25">
      <c r="A166" s="5" t="s">
        <v>107</v>
      </c>
      <c r="B166" s="5" t="s">
        <v>509</v>
      </c>
      <c r="C166" s="5" t="s">
        <v>510</v>
      </c>
      <c r="D166" s="6">
        <v>0</v>
      </c>
      <c r="E166" s="6">
        <v>0</v>
      </c>
      <c r="F166" s="6">
        <v>69900</v>
      </c>
      <c r="G166" s="6">
        <v>50000</v>
      </c>
      <c r="H166" s="6">
        <v>50000</v>
      </c>
      <c r="I166" s="6">
        <v>50000</v>
      </c>
      <c r="J166" s="6">
        <v>46020</v>
      </c>
      <c r="K166" s="6">
        <f t="shared" si="33"/>
        <v>3980</v>
      </c>
      <c r="L166" s="6">
        <v>57668</v>
      </c>
    </row>
    <row r="167" spans="1:12" x14ac:dyDescent="0.25">
      <c r="A167" s="5" t="s">
        <v>110</v>
      </c>
      <c r="B167" s="5" t="s">
        <v>511</v>
      </c>
      <c r="C167" s="5" t="s">
        <v>512</v>
      </c>
      <c r="D167" s="6">
        <v>0</v>
      </c>
      <c r="E167" s="6">
        <v>0</v>
      </c>
      <c r="F167" s="6">
        <v>18000</v>
      </c>
      <c r="G167" s="6">
        <v>18000</v>
      </c>
      <c r="H167" s="6">
        <v>18000</v>
      </c>
      <c r="I167" s="6">
        <v>18000</v>
      </c>
      <c r="J167" s="6">
        <v>10910</v>
      </c>
      <c r="K167" s="6">
        <f t="shared" si="33"/>
        <v>7090</v>
      </c>
      <c r="L167" s="6">
        <v>10910</v>
      </c>
    </row>
    <row r="168" spans="1:12" x14ac:dyDescent="0.25">
      <c r="A168" s="5" t="s">
        <v>113</v>
      </c>
      <c r="B168" s="5" t="s">
        <v>513</v>
      </c>
      <c r="C168" s="5" t="s">
        <v>514</v>
      </c>
      <c r="D168" s="6">
        <v>0</v>
      </c>
      <c r="E168" s="6">
        <v>0</v>
      </c>
      <c r="F168" s="6">
        <v>177100</v>
      </c>
      <c r="G168" s="6">
        <v>152100</v>
      </c>
      <c r="H168" s="6">
        <v>152100</v>
      </c>
      <c r="I168" s="6">
        <v>152100</v>
      </c>
      <c r="J168" s="6">
        <v>110960</v>
      </c>
      <c r="K168" s="6">
        <f t="shared" si="33"/>
        <v>41140</v>
      </c>
      <c r="L168" s="6">
        <v>129594</v>
      </c>
    </row>
    <row r="169" spans="1:12" ht="22.5" x14ac:dyDescent="0.25">
      <c r="A169" s="5" t="s">
        <v>119</v>
      </c>
      <c r="B169" s="5" t="s">
        <v>515</v>
      </c>
      <c r="C169" s="5" t="s">
        <v>516</v>
      </c>
      <c r="D169" s="6">
        <v>0</v>
      </c>
      <c r="E169" s="6">
        <v>0</v>
      </c>
      <c r="F169" s="6">
        <v>518400</v>
      </c>
      <c r="G169" s="6">
        <v>359400</v>
      </c>
      <c r="H169" s="6">
        <v>359400</v>
      </c>
      <c r="I169" s="6">
        <v>359400</v>
      </c>
      <c r="J169" s="6">
        <v>318608</v>
      </c>
      <c r="K169" s="6">
        <f t="shared" si="33"/>
        <v>40792</v>
      </c>
      <c r="L169" s="6">
        <v>298643</v>
      </c>
    </row>
    <row r="170" spans="1:12" ht="22.5" x14ac:dyDescent="0.25">
      <c r="A170" s="5" t="s">
        <v>137</v>
      </c>
      <c r="B170" s="5" t="s">
        <v>517</v>
      </c>
      <c r="C170" s="5" t="s">
        <v>518</v>
      </c>
      <c r="D170" s="6">
        <f t="shared" ref="D170:J170" si="42">+D171</f>
        <v>0</v>
      </c>
      <c r="E170" s="6">
        <f t="shared" si="42"/>
        <v>0</v>
      </c>
      <c r="F170" s="6">
        <f t="shared" si="42"/>
        <v>7500</v>
      </c>
      <c r="G170" s="6">
        <f t="shared" si="42"/>
        <v>7500</v>
      </c>
      <c r="H170" s="6">
        <f t="shared" si="42"/>
        <v>7500</v>
      </c>
      <c r="I170" s="6">
        <f t="shared" si="42"/>
        <v>7500</v>
      </c>
      <c r="J170" s="6">
        <f t="shared" si="42"/>
        <v>3151</v>
      </c>
      <c r="K170" s="6">
        <f t="shared" si="33"/>
        <v>4349</v>
      </c>
      <c r="L170" s="6">
        <f>+L171</f>
        <v>0</v>
      </c>
    </row>
    <row r="171" spans="1:12" x14ac:dyDescent="0.25">
      <c r="A171" s="5" t="s">
        <v>519</v>
      </c>
      <c r="B171" s="5" t="s">
        <v>520</v>
      </c>
      <c r="C171" s="5" t="s">
        <v>521</v>
      </c>
      <c r="D171" s="6">
        <v>0</v>
      </c>
      <c r="E171" s="6">
        <v>0</v>
      </c>
      <c r="F171" s="6">
        <v>7500</v>
      </c>
      <c r="G171" s="6">
        <v>7500</v>
      </c>
      <c r="H171" s="6">
        <v>7500</v>
      </c>
      <c r="I171" s="6">
        <v>7500</v>
      </c>
      <c r="J171" s="6">
        <v>3151</v>
      </c>
      <c r="K171" s="6">
        <f t="shared" si="33"/>
        <v>4349</v>
      </c>
      <c r="L171" s="6">
        <v>0</v>
      </c>
    </row>
    <row r="172" spans="1:12" ht="22.5" x14ac:dyDescent="0.25">
      <c r="A172" s="5" t="s">
        <v>365</v>
      </c>
      <c r="B172" s="5" t="s">
        <v>522</v>
      </c>
      <c r="C172" s="5" t="s">
        <v>523</v>
      </c>
      <c r="D172" s="6">
        <f t="shared" ref="D172:J172" si="43">D173</f>
        <v>0</v>
      </c>
      <c r="E172" s="6">
        <f t="shared" si="43"/>
        <v>0</v>
      </c>
      <c r="F172" s="6">
        <f t="shared" si="43"/>
        <v>12000</v>
      </c>
      <c r="G172" s="6">
        <f t="shared" si="43"/>
        <v>12000</v>
      </c>
      <c r="H172" s="6">
        <f t="shared" si="43"/>
        <v>12000</v>
      </c>
      <c r="I172" s="6">
        <f t="shared" si="43"/>
        <v>12000</v>
      </c>
      <c r="J172" s="6">
        <f t="shared" si="43"/>
        <v>6403</v>
      </c>
      <c r="K172" s="6">
        <f t="shared" si="33"/>
        <v>5597</v>
      </c>
      <c r="L172" s="6">
        <f>L173</f>
        <v>6403</v>
      </c>
    </row>
    <row r="173" spans="1:12" x14ac:dyDescent="0.25">
      <c r="A173" s="5" t="s">
        <v>255</v>
      </c>
      <c r="B173" s="5" t="s">
        <v>524</v>
      </c>
      <c r="C173" s="5" t="s">
        <v>525</v>
      </c>
      <c r="D173" s="6">
        <v>0</v>
      </c>
      <c r="E173" s="6">
        <v>0</v>
      </c>
      <c r="F173" s="6">
        <v>12000</v>
      </c>
      <c r="G173" s="6">
        <v>12000</v>
      </c>
      <c r="H173" s="6">
        <v>12000</v>
      </c>
      <c r="I173" s="6">
        <v>12000</v>
      </c>
      <c r="J173" s="6">
        <v>6403</v>
      </c>
      <c r="K173" s="6">
        <f t="shared" si="33"/>
        <v>5597</v>
      </c>
      <c r="L173" s="6">
        <v>6403</v>
      </c>
    </row>
    <row r="174" spans="1:12" ht="33" x14ac:dyDescent="0.25">
      <c r="A174" s="5" t="s">
        <v>398</v>
      </c>
      <c r="B174" s="5" t="s">
        <v>526</v>
      </c>
      <c r="C174" s="5" t="s">
        <v>527</v>
      </c>
      <c r="D174" s="6">
        <f t="shared" ref="D174:J174" si="44">+D175</f>
        <v>0</v>
      </c>
      <c r="E174" s="6">
        <f t="shared" si="44"/>
        <v>0</v>
      </c>
      <c r="F174" s="6">
        <f t="shared" si="44"/>
        <v>11000</v>
      </c>
      <c r="G174" s="6">
        <f t="shared" si="44"/>
        <v>10000</v>
      </c>
      <c r="H174" s="6">
        <f t="shared" si="44"/>
        <v>10000</v>
      </c>
      <c r="I174" s="6">
        <f t="shared" si="44"/>
        <v>10000</v>
      </c>
      <c r="J174" s="6">
        <f t="shared" si="44"/>
        <v>651</v>
      </c>
      <c r="K174" s="6">
        <f t="shared" si="33"/>
        <v>9349</v>
      </c>
      <c r="L174" s="6">
        <f>+L175</f>
        <v>651</v>
      </c>
    </row>
    <row r="175" spans="1:12" x14ac:dyDescent="0.25">
      <c r="A175" s="5" t="s">
        <v>444</v>
      </c>
      <c r="B175" s="5" t="s">
        <v>528</v>
      </c>
      <c r="C175" s="5" t="s">
        <v>529</v>
      </c>
      <c r="D175" s="6">
        <v>0</v>
      </c>
      <c r="E175" s="6">
        <v>0</v>
      </c>
      <c r="F175" s="6">
        <v>11000</v>
      </c>
      <c r="G175" s="6">
        <v>10000</v>
      </c>
      <c r="H175" s="6">
        <v>10000</v>
      </c>
      <c r="I175" s="6">
        <v>10000</v>
      </c>
      <c r="J175" s="6">
        <v>651</v>
      </c>
      <c r="K175" s="6">
        <f t="shared" si="33"/>
        <v>9349</v>
      </c>
      <c r="L175" s="6">
        <v>651</v>
      </c>
    </row>
    <row r="176" spans="1:12" ht="43.5" x14ac:dyDescent="0.25">
      <c r="A176" s="5" t="s">
        <v>530</v>
      </c>
      <c r="B176" s="5" t="s">
        <v>531</v>
      </c>
      <c r="C176" s="5" t="s">
        <v>128</v>
      </c>
      <c r="D176" s="6">
        <f t="shared" ref="D176:J176" si="45">+D177</f>
        <v>0</v>
      </c>
      <c r="E176" s="6">
        <f t="shared" si="45"/>
        <v>0</v>
      </c>
      <c r="F176" s="6">
        <f t="shared" si="45"/>
        <v>30000</v>
      </c>
      <c r="G176" s="6">
        <f t="shared" si="45"/>
        <v>30000</v>
      </c>
      <c r="H176" s="6">
        <f t="shared" si="45"/>
        <v>30000</v>
      </c>
      <c r="I176" s="6">
        <f t="shared" si="45"/>
        <v>30000</v>
      </c>
      <c r="J176" s="6">
        <f t="shared" si="45"/>
        <v>18000</v>
      </c>
      <c r="K176" s="6">
        <f t="shared" si="33"/>
        <v>12000</v>
      </c>
      <c r="L176" s="6">
        <f>+L177</f>
        <v>22000</v>
      </c>
    </row>
    <row r="177" spans="1:12" x14ac:dyDescent="0.25">
      <c r="A177" s="5" t="s">
        <v>532</v>
      </c>
      <c r="B177" s="5" t="s">
        <v>533</v>
      </c>
      <c r="C177" s="5" t="s">
        <v>534</v>
      </c>
      <c r="D177" s="6">
        <v>0</v>
      </c>
      <c r="E177" s="6">
        <v>0</v>
      </c>
      <c r="F177" s="6">
        <v>30000</v>
      </c>
      <c r="G177" s="6">
        <v>30000</v>
      </c>
      <c r="H177" s="6">
        <v>30000</v>
      </c>
      <c r="I177" s="6">
        <v>30000</v>
      </c>
      <c r="J177" s="6">
        <v>18000</v>
      </c>
      <c r="K177" s="6">
        <f t="shared" si="33"/>
        <v>12000</v>
      </c>
      <c r="L177" s="6">
        <v>22000</v>
      </c>
    </row>
    <row r="178" spans="1:12" x14ac:dyDescent="0.25">
      <c r="A178" s="5" t="s">
        <v>215</v>
      </c>
      <c r="B178" s="5" t="s">
        <v>535</v>
      </c>
      <c r="C178" s="5" t="s">
        <v>536</v>
      </c>
      <c r="D178" s="6">
        <f t="shared" ref="D178:J179" si="46">D179</f>
        <v>0</v>
      </c>
      <c r="E178" s="6">
        <f t="shared" si="46"/>
        <v>0</v>
      </c>
      <c r="F178" s="6">
        <f t="shared" si="46"/>
        <v>50000</v>
      </c>
      <c r="G178" s="6">
        <f t="shared" si="46"/>
        <v>50000</v>
      </c>
      <c r="H178" s="6">
        <f t="shared" si="46"/>
        <v>50000</v>
      </c>
      <c r="I178" s="6">
        <f t="shared" si="46"/>
        <v>50000</v>
      </c>
      <c r="J178" s="6">
        <f t="shared" si="46"/>
        <v>0</v>
      </c>
      <c r="K178" s="6">
        <f t="shared" si="33"/>
        <v>50000</v>
      </c>
      <c r="L178" s="6">
        <f>L179</f>
        <v>0</v>
      </c>
    </row>
    <row r="179" spans="1:12" ht="22.5" x14ac:dyDescent="0.25">
      <c r="A179" s="5" t="s">
        <v>218</v>
      </c>
      <c r="B179" s="5" t="s">
        <v>537</v>
      </c>
      <c r="C179" s="5" t="s">
        <v>257</v>
      </c>
      <c r="D179" s="6">
        <f t="shared" si="46"/>
        <v>0</v>
      </c>
      <c r="E179" s="6">
        <f t="shared" si="46"/>
        <v>0</v>
      </c>
      <c r="F179" s="6">
        <f t="shared" si="46"/>
        <v>50000</v>
      </c>
      <c r="G179" s="6">
        <f t="shared" si="46"/>
        <v>50000</v>
      </c>
      <c r="H179" s="6">
        <f t="shared" si="46"/>
        <v>50000</v>
      </c>
      <c r="I179" s="6">
        <f t="shared" si="46"/>
        <v>50000</v>
      </c>
      <c r="J179" s="6">
        <f t="shared" si="46"/>
        <v>0</v>
      </c>
      <c r="K179" s="6">
        <f t="shared" si="33"/>
        <v>50000</v>
      </c>
      <c r="L179" s="6">
        <f>L180</f>
        <v>0</v>
      </c>
    </row>
    <row r="180" spans="1:12" ht="33" x14ac:dyDescent="0.25">
      <c r="A180" s="5" t="s">
        <v>538</v>
      </c>
      <c r="B180" s="5" t="s">
        <v>539</v>
      </c>
      <c r="C180" s="5" t="s">
        <v>540</v>
      </c>
      <c r="D180" s="6">
        <v>0</v>
      </c>
      <c r="E180" s="6">
        <v>0</v>
      </c>
      <c r="F180" s="6">
        <v>50000</v>
      </c>
      <c r="G180" s="6">
        <v>50000</v>
      </c>
      <c r="H180" s="6">
        <v>50000</v>
      </c>
      <c r="I180" s="6">
        <v>50000</v>
      </c>
      <c r="J180" s="6">
        <v>0</v>
      </c>
      <c r="K180" s="6">
        <f t="shared" si="33"/>
        <v>50000</v>
      </c>
      <c r="L180" s="6">
        <v>0</v>
      </c>
    </row>
    <row r="181" spans="1:12" ht="22.5" x14ac:dyDescent="0.25">
      <c r="A181" s="5" t="s">
        <v>541</v>
      </c>
      <c r="B181" s="5" t="s">
        <v>542</v>
      </c>
      <c r="C181" s="5" t="s">
        <v>543</v>
      </c>
      <c r="D181" s="6">
        <f t="shared" ref="D181:J181" si="47">+D182+D184</f>
        <v>0</v>
      </c>
      <c r="E181" s="6">
        <f t="shared" si="47"/>
        <v>0</v>
      </c>
      <c r="F181" s="6">
        <f t="shared" si="47"/>
        <v>2590300</v>
      </c>
      <c r="G181" s="6">
        <f t="shared" si="47"/>
        <v>2590300</v>
      </c>
      <c r="H181" s="6">
        <f t="shared" si="47"/>
        <v>2590300</v>
      </c>
      <c r="I181" s="6">
        <f t="shared" si="47"/>
        <v>2590300</v>
      </c>
      <c r="J181" s="6">
        <f t="shared" si="47"/>
        <v>21034</v>
      </c>
      <c r="K181" s="6">
        <f t="shared" si="33"/>
        <v>2569266</v>
      </c>
      <c r="L181" s="6">
        <f>+L182+L184</f>
        <v>236131</v>
      </c>
    </row>
    <row r="182" spans="1:12" ht="43.5" x14ac:dyDescent="0.25">
      <c r="A182" s="5" t="s">
        <v>544</v>
      </c>
      <c r="B182" s="5" t="s">
        <v>545</v>
      </c>
      <c r="C182" s="5" t="s">
        <v>252</v>
      </c>
      <c r="D182" s="6">
        <f t="shared" ref="D182:J182" si="48">D183</f>
        <v>0</v>
      </c>
      <c r="E182" s="6">
        <f t="shared" si="48"/>
        <v>0</v>
      </c>
      <c r="F182" s="6">
        <f t="shared" si="48"/>
        <v>1389970</v>
      </c>
      <c r="G182" s="6">
        <f t="shared" si="48"/>
        <v>1389970</v>
      </c>
      <c r="H182" s="6">
        <f t="shared" si="48"/>
        <v>1389970</v>
      </c>
      <c r="I182" s="6">
        <f t="shared" si="48"/>
        <v>1389970</v>
      </c>
      <c r="J182" s="6">
        <f t="shared" si="48"/>
        <v>0</v>
      </c>
      <c r="K182" s="6">
        <f t="shared" si="33"/>
        <v>1389970</v>
      </c>
      <c r="L182" s="6">
        <f>L183</f>
        <v>0</v>
      </c>
    </row>
    <row r="183" spans="1:12" x14ac:dyDescent="0.25">
      <c r="A183" s="5" t="s">
        <v>546</v>
      </c>
      <c r="B183" s="5" t="s">
        <v>210</v>
      </c>
      <c r="C183" s="5" t="s">
        <v>547</v>
      </c>
      <c r="D183" s="6">
        <v>0</v>
      </c>
      <c r="E183" s="6">
        <v>0</v>
      </c>
      <c r="F183" s="6">
        <v>1389970</v>
      </c>
      <c r="G183" s="6">
        <v>1389970</v>
      </c>
      <c r="H183" s="6">
        <v>1389970</v>
      </c>
      <c r="I183" s="6">
        <v>1389970</v>
      </c>
      <c r="J183" s="6">
        <v>0</v>
      </c>
      <c r="K183" s="6">
        <f t="shared" si="33"/>
        <v>1389970</v>
      </c>
      <c r="L183" s="6">
        <v>0</v>
      </c>
    </row>
    <row r="184" spans="1:12" x14ac:dyDescent="0.25">
      <c r="A184" s="5" t="s">
        <v>548</v>
      </c>
      <c r="B184" s="5" t="s">
        <v>549</v>
      </c>
      <c r="C184" s="5" t="s">
        <v>365</v>
      </c>
      <c r="D184" s="6">
        <f t="shared" ref="D184:J185" si="49">D185</f>
        <v>0</v>
      </c>
      <c r="E184" s="6">
        <f t="shared" si="49"/>
        <v>0</v>
      </c>
      <c r="F184" s="6">
        <f t="shared" si="49"/>
        <v>1200330</v>
      </c>
      <c r="G184" s="6">
        <f t="shared" si="49"/>
        <v>1200330</v>
      </c>
      <c r="H184" s="6">
        <f t="shared" si="49"/>
        <v>1200330</v>
      </c>
      <c r="I184" s="6">
        <f t="shared" si="49"/>
        <v>1200330</v>
      </c>
      <c r="J184" s="6">
        <f t="shared" si="49"/>
        <v>21034</v>
      </c>
      <c r="K184" s="6">
        <f t="shared" si="33"/>
        <v>1179296</v>
      </c>
      <c r="L184" s="6">
        <f>L185</f>
        <v>236131</v>
      </c>
    </row>
    <row r="185" spans="1:12" ht="22.5" x14ac:dyDescent="0.25">
      <c r="A185" s="5" t="s">
        <v>550</v>
      </c>
      <c r="B185" s="5" t="s">
        <v>551</v>
      </c>
      <c r="C185" s="5" t="s">
        <v>255</v>
      </c>
      <c r="D185" s="6">
        <f t="shared" si="49"/>
        <v>0</v>
      </c>
      <c r="E185" s="6">
        <f t="shared" si="49"/>
        <v>0</v>
      </c>
      <c r="F185" s="6">
        <f t="shared" si="49"/>
        <v>1200330</v>
      </c>
      <c r="G185" s="6">
        <f t="shared" si="49"/>
        <v>1200330</v>
      </c>
      <c r="H185" s="6">
        <f t="shared" si="49"/>
        <v>1200330</v>
      </c>
      <c r="I185" s="6">
        <f t="shared" si="49"/>
        <v>1200330</v>
      </c>
      <c r="J185" s="6">
        <f t="shared" si="49"/>
        <v>21034</v>
      </c>
      <c r="K185" s="6">
        <f t="shared" si="33"/>
        <v>1179296</v>
      </c>
      <c r="L185" s="6">
        <f>L186</f>
        <v>236131</v>
      </c>
    </row>
    <row r="186" spans="1:12" x14ac:dyDescent="0.25">
      <c r="A186" s="5" t="s">
        <v>552</v>
      </c>
      <c r="B186" s="5" t="s">
        <v>553</v>
      </c>
      <c r="C186" s="5" t="s">
        <v>554</v>
      </c>
      <c r="D186" s="6">
        <f t="shared" ref="D186:J186" si="50">+D187+D188+D189</f>
        <v>0</v>
      </c>
      <c r="E186" s="6">
        <f t="shared" si="50"/>
        <v>0</v>
      </c>
      <c r="F186" s="6">
        <f t="shared" si="50"/>
        <v>1200330</v>
      </c>
      <c r="G186" s="6">
        <f t="shared" si="50"/>
        <v>1200330</v>
      </c>
      <c r="H186" s="6">
        <f t="shared" si="50"/>
        <v>1200330</v>
      </c>
      <c r="I186" s="6">
        <f t="shared" si="50"/>
        <v>1200330</v>
      </c>
      <c r="J186" s="6">
        <f t="shared" si="50"/>
        <v>21034</v>
      </c>
      <c r="K186" s="6">
        <f t="shared" si="33"/>
        <v>1179296</v>
      </c>
      <c r="L186" s="6">
        <f>+L187+L188+L189</f>
        <v>236131</v>
      </c>
    </row>
    <row r="187" spans="1:12" x14ac:dyDescent="0.25">
      <c r="A187" s="5" t="s">
        <v>555</v>
      </c>
      <c r="B187" s="5" t="s">
        <v>556</v>
      </c>
      <c r="C187" s="5" t="s">
        <v>557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f t="shared" si="33"/>
        <v>0</v>
      </c>
      <c r="L187" s="6">
        <v>1455</v>
      </c>
    </row>
    <row r="188" spans="1:12" ht="22.5" x14ac:dyDescent="0.25">
      <c r="A188" s="5" t="s">
        <v>558</v>
      </c>
      <c r="B188" s="5" t="s">
        <v>559</v>
      </c>
      <c r="C188" s="5" t="s">
        <v>560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f t="shared" si="33"/>
        <v>0</v>
      </c>
      <c r="L188" s="6">
        <v>746</v>
      </c>
    </row>
    <row r="189" spans="1:12" x14ac:dyDescent="0.25">
      <c r="A189" s="5" t="s">
        <v>561</v>
      </c>
      <c r="B189" s="5" t="s">
        <v>562</v>
      </c>
      <c r="C189" s="5" t="s">
        <v>563</v>
      </c>
      <c r="D189" s="6">
        <v>0</v>
      </c>
      <c r="E189" s="6">
        <v>0</v>
      </c>
      <c r="F189" s="6">
        <v>1200330</v>
      </c>
      <c r="G189" s="6">
        <v>1200330</v>
      </c>
      <c r="H189" s="6">
        <v>1200330</v>
      </c>
      <c r="I189" s="6">
        <v>1200330</v>
      </c>
      <c r="J189" s="6">
        <v>21034</v>
      </c>
      <c r="K189" s="6">
        <f t="shared" si="33"/>
        <v>1179296</v>
      </c>
      <c r="L189" s="6">
        <v>233930</v>
      </c>
    </row>
    <row r="190" spans="1:12" x14ac:dyDescent="0.25">
      <c r="A190" s="3"/>
      <c r="B190" s="3"/>
      <c r="C190" s="3"/>
      <c r="D190" s="4"/>
      <c r="E190" s="4"/>
      <c r="F190" s="4"/>
      <c r="G190" s="4"/>
      <c r="H190" s="4"/>
      <c r="I190" s="4"/>
      <c r="J190" s="4"/>
      <c r="K190" s="4"/>
      <c r="L190" s="4"/>
    </row>
    <row r="191" spans="1:12" x14ac:dyDescent="0.25">
      <c r="A191" s="9" t="s">
        <v>236</v>
      </c>
      <c r="B191" s="9"/>
      <c r="C191" s="9"/>
      <c r="D191" s="9"/>
      <c r="E191" s="9" t="s">
        <v>238</v>
      </c>
      <c r="F191" s="9"/>
      <c r="G191" s="9"/>
      <c r="H191" s="9"/>
      <c r="I191" s="9" t="s">
        <v>239</v>
      </c>
      <c r="J191" s="9"/>
      <c r="K191" s="9"/>
      <c r="L191" s="9"/>
    </row>
    <row r="192" spans="1:12" x14ac:dyDescent="0.25">
      <c r="A192" s="10" t="s">
        <v>237</v>
      </c>
      <c r="B192" s="10"/>
      <c r="C192" s="10"/>
      <c r="D192" s="10"/>
      <c r="E192" s="10"/>
      <c r="F192" s="10"/>
      <c r="G192" s="10"/>
      <c r="H192" s="10"/>
      <c r="I192" s="10" t="s">
        <v>240</v>
      </c>
      <c r="J192" s="10"/>
      <c r="K192" s="10"/>
      <c r="L192" s="10"/>
    </row>
    <row r="194" spans="1:12" x14ac:dyDescent="0.25">
      <c r="A194" s="12" t="s">
        <v>0</v>
      </c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</row>
    <row r="195" spans="1:12" x14ac:dyDescent="0.25">
      <c r="A195" s="12" t="s">
        <v>1</v>
      </c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</row>
    <row r="196" spans="1:12" x14ac:dyDescent="0.25">
      <c r="A196" s="13" t="s">
        <v>467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</row>
    <row r="197" spans="1:12" ht="18" x14ac:dyDescent="0.25">
      <c r="A197" s="14" t="s">
        <v>468</v>
      </c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</row>
    <row r="198" spans="1:12" x14ac:dyDescent="0.25">
      <c r="A198" s="12" t="s">
        <v>564</v>
      </c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</row>
    <row r="199" spans="1:12" ht="15.75" thickBot="1" x14ac:dyDescent="0.3"/>
    <row r="200" spans="1:12" ht="15.75" thickBot="1" x14ac:dyDescent="0.3">
      <c r="A200" s="11" t="s">
        <v>5</v>
      </c>
      <c r="B200" s="11"/>
      <c r="C200" s="11" t="s">
        <v>7</v>
      </c>
      <c r="D200" s="11" t="s">
        <v>301</v>
      </c>
      <c r="E200" s="11"/>
      <c r="F200" s="11" t="s">
        <v>302</v>
      </c>
      <c r="G200" s="11"/>
      <c r="H200" s="11" t="s">
        <v>303</v>
      </c>
      <c r="I200" s="11" t="s">
        <v>304</v>
      </c>
      <c r="J200" s="11" t="s">
        <v>305</v>
      </c>
      <c r="K200" s="11" t="s">
        <v>306</v>
      </c>
      <c r="L200" s="11" t="s">
        <v>307</v>
      </c>
    </row>
    <row r="201" spans="1:12" ht="15.75" thickBot="1" x14ac:dyDescent="0.3">
      <c r="A201" s="11"/>
      <c r="B201" s="11"/>
      <c r="C201" s="11"/>
      <c r="D201" s="11" t="s">
        <v>308</v>
      </c>
      <c r="E201" s="11" t="s">
        <v>309</v>
      </c>
      <c r="F201" s="11" t="s">
        <v>308</v>
      </c>
      <c r="G201" s="11" t="s">
        <v>309</v>
      </c>
      <c r="H201" s="11"/>
      <c r="I201" s="11"/>
      <c r="J201" s="11"/>
      <c r="K201" s="11"/>
      <c r="L201" s="11"/>
    </row>
    <row r="202" spans="1:12" ht="15.75" thickBot="1" x14ac:dyDescent="0.3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</row>
    <row r="203" spans="1:12" ht="15.75" thickBot="1" x14ac:dyDescent="0.3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</row>
    <row r="204" spans="1:12" ht="15.75" thickBot="1" x14ac:dyDescent="0.3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</row>
    <row r="205" spans="1:12" ht="15.75" thickBot="1" x14ac:dyDescent="0.3">
      <c r="A205" s="11" t="s">
        <v>6</v>
      </c>
      <c r="B205" s="11"/>
      <c r="C205" s="1" t="s">
        <v>8</v>
      </c>
      <c r="D205" s="1">
        <v>1</v>
      </c>
      <c r="E205" s="1">
        <v>2</v>
      </c>
      <c r="F205" s="1">
        <v>3</v>
      </c>
      <c r="G205" s="1">
        <v>4</v>
      </c>
      <c r="H205" s="1">
        <v>5</v>
      </c>
      <c r="I205" s="1">
        <v>6</v>
      </c>
      <c r="J205" s="1">
        <v>7</v>
      </c>
      <c r="K205" s="1" t="s">
        <v>310</v>
      </c>
      <c r="L205" s="1">
        <v>9</v>
      </c>
    </row>
    <row r="206" spans="1:12" x14ac:dyDescent="0.25">
      <c r="A206" s="5" t="s">
        <v>20</v>
      </c>
      <c r="B206" s="5" t="s">
        <v>470</v>
      </c>
      <c r="C206" s="5" t="s">
        <v>471</v>
      </c>
      <c r="D206" s="6">
        <f t="shared" ref="D206:J206" si="51">D207</f>
        <v>0</v>
      </c>
      <c r="E206" s="6">
        <f t="shared" si="51"/>
        <v>0</v>
      </c>
      <c r="F206" s="6">
        <f t="shared" si="51"/>
        <v>406000</v>
      </c>
      <c r="G206" s="6">
        <f t="shared" si="51"/>
        <v>321600</v>
      </c>
      <c r="H206" s="6">
        <f t="shared" si="51"/>
        <v>405400</v>
      </c>
      <c r="I206" s="6">
        <f t="shared" si="51"/>
        <v>321600</v>
      </c>
      <c r="J206" s="6">
        <f t="shared" si="51"/>
        <v>295943</v>
      </c>
      <c r="K206" s="6">
        <f t="shared" ref="K206:K219" si="52">I206-J206</f>
        <v>25657</v>
      </c>
      <c r="L206" s="6">
        <f>L207</f>
        <v>295399</v>
      </c>
    </row>
    <row r="207" spans="1:12" ht="22.5" x14ac:dyDescent="0.25">
      <c r="A207" s="5" t="s">
        <v>23</v>
      </c>
      <c r="B207" s="5" t="s">
        <v>472</v>
      </c>
      <c r="C207" s="5" t="s">
        <v>473</v>
      </c>
      <c r="D207" s="6">
        <f t="shared" ref="D207:J207" si="53">D209+D215</f>
        <v>0</v>
      </c>
      <c r="E207" s="6">
        <f t="shared" si="53"/>
        <v>0</v>
      </c>
      <c r="F207" s="6">
        <f t="shared" si="53"/>
        <v>406000</v>
      </c>
      <c r="G207" s="6">
        <f t="shared" si="53"/>
        <v>321600</v>
      </c>
      <c r="H207" s="6">
        <f t="shared" si="53"/>
        <v>405400</v>
      </c>
      <c r="I207" s="6">
        <f t="shared" si="53"/>
        <v>321600</v>
      </c>
      <c r="J207" s="6">
        <f t="shared" si="53"/>
        <v>295943</v>
      </c>
      <c r="K207" s="6">
        <f t="shared" si="52"/>
        <v>25657</v>
      </c>
      <c r="L207" s="6">
        <f>L209+L215</f>
        <v>295399</v>
      </c>
    </row>
    <row r="208" spans="1:12" ht="22.5" x14ac:dyDescent="0.25">
      <c r="A208" s="5" t="s">
        <v>29</v>
      </c>
      <c r="B208" s="5" t="s">
        <v>474</v>
      </c>
      <c r="C208" s="5" t="s">
        <v>475</v>
      </c>
      <c r="D208" s="6">
        <f t="shared" ref="D208:J208" si="54">D209+D215</f>
        <v>0</v>
      </c>
      <c r="E208" s="6">
        <f t="shared" si="54"/>
        <v>0</v>
      </c>
      <c r="F208" s="6">
        <f t="shared" si="54"/>
        <v>406000</v>
      </c>
      <c r="G208" s="6">
        <f t="shared" si="54"/>
        <v>321600</v>
      </c>
      <c r="H208" s="6">
        <f t="shared" si="54"/>
        <v>405400</v>
      </c>
      <c r="I208" s="6">
        <f t="shared" si="54"/>
        <v>321600</v>
      </c>
      <c r="J208" s="6">
        <f t="shared" si="54"/>
        <v>295943</v>
      </c>
      <c r="K208" s="6">
        <f t="shared" si="52"/>
        <v>25657</v>
      </c>
      <c r="L208" s="6">
        <f>L209+L215</f>
        <v>295399</v>
      </c>
    </row>
    <row r="209" spans="1:12" ht="22.5" x14ac:dyDescent="0.25">
      <c r="A209" s="5" t="s">
        <v>321</v>
      </c>
      <c r="B209" s="5" t="s">
        <v>476</v>
      </c>
      <c r="C209" s="5" t="s">
        <v>38</v>
      </c>
      <c r="D209" s="6">
        <f t="shared" ref="D209:J209" si="55">D210+D213</f>
        <v>0</v>
      </c>
      <c r="E209" s="6">
        <f t="shared" si="55"/>
        <v>0</v>
      </c>
      <c r="F209" s="6">
        <f t="shared" si="55"/>
        <v>396000</v>
      </c>
      <c r="G209" s="6">
        <f t="shared" si="55"/>
        <v>312200</v>
      </c>
      <c r="H209" s="6">
        <f t="shared" si="55"/>
        <v>396000</v>
      </c>
      <c r="I209" s="6">
        <f t="shared" si="55"/>
        <v>312200</v>
      </c>
      <c r="J209" s="6">
        <f t="shared" si="55"/>
        <v>294552</v>
      </c>
      <c r="K209" s="6">
        <f t="shared" si="52"/>
        <v>17648</v>
      </c>
      <c r="L209" s="6">
        <f>L210+L213</f>
        <v>294442</v>
      </c>
    </row>
    <row r="210" spans="1:12" x14ac:dyDescent="0.25">
      <c r="A210" s="5" t="s">
        <v>271</v>
      </c>
      <c r="B210" s="5" t="s">
        <v>477</v>
      </c>
      <c r="C210" s="5" t="s">
        <v>478</v>
      </c>
      <c r="D210" s="6">
        <f t="shared" ref="D210:J210" si="56">D211+D212</f>
        <v>0</v>
      </c>
      <c r="E210" s="6">
        <f t="shared" si="56"/>
        <v>0</v>
      </c>
      <c r="F210" s="6">
        <f t="shared" si="56"/>
        <v>387200</v>
      </c>
      <c r="G210" s="6">
        <f t="shared" si="56"/>
        <v>305600</v>
      </c>
      <c r="H210" s="6">
        <f t="shared" si="56"/>
        <v>387200</v>
      </c>
      <c r="I210" s="6">
        <f t="shared" si="56"/>
        <v>305600</v>
      </c>
      <c r="J210" s="6">
        <f t="shared" si="56"/>
        <v>288070</v>
      </c>
      <c r="K210" s="6">
        <f t="shared" si="52"/>
        <v>17530</v>
      </c>
      <c r="L210" s="6">
        <f>L211+L212</f>
        <v>287963</v>
      </c>
    </row>
    <row r="211" spans="1:12" x14ac:dyDescent="0.25">
      <c r="A211" s="5" t="s">
        <v>243</v>
      </c>
      <c r="B211" s="5" t="s">
        <v>479</v>
      </c>
      <c r="C211" s="5" t="s">
        <v>480</v>
      </c>
      <c r="D211" s="6">
        <v>0</v>
      </c>
      <c r="E211" s="6">
        <v>0</v>
      </c>
      <c r="F211" s="6">
        <v>374600</v>
      </c>
      <c r="G211" s="6">
        <v>296000</v>
      </c>
      <c r="H211" s="6">
        <v>374600</v>
      </c>
      <c r="I211" s="6">
        <v>296000</v>
      </c>
      <c r="J211" s="6">
        <v>279615</v>
      </c>
      <c r="K211" s="6">
        <f t="shared" si="52"/>
        <v>16385</v>
      </c>
      <c r="L211" s="6">
        <v>279615</v>
      </c>
    </row>
    <row r="212" spans="1:12" x14ac:dyDescent="0.25">
      <c r="A212" s="5" t="s">
        <v>62</v>
      </c>
      <c r="B212" s="5" t="s">
        <v>486</v>
      </c>
      <c r="C212" s="5" t="s">
        <v>487</v>
      </c>
      <c r="D212" s="6">
        <v>0</v>
      </c>
      <c r="E212" s="6">
        <v>0</v>
      </c>
      <c r="F212" s="6">
        <v>12600</v>
      </c>
      <c r="G212" s="6">
        <v>9600</v>
      </c>
      <c r="H212" s="6">
        <v>12600</v>
      </c>
      <c r="I212" s="6">
        <v>9600</v>
      </c>
      <c r="J212" s="6">
        <v>8455</v>
      </c>
      <c r="K212" s="6">
        <f t="shared" si="52"/>
        <v>1145</v>
      </c>
      <c r="L212" s="6">
        <v>8348</v>
      </c>
    </row>
    <row r="213" spans="1:12" x14ac:dyDescent="0.25">
      <c r="A213" s="5" t="s">
        <v>247</v>
      </c>
      <c r="B213" s="5" t="s">
        <v>492</v>
      </c>
      <c r="C213" s="5" t="s">
        <v>493</v>
      </c>
      <c r="D213" s="6">
        <f t="shared" ref="D213:J213" si="57">+D214</f>
        <v>0</v>
      </c>
      <c r="E213" s="6">
        <f t="shared" si="57"/>
        <v>0</v>
      </c>
      <c r="F213" s="6">
        <f t="shared" si="57"/>
        <v>8800</v>
      </c>
      <c r="G213" s="6">
        <f t="shared" si="57"/>
        <v>6600</v>
      </c>
      <c r="H213" s="6">
        <f t="shared" si="57"/>
        <v>8800</v>
      </c>
      <c r="I213" s="6">
        <f t="shared" si="57"/>
        <v>6600</v>
      </c>
      <c r="J213" s="6">
        <f t="shared" si="57"/>
        <v>6482</v>
      </c>
      <c r="K213" s="6">
        <f t="shared" si="52"/>
        <v>118</v>
      </c>
      <c r="L213" s="6">
        <f>+L214</f>
        <v>6479</v>
      </c>
    </row>
    <row r="214" spans="1:12" x14ac:dyDescent="0.25">
      <c r="A214" s="5" t="s">
        <v>494</v>
      </c>
      <c r="B214" s="5" t="s">
        <v>495</v>
      </c>
      <c r="C214" s="5" t="s">
        <v>496</v>
      </c>
      <c r="D214" s="6">
        <v>0</v>
      </c>
      <c r="E214" s="6">
        <v>0</v>
      </c>
      <c r="F214" s="6">
        <v>8800</v>
      </c>
      <c r="G214" s="6">
        <v>6600</v>
      </c>
      <c r="H214" s="6">
        <v>8800</v>
      </c>
      <c r="I214" s="6">
        <v>6600</v>
      </c>
      <c r="J214" s="6">
        <v>6482</v>
      </c>
      <c r="K214" s="6">
        <f t="shared" si="52"/>
        <v>118</v>
      </c>
      <c r="L214" s="6">
        <v>6479</v>
      </c>
    </row>
    <row r="215" spans="1:12" ht="22.5" x14ac:dyDescent="0.25">
      <c r="A215" s="5" t="s">
        <v>497</v>
      </c>
      <c r="B215" s="5" t="s">
        <v>498</v>
      </c>
      <c r="C215" s="5" t="s">
        <v>274</v>
      </c>
      <c r="D215" s="6">
        <f t="shared" ref="D215:J215" si="58">D216+D218</f>
        <v>0</v>
      </c>
      <c r="E215" s="6">
        <f t="shared" si="58"/>
        <v>0</v>
      </c>
      <c r="F215" s="6">
        <f t="shared" si="58"/>
        <v>10000</v>
      </c>
      <c r="G215" s="6">
        <f t="shared" si="58"/>
        <v>9400</v>
      </c>
      <c r="H215" s="6">
        <f t="shared" si="58"/>
        <v>9400</v>
      </c>
      <c r="I215" s="6">
        <f t="shared" si="58"/>
        <v>9400</v>
      </c>
      <c r="J215" s="6">
        <f t="shared" si="58"/>
        <v>1391</v>
      </c>
      <c r="K215" s="6">
        <f t="shared" si="52"/>
        <v>8009</v>
      </c>
      <c r="L215" s="6">
        <f>L216+L218</f>
        <v>957</v>
      </c>
    </row>
    <row r="216" spans="1:12" x14ac:dyDescent="0.25">
      <c r="A216" s="5" t="s">
        <v>249</v>
      </c>
      <c r="B216" s="5" t="s">
        <v>499</v>
      </c>
      <c r="C216" s="5" t="s">
        <v>500</v>
      </c>
      <c r="D216" s="6">
        <f t="shared" ref="D216:J216" si="59">+D217</f>
        <v>0</v>
      </c>
      <c r="E216" s="6">
        <f t="shared" si="59"/>
        <v>0</v>
      </c>
      <c r="F216" s="6">
        <f t="shared" si="59"/>
        <v>7700</v>
      </c>
      <c r="G216" s="6">
        <f t="shared" si="59"/>
        <v>7700</v>
      </c>
      <c r="H216" s="6">
        <f t="shared" si="59"/>
        <v>7700</v>
      </c>
      <c r="I216" s="6">
        <f t="shared" si="59"/>
        <v>7700</v>
      </c>
      <c r="J216" s="6">
        <f t="shared" si="59"/>
        <v>1391</v>
      </c>
      <c r="K216" s="6">
        <f t="shared" si="52"/>
        <v>6309</v>
      </c>
      <c r="L216" s="6">
        <f>+L217</f>
        <v>957</v>
      </c>
    </row>
    <row r="217" spans="1:12" ht="22.5" x14ac:dyDescent="0.25">
      <c r="A217" s="5" t="s">
        <v>119</v>
      </c>
      <c r="B217" s="5" t="s">
        <v>515</v>
      </c>
      <c r="C217" s="5" t="s">
        <v>516</v>
      </c>
      <c r="D217" s="6">
        <v>0</v>
      </c>
      <c r="E217" s="6">
        <v>0</v>
      </c>
      <c r="F217" s="6">
        <v>7700</v>
      </c>
      <c r="G217" s="6">
        <v>7700</v>
      </c>
      <c r="H217" s="6">
        <v>7700</v>
      </c>
      <c r="I217" s="6">
        <v>7700</v>
      </c>
      <c r="J217" s="6">
        <v>1391</v>
      </c>
      <c r="K217" s="6">
        <f t="shared" si="52"/>
        <v>6309</v>
      </c>
      <c r="L217" s="6">
        <v>957</v>
      </c>
    </row>
    <row r="218" spans="1:12" ht="22.5" x14ac:dyDescent="0.25">
      <c r="A218" s="5" t="s">
        <v>365</v>
      </c>
      <c r="B218" s="5" t="s">
        <v>522</v>
      </c>
      <c r="C218" s="5" t="s">
        <v>523</v>
      </c>
      <c r="D218" s="6">
        <f t="shared" ref="D218:J218" si="60">D219</f>
        <v>0</v>
      </c>
      <c r="E218" s="6">
        <f t="shared" si="60"/>
        <v>0</v>
      </c>
      <c r="F218" s="6">
        <f t="shared" si="60"/>
        <v>2300</v>
      </c>
      <c r="G218" s="6">
        <f t="shared" si="60"/>
        <v>1700</v>
      </c>
      <c r="H218" s="6">
        <f t="shared" si="60"/>
        <v>1700</v>
      </c>
      <c r="I218" s="6">
        <f t="shared" si="60"/>
        <v>1700</v>
      </c>
      <c r="J218" s="6">
        <f t="shared" si="60"/>
        <v>0</v>
      </c>
      <c r="K218" s="6">
        <f t="shared" si="52"/>
        <v>1700</v>
      </c>
      <c r="L218" s="6">
        <f>L219</f>
        <v>0</v>
      </c>
    </row>
    <row r="219" spans="1:12" x14ac:dyDescent="0.25">
      <c r="A219" s="5" t="s">
        <v>255</v>
      </c>
      <c r="B219" s="5" t="s">
        <v>524</v>
      </c>
      <c r="C219" s="5" t="s">
        <v>525</v>
      </c>
      <c r="D219" s="6">
        <v>0</v>
      </c>
      <c r="E219" s="6">
        <v>0</v>
      </c>
      <c r="F219" s="6">
        <v>2300</v>
      </c>
      <c r="G219" s="6">
        <v>1700</v>
      </c>
      <c r="H219" s="6">
        <v>1700</v>
      </c>
      <c r="I219" s="6">
        <v>1700</v>
      </c>
      <c r="J219" s="6">
        <v>0</v>
      </c>
      <c r="K219" s="6">
        <f t="shared" si="52"/>
        <v>1700</v>
      </c>
      <c r="L219" s="6">
        <v>0</v>
      </c>
    </row>
    <row r="220" spans="1:12" x14ac:dyDescent="0.25">
      <c r="A220" s="3"/>
      <c r="B220" s="3"/>
      <c r="C220" s="3"/>
      <c r="D220" s="4"/>
      <c r="E220" s="4"/>
      <c r="F220" s="4"/>
      <c r="G220" s="4"/>
      <c r="H220" s="4"/>
      <c r="I220" s="4"/>
      <c r="J220" s="4"/>
      <c r="K220" s="4"/>
      <c r="L220" s="4"/>
    </row>
    <row r="221" spans="1:12" x14ac:dyDescent="0.25">
      <c r="A221" s="9" t="s">
        <v>236</v>
      </c>
      <c r="B221" s="9"/>
      <c r="C221" s="9"/>
      <c r="D221" s="9"/>
      <c r="E221" s="9" t="s">
        <v>238</v>
      </c>
      <c r="F221" s="9"/>
      <c r="G221" s="9"/>
      <c r="H221" s="9"/>
      <c r="I221" s="9" t="s">
        <v>239</v>
      </c>
      <c r="J221" s="9"/>
      <c r="K221" s="9"/>
      <c r="L221" s="9"/>
    </row>
    <row r="222" spans="1:12" x14ac:dyDescent="0.25">
      <c r="A222" s="10" t="s">
        <v>237</v>
      </c>
      <c r="B222" s="10"/>
      <c r="C222" s="10"/>
      <c r="D222" s="10"/>
      <c r="E222" s="10"/>
      <c r="F222" s="10"/>
      <c r="G222" s="10"/>
      <c r="H222" s="10"/>
      <c r="I222" s="10" t="s">
        <v>240</v>
      </c>
      <c r="J222" s="10"/>
      <c r="K222" s="10"/>
      <c r="L222" s="10"/>
    </row>
    <row r="224" spans="1:12" x14ac:dyDescent="0.25">
      <c r="A224" s="12" t="s">
        <v>0</v>
      </c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</row>
    <row r="225" spans="1:12" x14ac:dyDescent="0.25">
      <c r="A225" s="12" t="s">
        <v>1</v>
      </c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</row>
    <row r="226" spans="1:12" x14ac:dyDescent="0.25">
      <c r="A226" s="13" t="s">
        <v>467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</row>
    <row r="227" spans="1:12" ht="18" x14ac:dyDescent="0.25">
      <c r="A227" s="14" t="s">
        <v>468</v>
      </c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</row>
    <row r="228" spans="1:12" x14ac:dyDescent="0.25">
      <c r="A228" s="12" t="s">
        <v>565</v>
      </c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</row>
    <row r="229" spans="1:12" ht="15.75" thickBot="1" x14ac:dyDescent="0.3"/>
    <row r="230" spans="1:12" ht="15.75" thickBot="1" x14ac:dyDescent="0.3">
      <c r="A230" s="11" t="s">
        <v>5</v>
      </c>
      <c r="B230" s="11"/>
      <c r="C230" s="11" t="s">
        <v>7</v>
      </c>
      <c r="D230" s="11" t="s">
        <v>301</v>
      </c>
      <c r="E230" s="11"/>
      <c r="F230" s="11" t="s">
        <v>302</v>
      </c>
      <c r="G230" s="11"/>
      <c r="H230" s="11" t="s">
        <v>303</v>
      </c>
      <c r="I230" s="11" t="s">
        <v>304</v>
      </c>
      <c r="J230" s="11" t="s">
        <v>305</v>
      </c>
      <c r="K230" s="11" t="s">
        <v>306</v>
      </c>
      <c r="L230" s="11" t="s">
        <v>307</v>
      </c>
    </row>
    <row r="231" spans="1:12" ht="15.75" thickBot="1" x14ac:dyDescent="0.3">
      <c r="A231" s="11"/>
      <c r="B231" s="11"/>
      <c r="C231" s="11"/>
      <c r="D231" s="11" t="s">
        <v>308</v>
      </c>
      <c r="E231" s="11" t="s">
        <v>309</v>
      </c>
      <c r="F231" s="11" t="s">
        <v>308</v>
      </c>
      <c r="G231" s="11" t="s">
        <v>309</v>
      </c>
      <c r="H231" s="11"/>
      <c r="I231" s="11"/>
      <c r="J231" s="11"/>
      <c r="K231" s="11"/>
      <c r="L231" s="11"/>
    </row>
    <row r="232" spans="1:12" ht="15.75" thickBot="1" x14ac:dyDescent="0.3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</row>
    <row r="233" spans="1:12" ht="15.75" thickBot="1" x14ac:dyDescent="0.3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</row>
    <row r="234" spans="1:12" ht="15.75" thickBot="1" x14ac:dyDescent="0.3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</row>
    <row r="235" spans="1:12" ht="15.75" thickBot="1" x14ac:dyDescent="0.3">
      <c r="A235" s="11" t="s">
        <v>6</v>
      </c>
      <c r="B235" s="11"/>
      <c r="C235" s="1" t="s">
        <v>8</v>
      </c>
      <c r="D235" s="1">
        <v>1</v>
      </c>
      <c r="E235" s="1">
        <v>2</v>
      </c>
      <c r="F235" s="1">
        <v>3</v>
      </c>
      <c r="G235" s="1">
        <v>4</v>
      </c>
      <c r="H235" s="1">
        <v>5</v>
      </c>
      <c r="I235" s="1">
        <v>6</v>
      </c>
      <c r="J235" s="1">
        <v>7</v>
      </c>
      <c r="K235" s="1" t="s">
        <v>310</v>
      </c>
      <c r="L235" s="1">
        <v>9</v>
      </c>
    </row>
    <row r="236" spans="1:12" x14ac:dyDescent="0.25">
      <c r="A236" s="5" t="s">
        <v>20</v>
      </c>
      <c r="B236" s="5" t="s">
        <v>470</v>
      </c>
      <c r="C236" s="5" t="s">
        <v>471</v>
      </c>
      <c r="D236" s="6">
        <f t="shared" ref="D236:J236" si="61">D237</f>
        <v>0</v>
      </c>
      <c r="E236" s="6">
        <f t="shared" si="61"/>
        <v>0</v>
      </c>
      <c r="F236" s="6">
        <f t="shared" si="61"/>
        <v>180600</v>
      </c>
      <c r="G236" s="6">
        <f t="shared" si="61"/>
        <v>156200</v>
      </c>
      <c r="H236" s="6">
        <f t="shared" si="61"/>
        <v>179400</v>
      </c>
      <c r="I236" s="6">
        <f t="shared" si="61"/>
        <v>156200</v>
      </c>
      <c r="J236" s="6">
        <f t="shared" si="61"/>
        <v>117162</v>
      </c>
      <c r="K236" s="6">
        <f t="shared" ref="K236:K249" si="62">I236-J236</f>
        <v>39038</v>
      </c>
      <c r="L236" s="6">
        <f>L237</f>
        <v>115121</v>
      </c>
    </row>
    <row r="237" spans="1:12" ht="22.5" x14ac:dyDescent="0.25">
      <c r="A237" s="5" t="s">
        <v>23</v>
      </c>
      <c r="B237" s="5" t="s">
        <v>472</v>
      </c>
      <c r="C237" s="5" t="s">
        <v>473</v>
      </c>
      <c r="D237" s="6">
        <f t="shared" ref="D237:J237" si="63">D239+D245</f>
        <v>0</v>
      </c>
      <c r="E237" s="6">
        <f t="shared" si="63"/>
        <v>0</v>
      </c>
      <c r="F237" s="6">
        <f t="shared" si="63"/>
        <v>180600</v>
      </c>
      <c r="G237" s="6">
        <f t="shared" si="63"/>
        <v>156200</v>
      </c>
      <c r="H237" s="6">
        <f t="shared" si="63"/>
        <v>179400</v>
      </c>
      <c r="I237" s="6">
        <f t="shared" si="63"/>
        <v>156200</v>
      </c>
      <c r="J237" s="6">
        <f t="shared" si="63"/>
        <v>117162</v>
      </c>
      <c r="K237" s="6">
        <f t="shared" si="62"/>
        <v>39038</v>
      </c>
      <c r="L237" s="6">
        <f>L239+L245</f>
        <v>115121</v>
      </c>
    </row>
    <row r="238" spans="1:12" ht="22.5" x14ac:dyDescent="0.25">
      <c r="A238" s="5" t="s">
        <v>29</v>
      </c>
      <c r="B238" s="5" t="s">
        <v>474</v>
      </c>
      <c r="C238" s="5" t="s">
        <v>475</v>
      </c>
      <c r="D238" s="6">
        <f t="shared" ref="D238:J238" si="64">D239+D245</f>
        <v>0</v>
      </c>
      <c r="E238" s="6">
        <f t="shared" si="64"/>
        <v>0</v>
      </c>
      <c r="F238" s="6">
        <f t="shared" si="64"/>
        <v>180600</v>
      </c>
      <c r="G238" s="6">
        <f t="shared" si="64"/>
        <v>156200</v>
      </c>
      <c r="H238" s="6">
        <f t="shared" si="64"/>
        <v>179400</v>
      </c>
      <c r="I238" s="6">
        <f t="shared" si="64"/>
        <v>156200</v>
      </c>
      <c r="J238" s="6">
        <f t="shared" si="64"/>
        <v>117162</v>
      </c>
      <c r="K238" s="6">
        <f t="shared" si="62"/>
        <v>39038</v>
      </c>
      <c r="L238" s="6">
        <f>L239+L245</f>
        <v>115121</v>
      </c>
    </row>
    <row r="239" spans="1:12" ht="22.5" x14ac:dyDescent="0.25">
      <c r="A239" s="5" t="s">
        <v>321</v>
      </c>
      <c r="B239" s="5" t="s">
        <v>476</v>
      </c>
      <c r="C239" s="5" t="s">
        <v>38</v>
      </c>
      <c r="D239" s="6">
        <f t="shared" ref="D239:J239" si="65">D240+D243</f>
        <v>0</v>
      </c>
      <c r="E239" s="6">
        <f t="shared" si="65"/>
        <v>0</v>
      </c>
      <c r="F239" s="6">
        <f t="shared" si="65"/>
        <v>170000</v>
      </c>
      <c r="G239" s="6">
        <f t="shared" si="65"/>
        <v>146800</v>
      </c>
      <c r="H239" s="6">
        <f t="shared" si="65"/>
        <v>170000</v>
      </c>
      <c r="I239" s="6">
        <f t="shared" si="65"/>
        <v>146800</v>
      </c>
      <c r="J239" s="6">
        <f t="shared" si="65"/>
        <v>114671</v>
      </c>
      <c r="K239" s="6">
        <f t="shared" si="62"/>
        <v>32129</v>
      </c>
      <c r="L239" s="6">
        <f>L240+L243</f>
        <v>112555</v>
      </c>
    </row>
    <row r="240" spans="1:12" x14ac:dyDescent="0.25">
      <c r="A240" s="5" t="s">
        <v>271</v>
      </c>
      <c r="B240" s="5" t="s">
        <v>477</v>
      </c>
      <c r="C240" s="5" t="s">
        <v>478</v>
      </c>
      <c r="D240" s="6">
        <f t="shared" ref="D240:J240" si="66">D241+D242</f>
        <v>0</v>
      </c>
      <c r="E240" s="6">
        <f t="shared" si="66"/>
        <v>0</v>
      </c>
      <c r="F240" s="6">
        <f t="shared" si="66"/>
        <v>166050</v>
      </c>
      <c r="G240" s="6">
        <f t="shared" si="66"/>
        <v>143800</v>
      </c>
      <c r="H240" s="6">
        <f t="shared" si="66"/>
        <v>166050</v>
      </c>
      <c r="I240" s="6">
        <f t="shared" si="66"/>
        <v>143800</v>
      </c>
      <c r="J240" s="6">
        <f t="shared" si="66"/>
        <v>112723</v>
      </c>
      <c r="K240" s="6">
        <f t="shared" si="62"/>
        <v>31077</v>
      </c>
      <c r="L240" s="6">
        <f>L241+L242</f>
        <v>110782</v>
      </c>
    </row>
    <row r="241" spans="1:12" x14ac:dyDescent="0.25">
      <c r="A241" s="5" t="s">
        <v>243</v>
      </c>
      <c r="B241" s="5" t="s">
        <v>479</v>
      </c>
      <c r="C241" s="5" t="s">
        <v>480</v>
      </c>
      <c r="D241" s="6">
        <v>0</v>
      </c>
      <c r="E241" s="6">
        <v>0</v>
      </c>
      <c r="F241" s="6">
        <v>157750</v>
      </c>
      <c r="G241" s="6">
        <v>137500</v>
      </c>
      <c r="H241" s="6">
        <v>157750</v>
      </c>
      <c r="I241" s="6">
        <v>137500</v>
      </c>
      <c r="J241" s="6">
        <v>109122</v>
      </c>
      <c r="K241" s="6">
        <f t="shared" si="62"/>
        <v>28378</v>
      </c>
      <c r="L241" s="6">
        <v>107528</v>
      </c>
    </row>
    <row r="242" spans="1:12" x14ac:dyDescent="0.25">
      <c r="A242" s="5" t="s">
        <v>62</v>
      </c>
      <c r="B242" s="5" t="s">
        <v>486</v>
      </c>
      <c r="C242" s="5" t="s">
        <v>487</v>
      </c>
      <c r="D242" s="6">
        <v>0</v>
      </c>
      <c r="E242" s="6">
        <v>0</v>
      </c>
      <c r="F242" s="6">
        <v>8300</v>
      </c>
      <c r="G242" s="6">
        <v>6300</v>
      </c>
      <c r="H242" s="6">
        <v>8300</v>
      </c>
      <c r="I242" s="6">
        <v>6300</v>
      </c>
      <c r="J242" s="6">
        <v>3601</v>
      </c>
      <c r="K242" s="6">
        <f t="shared" si="62"/>
        <v>2699</v>
      </c>
      <c r="L242" s="6">
        <v>3254</v>
      </c>
    </row>
    <row r="243" spans="1:12" x14ac:dyDescent="0.25">
      <c r="A243" s="5" t="s">
        <v>247</v>
      </c>
      <c r="B243" s="5" t="s">
        <v>492</v>
      </c>
      <c r="C243" s="5" t="s">
        <v>493</v>
      </c>
      <c r="D243" s="6">
        <f t="shared" ref="D243:J243" si="67">+D244</f>
        <v>0</v>
      </c>
      <c r="E243" s="6">
        <f t="shared" si="67"/>
        <v>0</v>
      </c>
      <c r="F243" s="6">
        <f t="shared" si="67"/>
        <v>3950</v>
      </c>
      <c r="G243" s="6">
        <f t="shared" si="67"/>
        <v>3000</v>
      </c>
      <c r="H243" s="6">
        <f t="shared" si="67"/>
        <v>3950</v>
      </c>
      <c r="I243" s="6">
        <f t="shared" si="67"/>
        <v>3000</v>
      </c>
      <c r="J243" s="6">
        <f t="shared" si="67"/>
        <v>1948</v>
      </c>
      <c r="K243" s="6">
        <f t="shared" si="62"/>
        <v>1052</v>
      </c>
      <c r="L243" s="6">
        <f>+L244</f>
        <v>1773</v>
      </c>
    </row>
    <row r="244" spans="1:12" x14ac:dyDescent="0.25">
      <c r="A244" s="5" t="s">
        <v>494</v>
      </c>
      <c r="B244" s="5" t="s">
        <v>495</v>
      </c>
      <c r="C244" s="5" t="s">
        <v>496</v>
      </c>
      <c r="D244" s="6">
        <v>0</v>
      </c>
      <c r="E244" s="6">
        <v>0</v>
      </c>
      <c r="F244" s="6">
        <v>3950</v>
      </c>
      <c r="G244" s="6">
        <v>3000</v>
      </c>
      <c r="H244" s="6">
        <v>3950</v>
      </c>
      <c r="I244" s="6">
        <v>3000</v>
      </c>
      <c r="J244" s="6">
        <v>1948</v>
      </c>
      <c r="K244" s="6">
        <f t="shared" si="62"/>
        <v>1052</v>
      </c>
      <c r="L244" s="6">
        <v>1773</v>
      </c>
    </row>
    <row r="245" spans="1:12" ht="22.5" x14ac:dyDescent="0.25">
      <c r="A245" s="5" t="s">
        <v>497</v>
      </c>
      <c r="B245" s="5" t="s">
        <v>498</v>
      </c>
      <c r="C245" s="5" t="s">
        <v>274</v>
      </c>
      <c r="D245" s="6">
        <f t="shared" ref="D245:J245" si="68">D246</f>
        <v>0</v>
      </c>
      <c r="E245" s="6">
        <f t="shared" si="68"/>
        <v>0</v>
      </c>
      <c r="F245" s="6">
        <f t="shared" si="68"/>
        <v>10600</v>
      </c>
      <c r="G245" s="6">
        <f t="shared" si="68"/>
        <v>9400</v>
      </c>
      <c r="H245" s="6">
        <f t="shared" si="68"/>
        <v>9400</v>
      </c>
      <c r="I245" s="6">
        <f t="shared" si="68"/>
        <v>9400</v>
      </c>
      <c r="J245" s="6">
        <f t="shared" si="68"/>
        <v>2491</v>
      </c>
      <c r="K245" s="6">
        <f t="shared" si="62"/>
        <v>6909</v>
      </c>
      <c r="L245" s="6">
        <f>L246</f>
        <v>2566</v>
      </c>
    </row>
    <row r="246" spans="1:12" x14ac:dyDescent="0.25">
      <c r="A246" s="5" t="s">
        <v>249</v>
      </c>
      <c r="B246" s="5" t="s">
        <v>499</v>
      </c>
      <c r="C246" s="5" t="s">
        <v>500</v>
      </c>
      <c r="D246" s="6">
        <f t="shared" ref="D246:J246" si="69">+D247+D248+D249</f>
        <v>0</v>
      </c>
      <c r="E246" s="6">
        <f t="shared" si="69"/>
        <v>0</v>
      </c>
      <c r="F246" s="6">
        <f t="shared" si="69"/>
        <v>10600</v>
      </c>
      <c r="G246" s="6">
        <f t="shared" si="69"/>
        <v>9400</v>
      </c>
      <c r="H246" s="6">
        <f t="shared" si="69"/>
        <v>9400</v>
      </c>
      <c r="I246" s="6">
        <f t="shared" si="69"/>
        <v>9400</v>
      </c>
      <c r="J246" s="6">
        <f t="shared" si="69"/>
        <v>2491</v>
      </c>
      <c r="K246" s="6">
        <f t="shared" si="62"/>
        <v>6909</v>
      </c>
      <c r="L246" s="6">
        <f>+L247+L248+L249</f>
        <v>2566</v>
      </c>
    </row>
    <row r="247" spans="1:12" x14ac:dyDescent="0.25">
      <c r="A247" s="5" t="s">
        <v>104</v>
      </c>
      <c r="B247" s="5" t="s">
        <v>507</v>
      </c>
      <c r="C247" s="5" t="s">
        <v>508</v>
      </c>
      <c r="D247" s="6">
        <v>0</v>
      </c>
      <c r="E247" s="6">
        <v>0</v>
      </c>
      <c r="F247" s="6">
        <v>5000</v>
      </c>
      <c r="G247" s="6">
        <v>4500</v>
      </c>
      <c r="H247" s="6">
        <v>4500</v>
      </c>
      <c r="I247" s="6">
        <v>4500</v>
      </c>
      <c r="J247" s="6">
        <v>0</v>
      </c>
      <c r="K247" s="6">
        <f t="shared" si="62"/>
        <v>4500</v>
      </c>
      <c r="L247" s="6">
        <v>75</v>
      </c>
    </row>
    <row r="248" spans="1:12" x14ac:dyDescent="0.25">
      <c r="A248" s="5" t="s">
        <v>107</v>
      </c>
      <c r="B248" s="5" t="s">
        <v>509</v>
      </c>
      <c r="C248" s="5" t="s">
        <v>510</v>
      </c>
      <c r="D248" s="6">
        <v>0</v>
      </c>
      <c r="E248" s="6">
        <v>0</v>
      </c>
      <c r="F248" s="6">
        <v>2700</v>
      </c>
      <c r="G248" s="6">
        <v>2000</v>
      </c>
      <c r="H248" s="6">
        <v>2000</v>
      </c>
      <c r="I248" s="6">
        <v>2000</v>
      </c>
      <c r="J248" s="6">
        <v>0</v>
      </c>
      <c r="K248" s="6">
        <f t="shared" si="62"/>
        <v>2000</v>
      </c>
      <c r="L248" s="6">
        <v>0</v>
      </c>
    </row>
    <row r="249" spans="1:12" ht="22.5" x14ac:dyDescent="0.25">
      <c r="A249" s="5" t="s">
        <v>119</v>
      </c>
      <c r="B249" s="5" t="s">
        <v>515</v>
      </c>
      <c r="C249" s="5" t="s">
        <v>516</v>
      </c>
      <c r="D249" s="6">
        <v>0</v>
      </c>
      <c r="E249" s="6">
        <v>0</v>
      </c>
      <c r="F249" s="6">
        <v>2900</v>
      </c>
      <c r="G249" s="6">
        <v>2900</v>
      </c>
      <c r="H249" s="6">
        <v>2900</v>
      </c>
      <c r="I249" s="6">
        <v>2900</v>
      </c>
      <c r="J249" s="6">
        <v>2491</v>
      </c>
      <c r="K249" s="6">
        <f t="shared" si="62"/>
        <v>409</v>
      </c>
      <c r="L249" s="6">
        <v>2491</v>
      </c>
    </row>
    <row r="250" spans="1:12" x14ac:dyDescent="0.25">
      <c r="A250" s="3"/>
      <c r="B250" s="3"/>
      <c r="C250" s="3"/>
      <c r="D250" s="4"/>
      <c r="E250" s="4"/>
      <c r="F250" s="4"/>
      <c r="G250" s="4"/>
      <c r="H250" s="4"/>
      <c r="I250" s="4"/>
      <c r="J250" s="4"/>
      <c r="K250" s="4"/>
      <c r="L250" s="4"/>
    </row>
    <row r="251" spans="1:12" x14ac:dyDescent="0.25">
      <c r="A251" s="9" t="s">
        <v>236</v>
      </c>
      <c r="B251" s="9"/>
      <c r="C251" s="9"/>
      <c r="D251" s="9"/>
      <c r="E251" s="9" t="s">
        <v>238</v>
      </c>
      <c r="F251" s="9"/>
      <c r="G251" s="9"/>
      <c r="H251" s="9"/>
      <c r="I251" s="9" t="s">
        <v>239</v>
      </c>
      <c r="J251" s="9"/>
      <c r="K251" s="9"/>
      <c r="L251" s="9"/>
    </row>
    <row r="252" spans="1:12" x14ac:dyDescent="0.25">
      <c r="A252" s="10" t="s">
        <v>237</v>
      </c>
      <c r="B252" s="10"/>
      <c r="C252" s="10"/>
      <c r="D252" s="10"/>
      <c r="E252" s="10"/>
      <c r="F252" s="10"/>
      <c r="G252" s="10"/>
      <c r="H252" s="10"/>
      <c r="I252" s="10" t="s">
        <v>240</v>
      </c>
      <c r="J252" s="10"/>
      <c r="K252" s="10"/>
      <c r="L252" s="10"/>
    </row>
    <row r="253" spans="1:12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</row>
    <row r="254" spans="1:12" x14ac:dyDescent="0.25">
      <c r="A254" s="12" t="s">
        <v>0</v>
      </c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</row>
    <row r="255" spans="1:12" x14ac:dyDescent="0.25">
      <c r="A255" s="12" t="s">
        <v>1</v>
      </c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</row>
    <row r="256" spans="1:12" x14ac:dyDescent="0.25">
      <c r="A256" s="13" t="s">
        <v>467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</row>
    <row r="257" spans="1:12" ht="69.95" customHeight="1" x14ac:dyDescent="0.25">
      <c r="A257" s="14" t="s">
        <v>468</v>
      </c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</row>
    <row r="258" spans="1:12" x14ac:dyDescent="0.25">
      <c r="A258" s="12" t="s">
        <v>567</v>
      </c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</row>
    <row r="259" spans="1:12" ht="15.75" thickBot="1" x14ac:dyDescent="0.3"/>
    <row r="260" spans="1:12" s="2" customFormat="1" ht="15.75" thickBot="1" x14ac:dyDescent="0.3">
      <c r="A260" s="11" t="s">
        <v>5</v>
      </c>
      <c r="B260" s="11"/>
      <c r="C260" s="11" t="s">
        <v>7</v>
      </c>
      <c r="D260" s="11" t="s">
        <v>301</v>
      </c>
      <c r="E260" s="11"/>
      <c r="F260" s="11" t="s">
        <v>302</v>
      </c>
      <c r="G260" s="11"/>
      <c r="H260" s="11" t="s">
        <v>303</v>
      </c>
      <c r="I260" s="11" t="s">
        <v>304</v>
      </c>
      <c r="J260" s="11" t="s">
        <v>305</v>
      </c>
      <c r="K260" s="11" t="s">
        <v>306</v>
      </c>
      <c r="L260" s="11" t="s">
        <v>307</v>
      </c>
    </row>
    <row r="261" spans="1:12" s="2" customFormat="1" ht="15.75" thickBot="1" x14ac:dyDescent="0.3">
      <c r="A261" s="11"/>
      <c r="B261" s="11"/>
      <c r="C261" s="11"/>
      <c r="D261" s="11" t="s">
        <v>308</v>
      </c>
      <c r="E261" s="11" t="s">
        <v>309</v>
      </c>
      <c r="F261" s="11" t="s">
        <v>308</v>
      </c>
      <c r="G261" s="11" t="s">
        <v>309</v>
      </c>
      <c r="H261" s="11"/>
      <c r="I261" s="11"/>
      <c r="J261" s="11"/>
      <c r="K261" s="11"/>
      <c r="L261" s="11"/>
    </row>
    <row r="262" spans="1:12" s="2" customFormat="1" ht="15.75" thickBot="1" x14ac:dyDescent="0.3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</row>
    <row r="263" spans="1:12" s="2" customFormat="1" ht="15.75" thickBot="1" x14ac:dyDescent="0.3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</row>
    <row r="264" spans="1:12" s="2" customFormat="1" ht="15.75" thickBot="1" x14ac:dyDescent="0.3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</row>
    <row r="265" spans="1:12" s="2" customFormat="1" ht="15.75" thickBot="1" x14ac:dyDescent="0.3">
      <c r="A265" s="11" t="s">
        <v>6</v>
      </c>
      <c r="B265" s="11"/>
      <c r="C265" s="1" t="s">
        <v>8</v>
      </c>
      <c r="D265" s="1">
        <v>1</v>
      </c>
      <c r="E265" s="1">
        <v>2</v>
      </c>
      <c r="F265" s="1">
        <v>3</v>
      </c>
      <c r="G265" s="1">
        <v>4</v>
      </c>
      <c r="H265" s="1">
        <v>5</v>
      </c>
      <c r="I265" s="1">
        <v>6</v>
      </c>
      <c r="J265" s="1">
        <v>7</v>
      </c>
      <c r="K265" s="1" t="s">
        <v>310</v>
      </c>
      <c r="L265" s="1">
        <v>9</v>
      </c>
    </row>
    <row r="266" spans="1:12" s="2" customFormat="1" x14ac:dyDescent="0.25">
      <c r="A266" s="5" t="s">
        <v>20</v>
      </c>
      <c r="B266" s="5" t="s">
        <v>470</v>
      </c>
      <c r="C266" s="5" t="s">
        <v>471</v>
      </c>
      <c r="D266" s="6">
        <f t="shared" ref="D266:J266" si="70">D267</f>
        <v>0</v>
      </c>
      <c r="E266" s="6">
        <f t="shared" si="70"/>
        <v>0</v>
      </c>
      <c r="F266" s="6">
        <f t="shared" si="70"/>
        <v>26000</v>
      </c>
      <c r="G266" s="6">
        <f t="shared" si="70"/>
        <v>20000</v>
      </c>
      <c r="H266" s="6">
        <f t="shared" si="70"/>
        <v>20000</v>
      </c>
      <c r="I266" s="6">
        <f t="shared" si="70"/>
        <v>20000</v>
      </c>
      <c r="J266" s="6">
        <f t="shared" si="70"/>
        <v>15498</v>
      </c>
      <c r="K266" s="6">
        <f t="shared" ref="K266:K272" si="71">I266-J266</f>
        <v>4502</v>
      </c>
      <c r="L266" s="6">
        <f>L267</f>
        <v>15498</v>
      </c>
    </row>
    <row r="267" spans="1:12" s="2" customFormat="1" ht="22.5" x14ac:dyDescent="0.25">
      <c r="A267" s="5" t="s">
        <v>23</v>
      </c>
      <c r="B267" s="5" t="s">
        <v>472</v>
      </c>
      <c r="C267" s="5" t="s">
        <v>473</v>
      </c>
      <c r="D267" s="6">
        <f t="shared" ref="D267:J267" si="72">+D269</f>
        <v>0</v>
      </c>
      <c r="E267" s="6">
        <f t="shared" si="72"/>
        <v>0</v>
      </c>
      <c r="F267" s="6">
        <f t="shared" si="72"/>
        <v>26000</v>
      </c>
      <c r="G267" s="6">
        <f t="shared" si="72"/>
        <v>20000</v>
      </c>
      <c r="H267" s="6">
        <f t="shared" si="72"/>
        <v>20000</v>
      </c>
      <c r="I267" s="6">
        <f t="shared" si="72"/>
        <v>20000</v>
      </c>
      <c r="J267" s="6">
        <f t="shared" si="72"/>
        <v>15498</v>
      </c>
      <c r="K267" s="6">
        <f t="shared" si="71"/>
        <v>4502</v>
      </c>
      <c r="L267" s="6">
        <f>+L269</f>
        <v>15498</v>
      </c>
    </row>
    <row r="268" spans="1:12" s="2" customFormat="1" ht="22.5" x14ac:dyDescent="0.25">
      <c r="A268" s="5" t="s">
        <v>29</v>
      </c>
      <c r="B268" s="5" t="s">
        <v>474</v>
      </c>
      <c r="C268" s="5" t="s">
        <v>475</v>
      </c>
      <c r="D268" s="6">
        <f t="shared" ref="D268:J268" si="73">+D269</f>
        <v>0</v>
      </c>
      <c r="E268" s="6">
        <f t="shared" si="73"/>
        <v>0</v>
      </c>
      <c r="F268" s="6">
        <f t="shared" si="73"/>
        <v>26000</v>
      </c>
      <c r="G268" s="6">
        <f t="shared" si="73"/>
        <v>20000</v>
      </c>
      <c r="H268" s="6">
        <f t="shared" si="73"/>
        <v>20000</v>
      </c>
      <c r="I268" s="6">
        <f t="shared" si="73"/>
        <v>20000</v>
      </c>
      <c r="J268" s="6">
        <f t="shared" si="73"/>
        <v>15498</v>
      </c>
      <c r="K268" s="6">
        <f t="shared" si="71"/>
        <v>4502</v>
      </c>
      <c r="L268" s="6">
        <f>+L269</f>
        <v>15498</v>
      </c>
    </row>
    <row r="269" spans="1:12" s="2" customFormat="1" ht="22.5" x14ac:dyDescent="0.25">
      <c r="A269" s="5" t="s">
        <v>497</v>
      </c>
      <c r="B269" s="5" t="s">
        <v>498</v>
      </c>
      <c r="C269" s="5" t="s">
        <v>274</v>
      </c>
      <c r="D269" s="6">
        <f t="shared" ref="D269:J269" si="74">D270</f>
        <v>0</v>
      </c>
      <c r="E269" s="6">
        <f t="shared" si="74"/>
        <v>0</v>
      </c>
      <c r="F269" s="6">
        <f t="shared" si="74"/>
        <v>26000</v>
      </c>
      <c r="G269" s="6">
        <f t="shared" si="74"/>
        <v>20000</v>
      </c>
      <c r="H269" s="6">
        <f t="shared" si="74"/>
        <v>20000</v>
      </c>
      <c r="I269" s="6">
        <f t="shared" si="74"/>
        <v>20000</v>
      </c>
      <c r="J269" s="6">
        <f t="shared" si="74"/>
        <v>15498</v>
      </c>
      <c r="K269" s="6">
        <f t="shared" si="71"/>
        <v>4502</v>
      </c>
      <c r="L269" s="6">
        <f>L270</f>
        <v>15498</v>
      </c>
    </row>
    <row r="270" spans="1:12" s="2" customFormat="1" x14ac:dyDescent="0.25">
      <c r="A270" s="5" t="s">
        <v>249</v>
      </c>
      <c r="B270" s="5" t="s">
        <v>499</v>
      </c>
      <c r="C270" s="5" t="s">
        <v>500</v>
      </c>
      <c r="D270" s="6">
        <f t="shared" ref="D270:J270" si="75">+D271+D272</f>
        <v>0</v>
      </c>
      <c r="E270" s="6">
        <f t="shared" si="75"/>
        <v>0</v>
      </c>
      <c r="F270" s="6">
        <f t="shared" si="75"/>
        <v>26000</v>
      </c>
      <c r="G270" s="6">
        <f t="shared" si="75"/>
        <v>20000</v>
      </c>
      <c r="H270" s="6">
        <f t="shared" si="75"/>
        <v>20000</v>
      </c>
      <c r="I270" s="6">
        <f t="shared" si="75"/>
        <v>20000</v>
      </c>
      <c r="J270" s="6">
        <f t="shared" si="75"/>
        <v>15498</v>
      </c>
      <c r="K270" s="6">
        <f t="shared" si="71"/>
        <v>4502</v>
      </c>
      <c r="L270" s="6">
        <f>+L271+L272</f>
        <v>15498</v>
      </c>
    </row>
    <row r="271" spans="1:12" s="2" customFormat="1" x14ac:dyDescent="0.25">
      <c r="A271" s="5" t="s">
        <v>98</v>
      </c>
      <c r="B271" s="5" t="s">
        <v>503</v>
      </c>
      <c r="C271" s="5" t="s">
        <v>504</v>
      </c>
      <c r="D271" s="6">
        <v>0</v>
      </c>
      <c r="E271" s="6">
        <v>0</v>
      </c>
      <c r="F271" s="6">
        <v>4000</v>
      </c>
      <c r="G271" s="6">
        <v>3000</v>
      </c>
      <c r="H271" s="6">
        <v>3000</v>
      </c>
      <c r="I271" s="6">
        <v>3000</v>
      </c>
      <c r="J271" s="6">
        <v>2720</v>
      </c>
      <c r="K271" s="6">
        <f t="shared" si="71"/>
        <v>280</v>
      </c>
      <c r="L271" s="6">
        <v>2720</v>
      </c>
    </row>
    <row r="272" spans="1:12" s="2" customFormat="1" x14ac:dyDescent="0.25">
      <c r="A272" s="5" t="s">
        <v>101</v>
      </c>
      <c r="B272" s="5" t="s">
        <v>505</v>
      </c>
      <c r="C272" s="5" t="s">
        <v>506</v>
      </c>
      <c r="D272" s="6">
        <v>0</v>
      </c>
      <c r="E272" s="6">
        <v>0</v>
      </c>
      <c r="F272" s="6">
        <v>22000</v>
      </c>
      <c r="G272" s="6">
        <v>17000</v>
      </c>
      <c r="H272" s="6">
        <v>17000</v>
      </c>
      <c r="I272" s="6">
        <v>17000</v>
      </c>
      <c r="J272" s="6">
        <v>12778</v>
      </c>
      <c r="K272" s="6">
        <f t="shared" si="71"/>
        <v>4222</v>
      </c>
      <c r="L272" s="6">
        <v>12778</v>
      </c>
    </row>
    <row r="273" spans="1:12" s="2" customFormat="1" x14ac:dyDescent="0.25">
      <c r="A273" s="3"/>
      <c r="B273" s="3"/>
      <c r="C273" s="3"/>
      <c r="D273" s="4"/>
      <c r="E273" s="4"/>
      <c r="F273" s="4"/>
      <c r="G273" s="4"/>
      <c r="H273" s="4"/>
      <c r="I273" s="4"/>
      <c r="J273" s="4"/>
      <c r="K273" s="4"/>
      <c r="L273" s="4"/>
    </row>
    <row r="274" spans="1:12" x14ac:dyDescent="0.25">
      <c r="A274" s="9" t="s">
        <v>236</v>
      </c>
      <c r="B274" s="9"/>
      <c r="C274" s="9"/>
      <c r="D274" s="9"/>
      <c r="E274" s="9" t="s">
        <v>238</v>
      </c>
      <c r="F274" s="9"/>
      <c r="G274" s="9"/>
      <c r="H274" s="9"/>
      <c r="I274" s="9" t="s">
        <v>239</v>
      </c>
      <c r="J274" s="9"/>
      <c r="K274" s="9"/>
      <c r="L274" s="9"/>
    </row>
    <row r="275" spans="1:12" x14ac:dyDescent="0.25">
      <c r="A275" s="10" t="s">
        <v>237</v>
      </c>
      <c r="B275" s="10"/>
      <c r="C275" s="10"/>
      <c r="D275" s="10"/>
      <c r="E275" s="10"/>
      <c r="F275" s="10"/>
      <c r="G275" s="10"/>
      <c r="H275" s="10"/>
      <c r="I275" s="10" t="s">
        <v>240</v>
      </c>
      <c r="J275" s="10"/>
      <c r="K275" s="10"/>
      <c r="L275" s="10"/>
    </row>
    <row r="277" spans="1:12" x14ac:dyDescent="0.25">
      <c r="A277" s="12" t="s">
        <v>0</v>
      </c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</row>
    <row r="278" spans="1:12" x14ac:dyDescent="0.25">
      <c r="A278" s="12" t="s">
        <v>1</v>
      </c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</row>
    <row r="279" spans="1:12" x14ac:dyDescent="0.25">
      <c r="A279" s="13" t="s">
        <v>467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</row>
    <row r="280" spans="1:12" ht="18" x14ac:dyDescent="0.25">
      <c r="A280" s="14" t="s">
        <v>468</v>
      </c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</row>
    <row r="281" spans="1:12" x14ac:dyDescent="0.25">
      <c r="A281" s="12" t="s">
        <v>566</v>
      </c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</row>
    <row r="282" spans="1:12" ht="15.75" thickBot="1" x14ac:dyDescent="0.3"/>
    <row r="283" spans="1:12" ht="15.75" thickBot="1" x14ac:dyDescent="0.3">
      <c r="A283" s="11" t="s">
        <v>5</v>
      </c>
      <c r="B283" s="11"/>
      <c r="C283" s="11" t="s">
        <v>7</v>
      </c>
      <c r="D283" s="11" t="s">
        <v>301</v>
      </c>
      <c r="E283" s="11"/>
      <c r="F283" s="11" t="s">
        <v>302</v>
      </c>
      <c r="G283" s="11"/>
      <c r="H283" s="11" t="s">
        <v>303</v>
      </c>
      <c r="I283" s="11" t="s">
        <v>304</v>
      </c>
      <c r="J283" s="11" t="s">
        <v>305</v>
      </c>
      <c r="K283" s="11" t="s">
        <v>306</v>
      </c>
      <c r="L283" s="11" t="s">
        <v>307</v>
      </c>
    </row>
    <row r="284" spans="1:12" ht="15.75" thickBot="1" x14ac:dyDescent="0.3">
      <c r="A284" s="11"/>
      <c r="B284" s="11"/>
      <c r="C284" s="11"/>
      <c r="D284" s="11" t="s">
        <v>308</v>
      </c>
      <c r="E284" s="11" t="s">
        <v>309</v>
      </c>
      <c r="F284" s="11" t="s">
        <v>308</v>
      </c>
      <c r="G284" s="11" t="s">
        <v>309</v>
      </c>
      <c r="H284" s="11"/>
      <c r="I284" s="11"/>
      <c r="J284" s="11"/>
      <c r="K284" s="11"/>
      <c r="L284" s="11"/>
    </row>
    <row r="285" spans="1:12" ht="15.75" thickBot="1" x14ac:dyDescent="0.3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</row>
    <row r="286" spans="1:12" ht="15.75" thickBot="1" x14ac:dyDescent="0.3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</row>
    <row r="287" spans="1:12" ht="15.75" thickBot="1" x14ac:dyDescent="0.3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</row>
    <row r="288" spans="1:12" ht="15.75" thickBot="1" x14ac:dyDescent="0.3">
      <c r="A288" s="11" t="s">
        <v>6</v>
      </c>
      <c r="B288" s="11"/>
      <c r="C288" s="1" t="s">
        <v>8</v>
      </c>
      <c r="D288" s="1">
        <v>1</v>
      </c>
      <c r="E288" s="1">
        <v>2</v>
      </c>
      <c r="F288" s="1">
        <v>3</v>
      </c>
      <c r="G288" s="1">
        <v>4</v>
      </c>
      <c r="H288" s="1">
        <v>5</v>
      </c>
      <c r="I288" s="1">
        <v>6</v>
      </c>
      <c r="J288" s="1">
        <v>7</v>
      </c>
      <c r="K288" s="1" t="s">
        <v>310</v>
      </c>
      <c r="L288" s="1">
        <v>9</v>
      </c>
    </row>
    <row r="289" spans="1:12" x14ac:dyDescent="0.25">
      <c r="A289" s="5" t="s">
        <v>20</v>
      </c>
      <c r="B289" s="5" t="s">
        <v>470</v>
      </c>
      <c r="C289" s="5" t="s">
        <v>471</v>
      </c>
      <c r="D289" s="6">
        <f t="shared" ref="D289:J289" si="76">D290</f>
        <v>0</v>
      </c>
      <c r="E289" s="6">
        <f t="shared" si="76"/>
        <v>0</v>
      </c>
      <c r="F289" s="6">
        <f t="shared" si="76"/>
        <v>48000</v>
      </c>
      <c r="G289" s="6">
        <f t="shared" si="76"/>
        <v>42000</v>
      </c>
      <c r="H289" s="6">
        <f t="shared" si="76"/>
        <v>42000</v>
      </c>
      <c r="I289" s="6">
        <f t="shared" si="76"/>
        <v>42000</v>
      </c>
      <c r="J289" s="6">
        <f t="shared" si="76"/>
        <v>41829</v>
      </c>
      <c r="K289" s="6">
        <f t="shared" ref="K289:K295" si="77">I289-J289</f>
        <v>171</v>
      </c>
      <c r="L289" s="6">
        <f>L290</f>
        <v>41829</v>
      </c>
    </row>
    <row r="290" spans="1:12" ht="22.5" x14ac:dyDescent="0.25">
      <c r="A290" s="5" t="s">
        <v>23</v>
      </c>
      <c r="B290" s="5" t="s">
        <v>472</v>
      </c>
      <c r="C290" s="5" t="s">
        <v>473</v>
      </c>
      <c r="D290" s="6">
        <f t="shared" ref="D290:J290" si="78">+D292</f>
        <v>0</v>
      </c>
      <c r="E290" s="6">
        <f t="shared" si="78"/>
        <v>0</v>
      </c>
      <c r="F290" s="6">
        <f t="shared" si="78"/>
        <v>48000</v>
      </c>
      <c r="G290" s="6">
        <f t="shared" si="78"/>
        <v>42000</v>
      </c>
      <c r="H290" s="6">
        <f t="shared" si="78"/>
        <v>42000</v>
      </c>
      <c r="I290" s="6">
        <f t="shared" si="78"/>
        <v>42000</v>
      </c>
      <c r="J290" s="6">
        <f t="shared" si="78"/>
        <v>41829</v>
      </c>
      <c r="K290" s="6">
        <f t="shared" si="77"/>
        <v>171</v>
      </c>
      <c r="L290" s="6">
        <f>+L292</f>
        <v>41829</v>
      </c>
    </row>
    <row r="291" spans="1:12" ht="22.5" x14ac:dyDescent="0.25">
      <c r="A291" s="5" t="s">
        <v>29</v>
      </c>
      <c r="B291" s="5" t="s">
        <v>474</v>
      </c>
      <c r="C291" s="5" t="s">
        <v>475</v>
      </c>
      <c r="D291" s="6">
        <f t="shared" ref="D291:J291" si="79">+D292</f>
        <v>0</v>
      </c>
      <c r="E291" s="6">
        <f t="shared" si="79"/>
        <v>0</v>
      </c>
      <c r="F291" s="6">
        <f t="shared" si="79"/>
        <v>48000</v>
      </c>
      <c r="G291" s="6">
        <f t="shared" si="79"/>
        <v>42000</v>
      </c>
      <c r="H291" s="6">
        <f t="shared" si="79"/>
        <v>42000</v>
      </c>
      <c r="I291" s="6">
        <f t="shared" si="79"/>
        <v>42000</v>
      </c>
      <c r="J291" s="6">
        <f t="shared" si="79"/>
        <v>41829</v>
      </c>
      <c r="K291" s="6">
        <f t="shared" si="77"/>
        <v>171</v>
      </c>
      <c r="L291" s="6">
        <f>+L292</f>
        <v>41829</v>
      </c>
    </row>
    <row r="292" spans="1:12" ht="22.5" x14ac:dyDescent="0.25">
      <c r="A292" s="5" t="s">
        <v>497</v>
      </c>
      <c r="B292" s="5" t="s">
        <v>498</v>
      </c>
      <c r="C292" s="5" t="s">
        <v>274</v>
      </c>
      <c r="D292" s="6">
        <f t="shared" ref="D292:J292" si="80">D293</f>
        <v>0</v>
      </c>
      <c r="E292" s="6">
        <f t="shared" si="80"/>
        <v>0</v>
      </c>
      <c r="F292" s="6">
        <f t="shared" si="80"/>
        <v>48000</v>
      </c>
      <c r="G292" s="6">
        <f t="shared" si="80"/>
        <v>42000</v>
      </c>
      <c r="H292" s="6">
        <f t="shared" si="80"/>
        <v>42000</v>
      </c>
      <c r="I292" s="6">
        <f t="shared" si="80"/>
        <v>42000</v>
      </c>
      <c r="J292" s="6">
        <f t="shared" si="80"/>
        <v>41829</v>
      </c>
      <c r="K292" s="6">
        <f t="shared" si="77"/>
        <v>171</v>
      </c>
      <c r="L292" s="6">
        <f>L293</f>
        <v>41829</v>
      </c>
    </row>
    <row r="293" spans="1:12" x14ac:dyDescent="0.25">
      <c r="A293" s="5" t="s">
        <v>249</v>
      </c>
      <c r="B293" s="5" t="s">
        <v>499</v>
      </c>
      <c r="C293" s="5" t="s">
        <v>500</v>
      </c>
      <c r="D293" s="6">
        <f t="shared" ref="D293:J293" si="81">+D294+D295</f>
        <v>0</v>
      </c>
      <c r="E293" s="6">
        <f t="shared" si="81"/>
        <v>0</v>
      </c>
      <c r="F293" s="6">
        <f t="shared" si="81"/>
        <v>48000</v>
      </c>
      <c r="G293" s="6">
        <f t="shared" si="81"/>
        <v>42000</v>
      </c>
      <c r="H293" s="6">
        <f t="shared" si="81"/>
        <v>42000</v>
      </c>
      <c r="I293" s="6">
        <f t="shared" si="81"/>
        <v>42000</v>
      </c>
      <c r="J293" s="6">
        <f t="shared" si="81"/>
        <v>41829</v>
      </c>
      <c r="K293" s="6">
        <f t="shared" si="77"/>
        <v>171</v>
      </c>
      <c r="L293" s="6">
        <f>+L294+L295</f>
        <v>41829</v>
      </c>
    </row>
    <row r="294" spans="1:12" x14ac:dyDescent="0.25">
      <c r="A294" s="5" t="s">
        <v>98</v>
      </c>
      <c r="B294" s="5" t="s">
        <v>503</v>
      </c>
      <c r="C294" s="5" t="s">
        <v>504</v>
      </c>
      <c r="D294" s="6">
        <v>0</v>
      </c>
      <c r="E294" s="6">
        <v>0</v>
      </c>
      <c r="F294" s="6">
        <v>7000</v>
      </c>
      <c r="G294" s="6">
        <v>5000</v>
      </c>
      <c r="H294" s="6">
        <v>5000</v>
      </c>
      <c r="I294" s="6">
        <v>5000</v>
      </c>
      <c r="J294" s="6">
        <v>4882</v>
      </c>
      <c r="K294" s="6">
        <f t="shared" si="77"/>
        <v>118</v>
      </c>
      <c r="L294" s="6">
        <v>4882</v>
      </c>
    </row>
    <row r="295" spans="1:12" x14ac:dyDescent="0.25">
      <c r="A295" s="5" t="s">
        <v>101</v>
      </c>
      <c r="B295" s="5" t="s">
        <v>505</v>
      </c>
      <c r="C295" s="5" t="s">
        <v>506</v>
      </c>
      <c r="D295" s="6">
        <v>0</v>
      </c>
      <c r="E295" s="6">
        <v>0</v>
      </c>
      <c r="F295" s="6">
        <v>41000</v>
      </c>
      <c r="G295" s="6">
        <v>37000</v>
      </c>
      <c r="H295" s="6">
        <v>37000</v>
      </c>
      <c r="I295" s="6">
        <v>37000</v>
      </c>
      <c r="J295" s="6">
        <v>36947</v>
      </c>
      <c r="K295" s="6">
        <f t="shared" si="77"/>
        <v>53</v>
      </c>
      <c r="L295" s="6">
        <v>36947</v>
      </c>
    </row>
    <row r="296" spans="1:12" x14ac:dyDescent="0.25">
      <c r="A296" s="3"/>
      <c r="B296" s="3"/>
      <c r="C296" s="3"/>
      <c r="D296" s="4"/>
      <c r="E296" s="4"/>
      <c r="F296" s="4"/>
      <c r="G296" s="4"/>
      <c r="H296" s="4"/>
      <c r="I296" s="4"/>
      <c r="J296" s="4"/>
      <c r="K296" s="4"/>
      <c r="L296" s="4"/>
    </row>
    <row r="297" spans="1:12" x14ac:dyDescent="0.25">
      <c r="A297" s="9" t="s">
        <v>236</v>
      </c>
      <c r="B297" s="9"/>
      <c r="C297" s="9"/>
      <c r="D297" s="9"/>
      <c r="E297" s="9" t="s">
        <v>238</v>
      </c>
      <c r="F297" s="9"/>
      <c r="G297" s="9"/>
      <c r="H297" s="9"/>
      <c r="I297" s="9" t="s">
        <v>239</v>
      </c>
      <c r="J297" s="9"/>
      <c r="K297" s="9"/>
      <c r="L297" s="9"/>
    </row>
    <row r="298" spans="1:12" x14ac:dyDescent="0.25">
      <c r="A298" s="10" t="s">
        <v>237</v>
      </c>
      <c r="B298" s="10"/>
      <c r="C298" s="10"/>
      <c r="D298" s="10"/>
      <c r="E298" s="10"/>
      <c r="F298" s="10"/>
      <c r="G298" s="10"/>
      <c r="H298" s="10"/>
      <c r="I298" s="10" t="s">
        <v>240</v>
      </c>
      <c r="J298" s="10"/>
      <c r="K298" s="10"/>
      <c r="L298" s="10"/>
    </row>
    <row r="300" spans="1:12" x14ac:dyDescent="0.25">
      <c r="A300" s="12" t="s">
        <v>0</v>
      </c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</row>
    <row r="301" spans="1:12" x14ac:dyDescent="0.25">
      <c r="A301" s="12" t="s">
        <v>1</v>
      </c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</row>
    <row r="302" spans="1:12" x14ac:dyDescent="0.25">
      <c r="A302" s="13" t="s">
        <v>467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</row>
    <row r="303" spans="1:12" ht="18" x14ac:dyDescent="0.25">
      <c r="A303" s="14" t="s">
        <v>468</v>
      </c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</row>
    <row r="304" spans="1:12" x14ac:dyDescent="0.25">
      <c r="A304" s="12" t="s">
        <v>568</v>
      </c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</row>
    <row r="305" spans="1:12" ht="15.75" thickBot="1" x14ac:dyDescent="0.3"/>
    <row r="306" spans="1:12" ht="15.75" thickBot="1" x14ac:dyDescent="0.3">
      <c r="A306" s="11" t="s">
        <v>5</v>
      </c>
      <c r="B306" s="11"/>
      <c r="C306" s="11" t="s">
        <v>7</v>
      </c>
      <c r="D306" s="11" t="s">
        <v>301</v>
      </c>
      <c r="E306" s="11"/>
      <c r="F306" s="11" t="s">
        <v>302</v>
      </c>
      <c r="G306" s="11"/>
      <c r="H306" s="11" t="s">
        <v>303</v>
      </c>
      <c r="I306" s="11" t="s">
        <v>304</v>
      </c>
      <c r="J306" s="11" t="s">
        <v>305</v>
      </c>
      <c r="K306" s="11" t="s">
        <v>306</v>
      </c>
      <c r="L306" s="11" t="s">
        <v>307</v>
      </c>
    </row>
    <row r="307" spans="1:12" ht="15.75" thickBot="1" x14ac:dyDescent="0.3">
      <c r="A307" s="11"/>
      <c r="B307" s="11"/>
      <c r="C307" s="11"/>
      <c r="D307" s="11" t="s">
        <v>308</v>
      </c>
      <c r="E307" s="11" t="s">
        <v>309</v>
      </c>
      <c r="F307" s="11" t="s">
        <v>308</v>
      </c>
      <c r="G307" s="11" t="s">
        <v>309</v>
      </c>
      <c r="H307" s="11"/>
      <c r="I307" s="11"/>
      <c r="J307" s="11"/>
      <c r="K307" s="11"/>
      <c r="L307" s="11"/>
    </row>
    <row r="308" spans="1:12" ht="15.75" thickBot="1" x14ac:dyDescent="0.3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</row>
    <row r="309" spans="1:12" ht="15.75" thickBot="1" x14ac:dyDescent="0.3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</row>
    <row r="310" spans="1:12" ht="15.75" thickBot="1" x14ac:dyDescent="0.3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</row>
    <row r="311" spans="1:12" ht="15.75" thickBot="1" x14ac:dyDescent="0.3">
      <c r="A311" s="11" t="s">
        <v>6</v>
      </c>
      <c r="B311" s="11"/>
      <c r="C311" s="1" t="s">
        <v>8</v>
      </c>
      <c r="D311" s="1">
        <v>1</v>
      </c>
      <c r="E311" s="1">
        <v>2</v>
      </c>
      <c r="F311" s="1">
        <v>3</v>
      </c>
      <c r="G311" s="1">
        <v>4</v>
      </c>
      <c r="H311" s="1">
        <v>5</v>
      </c>
      <c r="I311" s="1">
        <v>6</v>
      </c>
      <c r="J311" s="1">
        <v>7</v>
      </c>
      <c r="K311" s="1" t="s">
        <v>310</v>
      </c>
      <c r="L311" s="1">
        <v>9</v>
      </c>
    </row>
    <row r="312" spans="1:12" x14ac:dyDescent="0.25">
      <c r="A312" s="5" t="s">
        <v>20</v>
      </c>
      <c r="B312" s="5" t="s">
        <v>470</v>
      </c>
      <c r="C312" s="5" t="s">
        <v>471</v>
      </c>
      <c r="D312" s="6">
        <f t="shared" ref="D312:J312" si="82">D313+D337</f>
        <v>0</v>
      </c>
      <c r="E312" s="6">
        <f t="shared" si="82"/>
        <v>0</v>
      </c>
      <c r="F312" s="6">
        <f t="shared" si="82"/>
        <v>582720</v>
      </c>
      <c r="G312" s="6">
        <f t="shared" si="82"/>
        <v>504720</v>
      </c>
      <c r="H312" s="6">
        <f t="shared" si="82"/>
        <v>504720</v>
      </c>
      <c r="I312" s="6">
        <f t="shared" si="82"/>
        <v>504720</v>
      </c>
      <c r="J312" s="6">
        <f t="shared" si="82"/>
        <v>365972</v>
      </c>
      <c r="K312" s="6">
        <f t="shared" ref="K312:K345" si="83">I312-J312</f>
        <v>138748</v>
      </c>
      <c r="L312" s="6">
        <f>L313+L337</f>
        <v>328190</v>
      </c>
    </row>
    <row r="313" spans="1:12" ht="22.5" x14ac:dyDescent="0.25">
      <c r="A313" s="5" t="s">
        <v>23</v>
      </c>
      <c r="B313" s="5" t="s">
        <v>472</v>
      </c>
      <c r="C313" s="5" t="s">
        <v>473</v>
      </c>
      <c r="D313" s="6">
        <f t="shared" ref="D313:J313" si="84">D315+D318+D334</f>
        <v>0</v>
      </c>
      <c r="E313" s="6">
        <f t="shared" si="84"/>
        <v>0</v>
      </c>
      <c r="F313" s="6">
        <f t="shared" si="84"/>
        <v>551000</v>
      </c>
      <c r="G313" s="6">
        <f t="shared" si="84"/>
        <v>473000</v>
      </c>
      <c r="H313" s="6">
        <f t="shared" si="84"/>
        <v>473000</v>
      </c>
      <c r="I313" s="6">
        <f t="shared" si="84"/>
        <v>473000</v>
      </c>
      <c r="J313" s="6">
        <f t="shared" si="84"/>
        <v>334258</v>
      </c>
      <c r="K313" s="6">
        <f t="shared" si="83"/>
        <v>138742</v>
      </c>
      <c r="L313" s="6">
        <f>L315+L318+L334</f>
        <v>326679</v>
      </c>
    </row>
    <row r="314" spans="1:12" ht="22.5" x14ac:dyDescent="0.25">
      <c r="A314" s="5" t="s">
        <v>29</v>
      </c>
      <c r="B314" s="5" t="s">
        <v>474</v>
      </c>
      <c r="C314" s="5" t="s">
        <v>475</v>
      </c>
      <c r="D314" s="6">
        <f t="shared" ref="D314:J314" si="85">D315+D318+D334</f>
        <v>0</v>
      </c>
      <c r="E314" s="6">
        <f t="shared" si="85"/>
        <v>0</v>
      </c>
      <c r="F314" s="6">
        <f t="shared" si="85"/>
        <v>551000</v>
      </c>
      <c r="G314" s="6">
        <f t="shared" si="85"/>
        <v>473000</v>
      </c>
      <c r="H314" s="6">
        <f t="shared" si="85"/>
        <v>473000</v>
      </c>
      <c r="I314" s="6">
        <f t="shared" si="85"/>
        <v>473000</v>
      </c>
      <c r="J314" s="6">
        <f t="shared" si="85"/>
        <v>334258</v>
      </c>
      <c r="K314" s="6">
        <f t="shared" si="83"/>
        <v>138742</v>
      </c>
      <c r="L314" s="6">
        <f>L315+L318+L334</f>
        <v>326679</v>
      </c>
    </row>
    <row r="315" spans="1:12" ht="22.5" x14ac:dyDescent="0.25">
      <c r="A315" s="5" t="s">
        <v>321</v>
      </c>
      <c r="B315" s="5" t="s">
        <v>476</v>
      </c>
      <c r="C315" s="5" t="s">
        <v>38</v>
      </c>
      <c r="D315" s="6">
        <f t="shared" ref="D315:J315" si="86">D316</f>
        <v>0</v>
      </c>
      <c r="E315" s="6">
        <f t="shared" si="86"/>
        <v>0</v>
      </c>
      <c r="F315" s="6">
        <f t="shared" si="86"/>
        <v>50000</v>
      </c>
      <c r="G315" s="6">
        <f t="shared" si="86"/>
        <v>50000</v>
      </c>
      <c r="H315" s="6">
        <f t="shared" si="86"/>
        <v>50000</v>
      </c>
      <c r="I315" s="6">
        <f t="shared" si="86"/>
        <v>50000</v>
      </c>
      <c r="J315" s="6">
        <f t="shared" si="86"/>
        <v>29512</v>
      </c>
      <c r="K315" s="6">
        <f t="shared" si="83"/>
        <v>20488</v>
      </c>
      <c r="L315" s="6">
        <f>L316</f>
        <v>29512</v>
      </c>
    </row>
    <row r="316" spans="1:12" x14ac:dyDescent="0.25">
      <c r="A316" s="5" t="s">
        <v>271</v>
      </c>
      <c r="B316" s="5" t="s">
        <v>477</v>
      </c>
      <c r="C316" s="5" t="s">
        <v>478</v>
      </c>
      <c r="D316" s="6">
        <f t="shared" ref="D316:J316" si="87">+D317</f>
        <v>0</v>
      </c>
      <c r="E316" s="6">
        <f t="shared" si="87"/>
        <v>0</v>
      </c>
      <c r="F316" s="6">
        <f t="shared" si="87"/>
        <v>50000</v>
      </c>
      <c r="G316" s="6">
        <f t="shared" si="87"/>
        <v>50000</v>
      </c>
      <c r="H316" s="6">
        <f t="shared" si="87"/>
        <v>50000</v>
      </c>
      <c r="I316" s="6">
        <f t="shared" si="87"/>
        <v>50000</v>
      </c>
      <c r="J316" s="6">
        <f t="shared" si="87"/>
        <v>29512</v>
      </c>
      <c r="K316" s="6">
        <f t="shared" si="83"/>
        <v>20488</v>
      </c>
      <c r="L316" s="6">
        <f>+L317</f>
        <v>29512</v>
      </c>
    </row>
    <row r="317" spans="1:12" ht="22.5" x14ac:dyDescent="0.25">
      <c r="A317" s="5" t="s">
        <v>56</v>
      </c>
      <c r="B317" s="5" t="s">
        <v>484</v>
      </c>
      <c r="C317" s="5" t="s">
        <v>485</v>
      </c>
      <c r="D317" s="6">
        <v>0</v>
      </c>
      <c r="E317" s="6">
        <v>0</v>
      </c>
      <c r="F317" s="6">
        <v>50000</v>
      </c>
      <c r="G317" s="6">
        <v>50000</v>
      </c>
      <c r="H317" s="6">
        <v>50000</v>
      </c>
      <c r="I317" s="6">
        <v>50000</v>
      </c>
      <c r="J317" s="6">
        <v>29512</v>
      </c>
      <c r="K317" s="6">
        <f t="shared" si="83"/>
        <v>20488</v>
      </c>
      <c r="L317" s="6">
        <v>29512</v>
      </c>
    </row>
    <row r="318" spans="1:12" ht="22.5" x14ac:dyDescent="0.25">
      <c r="A318" s="5" t="s">
        <v>497</v>
      </c>
      <c r="B318" s="5" t="s">
        <v>498</v>
      </c>
      <c r="C318" s="5" t="s">
        <v>274</v>
      </c>
      <c r="D318" s="6">
        <f t="shared" ref="D318:J318" si="88">D319+D328+D330+D332+D333</f>
        <v>0</v>
      </c>
      <c r="E318" s="6">
        <f t="shared" si="88"/>
        <v>0</v>
      </c>
      <c r="F318" s="6">
        <f t="shared" si="88"/>
        <v>319000</v>
      </c>
      <c r="G318" s="6">
        <f t="shared" si="88"/>
        <v>241000</v>
      </c>
      <c r="H318" s="6">
        <f t="shared" si="88"/>
        <v>241000</v>
      </c>
      <c r="I318" s="6">
        <f t="shared" si="88"/>
        <v>241000</v>
      </c>
      <c r="J318" s="6">
        <f t="shared" si="88"/>
        <v>191425</v>
      </c>
      <c r="K318" s="6">
        <f t="shared" si="83"/>
        <v>49575</v>
      </c>
      <c r="L318" s="6">
        <f>L319+L328+L330+L332+L333</f>
        <v>183846</v>
      </c>
    </row>
    <row r="319" spans="1:12" x14ac:dyDescent="0.25">
      <c r="A319" s="5" t="s">
        <v>249</v>
      </c>
      <c r="B319" s="5" t="s">
        <v>499</v>
      </c>
      <c r="C319" s="5" t="s">
        <v>500</v>
      </c>
      <c r="D319" s="6">
        <f t="shared" ref="D319:J319" si="89">D320+D321+D322+D323+D324+D325+D326+D327</f>
        <v>0</v>
      </c>
      <c r="E319" s="6">
        <f t="shared" si="89"/>
        <v>0</v>
      </c>
      <c r="F319" s="6">
        <f t="shared" si="89"/>
        <v>282000</v>
      </c>
      <c r="G319" s="6">
        <f t="shared" si="89"/>
        <v>206000</v>
      </c>
      <c r="H319" s="6">
        <f t="shared" si="89"/>
        <v>206000</v>
      </c>
      <c r="I319" s="6">
        <f t="shared" si="89"/>
        <v>206000</v>
      </c>
      <c r="J319" s="6">
        <f t="shared" si="89"/>
        <v>171920</v>
      </c>
      <c r="K319" s="6">
        <f t="shared" si="83"/>
        <v>34080</v>
      </c>
      <c r="L319" s="6">
        <f>L320+L321+L322+L323+L324+L325+L326+L327</f>
        <v>179126</v>
      </c>
    </row>
    <row r="320" spans="1:12" x14ac:dyDescent="0.25">
      <c r="A320" s="5" t="s">
        <v>250</v>
      </c>
      <c r="B320" s="5" t="s">
        <v>501</v>
      </c>
      <c r="C320" s="5" t="s">
        <v>502</v>
      </c>
      <c r="D320" s="6">
        <v>0</v>
      </c>
      <c r="E320" s="6">
        <v>0</v>
      </c>
      <c r="F320" s="6">
        <v>10000</v>
      </c>
      <c r="G320" s="6">
        <v>8000</v>
      </c>
      <c r="H320" s="6">
        <v>8000</v>
      </c>
      <c r="I320" s="6">
        <v>8000</v>
      </c>
      <c r="J320" s="6">
        <v>6449</v>
      </c>
      <c r="K320" s="6">
        <f t="shared" si="83"/>
        <v>1551</v>
      </c>
      <c r="L320" s="6">
        <v>6449</v>
      </c>
    </row>
    <row r="321" spans="1:12" x14ac:dyDescent="0.25">
      <c r="A321" s="5" t="s">
        <v>98</v>
      </c>
      <c r="B321" s="5" t="s">
        <v>503</v>
      </c>
      <c r="C321" s="5" t="s">
        <v>504</v>
      </c>
      <c r="D321" s="6">
        <v>0</v>
      </c>
      <c r="E321" s="6">
        <v>0</v>
      </c>
      <c r="F321" s="6">
        <v>16000</v>
      </c>
      <c r="G321" s="6">
        <v>10000</v>
      </c>
      <c r="H321" s="6">
        <v>10000</v>
      </c>
      <c r="I321" s="6">
        <v>10000</v>
      </c>
      <c r="J321" s="6">
        <v>7398</v>
      </c>
      <c r="K321" s="6">
        <f t="shared" si="83"/>
        <v>2602</v>
      </c>
      <c r="L321" s="6">
        <v>15063</v>
      </c>
    </row>
    <row r="322" spans="1:12" x14ac:dyDescent="0.25">
      <c r="A322" s="5" t="s">
        <v>101</v>
      </c>
      <c r="B322" s="5" t="s">
        <v>505</v>
      </c>
      <c r="C322" s="5" t="s">
        <v>506</v>
      </c>
      <c r="D322" s="6">
        <v>0</v>
      </c>
      <c r="E322" s="6">
        <v>0</v>
      </c>
      <c r="F322" s="6">
        <v>98000</v>
      </c>
      <c r="G322" s="6">
        <v>83000</v>
      </c>
      <c r="H322" s="6">
        <v>83000</v>
      </c>
      <c r="I322" s="6">
        <v>83000</v>
      </c>
      <c r="J322" s="6">
        <v>81169</v>
      </c>
      <c r="K322" s="6">
        <f t="shared" si="83"/>
        <v>1831</v>
      </c>
      <c r="L322" s="6">
        <v>79903</v>
      </c>
    </row>
    <row r="323" spans="1:12" x14ac:dyDescent="0.25">
      <c r="A323" s="5" t="s">
        <v>104</v>
      </c>
      <c r="B323" s="5" t="s">
        <v>507</v>
      </c>
      <c r="C323" s="5" t="s">
        <v>508</v>
      </c>
      <c r="D323" s="6">
        <v>0</v>
      </c>
      <c r="E323" s="6">
        <v>0</v>
      </c>
      <c r="F323" s="6">
        <v>45000</v>
      </c>
      <c r="G323" s="6">
        <v>25000</v>
      </c>
      <c r="H323" s="6">
        <v>25000</v>
      </c>
      <c r="I323" s="6">
        <v>25000</v>
      </c>
      <c r="J323" s="6">
        <v>10763</v>
      </c>
      <c r="K323" s="6">
        <f t="shared" si="83"/>
        <v>14237</v>
      </c>
      <c r="L323" s="6">
        <v>10763</v>
      </c>
    </row>
    <row r="324" spans="1:12" x14ac:dyDescent="0.25">
      <c r="A324" s="5" t="s">
        <v>107</v>
      </c>
      <c r="B324" s="5" t="s">
        <v>509</v>
      </c>
      <c r="C324" s="5" t="s">
        <v>510</v>
      </c>
      <c r="D324" s="6">
        <v>0</v>
      </c>
      <c r="E324" s="6">
        <v>0</v>
      </c>
      <c r="F324" s="6">
        <v>3000</v>
      </c>
      <c r="G324" s="6">
        <v>2000</v>
      </c>
      <c r="H324" s="6">
        <v>2000</v>
      </c>
      <c r="I324" s="6">
        <v>2000</v>
      </c>
      <c r="J324" s="6">
        <v>489</v>
      </c>
      <c r="K324" s="6">
        <f t="shared" si="83"/>
        <v>1511</v>
      </c>
      <c r="L324" s="6">
        <v>489</v>
      </c>
    </row>
    <row r="325" spans="1:12" x14ac:dyDescent="0.25">
      <c r="A325" s="5" t="s">
        <v>110</v>
      </c>
      <c r="B325" s="5" t="s">
        <v>511</v>
      </c>
      <c r="C325" s="5" t="s">
        <v>512</v>
      </c>
      <c r="D325" s="6">
        <v>0</v>
      </c>
      <c r="E325" s="6">
        <v>0</v>
      </c>
      <c r="F325" s="6">
        <v>3500</v>
      </c>
      <c r="G325" s="6">
        <v>2500</v>
      </c>
      <c r="H325" s="6">
        <v>2500</v>
      </c>
      <c r="I325" s="6">
        <v>2500</v>
      </c>
      <c r="J325" s="6">
        <v>1155</v>
      </c>
      <c r="K325" s="6">
        <f t="shared" si="83"/>
        <v>1345</v>
      </c>
      <c r="L325" s="6">
        <v>1155</v>
      </c>
    </row>
    <row r="326" spans="1:12" x14ac:dyDescent="0.25">
      <c r="A326" s="5" t="s">
        <v>113</v>
      </c>
      <c r="B326" s="5" t="s">
        <v>513</v>
      </c>
      <c r="C326" s="5" t="s">
        <v>514</v>
      </c>
      <c r="D326" s="6">
        <v>0</v>
      </c>
      <c r="E326" s="6">
        <v>0</v>
      </c>
      <c r="F326" s="6">
        <v>6500</v>
      </c>
      <c r="G326" s="6">
        <v>5000</v>
      </c>
      <c r="H326" s="6">
        <v>5000</v>
      </c>
      <c r="I326" s="6">
        <v>5000</v>
      </c>
      <c r="J326" s="6">
        <v>4668</v>
      </c>
      <c r="K326" s="6">
        <f t="shared" si="83"/>
        <v>332</v>
      </c>
      <c r="L326" s="6">
        <v>5172</v>
      </c>
    </row>
    <row r="327" spans="1:12" ht="22.5" x14ac:dyDescent="0.25">
      <c r="A327" s="5" t="s">
        <v>119</v>
      </c>
      <c r="B327" s="5" t="s">
        <v>515</v>
      </c>
      <c r="C327" s="5" t="s">
        <v>516</v>
      </c>
      <c r="D327" s="6">
        <v>0</v>
      </c>
      <c r="E327" s="6">
        <v>0</v>
      </c>
      <c r="F327" s="6">
        <v>100000</v>
      </c>
      <c r="G327" s="6">
        <v>70500</v>
      </c>
      <c r="H327" s="6">
        <v>70500</v>
      </c>
      <c r="I327" s="6">
        <v>70500</v>
      </c>
      <c r="J327" s="6">
        <v>59829</v>
      </c>
      <c r="K327" s="6">
        <f t="shared" si="83"/>
        <v>10671</v>
      </c>
      <c r="L327" s="6">
        <v>60132</v>
      </c>
    </row>
    <row r="328" spans="1:12" ht="22.5" x14ac:dyDescent="0.25">
      <c r="A328" s="5" t="s">
        <v>137</v>
      </c>
      <c r="B328" s="5" t="s">
        <v>517</v>
      </c>
      <c r="C328" s="5" t="s">
        <v>518</v>
      </c>
      <c r="D328" s="6">
        <f t="shared" ref="D328:J328" si="90">+D329</f>
        <v>0</v>
      </c>
      <c r="E328" s="6">
        <f t="shared" si="90"/>
        <v>0</v>
      </c>
      <c r="F328" s="6">
        <f t="shared" si="90"/>
        <v>25000</v>
      </c>
      <c r="G328" s="6">
        <f t="shared" si="90"/>
        <v>25000</v>
      </c>
      <c r="H328" s="6">
        <f t="shared" si="90"/>
        <v>25000</v>
      </c>
      <c r="I328" s="6">
        <f t="shared" si="90"/>
        <v>25000</v>
      </c>
      <c r="J328" s="6">
        <f t="shared" si="90"/>
        <v>14785</v>
      </c>
      <c r="K328" s="6">
        <f t="shared" si="83"/>
        <v>10215</v>
      </c>
      <c r="L328" s="6">
        <f>+L329</f>
        <v>0</v>
      </c>
    </row>
    <row r="329" spans="1:12" x14ac:dyDescent="0.25">
      <c r="A329" s="5" t="s">
        <v>519</v>
      </c>
      <c r="B329" s="5" t="s">
        <v>520</v>
      </c>
      <c r="C329" s="5" t="s">
        <v>521</v>
      </c>
      <c r="D329" s="6">
        <v>0</v>
      </c>
      <c r="E329" s="6">
        <v>0</v>
      </c>
      <c r="F329" s="6">
        <v>25000</v>
      </c>
      <c r="G329" s="6">
        <v>25000</v>
      </c>
      <c r="H329" s="6">
        <v>25000</v>
      </c>
      <c r="I329" s="6">
        <v>25000</v>
      </c>
      <c r="J329" s="6">
        <v>14785</v>
      </c>
      <c r="K329" s="6">
        <f t="shared" si="83"/>
        <v>10215</v>
      </c>
      <c r="L329" s="6">
        <v>0</v>
      </c>
    </row>
    <row r="330" spans="1:12" ht="22.5" x14ac:dyDescent="0.25">
      <c r="A330" s="5" t="s">
        <v>365</v>
      </c>
      <c r="B330" s="5" t="s">
        <v>522</v>
      </c>
      <c r="C330" s="5" t="s">
        <v>523</v>
      </c>
      <c r="D330" s="6">
        <f t="shared" ref="D330:J330" si="91">D331</f>
        <v>0</v>
      </c>
      <c r="E330" s="6">
        <f t="shared" si="91"/>
        <v>0</v>
      </c>
      <c r="F330" s="6">
        <f t="shared" si="91"/>
        <v>6000</v>
      </c>
      <c r="G330" s="6">
        <f t="shared" si="91"/>
        <v>4000</v>
      </c>
      <c r="H330" s="6">
        <f t="shared" si="91"/>
        <v>4000</v>
      </c>
      <c r="I330" s="6">
        <f t="shared" si="91"/>
        <v>4000</v>
      </c>
      <c r="J330" s="6">
        <f t="shared" si="91"/>
        <v>584</v>
      </c>
      <c r="K330" s="6">
        <f t="shared" si="83"/>
        <v>3416</v>
      </c>
      <c r="L330" s="6">
        <f>L331</f>
        <v>584</v>
      </c>
    </row>
    <row r="331" spans="1:12" x14ac:dyDescent="0.25">
      <c r="A331" s="5" t="s">
        <v>255</v>
      </c>
      <c r="B331" s="5" t="s">
        <v>524</v>
      </c>
      <c r="C331" s="5" t="s">
        <v>525</v>
      </c>
      <c r="D331" s="6">
        <v>0</v>
      </c>
      <c r="E331" s="6">
        <v>0</v>
      </c>
      <c r="F331" s="6">
        <v>6000</v>
      </c>
      <c r="G331" s="6">
        <v>4000</v>
      </c>
      <c r="H331" s="6">
        <v>4000</v>
      </c>
      <c r="I331" s="6">
        <v>4000</v>
      </c>
      <c r="J331" s="6">
        <v>584</v>
      </c>
      <c r="K331" s="6">
        <f t="shared" si="83"/>
        <v>3416</v>
      </c>
      <c r="L331" s="6">
        <v>584</v>
      </c>
    </row>
    <row r="332" spans="1:12" x14ac:dyDescent="0.25">
      <c r="A332" s="5" t="s">
        <v>372</v>
      </c>
      <c r="B332" s="5" t="s">
        <v>569</v>
      </c>
      <c r="C332" s="5" t="s">
        <v>570</v>
      </c>
      <c r="D332" s="6">
        <v>0</v>
      </c>
      <c r="E332" s="6">
        <v>0</v>
      </c>
      <c r="F332" s="6">
        <v>3000</v>
      </c>
      <c r="G332" s="6">
        <v>3000</v>
      </c>
      <c r="H332" s="6">
        <v>3000</v>
      </c>
      <c r="I332" s="6">
        <v>3000</v>
      </c>
      <c r="J332" s="6">
        <v>2908</v>
      </c>
      <c r="K332" s="6">
        <f t="shared" si="83"/>
        <v>92</v>
      </c>
      <c r="L332" s="6">
        <v>2908</v>
      </c>
    </row>
    <row r="333" spans="1:12" x14ac:dyDescent="0.25">
      <c r="A333" s="5" t="s">
        <v>571</v>
      </c>
      <c r="B333" s="5" t="s">
        <v>572</v>
      </c>
      <c r="C333" s="5" t="s">
        <v>573</v>
      </c>
      <c r="D333" s="6">
        <v>0</v>
      </c>
      <c r="E333" s="6">
        <v>0</v>
      </c>
      <c r="F333" s="6">
        <v>3000</v>
      </c>
      <c r="G333" s="6">
        <v>3000</v>
      </c>
      <c r="H333" s="6">
        <v>3000</v>
      </c>
      <c r="I333" s="6">
        <v>3000</v>
      </c>
      <c r="J333" s="6">
        <v>1228</v>
      </c>
      <c r="K333" s="6">
        <f t="shared" si="83"/>
        <v>1772</v>
      </c>
      <c r="L333" s="6">
        <v>1228</v>
      </c>
    </row>
    <row r="334" spans="1:12" ht="22.5" x14ac:dyDescent="0.25">
      <c r="A334" s="5" t="s">
        <v>574</v>
      </c>
      <c r="B334" s="5" t="s">
        <v>575</v>
      </c>
      <c r="C334" s="5" t="s">
        <v>122</v>
      </c>
      <c r="D334" s="6">
        <f t="shared" ref="D334:J334" si="92">+D335</f>
        <v>0</v>
      </c>
      <c r="E334" s="6">
        <f t="shared" si="92"/>
        <v>0</v>
      </c>
      <c r="F334" s="6">
        <f t="shared" si="92"/>
        <v>182000</v>
      </c>
      <c r="G334" s="6">
        <f t="shared" si="92"/>
        <v>182000</v>
      </c>
      <c r="H334" s="6">
        <f t="shared" si="92"/>
        <v>182000</v>
      </c>
      <c r="I334" s="6">
        <f t="shared" si="92"/>
        <v>182000</v>
      </c>
      <c r="J334" s="6">
        <f t="shared" si="92"/>
        <v>113321</v>
      </c>
      <c r="K334" s="6">
        <f t="shared" si="83"/>
        <v>68679</v>
      </c>
      <c r="L334" s="6">
        <f>+L335</f>
        <v>113321</v>
      </c>
    </row>
    <row r="335" spans="1:12" x14ac:dyDescent="0.25">
      <c r="A335" s="5" t="s">
        <v>576</v>
      </c>
      <c r="B335" s="5" t="s">
        <v>577</v>
      </c>
      <c r="C335" s="5" t="s">
        <v>578</v>
      </c>
      <c r="D335" s="6">
        <f t="shared" ref="D335:J335" si="93">D336</f>
        <v>0</v>
      </c>
      <c r="E335" s="6">
        <f t="shared" si="93"/>
        <v>0</v>
      </c>
      <c r="F335" s="6">
        <f t="shared" si="93"/>
        <v>182000</v>
      </c>
      <c r="G335" s="6">
        <f t="shared" si="93"/>
        <v>182000</v>
      </c>
      <c r="H335" s="6">
        <f t="shared" si="93"/>
        <v>182000</v>
      </c>
      <c r="I335" s="6">
        <f t="shared" si="93"/>
        <v>182000</v>
      </c>
      <c r="J335" s="6">
        <f t="shared" si="93"/>
        <v>113321</v>
      </c>
      <c r="K335" s="6">
        <f t="shared" si="83"/>
        <v>68679</v>
      </c>
      <c r="L335" s="6">
        <f>L336</f>
        <v>113321</v>
      </c>
    </row>
    <row r="336" spans="1:12" x14ac:dyDescent="0.25">
      <c r="A336" s="5" t="s">
        <v>579</v>
      </c>
      <c r="B336" s="5" t="s">
        <v>580</v>
      </c>
      <c r="C336" s="5" t="s">
        <v>581</v>
      </c>
      <c r="D336" s="6">
        <v>0</v>
      </c>
      <c r="E336" s="6">
        <v>0</v>
      </c>
      <c r="F336" s="6">
        <v>182000</v>
      </c>
      <c r="G336" s="6">
        <v>182000</v>
      </c>
      <c r="H336" s="6">
        <v>182000</v>
      </c>
      <c r="I336" s="6">
        <v>182000</v>
      </c>
      <c r="J336" s="6">
        <v>113321</v>
      </c>
      <c r="K336" s="6">
        <f t="shared" si="83"/>
        <v>68679</v>
      </c>
      <c r="L336" s="6">
        <v>113321</v>
      </c>
    </row>
    <row r="337" spans="1:12" ht="22.5" x14ac:dyDescent="0.25">
      <c r="A337" s="5" t="s">
        <v>541</v>
      </c>
      <c r="B337" s="5" t="s">
        <v>542</v>
      </c>
      <c r="C337" s="5" t="s">
        <v>543</v>
      </c>
      <c r="D337" s="6">
        <f t="shared" ref="D337:J337" si="94">+D338+D341</f>
        <v>0</v>
      </c>
      <c r="E337" s="6">
        <f t="shared" si="94"/>
        <v>0</v>
      </c>
      <c r="F337" s="6">
        <f t="shared" si="94"/>
        <v>31720</v>
      </c>
      <c r="G337" s="6">
        <f t="shared" si="94"/>
        <v>31720</v>
      </c>
      <c r="H337" s="6">
        <f t="shared" si="94"/>
        <v>31720</v>
      </c>
      <c r="I337" s="6">
        <f t="shared" si="94"/>
        <v>31720</v>
      </c>
      <c r="J337" s="6">
        <f t="shared" si="94"/>
        <v>31714</v>
      </c>
      <c r="K337" s="6">
        <f t="shared" si="83"/>
        <v>6</v>
      </c>
      <c r="L337" s="6">
        <f>+L338+L341</f>
        <v>1511</v>
      </c>
    </row>
    <row r="338" spans="1:12" ht="33" x14ac:dyDescent="0.25">
      <c r="A338" s="5" t="s">
        <v>582</v>
      </c>
      <c r="B338" s="5" t="s">
        <v>583</v>
      </c>
      <c r="C338" s="5" t="s">
        <v>253</v>
      </c>
      <c r="D338" s="6">
        <f t="shared" ref="D338:J338" si="95">D339+D340</f>
        <v>0</v>
      </c>
      <c r="E338" s="6">
        <f t="shared" si="95"/>
        <v>0</v>
      </c>
      <c r="F338" s="6">
        <f t="shared" si="95"/>
        <v>31720</v>
      </c>
      <c r="G338" s="6">
        <f t="shared" si="95"/>
        <v>31720</v>
      </c>
      <c r="H338" s="6">
        <f t="shared" si="95"/>
        <v>31720</v>
      </c>
      <c r="I338" s="6">
        <f t="shared" si="95"/>
        <v>31720</v>
      </c>
      <c r="J338" s="6">
        <f t="shared" si="95"/>
        <v>31714</v>
      </c>
      <c r="K338" s="6">
        <f t="shared" si="83"/>
        <v>6</v>
      </c>
      <c r="L338" s="6">
        <f>L339+L340</f>
        <v>0</v>
      </c>
    </row>
    <row r="339" spans="1:12" x14ac:dyDescent="0.25">
      <c r="A339" s="5" t="s">
        <v>584</v>
      </c>
      <c r="B339" s="5" t="s">
        <v>216</v>
      </c>
      <c r="C339" s="5" t="s">
        <v>585</v>
      </c>
      <c r="D339" s="6">
        <v>0</v>
      </c>
      <c r="E339" s="6">
        <v>0</v>
      </c>
      <c r="F339" s="6">
        <v>27230</v>
      </c>
      <c r="G339" s="6">
        <v>27230</v>
      </c>
      <c r="H339" s="6">
        <v>27230</v>
      </c>
      <c r="I339" s="6">
        <v>27230</v>
      </c>
      <c r="J339" s="6">
        <v>27225</v>
      </c>
      <c r="K339" s="6">
        <f t="shared" si="83"/>
        <v>5</v>
      </c>
      <c r="L339" s="6">
        <v>0</v>
      </c>
    </row>
    <row r="340" spans="1:12" x14ac:dyDescent="0.25">
      <c r="A340" s="5" t="s">
        <v>586</v>
      </c>
      <c r="B340" s="5" t="s">
        <v>219</v>
      </c>
      <c r="C340" s="5" t="s">
        <v>587</v>
      </c>
      <c r="D340" s="6">
        <v>0</v>
      </c>
      <c r="E340" s="6">
        <v>0</v>
      </c>
      <c r="F340" s="6">
        <v>4490</v>
      </c>
      <c r="G340" s="6">
        <v>4490</v>
      </c>
      <c r="H340" s="6">
        <v>4490</v>
      </c>
      <c r="I340" s="6">
        <v>4490</v>
      </c>
      <c r="J340" s="6">
        <v>4489</v>
      </c>
      <c r="K340" s="6">
        <f t="shared" si="83"/>
        <v>1</v>
      </c>
      <c r="L340" s="6">
        <v>0</v>
      </c>
    </row>
    <row r="341" spans="1:12" x14ac:dyDescent="0.25">
      <c r="A341" s="5" t="s">
        <v>548</v>
      </c>
      <c r="B341" s="5" t="s">
        <v>549</v>
      </c>
      <c r="C341" s="5" t="s">
        <v>365</v>
      </c>
      <c r="D341" s="6">
        <f t="shared" ref="D341:J342" si="96">D342</f>
        <v>0</v>
      </c>
      <c r="E341" s="6">
        <f t="shared" si="96"/>
        <v>0</v>
      </c>
      <c r="F341" s="6">
        <f t="shared" si="96"/>
        <v>0</v>
      </c>
      <c r="G341" s="6">
        <f t="shared" si="96"/>
        <v>0</v>
      </c>
      <c r="H341" s="6">
        <f t="shared" si="96"/>
        <v>0</v>
      </c>
      <c r="I341" s="6">
        <f t="shared" si="96"/>
        <v>0</v>
      </c>
      <c r="J341" s="6">
        <f t="shared" si="96"/>
        <v>0</v>
      </c>
      <c r="K341" s="6">
        <f t="shared" si="83"/>
        <v>0</v>
      </c>
      <c r="L341" s="6">
        <f>L342</f>
        <v>1511</v>
      </c>
    </row>
    <row r="342" spans="1:12" ht="22.5" x14ac:dyDescent="0.25">
      <c r="A342" s="5" t="s">
        <v>550</v>
      </c>
      <c r="B342" s="5" t="s">
        <v>551</v>
      </c>
      <c r="C342" s="5" t="s">
        <v>255</v>
      </c>
      <c r="D342" s="6">
        <f t="shared" si="96"/>
        <v>0</v>
      </c>
      <c r="E342" s="6">
        <f t="shared" si="96"/>
        <v>0</v>
      </c>
      <c r="F342" s="6">
        <f t="shared" si="96"/>
        <v>0</v>
      </c>
      <c r="G342" s="6">
        <f t="shared" si="96"/>
        <v>0</v>
      </c>
      <c r="H342" s="6">
        <f t="shared" si="96"/>
        <v>0</v>
      </c>
      <c r="I342" s="6">
        <f t="shared" si="96"/>
        <v>0</v>
      </c>
      <c r="J342" s="6">
        <f t="shared" si="96"/>
        <v>0</v>
      </c>
      <c r="K342" s="6">
        <f t="shared" si="83"/>
        <v>0</v>
      </c>
      <c r="L342" s="6">
        <f>L343</f>
        <v>1511</v>
      </c>
    </row>
    <row r="343" spans="1:12" x14ac:dyDescent="0.25">
      <c r="A343" s="5" t="s">
        <v>552</v>
      </c>
      <c r="B343" s="5" t="s">
        <v>553</v>
      </c>
      <c r="C343" s="5" t="s">
        <v>554</v>
      </c>
      <c r="D343" s="6">
        <f t="shared" ref="D343:J343" si="97">+D344+D345</f>
        <v>0</v>
      </c>
      <c r="E343" s="6">
        <f t="shared" si="97"/>
        <v>0</v>
      </c>
      <c r="F343" s="6">
        <f t="shared" si="97"/>
        <v>0</v>
      </c>
      <c r="G343" s="6">
        <f t="shared" si="97"/>
        <v>0</v>
      </c>
      <c r="H343" s="6">
        <f t="shared" si="97"/>
        <v>0</v>
      </c>
      <c r="I343" s="6">
        <f t="shared" si="97"/>
        <v>0</v>
      </c>
      <c r="J343" s="6">
        <f t="shared" si="97"/>
        <v>0</v>
      </c>
      <c r="K343" s="6">
        <f t="shared" si="83"/>
        <v>0</v>
      </c>
      <c r="L343" s="6">
        <f>+L344+L345</f>
        <v>1511</v>
      </c>
    </row>
    <row r="344" spans="1:12" x14ac:dyDescent="0.25">
      <c r="A344" s="5" t="s">
        <v>555</v>
      </c>
      <c r="B344" s="5" t="s">
        <v>556</v>
      </c>
      <c r="C344" s="5" t="s">
        <v>557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f t="shared" si="83"/>
        <v>0</v>
      </c>
      <c r="L344" s="6">
        <v>1481</v>
      </c>
    </row>
    <row r="345" spans="1:12" x14ac:dyDescent="0.25">
      <c r="A345" s="5" t="s">
        <v>561</v>
      </c>
      <c r="B345" s="5" t="s">
        <v>562</v>
      </c>
      <c r="C345" s="5" t="s">
        <v>563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f t="shared" si="83"/>
        <v>0</v>
      </c>
      <c r="L345" s="6">
        <v>30</v>
      </c>
    </row>
    <row r="346" spans="1:12" x14ac:dyDescent="0.25">
      <c r="A346" s="3"/>
      <c r="B346" s="3"/>
      <c r="C346" s="3"/>
      <c r="D346" s="4"/>
      <c r="E346" s="4"/>
      <c r="F346" s="4"/>
      <c r="G346" s="4"/>
      <c r="H346" s="4"/>
      <c r="I346" s="4"/>
      <c r="J346" s="4"/>
      <c r="K346" s="4"/>
      <c r="L346" s="4"/>
    </row>
    <row r="347" spans="1:12" x14ac:dyDescent="0.25">
      <c r="A347" s="9" t="s">
        <v>236</v>
      </c>
      <c r="B347" s="9"/>
      <c r="C347" s="9"/>
      <c r="D347" s="9"/>
      <c r="E347" s="9" t="s">
        <v>238</v>
      </c>
      <c r="F347" s="9"/>
      <c r="G347" s="9"/>
      <c r="H347" s="9"/>
      <c r="I347" s="9" t="s">
        <v>239</v>
      </c>
      <c r="J347" s="9"/>
      <c r="K347" s="9"/>
      <c r="L347" s="9"/>
    </row>
    <row r="348" spans="1:12" x14ac:dyDescent="0.25">
      <c r="A348" s="10" t="s">
        <v>237</v>
      </c>
      <c r="B348" s="10"/>
      <c r="C348" s="10"/>
      <c r="D348" s="10"/>
      <c r="E348" s="10"/>
      <c r="F348" s="10"/>
      <c r="G348" s="10"/>
      <c r="H348" s="10"/>
      <c r="I348" s="10" t="s">
        <v>240</v>
      </c>
      <c r="J348" s="10"/>
      <c r="K348" s="10"/>
      <c r="L348" s="10"/>
    </row>
    <row r="350" spans="1:12" x14ac:dyDescent="0.25">
      <c r="A350" s="12" t="s">
        <v>0</v>
      </c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</row>
    <row r="351" spans="1:12" x14ac:dyDescent="0.25">
      <c r="A351" s="12" t="s">
        <v>1</v>
      </c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</row>
    <row r="352" spans="1:12" x14ac:dyDescent="0.25">
      <c r="A352" s="13" t="s">
        <v>467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</row>
    <row r="353" spans="1:12" ht="18" x14ac:dyDescent="0.25">
      <c r="A353" s="14" t="s">
        <v>468</v>
      </c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</row>
    <row r="354" spans="1:12" x14ac:dyDescent="0.25">
      <c r="A354" s="12" t="s">
        <v>588</v>
      </c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</row>
    <row r="355" spans="1:12" ht="15.75" thickBot="1" x14ac:dyDescent="0.3"/>
    <row r="356" spans="1:12" ht="15.75" thickBot="1" x14ac:dyDescent="0.3">
      <c r="A356" s="11" t="s">
        <v>5</v>
      </c>
      <c r="B356" s="11"/>
      <c r="C356" s="11" t="s">
        <v>7</v>
      </c>
      <c r="D356" s="11" t="s">
        <v>301</v>
      </c>
      <c r="E356" s="11"/>
      <c r="F356" s="11" t="s">
        <v>302</v>
      </c>
      <c r="G356" s="11"/>
      <c r="H356" s="11" t="s">
        <v>303</v>
      </c>
      <c r="I356" s="11" t="s">
        <v>304</v>
      </c>
      <c r="J356" s="11" t="s">
        <v>305</v>
      </c>
      <c r="K356" s="11" t="s">
        <v>306</v>
      </c>
      <c r="L356" s="11" t="s">
        <v>307</v>
      </c>
    </row>
    <row r="357" spans="1:12" ht="15.75" thickBot="1" x14ac:dyDescent="0.3">
      <c r="A357" s="11"/>
      <c r="B357" s="11"/>
      <c r="C357" s="11"/>
      <c r="D357" s="11" t="s">
        <v>308</v>
      </c>
      <c r="E357" s="11" t="s">
        <v>309</v>
      </c>
      <c r="F357" s="11" t="s">
        <v>308</v>
      </c>
      <c r="G357" s="11" t="s">
        <v>309</v>
      </c>
      <c r="H357" s="11"/>
      <c r="I357" s="11"/>
      <c r="J357" s="11"/>
      <c r="K357" s="11"/>
      <c r="L357" s="11"/>
    </row>
    <row r="358" spans="1:12" ht="15.75" thickBot="1" x14ac:dyDescent="0.3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</row>
    <row r="359" spans="1:12" ht="15.75" thickBot="1" x14ac:dyDescent="0.3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</row>
    <row r="360" spans="1:12" ht="15.75" thickBot="1" x14ac:dyDescent="0.3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</row>
    <row r="361" spans="1:12" ht="15.75" thickBot="1" x14ac:dyDescent="0.3">
      <c r="A361" s="11" t="s">
        <v>6</v>
      </c>
      <c r="B361" s="11"/>
      <c r="C361" s="1" t="s">
        <v>8</v>
      </c>
      <c r="D361" s="1">
        <v>1</v>
      </c>
      <c r="E361" s="1">
        <v>2</v>
      </c>
      <c r="F361" s="1">
        <v>3</v>
      </c>
      <c r="G361" s="1">
        <v>4</v>
      </c>
      <c r="H361" s="1">
        <v>5</v>
      </c>
      <c r="I361" s="1">
        <v>6</v>
      </c>
      <c r="J361" s="1">
        <v>7</v>
      </c>
      <c r="K361" s="1" t="s">
        <v>310</v>
      </c>
      <c r="L361" s="1">
        <v>9</v>
      </c>
    </row>
    <row r="362" spans="1:12" x14ac:dyDescent="0.25">
      <c r="A362" s="5" t="s">
        <v>20</v>
      </c>
      <c r="B362" s="5" t="s">
        <v>470</v>
      </c>
      <c r="C362" s="5" t="s">
        <v>471</v>
      </c>
      <c r="D362" s="6">
        <f t="shared" ref="D362:J362" si="98">D363</f>
        <v>0</v>
      </c>
      <c r="E362" s="6">
        <f t="shared" si="98"/>
        <v>0</v>
      </c>
      <c r="F362" s="6">
        <f t="shared" si="98"/>
        <v>23000</v>
      </c>
      <c r="G362" s="6">
        <f t="shared" si="98"/>
        <v>23000</v>
      </c>
      <c r="H362" s="6">
        <f t="shared" si="98"/>
        <v>23000</v>
      </c>
      <c r="I362" s="6">
        <f t="shared" si="98"/>
        <v>23000</v>
      </c>
      <c r="J362" s="6">
        <f t="shared" si="98"/>
        <v>12901</v>
      </c>
      <c r="K362" s="6">
        <f t="shared" ref="K362:K367" si="99">I362-J362</f>
        <v>10099</v>
      </c>
      <c r="L362" s="6">
        <f>L363</f>
        <v>12901</v>
      </c>
    </row>
    <row r="363" spans="1:12" ht="22.5" x14ac:dyDescent="0.25">
      <c r="A363" s="5" t="s">
        <v>23</v>
      </c>
      <c r="B363" s="5" t="s">
        <v>472</v>
      </c>
      <c r="C363" s="5" t="s">
        <v>473</v>
      </c>
      <c r="D363" s="6">
        <f t="shared" ref="D363:J363" si="100">+D365</f>
        <v>0</v>
      </c>
      <c r="E363" s="6">
        <f t="shared" si="100"/>
        <v>0</v>
      </c>
      <c r="F363" s="6">
        <f t="shared" si="100"/>
        <v>23000</v>
      </c>
      <c r="G363" s="6">
        <f t="shared" si="100"/>
        <v>23000</v>
      </c>
      <c r="H363" s="6">
        <f t="shared" si="100"/>
        <v>23000</v>
      </c>
      <c r="I363" s="6">
        <f t="shared" si="100"/>
        <v>23000</v>
      </c>
      <c r="J363" s="6">
        <f t="shared" si="100"/>
        <v>12901</v>
      </c>
      <c r="K363" s="6">
        <f t="shared" si="99"/>
        <v>10099</v>
      </c>
      <c r="L363" s="6">
        <f>+L365</f>
        <v>12901</v>
      </c>
    </row>
    <row r="364" spans="1:12" ht="22.5" x14ac:dyDescent="0.25">
      <c r="A364" s="5" t="s">
        <v>29</v>
      </c>
      <c r="B364" s="5" t="s">
        <v>474</v>
      </c>
      <c r="C364" s="5" t="s">
        <v>475</v>
      </c>
      <c r="D364" s="6">
        <f t="shared" ref="D364:J366" si="101">+D365</f>
        <v>0</v>
      </c>
      <c r="E364" s="6">
        <f t="shared" si="101"/>
        <v>0</v>
      </c>
      <c r="F364" s="6">
        <f t="shared" si="101"/>
        <v>23000</v>
      </c>
      <c r="G364" s="6">
        <f t="shared" si="101"/>
        <v>23000</v>
      </c>
      <c r="H364" s="6">
        <f t="shared" si="101"/>
        <v>23000</v>
      </c>
      <c r="I364" s="6">
        <f t="shared" si="101"/>
        <v>23000</v>
      </c>
      <c r="J364" s="6">
        <f t="shared" si="101"/>
        <v>12901</v>
      </c>
      <c r="K364" s="6">
        <f t="shared" si="99"/>
        <v>10099</v>
      </c>
      <c r="L364" s="6">
        <f>+L365</f>
        <v>12901</v>
      </c>
    </row>
    <row r="365" spans="1:12" ht="22.5" x14ac:dyDescent="0.25">
      <c r="A365" s="5" t="s">
        <v>574</v>
      </c>
      <c r="B365" s="5" t="s">
        <v>575</v>
      </c>
      <c r="C365" s="5" t="s">
        <v>122</v>
      </c>
      <c r="D365" s="6">
        <f t="shared" si="101"/>
        <v>0</v>
      </c>
      <c r="E365" s="6">
        <f t="shared" si="101"/>
        <v>0</v>
      </c>
      <c r="F365" s="6">
        <f t="shared" si="101"/>
        <v>23000</v>
      </c>
      <c r="G365" s="6">
        <f t="shared" si="101"/>
        <v>23000</v>
      </c>
      <c r="H365" s="6">
        <f t="shared" si="101"/>
        <v>23000</v>
      </c>
      <c r="I365" s="6">
        <f t="shared" si="101"/>
        <v>23000</v>
      </c>
      <c r="J365" s="6">
        <f t="shared" si="101"/>
        <v>12901</v>
      </c>
      <c r="K365" s="6">
        <f t="shared" si="99"/>
        <v>10099</v>
      </c>
      <c r="L365" s="6">
        <f>+L366</f>
        <v>12901</v>
      </c>
    </row>
    <row r="366" spans="1:12" x14ac:dyDescent="0.25">
      <c r="A366" s="5" t="s">
        <v>576</v>
      </c>
      <c r="B366" s="5" t="s">
        <v>577</v>
      </c>
      <c r="C366" s="5" t="s">
        <v>578</v>
      </c>
      <c r="D366" s="6">
        <f t="shared" si="101"/>
        <v>0</v>
      </c>
      <c r="E366" s="6">
        <f t="shared" si="101"/>
        <v>0</v>
      </c>
      <c r="F366" s="6">
        <f t="shared" si="101"/>
        <v>23000</v>
      </c>
      <c r="G366" s="6">
        <f t="shared" si="101"/>
        <v>23000</v>
      </c>
      <c r="H366" s="6">
        <f t="shared" si="101"/>
        <v>23000</v>
      </c>
      <c r="I366" s="6">
        <f t="shared" si="101"/>
        <v>23000</v>
      </c>
      <c r="J366" s="6">
        <f t="shared" si="101"/>
        <v>12901</v>
      </c>
      <c r="K366" s="6">
        <f t="shared" si="99"/>
        <v>10099</v>
      </c>
      <c r="L366" s="6">
        <f>+L367</f>
        <v>12901</v>
      </c>
    </row>
    <row r="367" spans="1:12" ht="22.5" x14ac:dyDescent="0.25">
      <c r="A367" s="5" t="s">
        <v>589</v>
      </c>
      <c r="B367" s="5" t="s">
        <v>590</v>
      </c>
      <c r="C367" s="5" t="s">
        <v>591</v>
      </c>
      <c r="D367" s="6">
        <v>0</v>
      </c>
      <c r="E367" s="6">
        <v>0</v>
      </c>
      <c r="F367" s="6">
        <v>23000</v>
      </c>
      <c r="G367" s="6">
        <v>23000</v>
      </c>
      <c r="H367" s="6">
        <v>23000</v>
      </c>
      <c r="I367" s="6">
        <v>23000</v>
      </c>
      <c r="J367" s="6">
        <v>12901</v>
      </c>
      <c r="K367" s="6">
        <f t="shared" si="99"/>
        <v>10099</v>
      </c>
      <c r="L367" s="6">
        <v>12901</v>
      </c>
    </row>
    <row r="368" spans="1:12" x14ac:dyDescent="0.25">
      <c r="A368" s="3"/>
      <c r="B368" s="3"/>
      <c r="C368" s="3"/>
      <c r="D368" s="4"/>
      <c r="E368" s="4"/>
      <c r="F368" s="4"/>
      <c r="G368" s="4"/>
      <c r="H368" s="4"/>
      <c r="I368" s="4"/>
      <c r="J368" s="4"/>
      <c r="K368" s="4"/>
      <c r="L368" s="4"/>
    </row>
    <row r="369" spans="1:12" x14ac:dyDescent="0.25">
      <c r="A369" s="9" t="s">
        <v>236</v>
      </c>
      <c r="B369" s="9"/>
      <c r="C369" s="9"/>
      <c r="D369" s="9"/>
      <c r="E369" s="9" t="s">
        <v>238</v>
      </c>
      <c r="F369" s="9"/>
      <c r="G369" s="9"/>
      <c r="H369" s="9"/>
      <c r="I369" s="9" t="s">
        <v>239</v>
      </c>
      <c r="J369" s="9"/>
      <c r="K369" s="9"/>
      <c r="L369" s="9"/>
    </row>
    <row r="370" spans="1:12" x14ac:dyDescent="0.25">
      <c r="A370" s="10" t="s">
        <v>237</v>
      </c>
      <c r="B370" s="10"/>
      <c r="C370" s="10"/>
      <c r="D370" s="10"/>
      <c r="E370" s="10"/>
      <c r="F370" s="10"/>
      <c r="G370" s="10"/>
      <c r="H370" s="10"/>
      <c r="I370" s="10" t="s">
        <v>240</v>
      </c>
      <c r="J370" s="10"/>
      <c r="K370" s="10"/>
      <c r="L370" s="10"/>
    </row>
    <row r="372" spans="1:12" x14ac:dyDescent="0.25">
      <c r="A372" s="12" t="s">
        <v>0</v>
      </c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</row>
    <row r="373" spans="1:12" x14ac:dyDescent="0.25">
      <c r="A373" s="12" t="s">
        <v>1</v>
      </c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</row>
    <row r="374" spans="1:12" x14ac:dyDescent="0.25">
      <c r="A374" s="13" t="s">
        <v>467</v>
      </c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</row>
    <row r="375" spans="1:12" ht="18" x14ac:dyDescent="0.25">
      <c r="A375" s="14" t="s">
        <v>468</v>
      </c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</row>
    <row r="376" spans="1:12" x14ac:dyDescent="0.25">
      <c r="A376" s="12" t="s">
        <v>592</v>
      </c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</row>
    <row r="377" spans="1:12" ht="15.75" thickBot="1" x14ac:dyDescent="0.3"/>
    <row r="378" spans="1:12" ht="15.75" thickBot="1" x14ac:dyDescent="0.3">
      <c r="A378" s="11" t="s">
        <v>5</v>
      </c>
      <c r="B378" s="11"/>
      <c r="C378" s="11" t="s">
        <v>7</v>
      </c>
      <c r="D378" s="11" t="s">
        <v>301</v>
      </c>
      <c r="E378" s="11"/>
      <c r="F378" s="11" t="s">
        <v>302</v>
      </c>
      <c r="G378" s="11"/>
      <c r="H378" s="11" t="s">
        <v>303</v>
      </c>
      <c r="I378" s="11" t="s">
        <v>304</v>
      </c>
      <c r="J378" s="11" t="s">
        <v>305</v>
      </c>
      <c r="K378" s="11" t="s">
        <v>306</v>
      </c>
      <c r="L378" s="11" t="s">
        <v>307</v>
      </c>
    </row>
    <row r="379" spans="1:12" ht="15.75" thickBot="1" x14ac:dyDescent="0.3">
      <c r="A379" s="11"/>
      <c r="B379" s="11"/>
      <c r="C379" s="11"/>
      <c r="D379" s="11" t="s">
        <v>308</v>
      </c>
      <c r="E379" s="11" t="s">
        <v>309</v>
      </c>
      <c r="F379" s="11" t="s">
        <v>308</v>
      </c>
      <c r="G379" s="11" t="s">
        <v>309</v>
      </c>
      <c r="H379" s="11"/>
      <c r="I379" s="11"/>
      <c r="J379" s="11"/>
      <c r="K379" s="11"/>
      <c r="L379" s="11"/>
    </row>
    <row r="380" spans="1:12" ht="15.75" thickBot="1" x14ac:dyDescent="0.3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</row>
    <row r="381" spans="1:12" ht="15.75" thickBot="1" x14ac:dyDescent="0.3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</row>
    <row r="382" spans="1:12" ht="15.75" thickBot="1" x14ac:dyDescent="0.3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</row>
    <row r="383" spans="1:12" ht="15.75" thickBot="1" x14ac:dyDescent="0.3">
      <c r="A383" s="11" t="s">
        <v>6</v>
      </c>
      <c r="B383" s="11"/>
      <c r="C383" s="1" t="s">
        <v>8</v>
      </c>
      <c r="D383" s="1">
        <v>1</v>
      </c>
      <c r="E383" s="1">
        <v>2</v>
      </c>
      <c r="F383" s="1">
        <v>3</v>
      </c>
      <c r="G383" s="1">
        <v>4</v>
      </c>
      <c r="H383" s="1">
        <v>5</v>
      </c>
      <c r="I383" s="1">
        <v>6</v>
      </c>
      <c r="J383" s="1">
        <v>7</v>
      </c>
      <c r="K383" s="1" t="s">
        <v>310</v>
      </c>
      <c r="L383" s="1">
        <v>9</v>
      </c>
    </row>
    <row r="384" spans="1:12" x14ac:dyDescent="0.25">
      <c r="A384" s="5" t="s">
        <v>20</v>
      </c>
      <c r="B384" s="5" t="s">
        <v>470</v>
      </c>
      <c r="C384" s="5" t="s">
        <v>471</v>
      </c>
      <c r="D384" s="6">
        <f t="shared" ref="D384:J384" si="102">D385</f>
        <v>0</v>
      </c>
      <c r="E384" s="6">
        <f t="shared" si="102"/>
        <v>0</v>
      </c>
      <c r="F384" s="6">
        <f t="shared" si="102"/>
        <v>79000</v>
      </c>
      <c r="G384" s="6">
        <f t="shared" si="102"/>
        <v>60550</v>
      </c>
      <c r="H384" s="6">
        <f t="shared" si="102"/>
        <v>79000</v>
      </c>
      <c r="I384" s="6">
        <f t="shared" si="102"/>
        <v>60550</v>
      </c>
      <c r="J384" s="6">
        <f t="shared" si="102"/>
        <v>53381</v>
      </c>
      <c r="K384" s="6">
        <f t="shared" ref="K384:K392" si="103">I384-J384</f>
        <v>7169</v>
      </c>
      <c r="L384" s="6">
        <f>L385</f>
        <v>51936</v>
      </c>
    </row>
    <row r="385" spans="1:12" ht="22.5" x14ac:dyDescent="0.25">
      <c r="A385" s="5" t="s">
        <v>23</v>
      </c>
      <c r="B385" s="5" t="s">
        <v>472</v>
      </c>
      <c r="C385" s="5" t="s">
        <v>473</v>
      </c>
      <c r="D385" s="6">
        <f t="shared" ref="D385:J385" si="104">D387</f>
        <v>0</v>
      </c>
      <c r="E385" s="6">
        <f t="shared" si="104"/>
        <v>0</v>
      </c>
      <c r="F385" s="6">
        <f t="shared" si="104"/>
        <v>79000</v>
      </c>
      <c r="G385" s="6">
        <f t="shared" si="104"/>
        <v>60550</v>
      </c>
      <c r="H385" s="6">
        <f t="shared" si="104"/>
        <v>79000</v>
      </c>
      <c r="I385" s="6">
        <f t="shared" si="104"/>
        <v>60550</v>
      </c>
      <c r="J385" s="6">
        <f t="shared" si="104"/>
        <v>53381</v>
      </c>
      <c r="K385" s="6">
        <f t="shared" si="103"/>
        <v>7169</v>
      </c>
      <c r="L385" s="6">
        <f>L387</f>
        <v>51936</v>
      </c>
    </row>
    <row r="386" spans="1:12" ht="22.5" x14ac:dyDescent="0.25">
      <c r="A386" s="5" t="s">
        <v>29</v>
      </c>
      <c r="B386" s="5" t="s">
        <v>474</v>
      </c>
      <c r="C386" s="5" t="s">
        <v>475</v>
      </c>
      <c r="D386" s="6">
        <f t="shared" ref="D386:J386" si="105">D387</f>
        <v>0</v>
      </c>
      <c r="E386" s="6">
        <f t="shared" si="105"/>
        <v>0</v>
      </c>
      <c r="F386" s="6">
        <f t="shared" si="105"/>
        <v>79000</v>
      </c>
      <c r="G386" s="6">
        <f t="shared" si="105"/>
        <v>60550</v>
      </c>
      <c r="H386" s="6">
        <f t="shared" si="105"/>
        <v>79000</v>
      </c>
      <c r="I386" s="6">
        <f t="shared" si="105"/>
        <v>60550</v>
      </c>
      <c r="J386" s="6">
        <f t="shared" si="105"/>
        <v>53381</v>
      </c>
      <c r="K386" s="6">
        <f t="shared" si="103"/>
        <v>7169</v>
      </c>
      <c r="L386" s="6">
        <f>L387</f>
        <v>51936</v>
      </c>
    </row>
    <row r="387" spans="1:12" ht="22.5" x14ac:dyDescent="0.25">
      <c r="A387" s="5" t="s">
        <v>321</v>
      </c>
      <c r="B387" s="5" t="s">
        <v>476</v>
      </c>
      <c r="C387" s="5" t="s">
        <v>38</v>
      </c>
      <c r="D387" s="6">
        <f t="shared" ref="D387:J387" si="106">D388+D391</f>
        <v>0</v>
      </c>
      <c r="E387" s="6">
        <f t="shared" si="106"/>
        <v>0</v>
      </c>
      <c r="F387" s="6">
        <f t="shared" si="106"/>
        <v>79000</v>
      </c>
      <c r="G387" s="6">
        <f t="shared" si="106"/>
        <v>60550</v>
      </c>
      <c r="H387" s="6">
        <f t="shared" si="106"/>
        <v>79000</v>
      </c>
      <c r="I387" s="6">
        <f t="shared" si="106"/>
        <v>60550</v>
      </c>
      <c r="J387" s="6">
        <f t="shared" si="106"/>
        <v>53381</v>
      </c>
      <c r="K387" s="6">
        <f t="shared" si="103"/>
        <v>7169</v>
      </c>
      <c r="L387" s="6">
        <f>L388+L391</f>
        <v>51936</v>
      </c>
    </row>
    <row r="388" spans="1:12" x14ac:dyDescent="0.25">
      <c r="A388" s="5" t="s">
        <v>271</v>
      </c>
      <c r="B388" s="5" t="s">
        <v>477</v>
      </c>
      <c r="C388" s="5" t="s">
        <v>478</v>
      </c>
      <c r="D388" s="6">
        <f t="shared" ref="D388:J388" si="107">D389+D390</f>
        <v>0</v>
      </c>
      <c r="E388" s="6">
        <f t="shared" si="107"/>
        <v>0</v>
      </c>
      <c r="F388" s="6">
        <f t="shared" si="107"/>
        <v>77200</v>
      </c>
      <c r="G388" s="6">
        <f t="shared" si="107"/>
        <v>59200</v>
      </c>
      <c r="H388" s="6">
        <f t="shared" si="107"/>
        <v>77200</v>
      </c>
      <c r="I388" s="6">
        <f t="shared" si="107"/>
        <v>59200</v>
      </c>
      <c r="J388" s="6">
        <f t="shared" si="107"/>
        <v>52095</v>
      </c>
      <c r="K388" s="6">
        <f t="shared" si="103"/>
        <v>7105</v>
      </c>
      <c r="L388" s="6">
        <f>L389+L390</f>
        <v>50792</v>
      </c>
    </row>
    <row r="389" spans="1:12" x14ac:dyDescent="0.25">
      <c r="A389" s="5" t="s">
        <v>243</v>
      </c>
      <c r="B389" s="5" t="s">
        <v>479</v>
      </c>
      <c r="C389" s="5" t="s">
        <v>480</v>
      </c>
      <c r="D389" s="6">
        <v>0</v>
      </c>
      <c r="E389" s="6">
        <v>0</v>
      </c>
      <c r="F389" s="6">
        <v>72900</v>
      </c>
      <c r="G389" s="6">
        <v>55900</v>
      </c>
      <c r="H389" s="6">
        <v>72900</v>
      </c>
      <c r="I389" s="6">
        <v>55900</v>
      </c>
      <c r="J389" s="6">
        <v>49401</v>
      </c>
      <c r="K389" s="6">
        <f t="shared" si="103"/>
        <v>6499</v>
      </c>
      <c r="L389" s="6">
        <v>48376</v>
      </c>
    </row>
    <row r="390" spans="1:12" x14ac:dyDescent="0.25">
      <c r="A390" s="5" t="s">
        <v>62</v>
      </c>
      <c r="B390" s="5" t="s">
        <v>486</v>
      </c>
      <c r="C390" s="5" t="s">
        <v>487</v>
      </c>
      <c r="D390" s="6">
        <v>0</v>
      </c>
      <c r="E390" s="6">
        <v>0</v>
      </c>
      <c r="F390" s="6">
        <v>4300</v>
      </c>
      <c r="G390" s="6">
        <v>3300</v>
      </c>
      <c r="H390" s="6">
        <v>4300</v>
      </c>
      <c r="I390" s="6">
        <v>3300</v>
      </c>
      <c r="J390" s="6">
        <v>2694</v>
      </c>
      <c r="K390" s="6">
        <f t="shared" si="103"/>
        <v>606</v>
      </c>
      <c r="L390" s="6">
        <v>2416</v>
      </c>
    </row>
    <row r="391" spans="1:12" x14ac:dyDescent="0.25">
      <c r="A391" s="5" t="s">
        <v>247</v>
      </c>
      <c r="B391" s="5" t="s">
        <v>492</v>
      </c>
      <c r="C391" s="5" t="s">
        <v>493</v>
      </c>
      <c r="D391" s="6">
        <f t="shared" ref="D391:J391" si="108">+D392</f>
        <v>0</v>
      </c>
      <c r="E391" s="6">
        <f t="shared" si="108"/>
        <v>0</v>
      </c>
      <c r="F391" s="6">
        <f t="shared" si="108"/>
        <v>1800</v>
      </c>
      <c r="G391" s="6">
        <f t="shared" si="108"/>
        <v>1350</v>
      </c>
      <c r="H391" s="6">
        <f t="shared" si="108"/>
        <v>1800</v>
      </c>
      <c r="I391" s="6">
        <f t="shared" si="108"/>
        <v>1350</v>
      </c>
      <c r="J391" s="6">
        <f t="shared" si="108"/>
        <v>1286</v>
      </c>
      <c r="K391" s="6">
        <f t="shared" si="103"/>
        <v>64</v>
      </c>
      <c r="L391" s="6">
        <f>+L392</f>
        <v>1144</v>
      </c>
    </row>
    <row r="392" spans="1:12" x14ac:dyDescent="0.25">
      <c r="A392" s="5" t="s">
        <v>494</v>
      </c>
      <c r="B392" s="5" t="s">
        <v>495</v>
      </c>
      <c r="C392" s="5" t="s">
        <v>496</v>
      </c>
      <c r="D392" s="6">
        <v>0</v>
      </c>
      <c r="E392" s="6">
        <v>0</v>
      </c>
      <c r="F392" s="6">
        <v>1800</v>
      </c>
      <c r="G392" s="6">
        <v>1350</v>
      </c>
      <c r="H392" s="6">
        <v>1800</v>
      </c>
      <c r="I392" s="6">
        <v>1350</v>
      </c>
      <c r="J392" s="6">
        <v>1286</v>
      </c>
      <c r="K392" s="6">
        <f t="shared" si="103"/>
        <v>64</v>
      </c>
      <c r="L392" s="6">
        <v>1144</v>
      </c>
    </row>
    <row r="393" spans="1:12" x14ac:dyDescent="0.25">
      <c r="A393" s="3"/>
      <c r="B393" s="3"/>
      <c r="C393" s="3"/>
      <c r="D393" s="4"/>
      <c r="E393" s="4"/>
      <c r="F393" s="4"/>
      <c r="G393" s="4"/>
      <c r="H393" s="4"/>
      <c r="I393" s="4"/>
      <c r="J393" s="4"/>
      <c r="K393" s="4"/>
      <c r="L393" s="4"/>
    </row>
    <row r="394" spans="1:12" x14ac:dyDescent="0.25">
      <c r="A394" s="9" t="s">
        <v>236</v>
      </c>
      <c r="B394" s="9"/>
      <c r="C394" s="9"/>
      <c r="D394" s="9"/>
      <c r="E394" s="9" t="s">
        <v>238</v>
      </c>
      <c r="F394" s="9"/>
      <c r="G394" s="9"/>
      <c r="H394" s="9"/>
      <c r="I394" s="9" t="s">
        <v>239</v>
      </c>
      <c r="J394" s="9"/>
      <c r="K394" s="9"/>
      <c r="L394" s="9"/>
    </row>
    <row r="395" spans="1:12" x14ac:dyDescent="0.25">
      <c r="A395" s="10" t="s">
        <v>237</v>
      </c>
      <c r="B395" s="10"/>
      <c r="C395" s="10"/>
      <c r="D395" s="10"/>
      <c r="E395" s="10"/>
      <c r="F395" s="10"/>
      <c r="G395" s="10"/>
      <c r="H395" s="10"/>
      <c r="I395" s="10" t="s">
        <v>240</v>
      </c>
      <c r="J395" s="10"/>
      <c r="K395" s="10"/>
      <c r="L395" s="10"/>
    </row>
    <row r="397" spans="1:12" x14ac:dyDescent="0.25">
      <c r="A397" s="12" t="s">
        <v>0</v>
      </c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</row>
    <row r="398" spans="1:12" x14ac:dyDescent="0.25">
      <c r="A398" s="12" t="s">
        <v>1</v>
      </c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</row>
    <row r="399" spans="1:12" x14ac:dyDescent="0.25">
      <c r="A399" s="13" t="s">
        <v>467</v>
      </c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</row>
    <row r="400" spans="1:12" ht="18" x14ac:dyDescent="0.25">
      <c r="A400" s="14" t="s">
        <v>468</v>
      </c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</row>
    <row r="401" spans="1:12" x14ac:dyDescent="0.25">
      <c r="A401" s="12" t="s">
        <v>593</v>
      </c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</row>
    <row r="402" spans="1:12" ht="15.75" thickBot="1" x14ac:dyDescent="0.3"/>
    <row r="403" spans="1:12" ht="15.75" thickBot="1" x14ac:dyDescent="0.3">
      <c r="A403" s="11" t="s">
        <v>5</v>
      </c>
      <c r="B403" s="11"/>
      <c r="C403" s="11" t="s">
        <v>7</v>
      </c>
      <c r="D403" s="11" t="s">
        <v>301</v>
      </c>
      <c r="E403" s="11"/>
      <c r="F403" s="11" t="s">
        <v>302</v>
      </c>
      <c r="G403" s="11"/>
      <c r="H403" s="11" t="s">
        <v>303</v>
      </c>
      <c r="I403" s="11" t="s">
        <v>304</v>
      </c>
      <c r="J403" s="11" t="s">
        <v>305</v>
      </c>
      <c r="K403" s="11" t="s">
        <v>306</v>
      </c>
      <c r="L403" s="11" t="s">
        <v>307</v>
      </c>
    </row>
    <row r="404" spans="1:12" ht="15.75" thickBot="1" x14ac:dyDescent="0.3">
      <c r="A404" s="11"/>
      <c r="B404" s="11"/>
      <c r="C404" s="11"/>
      <c r="D404" s="11" t="s">
        <v>308</v>
      </c>
      <c r="E404" s="11" t="s">
        <v>309</v>
      </c>
      <c r="F404" s="11" t="s">
        <v>308</v>
      </c>
      <c r="G404" s="11" t="s">
        <v>309</v>
      </c>
      <c r="H404" s="11"/>
      <c r="I404" s="11"/>
      <c r="J404" s="11"/>
      <c r="K404" s="11"/>
      <c r="L404" s="11"/>
    </row>
    <row r="405" spans="1:12" ht="15.75" thickBot="1" x14ac:dyDescent="0.3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</row>
    <row r="406" spans="1:12" ht="15.75" thickBot="1" x14ac:dyDescent="0.3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</row>
    <row r="407" spans="1:12" ht="15.75" thickBot="1" x14ac:dyDescent="0.3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</row>
    <row r="408" spans="1:12" ht="15.75" thickBot="1" x14ac:dyDescent="0.3">
      <c r="A408" s="11" t="s">
        <v>6</v>
      </c>
      <c r="B408" s="11"/>
      <c r="C408" s="1" t="s">
        <v>8</v>
      </c>
      <c r="D408" s="1">
        <v>1</v>
      </c>
      <c r="E408" s="1">
        <v>2</v>
      </c>
      <c r="F408" s="1">
        <v>3</v>
      </c>
      <c r="G408" s="1">
        <v>4</v>
      </c>
      <c r="H408" s="1">
        <v>5</v>
      </c>
      <c r="I408" s="1">
        <v>6</v>
      </c>
      <c r="J408" s="1">
        <v>7</v>
      </c>
      <c r="K408" s="1" t="s">
        <v>310</v>
      </c>
      <c r="L408" s="1">
        <v>9</v>
      </c>
    </row>
    <row r="409" spans="1:12" x14ac:dyDescent="0.25">
      <c r="A409" s="5" t="s">
        <v>20</v>
      </c>
      <c r="B409" s="5" t="s">
        <v>470</v>
      </c>
      <c r="C409" s="5" t="s">
        <v>471</v>
      </c>
      <c r="D409" s="6">
        <f t="shared" ref="D409:J409" si="109">D410</f>
        <v>0</v>
      </c>
      <c r="E409" s="6">
        <f t="shared" si="109"/>
        <v>0</v>
      </c>
      <c r="F409" s="6">
        <f t="shared" si="109"/>
        <v>199860</v>
      </c>
      <c r="G409" s="6">
        <f t="shared" si="109"/>
        <v>169100</v>
      </c>
      <c r="H409" s="6">
        <f t="shared" si="109"/>
        <v>184960</v>
      </c>
      <c r="I409" s="6">
        <f t="shared" si="109"/>
        <v>169100</v>
      </c>
      <c r="J409" s="6">
        <f t="shared" si="109"/>
        <v>121620</v>
      </c>
      <c r="K409" s="6">
        <f t="shared" ref="K409:K425" si="110">I409-J409</f>
        <v>47480</v>
      </c>
      <c r="L409" s="6">
        <f>L410</f>
        <v>124630</v>
      </c>
    </row>
    <row r="410" spans="1:12" ht="22.5" x14ac:dyDescent="0.25">
      <c r="A410" s="5" t="s">
        <v>23</v>
      </c>
      <c r="B410" s="5" t="s">
        <v>472</v>
      </c>
      <c r="C410" s="5" t="s">
        <v>473</v>
      </c>
      <c r="D410" s="6">
        <f t="shared" ref="D410:J410" si="111">D412+D418</f>
        <v>0</v>
      </c>
      <c r="E410" s="6">
        <f t="shared" si="111"/>
        <v>0</v>
      </c>
      <c r="F410" s="6">
        <f t="shared" si="111"/>
        <v>199860</v>
      </c>
      <c r="G410" s="6">
        <f t="shared" si="111"/>
        <v>169100</v>
      </c>
      <c r="H410" s="6">
        <f t="shared" si="111"/>
        <v>184960</v>
      </c>
      <c r="I410" s="6">
        <f t="shared" si="111"/>
        <v>169100</v>
      </c>
      <c r="J410" s="6">
        <f t="shared" si="111"/>
        <v>121620</v>
      </c>
      <c r="K410" s="6">
        <f t="shared" si="110"/>
        <v>47480</v>
      </c>
      <c r="L410" s="6">
        <f>L412+L418</f>
        <v>124630</v>
      </c>
    </row>
    <row r="411" spans="1:12" ht="22.5" x14ac:dyDescent="0.25">
      <c r="A411" s="5" t="s">
        <v>29</v>
      </c>
      <c r="B411" s="5" t="s">
        <v>474</v>
      </c>
      <c r="C411" s="5" t="s">
        <v>475</v>
      </c>
      <c r="D411" s="6">
        <f t="shared" ref="D411:J411" si="112">D412+D418</f>
        <v>0</v>
      </c>
      <c r="E411" s="6">
        <f t="shared" si="112"/>
        <v>0</v>
      </c>
      <c r="F411" s="6">
        <f t="shared" si="112"/>
        <v>199860</v>
      </c>
      <c r="G411" s="6">
        <f t="shared" si="112"/>
        <v>169100</v>
      </c>
      <c r="H411" s="6">
        <f t="shared" si="112"/>
        <v>184960</v>
      </c>
      <c r="I411" s="6">
        <f t="shared" si="112"/>
        <v>169100</v>
      </c>
      <c r="J411" s="6">
        <f t="shared" si="112"/>
        <v>121620</v>
      </c>
      <c r="K411" s="6">
        <f t="shared" si="110"/>
        <v>47480</v>
      </c>
      <c r="L411" s="6">
        <f>L412+L418</f>
        <v>124630</v>
      </c>
    </row>
    <row r="412" spans="1:12" ht="22.5" x14ac:dyDescent="0.25">
      <c r="A412" s="5" t="s">
        <v>321</v>
      </c>
      <c r="B412" s="5" t="s">
        <v>476</v>
      </c>
      <c r="C412" s="5" t="s">
        <v>38</v>
      </c>
      <c r="D412" s="6">
        <f t="shared" ref="D412:J412" si="113">D413+D416</f>
        <v>0</v>
      </c>
      <c r="E412" s="6">
        <f t="shared" si="113"/>
        <v>0</v>
      </c>
      <c r="F412" s="6">
        <f t="shared" si="113"/>
        <v>69860</v>
      </c>
      <c r="G412" s="6">
        <f t="shared" si="113"/>
        <v>54000</v>
      </c>
      <c r="H412" s="6">
        <f t="shared" si="113"/>
        <v>69860</v>
      </c>
      <c r="I412" s="6">
        <f t="shared" si="113"/>
        <v>54000</v>
      </c>
      <c r="J412" s="6">
        <f t="shared" si="113"/>
        <v>52141</v>
      </c>
      <c r="K412" s="6">
        <f t="shared" si="110"/>
        <v>1859</v>
      </c>
      <c r="L412" s="6">
        <f>L413+L416</f>
        <v>52264</v>
      </c>
    </row>
    <row r="413" spans="1:12" x14ac:dyDescent="0.25">
      <c r="A413" s="5" t="s">
        <v>271</v>
      </c>
      <c r="B413" s="5" t="s">
        <v>477</v>
      </c>
      <c r="C413" s="5" t="s">
        <v>478</v>
      </c>
      <c r="D413" s="6">
        <f t="shared" ref="D413:J413" si="114">D414+D415</f>
        <v>0</v>
      </c>
      <c r="E413" s="6">
        <f t="shared" si="114"/>
        <v>0</v>
      </c>
      <c r="F413" s="6">
        <f t="shared" si="114"/>
        <v>68300</v>
      </c>
      <c r="G413" s="6">
        <f t="shared" si="114"/>
        <v>52800</v>
      </c>
      <c r="H413" s="6">
        <f t="shared" si="114"/>
        <v>68300</v>
      </c>
      <c r="I413" s="6">
        <f t="shared" si="114"/>
        <v>52800</v>
      </c>
      <c r="J413" s="6">
        <f t="shared" si="114"/>
        <v>50994</v>
      </c>
      <c r="K413" s="6">
        <f t="shared" si="110"/>
        <v>1806</v>
      </c>
      <c r="L413" s="6">
        <f>L414+L415</f>
        <v>51115</v>
      </c>
    </row>
    <row r="414" spans="1:12" x14ac:dyDescent="0.25">
      <c r="A414" s="5" t="s">
        <v>243</v>
      </c>
      <c r="B414" s="5" t="s">
        <v>479</v>
      </c>
      <c r="C414" s="5" t="s">
        <v>480</v>
      </c>
      <c r="D414" s="6">
        <v>0</v>
      </c>
      <c r="E414" s="6">
        <v>0</v>
      </c>
      <c r="F414" s="6">
        <v>64400</v>
      </c>
      <c r="G414" s="6">
        <v>49600</v>
      </c>
      <c r="H414" s="6">
        <v>64400</v>
      </c>
      <c r="I414" s="6">
        <v>49600</v>
      </c>
      <c r="J414" s="6">
        <v>48267</v>
      </c>
      <c r="K414" s="6">
        <f t="shared" si="110"/>
        <v>1333</v>
      </c>
      <c r="L414" s="6">
        <v>48267</v>
      </c>
    </row>
    <row r="415" spans="1:12" x14ac:dyDescent="0.25">
      <c r="A415" s="5" t="s">
        <v>62</v>
      </c>
      <c r="B415" s="5" t="s">
        <v>486</v>
      </c>
      <c r="C415" s="5" t="s">
        <v>487</v>
      </c>
      <c r="D415" s="6">
        <v>0</v>
      </c>
      <c r="E415" s="6">
        <v>0</v>
      </c>
      <c r="F415" s="6">
        <v>3900</v>
      </c>
      <c r="G415" s="6">
        <v>3200</v>
      </c>
      <c r="H415" s="6">
        <v>3900</v>
      </c>
      <c r="I415" s="6">
        <v>3200</v>
      </c>
      <c r="J415" s="6">
        <v>2727</v>
      </c>
      <c r="K415" s="6">
        <f t="shared" si="110"/>
        <v>473</v>
      </c>
      <c r="L415" s="6">
        <v>2848</v>
      </c>
    </row>
    <row r="416" spans="1:12" x14ac:dyDescent="0.25">
      <c r="A416" s="5" t="s">
        <v>247</v>
      </c>
      <c r="B416" s="5" t="s">
        <v>492</v>
      </c>
      <c r="C416" s="5" t="s">
        <v>493</v>
      </c>
      <c r="D416" s="6">
        <f t="shared" ref="D416:J416" si="115">+D417</f>
        <v>0</v>
      </c>
      <c r="E416" s="6">
        <f t="shared" si="115"/>
        <v>0</v>
      </c>
      <c r="F416" s="6">
        <f t="shared" si="115"/>
        <v>1560</v>
      </c>
      <c r="G416" s="6">
        <f t="shared" si="115"/>
        <v>1200</v>
      </c>
      <c r="H416" s="6">
        <f t="shared" si="115"/>
        <v>1560</v>
      </c>
      <c r="I416" s="6">
        <f t="shared" si="115"/>
        <v>1200</v>
      </c>
      <c r="J416" s="6">
        <f t="shared" si="115"/>
        <v>1147</v>
      </c>
      <c r="K416" s="6">
        <f t="shared" si="110"/>
        <v>53</v>
      </c>
      <c r="L416" s="6">
        <f>+L417</f>
        <v>1149</v>
      </c>
    </row>
    <row r="417" spans="1:12" x14ac:dyDescent="0.25">
      <c r="A417" s="5" t="s">
        <v>494</v>
      </c>
      <c r="B417" s="5" t="s">
        <v>495</v>
      </c>
      <c r="C417" s="5" t="s">
        <v>496</v>
      </c>
      <c r="D417" s="6">
        <v>0</v>
      </c>
      <c r="E417" s="6">
        <v>0</v>
      </c>
      <c r="F417" s="6">
        <v>1560</v>
      </c>
      <c r="G417" s="6">
        <v>1200</v>
      </c>
      <c r="H417" s="6">
        <v>1560</v>
      </c>
      <c r="I417" s="6">
        <v>1200</v>
      </c>
      <c r="J417" s="6">
        <v>1147</v>
      </c>
      <c r="K417" s="6">
        <f t="shared" si="110"/>
        <v>53</v>
      </c>
      <c r="L417" s="6">
        <v>1149</v>
      </c>
    </row>
    <row r="418" spans="1:12" ht="22.5" x14ac:dyDescent="0.25">
      <c r="A418" s="5" t="s">
        <v>497</v>
      </c>
      <c r="B418" s="5" t="s">
        <v>498</v>
      </c>
      <c r="C418" s="5" t="s">
        <v>274</v>
      </c>
      <c r="D418" s="6">
        <f t="shared" ref="D418:J418" si="116">D419</f>
        <v>0</v>
      </c>
      <c r="E418" s="6">
        <f t="shared" si="116"/>
        <v>0</v>
      </c>
      <c r="F418" s="6">
        <f t="shared" si="116"/>
        <v>130000</v>
      </c>
      <c r="G418" s="6">
        <f t="shared" si="116"/>
        <v>115100</v>
      </c>
      <c r="H418" s="6">
        <f t="shared" si="116"/>
        <v>115100</v>
      </c>
      <c r="I418" s="6">
        <f t="shared" si="116"/>
        <v>115100</v>
      </c>
      <c r="J418" s="6">
        <f t="shared" si="116"/>
        <v>69479</v>
      </c>
      <c r="K418" s="6">
        <f t="shared" si="110"/>
        <v>45621</v>
      </c>
      <c r="L418" s="6">
        <f>L419</f>
        <v>72366</v>
      </c>
    </row>
    <row r="419" spans="1:12" x14ac:dyDescent="0.25">
      <c r="A419" s="5" t="s">
        <v>249</v>
      </c>
      <c r="B419" s="5" t="s">
        <v>499</v>
      </c>
      <c r="C419" s="5" t="s">
        <v>500</v>
      </c>
      <c r="D419" s="6">
        <f t="shared" ref="D419:J419" si="117">D420+D421+D422+D423+D424+D425</f>
        <v>0</v>
      </c>
      <c r="E419" s="6">
        <f t="shared" si="117"/>
        <v>0</v>
      </c>
      <c r="F419" s="6">
        <f t="shared" si="117"/>
        <v>130000</v>
      </c>
      <c r="G419" s="6">
        <f t="shared" si="117"/>
        <v>115100</v>
      </c>
      <c r="H419" s="6">
        <f t="shared" si="117"/>
        <v>115100</v>
      </c>
      <c r="I419" s="6">
        <f t="shared" si="117"/>
        <v>115100</v>
      </c>
      <c r="J419" s="6">
        <f t="shared" si="117"/>
        <v>69479</v>
      </c>
      <c r="K419" s="6">
        <f t="shared" si="110"/>
        <v>45621</v>
      </c>
      <c r="L419" s="6">
        <f>L420+L421+L422+L423+L424+L425</f>
        <v>72366</v>
      </c>
    </row>
    <row r="420" spans="1:12" x14ac:dyDescent="0.25">
      <c r="A420" s="5" t="s">
        <v>250</v>
      </c>
      <c r="B420" s="5" t="s">
        <v>501</v>
      </c>
      <c r="C420" s="5" t="s">
        <v>502</v>
      </c>
      <c r="D420" s="6">
        <v>0</v>
      </c>
      <c r="E420" s="6">
        <v>0</v>
      </c>
      <c r="F420" s="6">
        <v>400</v>
      </c>
      <c r="G420" s="6">
        <v>400</v>
      </c>
      <c r="H420" s="6">
        <v>400</v>
      </c>
      <c r="I420" s="6">
        <v>400</v>
      </c>
      <c r="J420" s="6">
        <v>0</v>
      </c>
      <c r="K420" s="6">
        <f t="shared" si="110"/>
        <v>400</v>
      </c>
      <c r="L420" s="6">
        <v>0</v>
      </c>
    </row>
    <row r="421" spans="1:12" x14ac:dyDescent="0.25">
      <c r="A421" s="5" t="s">
        <v>98</v>
      </c>
      <c r="B421" s="5" t="s">
        <v>503</v>
      </c>
      <c r="C421" s="5" t="s">
        <v>504</v>
      </c>
      <c r="D421" s="6">
        <v>0</v>
      </c>
      <c r="E421" s="6">
        <v>0</v>
      </c>
      <c r="F421" s="6">
        <v>3000</v>
      </c>
      <c r="G421" s="6">
        <v>2500</v>
      </c>
      <c r="H421" s="6">
        <v>2500</v>
      </c>
      <c r="I421" s="6">
        <v>2500</v>
      </c>
      <c r="J421" s="6">
        <v>228</v>
      </c>
      <c r="K421" s="6">
        <f t="shared" si="110"/>
        <v>2272</v>
      </c>
      <c r="L421" s="6">
        <v>228</v>
      </c>
    </row>
    <row r="422" spans="1:12" x14ac:dyDescent="0.25">
      <c r="A422" s="5" t="s">
        <v>101</v>
      </c>
      <c r="B422" s="5" t="s">
        <v>505</v>
      </c>
      <c r="C422" s="5" t="s">
        <v>506</v>
      </c>
      <c r="D422" s="6">
        <v>0</v>
      </c>
      <c r="E422" s="6">
        <v>0</v>
      </c>
      <c r="F422" s="6">
        <v>43000</v>
      </c>
      <c r="G422" s="6">
        <v>39000</v>
      </c>
      <c r="H422" s="6">
        <v>39000</v>
      </c>
      <c r="I422" s="6">
        <v>39000</v>
      </c>
      <c r="J422" s="6">
        <v>24000</v>
      </c>
      <c r="K422" s="6">
        <f t="shared" si="110"/>
        <v>15000</v>
      </c>
      <c r="L422" s="6">
        <v>26158</v>
      </c>
    </row>
    <row r="423" spans="1:12" x14ac:dyDescent="0.25">
      <c r="A423" s="5" t="s">
        <v>104</v>
      </c>
      <c r="B423" s="5" t="s">
        <v>507</v>
      </c>
      <c r="C423" s="5" t="s">
        <v>508</v>
      </c>
      <c r="D423" s="6">
        <v>0</v>
      </c>
      <c r="E423" s="6">
        <v>0</v>
      </c>
      <c r="F423" s="6">
        <v>7000</v>
      </c>
      <c r="G423" s="6">
        <v>5700</v>
      </c>
      <c r="H423" s="6">
        <v>5700</v>
      </c>
      <c r="I423" s="6">
        <v>5700</v>
      </c>
      <c r="J423" s="6">
        <v>1451</v>
      </c>
      <c r="K423" s="6">
        <f t="shared" si="110"/>
        <v>4249</v>
      </c>
      <c r="L423" s="6">
        <v>1451</v>
      </c>
    </row>
    <row r="424" spans="1:12" x14ac:dyDescent="0.25">
      <c r="A424" s="5" t="s">
        <v>113</v>
      </c>
      <c r="B424" s="5" t="s">
        <v>513</v>
      </c>
      <c r="C424" s="5" t="s">
        <v>514</v>
      </c>
      <c r="D424" s="6">
        <v>0</v>
      </c>
      <c r="E424" s="6">
        <v>0</v>
      </c>
      <c r="F424" s="6">
        <v>65000</v>
      </c>
      <c r="G424" s="6">
        <v>57000</v>
      </c>
      <c r="H424" s="6">
        <v>57000</v>
      </c>
      <c r="I424" s="6">
        <v>57000</v>
      </c>
      <c r="J424" s="6">
        <v>41673</v>
      </c>
      <c r="K424" s="6">
        <f t="shared" si="110"/>
        <v>15327</v>
      </c>
      <c r="L424" s="6">
        <v>38303</v>
      </c>
    </row>
    <row r="425" spans="1:12" ht="22.5" x14ac:dyDescent="0.25">
      <c r="A425" s="5" t="s">
        <v>119</v>
      </c>
      <c r="B425" s="5" t="s">
        <v>515</v>
      </c>
      <c r="C425" s="5" t="s">
        <v>516</v>
      </c>
      <c r="D425" s="6">
        <v>0</v>
      </c>
      <c r="E425" s="6">
        <v>0</v>
      </c>
      <c r="F425" s="6">
        <v>11600</v>
      </c>
      <c r="G425" s="6">
        <v>10500</v>
      </c>
      <c r="H425" s="6">
        <v>10500</v>
      </c>
      <c r="I425" s="6">
        <v>10500</v>
      </c>
      <c r="J425" s="6">
        <v>2127</v>
      </c>
      <c r="K425" s="6">
        <f t="shared" si="110"/>
        <v>8373</v>
      </c>
      <c r="L425" s="6">
        <v>6226</v>
      </c>
    </row>
    <row r="426" spans="1:12" x14ac:dyDescent="0.25">
      <c r="A426" s="3"/>
      <c r="B426" s="3"/>
      <c r="C426" s="3"/>
      <c r="D426" s="4"/>
      <c r="E426" s="4"/>
      <c r="F426" s="4"/>
      <c r="G426" s="4"/>
      <c r="H426" s="4"/>
      <c r="I426" s="4"/>
      <c r="J426" s="4"/>
      <c r="K426" s="4"/>
      <c r="L426" s="4"/>
    </row>
    <row r="427" spans="1:12" x14ac:dyDescent="0.25">
      <c r="A427" s="9" t="s">
        <v>236</v>
      </c>
      <c r="B427" s="9"/>
      <c r="C427" s="9"/>
      <c r="D427" s="9"/>
      <c r="E427" s="9" t="s">
        <v>238</v>
      </c>
      <c r="F427" s="9"/>
      <c r="G427" s="9"/>
      <c r="H427" s="9"/>
      <c r="I427" s="9" t="s">
        <v>239</v>
      </c>
      <c r="J427" s="9"/>
      <c r="K427" s="9"/>
      <c r="L427" s="9"/>
    </row>
    <row r="428" spans="1:12" x14ac:dyDescent="0.25">
      <c r="A428" s="10" t="s">
        <v>237</v>
      </c>
      <c r="B428" s="10"/>
      <c r="C428" s="10"/>
      <c r="D428" s="10"/>
      <c r="E428" s="10"/>
      <c r="F428" s="10"/>
      <c r="G428" s="10"/>
      <c r="H428" s="10"/>
      <c r="I428" s="10" t="s">
        <v>240</v>
      </c>
      <c r="J428" s="10"/>
      <c r="K428" s="10"/>
      <c r="L428" s="10"/>
    </row>
    <row r="430" spans="1:12" x14ac:dyDescent="0.25">
      <c r="A430" s="12" t="s">
        <v>0</v>
      </c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</row>
    <row r="431" spans="1:12" x14ac:dyDescent="0.25">
      <c r="A431" s="12" t="s">
        <v>1</v>
      </c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</row>
    <row r="432" spans="1:12" x14ac:dyDescent="0.25">
      <c r="A432" s="13" t="s">
        <v>467</v>
      </c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</row>
    <row r="433" spans="1:12" ht="18" x14ac:dyDescent="0.25">
      <c r="A433" s="14" t="s">
        <v>468</v>
      </c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</row>
    <row r="434" spans="1:12" x14ac:dyDescent="0.25">
      <c r="A434" s="12" t="s">
        <v>594</v>
      </c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</row>
    <row r="435" spans="1:12" ht="15.75" thickBot="1" x14ac:dyDescent="0.3"/>
    <row r="436" spans="1:12" ht="15.75" thickBot="1" x14ac:dyDescent="0.3">
      <c r="A436" s="11" t="s">
        <v>5</v>
      </c>
      <c r="B436" s="11"/>
      <c r="C436" s="11" t="s">
        <v>7</v>
      </c>
      <c r="D436" s="11" t="s">
        <v>301</v>
      </c>
      <c r="E436" s="11"/>
      <c r="F436" s="11" t="s">
        <v>302</v>
      </c>
      <c r="G436" s="11"/>
      <c r="H436" s="11" t="s">
        <v>303</v>
      </c>
      <c r="I436" s="11" t="s">
        <v>304</v>
      </c>
      <c r="J436" s="11" t="s">
        <v>305</v>
      </c>
      <c r="K436" s="11" t="s">
        <v>306</v>
      </c>
      <c r="L436" s="11" t="s">
        <v>307</v>
      </c>
    </row>
    <row r="437" spans="1:12" ht="15.75" thickBot="1" x14ac:dyDescent="0.3">
      <c r="A437" s="11"/>
      <c r="B437" s="11"/>
      <c r="C437" s="11"/>
      <c r="D437" s="11" t="s">
        <v>308</v>
      </c>
      <c r="E437" s="11" t="s">
        <v>309</v>
      </c>
      <c r="F437" s="11" t="s">
        <v>308</v>
      </c>
      <c r="G437" s="11" t="s">
        <v>309</v>
      </c>
      <c r="H437" s="11"/>
      <c r="I437" s="11"/>
      <c r="J437" s="11"/>
      <c r="K437" s="11"/>
      <c r="L437" s="11"/>
    </row>
    <row r="438" spans="1:12" ht="15.75" thickBot="1" x14ac:dyDescent="0.3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</row>
    <row r="439" spans="1:12" ht="15.75" thickBot="1" x14ac:dyDescent="0.3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</row>
    <row r="440" spans="1:12" ht="15.75" thickBot="1" x14ac:dyDescent="0.3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</row>
    <row r="441" spans="1:12" ht="15.75" thickBot="1" x14ac:dyDescent="0.3">
      <c r="A441" s="11" t="s">
        <v>6</v>
      </c>
      <c r="B441" s="11"/>
      <c r="C441" s="1" t="s">
        <v>8</v>
      </c>
      <c r="D441" s="1">
        <v>1</v>
      </c>
      <c r="E441" s="1">
        <v>2</v>
      </c>
      <c r="F441" s="1">
        <v>3</v>
      </c>
      <c r="G441" s="1">
        <v>4</v>
      </c>
      <c r="H441" s="1">
        <v>5</v>
      </c>
      <c r="I441" s="1">
        <v>6</v>
      </c>
      <c r="J441" s="1">
        <v>7</v>
      </c>
      <c r="K441" s="1" t="s">
        <v>310</v>
      </c>
      <c r="L441" s="1">
        <v>9</v>
      </c>
    </row>
    <row r="442" spans="1:12" x14ac:dyDescent="0.25">
      <c r="A442" s="5" t="s">
        <v>20</v>
      </c>
      <c r="B442" s="5" t="s">
        <v>470</v>
      </c>
      <c r="C442" s="5" t="s">
        <v>471</v>
      </c>
      <c r="D442" s="6">
        <f t="shared" ref="D442:J442" si="118">D443</f>
        <v>0</v>
      </c>
      <c r="E442" s="6">
        <f t="shared" si="118"/>
        <v>0</v>
      </c>
      <c r="F442" s="6">
        <f t="shared" si="118"/>
        <v>97840</v>
      </c>
      <c r="G442" s="6">
        <f t="shared" si="118"/>
        <v>74000</v>
      </c>
      <c r="H442" s="6">
        <f t="shared" si="118"/>
        <v>97840</v>
      </c>
      <c r="I442" s="6">
        <f t="shared" si="118"/>
        <v>74000</v>
      </c>
      <c r="J442" s="6">
        <f t="shared" si="118"/>
        <v>72906</v>
      </c>
      <c r="K442" s="6">
        <f t="shared" ref="K442:K450" si="119">I442-J442</f>
        <v>1094</v>
      </c>
      <c r="L442" s="6">
        <f>L443</f>
        <v>72873</v>
      </c>
    </row>
    <row r="443" spans="1:12" ht="22.5" x14ac:dyDescent="0.25">
      <c r="A443" s="5" t="s">
        <v>23</v>
      </c>
      <c r="B443" s="5" t="s">
        <v>472</v>
      </c>
      <c r="C443" s="5" t="s">
        <v>473</v>
      </c>
      <c r="D443" s="6">
        <f t="shared" ref="D443:J443" si="120">D445</f>
        <v>0</v>
      </c>
      <c r="E443" s="6">
        <f t="shared" si="120"/>
        <v>0</v>
      </c>
      <c r="F443" s="6">
        <f t="shared" si="120"/>
        <v>97840</v>
      </c>
      <c r="G443" s="6">
        <f t="shared" si="120"/>
        <v>74000</v>
      </c>
      <c r="H443" s="6">
        <f t="shared" si="120"/>
        <v>97840</v>
      </c>
      <c r="I443" s="6">
        <f t="shared" si="120"/>
        <v>74000</v>
      </c>
      <c r="J443" s="6">
        <f t="shared" si="120"/>
        <v>72906</v>
      </c>
      <c r="K443" s="6">
        <f t="shared" si="119"/>
        <v>1094</v>
      </c>
      <c r="L443" s="6">
        <f>L445</f>
        <v>72873</v>
      </c>
    </row>
    <row r="444" spans="1:12" ht="22.5" x14ac:dyDescent="0.25">
      <c r="A444" s="5" t="s">
        <v>29</v>
      </c>
      <c r="B444" s="5" t="s">
        <v>474</v>
      </c>
      <c r="C444" s="5" t="s">
        <v>475</v>
      </c>
      <c r="D444" s="6">
        <f t="shared" ref="D444:J444" si="121">D445</f>
        <v>0</v>
      </c>
      <c r="E444" s="6">
        <f t="shared" si="121"/>
        <v>0</v>
      </c>
      <c r="F444" s="6">
        <f t="shared" si="121"/>
        <v>97840</v>
      </c>
      <c r="G444" s="6">
        <f t="shared" si="121"/>
        <v>74000</v>
      </c>
      <c r="H444" s="6">
        <f t="shared" si="121"/>
        <v>97840</v>
      </c>
      <c r="I444" s="6">
        <f t="shared" si="121"/>
        <v>74000</v>
      </c>
      <c r="J444" s="6">
        <f t="shared" si="121"/>
        <v>72906</v>
      </c>
      <c r="K444" s="6">
        <f t="shared" si="119"/>
        <v>1094</v>
      </c>
      <c r="L444" s="6">
        <f>L445</f>
        <v>72873</v>
      </c>
    </row>
    <row r="445" spans="1:12" ht="22.5" x14ac:dyDescent="0.25">
      <c r="A445" s="5" t="s">
        <v>321</v>
      </c>
      <c r="B445" s="5" t="s">
        <v>476</v>
      </c>
      <c r="C445" s="5" t="s">
        <v>38</v>
      </c>
      <c r="D445" s="6">
        <f t="shared" ref="D445:J445" si="122">D446+D449</f>
        <v>0</v>
      </c>
      <c r="E445" s="6">
        <f t="shared" si="122"/>
        <v>0</v>
      </c>
      <c r="F445" s="6">
        <f t="shared" si="122"/>
        <v>97840</v>
      </c>
      <c r="G445" s="6">
        <f t="shared" si="122"/>
        <v>74000</v>
      </c>
      <c r="H445" s="6">
        <f t="shared" si="122"/>
        <v>97840</v>
      </c>
      <c r="I445" s="6">
        <f t="shared" si="122"/>
        <v>74000</v>
      </c>
      <c r="J445" s="6">
        <f t="shared" si="122"/>
        <v>72906</v>
      </c>
      <c r="K445" s="6">
        <f t="shared" si="119"/>
        <v>1094</v>
      </c>
      <c r="L445" s="6">
        <f>L446+L449</f>
        <v>72873</v>
      </c>
    </row>
    <row r="446" spans="1:12" x14ac:dyDescent="0.25">
      <c r="A446" s="5" t="s">
        <v>271</v>
      </c>
      <c r="B446" s="5" t="s">
        <v>477</v>
      </c>
      <c r="C446" s="5" t="s">
        <v>478</v>
      </c>
      <c r="D446" s="6">
        <f t="shared" ref="D446:J446" si="123">D447+D448</f>
        <v>0</v>
      </c>
      <c r="E446" s="6">
        <f t="shared" si="123"/>
        <v>0</v>
      </c>
      <c r="F446" s="6">
        <f t="shared" si="123"/>
        <v>95490</v>
      </c>
      <c r="G446" s="6">
        <f t="shared" si="123"/>
        <v>72200</v>
      </c>
      <c r="H446" s="6">
        <f t="shared" si="123"/>
        <v>95490</v>
      </c>
      <c r="I446" s="6">
        <f t="shared" si="123"/>
        <v>72200</v>
      </c>
      <c r="J446" s="6">
        <f t="shared" si="123"/>
        <v>71301</v>
      </c>
      <c r="K446" s="6">
        <f t="shared" si="119"/>
        <v>899</v>
      </c>
      <c r="L446" s="6">
        <f>L447+L448</f>
        <v>71269</v>
      </c>
    </row>
    <row r="447" spans="1:12" x14ac:dyDescent="0.25">
      <c r="A447" s="5" t="s">
        <v>243</v>
      </c>
      <c r="B447" s="5" t="s">
        <v>479</v>
      </c>
      <c r="C447" s="5" t="s">
        <v>480</v>
      </c>
      <c r="D447" s="6">
        <v>0</v>
      </c>
      <c r="E447" s="6">
        <v>0</v>
      </c>
      <c r="F447" s="6">
        <v>91390</v>
      </c>
      <c r="G447" s="6">
        <v>69000</v>
      </c>
      <c r="H447" s="6">
        <v>91390</v>
      </c>
      <c r="I447" s="6">
        <v>69000</v>
      </c>
      <c r="J447" s="6">
        <v>68472</v>
      </c>
      <c r="K447" s="6">
        <f t="shared" si="119"/>
        <v>528</v>
      </c>
      <c r="L447" s="6">
        <v>68472</v>
      </c>
    </row>
    <row r="448" spans="1:12" x14ac:dyDescent="0.25">
      <c r="A448" s="5" t="s">
        <v>62</v>
      </c>
      <c r="B448" s="5" t="s">
        <v>486</v>
      </c>
      <c r="C448" s="5" t="s">
        <v>487</v>
      </c>
      <c r="D448" s="6">
        <v>0</v>
      </c>
      <c r="E448" s="6">
        <v>0</v>
      </c>
      <c r="F448" s="6">
        <v>4100</v>
      </c>
      <c r="G448" s="6">
        <v>3200</v>
      </c>
      <c r="H448" s="6">
        <v>4100</v>
      </c>
      <c r="I448" s="6">
        <v>3200</v>
      </c>
      <c r="J448" s="6">
        <v>2829</v>
      </c>
      <c r="K448" s="6">
        <f t="shared" si="119"/>
        <v>371</v>
      </c>
      <c r="L448" s="6">
        <v>2797</v>
      </c>
    </row>
    <row r="449" spans="1:12" x14ac:dyDescent="0.25">
      <c r="A449" s="5" t="s">
        <v>247</v>
      </c>
      <c r="B449" s="5" t="s">
        <v>492</v>
      </c>
      <c r="C449" s="5" t="s">
        <v>493</v>
      </c>
      <c r="D449" s="6">
        <f t="shared" ref="D449:J449" si="124">+D450</f>
        <v>0</v>
      </c>
      <c r="E449" s="6">
        <f t="shared" si="124"/>
        <v>0</v>
      </c>
      <c r="F449" s="6">
        <f t="shared" si="124"/>
        <v>2350</v>
      </c>
      <c r="G449" s="6">
        <f t="shared" si="124"/>
        <v>1800</v>
      </c>
      <c r="H449" s="6">
        <f t="shared" si="124"/>
        <v>2350</v>
      </c>
      <c r="I449" s="6">
        <f t="shared" si="124"/>
        <v>1800</v>
      </c>
      <c r="J449" s="6">
        <f t="shared" si="124"/>
        <v>1605</v>
      </c>
      <c r="K449" s="6">
        <f t="shared" si="119"/>
        <v>195</v>
      </c>
      <c r="L449" s="6">
        <f>+L450</f>
        <v>1604</v>
      </c>
    </row>
    <row r="450" spans="1:12" x14ac:dyDescent="0.25">
      <c r="A450" s="5" t="s">
        <v>494</v>
      </c>
      <c r="B450" s="5" t="s">
        <v>495</v>
      </c>
      <c r="C450" s="5" t="s">
        <v>496</v>
      </c>
      <c r="D450" s="6">
        <v>0</v>
      </c>
      <c r="E450" s="6">
        <v>0</v>
      </c>
      <c r="F450" s="6">
        <v>2350</v>
      </c>
      <c r="G450" s="6">
        <v>1800</v>
      </c>
      <c r="H450" s="6">
        <v>2350</v>
      </c>
      <c r="I450" s="6">
        <v>1800</v>
      </c>
      <c r="J450" s="6">
        <v>1605</v>
      </c>
      <c r="K450" s="6">
        <f t="shared" si="119"/>
        <v>195</v>
      </c>
      <c r="L450" s="6">
        <v>1604</v>
      </c>
    </row>
    <row r="451" spans="1:12" x14ac:dyDescent="0.25">
      <c r="A451" s="3"/>
      <c r="B451" s="3"/>
      <c r="C451" s="3"/>
      <c r="D451" s="4"/>
      <c r="E451" s="4"/>
      <c r="F451" s="4"/>
      <c r="G451" s="4"/>
      <c r="H451" s="4"/>
      <c r="I451" s="4"/>
      <c r="J451" s="4"/>
      <c r="K451" s="4"/>
      <c r="L451" s="4"/>
    </row>
    <row r="452" spans="1:12" x14ac:dyDescent="0.25">
      <c r="A452" s="9" t="s">
        <v>236</v>
      </c>
      <c r="B452" s="9"/>
      <c r="C452" s="9"/>
      <c r="D452" s="9"/>
      <c r="E452" s="9" t="s">
        <v>238</v>
      </c>
      <c r="F452" s="9"/>
      <c r="G452" s="9"/>
      <c r="H452" s="9"/>
      <c r="I452" s="9" t="s">
        <v>239</v>
      </c>
      <c r="J452" s="9"/>
      <c r="K452" s="9"/>
      <c r="L452" s="9"/>
    </row>
    <row r="453" spans="1:12" x14ac:dyDescent="0.25">
      <c r="A453" s="10" t="s">
        <v>237</v>
      </c>
      <c r="B453" s="10"/>
      <c r="C453" s="10"/>
      <c r="D453" s="10"/>
      <c r="E453" s="10"/>
      <c r="F453" s="10"/>
      <c r="G453" s="10"/>
      <c r="H453" s="10"/>
      <c r="I453" s="10" t="s">
        <v>240</v>
      </c>
      <c r="J453" s="10"/>
      <c r="K453" s="10"/>
      <c r="L453" s="10"/>
    </row>
    <row r="455" spans="1:12" x14ac:dyDescent="0.25">
      <c r="A455" s="12" t="s">
        <v>0</v>
      </c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</row>
    <row r="456" spans="1:12" x14ac:dyDescent="0.25">
      <c r="A456" s="12" t="s">
        <v>1</v>
      </c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</row>
    <row r="457" spans="1:12" x14ac:dyDescent="0.25">
      <c r="A457" s="13" t="s">
        <v>467</v>
      </c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</row>
    <row r="458" spans="1:12" ht="18" x14ac:dyDescent="0.25">
      <c r="A458" s="14" t="s">
        <v>468</v>
      </c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</row>
    <row r="459" spans="1:12" x14ac:dyDescent="0.25">
      <c r="A459" s="12" t="s">
        <v>595</v>
      </c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</row>
    <row r="460" spans="1:12" ht="15.75" thickBot="1" x14ac:dyDescent="0.3"/>
    <row r="461" spans="1:12" ht="15.75" thickBot="1" x14ac:dyDescent="0.3">
      <c r="A461" s="11" t="s">
        <v>5</v>
      </c>
      <c r="B461" s="11"/>
      <c r="C461" s="11" t="s">
        <v>7</v>
      </c>
      <c r="D461" s="11" t="s">
        <v>301</v>
      </c>
      <c r="E461" s="11"/>
      <c r="F461" s="11" t="s">
        <v>302</v>
      </c>
      <c r="G461" s="11"/>
      <c r="H461" s="11" t="s">
        <v>303</v>
      </c>
      <c r="I461" s="11" t="s">
        <v>304</v>
      </c>
      <c r="J461" s="11" t="s">
        <v>305</v>
      </c>
      <c r="K461" s="11" t="s">
        <v>306</v>
      </c>
      <c r="L461" s="11" t="s">
        <v>307</v>
      </c>
    </row>
    <row r="462" spans="1:12" ht="15.75" thickBot="1" x14ac:dyDescent="0.3">
      <c r="A462" s="11"/>
      <c r="B462" s="11"/>
      <c r="C462" s="11"/>
      <c r="D462" s="11" t="s">
        <v>308</v>
      </c>
      <c r="E462" s="11" t="s">
        <v>309</v>
      </c>
      <c r="F462" s="11" t="s">
        <v>308</v>
      </c>
      <c r="G462" s="11" t="s">
        <v>309</v>
      </c>
      <c r="H462" s="11"/>
      <c r="I462" s="11"/>
      <c r="J462" s="11"/>
      <c r="K462" s="11"/>
      <c r="L462" s="11"/>
    </row>
    <row r="463" spans="1:12" ht="15.75" thickBot="1" x14ac:dyDescent="0.3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</row>
    <row r="464" spans="1:12" ht="15.75" thickBot="1" x14ac:dyDescent="0.3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</row>
    <row r="465" spans="1:12" ht="15.75" thickBot="1" x14ac:dyDescent="0.3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</row>
    <row r="466" spans="1:12" ht="15.75" thickBot="1" x14ac:dyDescent="0.3">
      <c r="A466" s="11" t="s">
        <v>6</v>
      </c>
      <c r="B466" s="11"/>
      <c r="C466" s="1" t="s">
        <v>8</v>
      </c>
      <c r="D466" s="1">
        <v>1</v>
      </c>
      <c r="E466" s="1">
        <v>2</v>
      </c>
      <c r="F466" s="1">
        <v>3</v>
      </c>
      <c r="G466" s="1">
        <v>4</v>
      </c>
      <c r="H466" s="1">
        <v>5</v>
      </c>
      <c r="I466" s="1">
        <v>6</v>
      </c>
      <c r="J466" s="1">
        <v>7</v>
      </c>
      <c r="K466" s="1" t="s">
        <v>310</v>
      </c>
      <c r="L466" s="1">
        <v>9</v>
      </c>
    </row>
    <row r="467" spans="1:12" x14ac:dyDescent="0.25">
      <c r="A467" s="5" t="s">
        <v>20</v>
      </c>
      <c r="B467" s="5" t="s">
        <v>470</v>
      </c>
      <c r="C467" s="5" t="s">
        <v>471</v>
      </c>
      <c r="D467" s="6">
        <f t="shared" ref="D467:J467" si="125">D468</f>
        <v>0</v>
      </c>
      <c r="E467" s="6">
        <f t="shared" si="125"/>
        <v>0</v>
      </c>
      <c r="F467" s="6">
        <f t="shared" si="125"/>
        <v>10670</v>
      </c>
      <c r="G467" s="6">
        <f t="shared" si="125"/>
        <v>10670</v>
      </c>
      <c r="H467" s="6">
        <f t="shared" si="125"/>
        <v>10670</v>
      </c>
      <c r="I467" s="6">
        <f t="shared" si="125"/>
        <v>10670</v>
      </c>
      <c r="J467" s="6">
        <f t="shared" si="125"/>
        <v>10668</v>
      </c>
      <c r="K467" s="6">
        <f t="shared" ref="K467:K472" si="126">I467-J467</f>
        <v>2</v>
      </c>
      <c r="L467" s="6">
        <f>L468</f>
        <v>10668</v>
      </c>
    </row>
    <row r="468" spans="1:12" ht="22.5" x14ac:dyDescent="0.25">
      <c r="A468" s="5" t="s">
        <v>23</v>
      </c>
      <c r="B468" s="5" t="s">
        <v>472</v>
      </c>
      <c r="C468" s="5" t="s">
        <v>473</v>
      </c>
      <c r="D468" s="6">
        <f t="shared" ref="D468:J468" si="127">+D470</f>
        <v>0</v>
      </c>
      <c r="E468" s="6">
        <f t="shared" si="127"/>
        <v>0</v>
      </c>
      <c r="F468" s="6">
        <f t="shared" si="127"/>
        <v>10670</v>
      </c>
      <c r="G468" s="6">
        <f t="shared" si="127"/>
        <v>10670</v>
      </c>
      <c r="H468" s="6">
        <f t="shared" si="127"/>
        <v>10670</v>
      </c>
      <c r="I468" s="6">
        <f t="shared" si="127"/>
        <v>10670</v>
      </c>
      <c r="J468" s="6">
        <f t="shared" si="127"/>
        <v>10668</v>
      </c>
      <c r="K468" s="6">
        <f t="shared" si="126"/>
        <v>2</v>
      </c>
      <c r="L468" s="6">
        <f>+L470</f>
        <v>10668</v>
      </c>
    </row>
    <row r="469" spans="1:12" ht="22.5" x14ac:dyDescent="0.25">
      <c r="A469" s="5" t="s">
        <v>29</v>
      </c>
      <c r="B469" s="5" t="s">
        <v>474</v>
      </c>
      <c r="C469" s="5" t="s">
        <v>475</v>
      </c>
      <c r="D469" s="6">
        <f t="shared" ref="D469:J469" si="128">+D470</f>
        <v>0</v>
      </c>
      <c r="E469" s="6">
        <f t="shared" si="128"/>
        <v>0</v>
      </c>
      <c r="F469" s="6">
        <f t="shared" si="128"/>
        <v>10670</v>
      </c>
      <c r="G469" s="6">
        <f t="shared" si="128"/>
        <v>10670</v>
      </c>
      <c r="H469" s="6">
        <f t="shared" si="128"/>
        <v>10670</v>
      </c>
      <c r="I469" s="6">
        <f t="shared" si="128"/>
        <v>10670</v>
      </c>
      <c r="J469" s="6">
        <f t="shared" si="128"/>
        <v>10668</v>
      </c>
      <c r="K469" s="6">
        <f t="shared" si="126"/>
        <v>2</v>
      </c>
      <c r="L469" s="6">
        <f>+L470</f>
        <v>10668</v>
      </c>
    </row>
    <row r="470" spans="1:12" ht="22.5" x14ac:dyDescent="0.25">
      <c r="A470" s="5" t="s">
        <v>497</v>
      </c>
      <c r="B470" s="5" t="s">
        <v>498</v>
      </c>
      <c r="C470" s="5" t="s">
        <v>274</v>
      </c>
      <c r="D470" s="6">
        <f t="shared" ref="D470:J470" si="129">D471</f>
        <v>0</v>
      </c>
      <c r="E470" s="6">
        <f t="shared" si="129"/>
        <v>0</v>
      </c>
      <c r="F470" s="6">
        <f t="shared" si="129"/>
        <v>10670</v>
      </c>
      <c r="G470" s="6">
        <f t="shared" si="129"/>
        <v>10670</v>
      </c>
      <c r="H470" s="6">
        <f t="shared" si="129"/>
        <v>10670</v>
      </c>
      <c r="I470" s="6">
        <f t="shared" si="129"/>
        <v>10670</v>
      </c>
      <c r="J470" s="6">
        <f t="shared" si="129"/>
        <v>10668</v>
      </c>
      <c r="K470" s="6">
        <f t="shared" si="126"/>
        <v>2</v>
      </c>
      <c r="L470" s="6">
        <f>L471</f>
        <v>10668</v>
      </c>
    </row>
    <row r="471" spans="1:12" x14ac:dyDescent="0.25">
      <c r="A471" s="5" t="s">
        <v>249</v>
      </c>
      <c r="B471" s="5" t="s">
        <v>499</v>
      </c>
      <c r="C471" s="5" t="s">
        <v>500</v>
      </c>
      <c r="D471" s="6">
        <f t="shared" ref="D471:J471" si="130">+D472</f>
        <v>0</v>
      </c>
      <c r="E471" s="6">
        <f t="shared" si="130"/>
        <v>0</v>
      </c>
      <c r="F471" s="6">
        <f t="shared" si="130"/>
        <v>10670</v>
      </c>
      <c r="G471" s="6">
        <f t="shared" si="130"/>
        <v>10670</v>
      </c>
      <c r="H471" s="6">
        <f t="shared" si="130"/>
        <v>10670</v>
      </c>
      <c r="I471" s="6">
        <f t="shared" si="130"/>
        <v>10670</v>
      </c>
      <c r="J471" s="6">
        <f t="shared" si="130"/>
        <v>10668</v>
      </c>
      <c r="K471" s="6">
        <f t="shared" si="126"/>
        <v>2</v>
      </c>
      <c r="L471" s="6">
        <f>+L472</f>
        <v>10668</v>
      </c>
    </row>
    <row r="472" spans="1:12" ht="22.5" x14ac:dyDescent="0.25">
      <c r="A472" s="5" t="s">
        <v>119</v>
      </c>
      <c r="B472" s="5" t="s">
        <v>515</v>
      </c>
      <c r="C472" s="5" t="s">
        <v>516</v>
      </c>
      <c r="D472" s="6">
        <v>0</v>
      </c>
      <c r="E472" s="6">
        <v>0</v>
      </c>
      <c r="F472" s="6">
        <v>10670</v>
      </c>
      <c r="G472" s="6">
        <v>10670</v>
      </c>
      <c r="H472" s="6">
        <v>10670</v>
      </c>
      <c r="I472" s="6">
        <v>10670</v>
      </c>
      <c r="J472" s="6">
        <v>10668</v>
      </c>
      <c r="K472" s="6">
        <f t="shared" si="126"/>
        <v>2</v>
      </c>
      <c r="L472" s="6">
        <v>10668</v>
      </c>
    </row>
    <row r="473" spans="1:12" x14ac:dyDescent="0.25">
      <c r="A473" s="3"/>
      <c r="B473" s="3"/>
      <c r="C473" s="3"/>
      <c r="D473" s="4"/>
      <c r="E473" s="4"/>
      <c r="F473" s="4"/>
      <c r="G473" s="4"/>
      <c r="H473" s="4"/>
      <c r="I473" s="4"/>
      <c r="J473" s="4"/>
      <c r="K473" s="4"/>
      <c r="L473" s="4"/>
    </row>
    <row r="474" spans="1:12" x14ac:dyDescent="0.25">
      <c r="A474" s="9" t="s">
        <v>236</v>
      </c>
      <c r="B474" s="9"/>
      <c r="C474" s="9"/>
      <c r="D474" s="9"/>
      <c r="E474" s="9" t="s">
        <v>238</v>
      </c>
      <c r="F474" s="9"/>
      <c r="G474" s="9"/>
      <c r="H474" s="9"/>
      <c r="I474" s="9" t="s">
        <v>239</v>
      </c>
      <c r="J474" s="9"/>
      <c r="K474" s="9"/>
      <c r="L474" s="9"/>
    </row>
    <row r="475" spans="1:12" x14ac:dyDescent="0.25">
      <c r="A475" s="10" t="s">
        <v>237</v>
      </c>
      <c r="B475" s="10"/>
      <c r="C475" s="10"/>
      <c r="D475" s="10"/>
      <c r="E475" s="10"/>
      <c r="F475" s="10"/>
      <c r="G475" s="10"/>
      <c r="H475" s="10"/>
      <c r="I475" s="10" t="s">
        <v>240</v>
      </c>
      <c r="J475" s="10"/>
      <c r="K475" s="10"/>
      <c r="L475" s="10"/>
    </row>
    <row r="477" spans="1:12" x14ac:dyDescent="0.25">
      <c r="A477" s="12" t="s">
        <v>0</v>
      </c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</row>
    <row r="478" spans="1:12" x14ac:dyDescent="0.25">
      <c r="A478" s="12" t="s">
        <v>1</v>
      </c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</row>
    <row r="479" spans="1:12" x14ac:dyDescent="0.25">
      <c r="A479" s="13" t="s">
        <v>467</v>
      </c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</row>
    <row r="480" spans="1:12" ht="18" x14ac:dyDescent="0.25">
      <c r="A480" s="14" t="s">
        <v>468</v>
      </c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</row>
    <row r="481" spans="1:12" x14ac:dyDescent="0.25">
      <c r="A481" s="12" t="s">
        <v>596</v>
      </c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</row>
    <row r="482" spans="1:12" ht="15.75" thickBot="1" x14ac:dyDescent="0.3"/>
    <row r="483" spans="1:12" ht="15.75" thickBot="1" x14ac:dyDescent="0.3">
      <c r="A483" s="11" t="s">
        <v>5</v>
      </c>
      <c r="B483" s="11"/>
      <c r="C483" s="11" t="s">
        <v>7</v>
      </c>
      <c r="D483" s="11" t="s">
        <v>301</v>
      </c>
      <c r="E483" s="11"/>
      <c r="F483" s="11" t="s">
        <v>302</v>
      </c>
      <c r="G483" s="11"/>
      <c r="H483" s="11" t="s">
        <v>303</v>
      </c>
      <c r="I483" s="11" t="s">
        <v>304</v>
      </c>
      <c r="J483" s="11" t="s">
        <v>305</v>
      </c>
      <c r="K483" s="11" t="s">
        <v>306</v>
      </c>
      <c r="L483" s="11" t="s">
        <v>307</v>
      </c>
    </row>
    <row r="484" spans="1:12" ht="15.75" thickBot="1" x14ac:dyDescent="0.3">
      <c r="A484" s="11"/>
      <c r="B484" s="11"/>
      <c r="C484" s="11"/>
      <c r="D484" s="11" t="s">
        <v>308</v>
      </c>
      <c r="E484" s="11" t="s">
        <v>309</v>
      </c>
      <c r="F484" s="11" t="s">
        <v>308</v>
      </c>
      <c r="G484" s="11" t="s">
        <v>309</v>
      </c>
      <c r="H484" s="11"/>
      <c r="I484" s="11"/>
      <c r="J484" s="11"/>
      <c r="K484" s="11"/>
      <c r="L484" s="11"/>
    </row>
    <row r="485" spans="1:12" ht="15.75" thickBot="1" x14ac:dyDescent="0.3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</row>
    <row r="486" spans="1:12" ht="15.75" thickBot="1" x14ac:dyDescent="0.3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</row>
    <row r="487" spans="1:12" ht="15.75" thickBot="1" x14ac:dyDescent="0.3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</row>
    <row r="488" spans="1:12" ht="15.75" thickBot="1" x14ac:dyDescent="0.3">
      <c r="A488" s="11" t="s">
        <v>6</v>
      </c>
      <c r="B488" s="11"/>
      <c r="C488" s="1" t="s">
        <v>8</v>
      </c>
      <c r="D488" s="1">
        <v>1</v>
      </c>
      <c r="E488" s="1">
        <v>2</v>
      </c>
      <c r="F488" s="1">
        <v>3</v>
      </c>
      <c r="G488" s="1">
        <v>4</v>
      </c>
      <c r="H488" s="1">
        <v>5</v>
      </c>
      <c r="I488" s="1">
        <v>6</v>
      </c>
      <c r="J488" s="1">
        <v>7</v>
      </c>
      <c r="K488" s="1" t="s">
        <v>310</v>
      </c>
      <c r="L488" s="1">
        <v>9</v>
      </c>
    </row>
    <row r="489" spans="1:12" x14ac:dyDescent="0.25">
      <c r="A489" s="5" t="s">
        <v>20</v>
      </c>
      <c r="B489" s="5" t="s">
        <v>470</v>
      </c>
      <c r="C489" s="5" t="s">
        <v>471</v>
      </c>
      <c r="D489" s="6">
        <f t="shared" ref="D489:J489" si="131">D490</f>
        <v>0</v>
      </c>
      <c r="E489" s="6">
        <f t="shared" si="131"/>
        <v>0</v>
      </c>
      <c r="F489" s="6">
        <f t="shared" si="131"/>
        <v>25000</v>
      </c>
      <c r="G489" s="6">
        <f t="shared" si="131"/>
        <v>25000</v>
      </c>
      <c r="H489" s="6">
        <f t="shared" si="131"/>
        <v>25000</v>
      </c>
      <c r="I489" s="6">
        <f t="shared" si="131"/>
        <v>25000</v>
      </c>
      <c r="J489" s="6">
        <f t="shared" si="131"/>
        <v>25000</v>
      </c>
      <c r="K489" s="6">
        <f>I489-J489</f>
        <v>0</v>
      </c>
      <c r="L489" s="6">
        <f>L490</f>
        <v>25000</v>
      </c>
    </row>
    <row r="490" spans="1:12" ht="22.5" x14ac:dyDescent="0.25">
      <c r="A490" s="5" t="s">
        <v>23</v>
      </c>
      <c r="B490" s="5" t="s">
        <v>472</v>
      </c>
      <c r="C490" s="5" t="s">
        <v>473</v>
      </c>
      <c r="D490" s="6">
        <f t="shared" ref="D490:J490" si="132">+D492</f>
        <v>0</v>
      </c>
      <c r="E490" s="6">
        <f t="shared" si="132"/>
        <v>0</v>
      </c>
      <c r="F490" s="6">
        <f t="shared" si="132"/>
        <v>25000</v>
      </c>
      <c r="G490" s="6">
        <f t="shared" si="132"/>
        <v>25000</v>
      </c>
      <c r="H490" s="6">
        <f t="shared" si="132"/>
        <v>25000</v>
      </c>
      <c r="I490" s="6">
        <f t="shared" si="132"/>
        <v>25000</v>
      </c>
      <c r="J490" s="6">
        <f t="shared" si="132"/>
        <v>25000</v>
      </c>
      <c r="K490" s="6">
        <f>I490-J490</f>
        <v>0</v>
      </c>
      <c r="L490" s="6">
        <f>+L492</f>
        <v>25000</v>
      </c>
    </row>
    <row r="491" spans="1:12" ht="22.5" x14ac:dyDescent="0.25">
      <c r="A491" s="5" t="s">
        <v>29</v>
      </c>
      <c r="B491" s="5" t="s">
        <v>474</v>
      </c>
      <c r="C491" s="5" t="s">
        <v>475</v>
      </c>
      <c r="D491" s="6">
        <f t="shared" ref="D491:J492" si="133">+D492</f>
        <v>0</v>
      </c>
      <c r="E491" s="6">
        <f t="shared" si="133"/>
        <v>0</v>
      </c>
      <c r="F491" s="6">
        <f t="shared" si="133"/>
        <v>25000</v>
      </c>
      <c r="G491" s="6">
        <f t="shared" si="133"/>
        <v>25000</v>
      </c>
      <c r="H491" s="6">
        <f t="shared" si="133"/>
        <v>25000</v>
      </c>
      <c r="I491" s="6">
        <f t="shared" si="133"/>
        <v>25000</v>
      </c>
      <c r="J491" s="6">
        <f t="shared" si="133"/>
        <v>25000</v>
      </c>
      <c r="K491" s="6">
        <f>I491-J491</f>
        <v>0</v>
      </c>
      <c r="L491" s="6">
        <f>+L492</f>
        <v>25000</v>
      </c>
    </row>
    <row r="492" spans="1:12" ht="43.5" x14ac:dyDescent="0.25">
      <c r="A492" s="5" t="s">
        <v>530</v>
      </c>
      <c r="B492" s="5" t="s">
        <v>531</v>
      </c>
      <c r="C492" s="5" t="s">
        <v>128</v>
      </c>
      <c r="D492" s="6">
        <f t="shared" si="133"/>
        <v>0</v>
      </c>
      <c r="E492" s="6">
        <f t="shared" si="133"/>
        <v>0</v>
      </c>
      <c r="F492" s="6">
        <f t="shared" si="133"/>
        <v>25000</v>
      </c>
      <c r="G492" s="6">
        <f t="shared" si="133"/>
        <v>25000</v>
      </c>
      <c r="H492" s="6">
        <f t="shared" si="133"/>
        <v>25000</v>
      </c>
      <c r="I492" s="6">
        <f t="shared" si="133"/>
        <v>25000</v>
      </c>
      <c r="J492" s="6">
        <f t="shared" si="133"/>
        <v>25000</v>
      </c>
      <c r="K492" s="6">
        <f>I492-J492</f>
        <v>0</v>
      </c>
      <c r="L492" s="6">
        <f>+L493</f>
        <v>25000</v>
      </c>
    </row>
    <row r="493" spans="1:12" x14ac:dyDescent="0.25">
      <c r="A493" s="5" t="s">
        <v>597</v>
      </c>
      <c r="B493" s="5" t="s">
        <v>598</v>
      </c>
      <c r="C493" s="5" t="s">
        <v>599</v>
      </c>
      <c r="D493" s="6">
        <v>0</v>
      </c>
      <c r="E493" s="6">
        <v>0</v>
      </c>
      <c r="F493" s="6">
        <v>25000</v>
      </c>
      <c r="G493" s="6">
        <v>25000</v>
      </c>
      <c r="H493" s="6">
        <v>25000</v>
      </c>
      <c r="I493" s="6">
        <v>25000</v>
      </c>
      <c r="J493" s="6">
        <v>25000</v>
      </c>
      <c r="K493" s="6">
        <f>I493-J493</f>
        <v>0</v>
      </c>
      <c r="L493" s="6">
        <v>25000</v>
      </c>
    </row>
    <row r="494" spans="1:12" x14ac:dyDescent="0.25">
      <c r="A494" s="3"/>
      <c r="B494" s="3"/>
      <c r="C494" s="3"/>
      <c r="D494" s="4"/>
      <c r="E494" s="4"/>
      <c r="F494" s="4"/>
      <c r="G494" s="4"/>
      <c r="H494" s="4"/>
      <c r="I494" s="4"/>
      <c r="J494" s="4"/>
      <c r="K494" s="4"/>
      <c r="L494" s="4"/>
    </row>
    <row r="495" spans="1:12" x14ac:dyDescent="0.25">
      <c r="A495" s="9" t="s">
        <v>236</v>
      </c>
      <c r="B495" s="9"/>
      <c r="C495" s="9"/>
      <c r="D495" s="9"/>
      <c r="E495" s="9" t="s">
        <v>238</v>
      </c>
      <c r="F495" s="9"/>
      <c r="G495" s="9"/>
      <c r="H495" s="9"/>
      <c r="I495" s="9" t="s">
        <v>239</v>
      </c>
      <c r="J495" s="9"/>
      <c r="K495" s="9"/>
      <c r="L495" s="9"/>
    </row>
    <row r="496" spans="1:12" x14ac:dyDescent="0.25">
      <c r="A496" s="10" t="s">
        <v>237</v>
      </c>
      <c r="B496" s="10"/>
      <c r="C496" s="10"/>
      <c r="D496" s="10"/>
      <c r="E496" s="10"/>
      <c r="F496" s="10"/>
      <c r="G496" s="10"/>
      <c r="H496" s="10"/>
      <c r="I496" s="10" t="s">
        <v>240</v>
      </c>
      <c r="J496" s="10"/>
      <c r="K496" s="10"/>
      <c r="L496" s="10"/>
    </row>
    <row r="498" spans="1:12" x14ac:dyDescent="0.25">
      <c r="A498" s="12" t="s">
        <v>0</v>
      </c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</row>
    <row r="499" spans="1:12" x14ac:dyDescent="0.25">
      <c r="A499" s="12" t="s">
        <v>1</v>
      </c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</row>
    <row r="500" spans="1:12" x14ac:dyDescent="0.25">
      <c r="A500" s="13" t="s">
        <v>467</v>
      </c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</row>
    <row r="501" spans="1:12" ht="18" x14ac:dyDescent="0.25">
      <c r="A501" s="14" t="s">
        <v>468</v>
      </c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</row>
    <row r="502" spans="1:12" x14ac:dyDescent="0.25">
      <c r="A502" s="12" t="s">
        <v>600</v>
      </c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</row>
    <row r="503" spans="1:12" ht="15.75" thickBot="1" x14ac:dyDescent="0.3"/>
    <row r="504" spans="1:12" ht="15.75" thickBot="1" x14ac:dyDescent="0.3">
      <c r="A504" s="11" t="s">
        <v>5</v>
      </c>
      <c r="B504" s="11"/>
      <c r="C504" s="11" t="s">
        <v>7</v>
      </c>
      <c r="D504" s="11" t="s">
        <v>301</v>
      </c>
      <c r="E504" s="11"/>
      <c r="F504" s="11" t="s">
        <v>302</v>
      </c>
      <c r="G504" s="11"/>
      <c r="H504" s="11" t="s">
        <v>303</v>
      </c>
      <c r="I504" s="11" t="s">
        <v>304</v>
      </c>
      <c r="J504" s="11" t="s">
        <v>305</v>
      </c>
      <c r="K504" s="11" t="s">
        <v>306</v>
      </c>
      <c r="L504" s="11" t="s">
        <v>307</v>
      </c>
    </row>
    <row r="505" spans="1:12" ht="15.75" thickBot="1" x14ac:dyDescent="0.3">
      <c r="A505" s="11"/>
      <c r="B505" s="11"/>
      <c r="C505" s="11"/>
      <c r="D505" s="11" t="s">
        <v>308</v>
      </c>
      <c r="E505" s="11" t="s">
        <v>309</v>
      </c>
      <c r="F505" s="11" t="s">
        <v>308</v>
      </c>
      <c r="G505" s="11" t="s">
        <v>309</v>
      </c>
      <c r="H505" s="11"/>
      <c r="I505" s="11"/>
      <c r="J505" s="11"/>
      <c r="K505" s="11"/>
      <c r="L505" s="11"/>
    </row>
    <row r="506" spans="1:12" ht="15.75" thickBot="1" x14ac:dyDescent="0.3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</row>
    <row r="507" spans="1:12" ht="15.75" thickBot="1" x14ac:dyDescent="0.3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</row>
    <row r="508" spans="1:12" ht="15.75" thickBot="1" x14ac:dyDescent="0.3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</row>
    <row r="509" spans="1:12" ht="15.75" thickBot="1" x14ac:dyDescent="0.3">
      <c r="A509" s="11" t="s">
        <v>6</v>
      </c>
      <c r="B509" s="11"/>
      <c r="C509" s="1" t="s">
        <v>8</v>
      </c>
      <c r="D509" s="1">
        <v>1</v>
      </c>
      <c r="E509" s="1">
        <v>2</v>
      </c>
      <c r="F509" s="1">
        <v>3</v>
      </c>
      <c r="G509" s="1">
        <v>4</v>
      </c>
      <c r="H509" s="1">
        <v>5</v>
      </c>
      <c r="I509" s="1">
        <v>6</v>
      </c>
      <c r="J509" s="1">
        <v>7</v>
      </c>
      <c r="K509" s="1" t="s">
        <v>310</v>
      </c>
      <c r="L509" s="1">
        <v>9</v>
      </c>
    </row>
    <row r="510" spans="1:12" x14ac:dyDescent="0.25">
      <c r="A510" s="5" t="s">
        <v>20</v>
      </c>
      <c r="B510" s="5" t="s">
        <v>470</v>
      </c>
      <c r="C510" s="5" t="s">
        <v>471</v>
      </c>
      <c r="D510" s="6">
        <f t="shared" ref="D510:J510" si="134">D511</f>
        <v>0</v>
      </c>
      <c r="E510" s="6">
        <f t="shared" si="134"/>
        <v>0</v>
      </c>
      <c r="F510" s="6">
        <f t="shared" si="134"/>
        <v>320000</v>
      </c>
      <c r="G510" s="6">
        <f t="shared" si="134"/>
        <v>320000</v>
      </c>
      <c r="H510" s="6">
        <f t="shared" si="134"/>
        <v>320000</v>
      </c>
      <c r="I510" s="6">
        <f t="shared" si="134"/>
        <v>320000</v>
      </c>
      <c r="J510" s="6">
        <f t="shared" si="134"/>
        <v>0</v>
      </c>
      <c r="K510" s="6">
        <f t="shared" ref="K510:K515" si="135">I510-J510</f>
        <v>320000</v>
      </c>
      <c r="L510" s="6">
        <f>L511</f>
        <v>0</v>
      </c>
    </row>
    <row r="511" spans="1:12" ht="22.5" x14ac:dyDescent="0.25">
      <c r="A511" s="5" t="s">
        <v>23</v>
      </c>
      <c r="B511" s="5" t="s">
        <v>472</v>
      </c>
      <c r="C511" s="5" t="s">
        <v>473</v>
      </c>
      <c r="D511" s="6">
        <f t="shared" ref="D511:J511" si="136">+D513</f>
        <v>0</v>
      </c>
      <c r="E511" s="6">
        <f t="shared" si="136"/>
        <v>0</v>
      </c>
      <c r="F511" s="6">
        <f t="shared" si="136"/>
        <v>320000</v>
      </c>
      <c r="G511" s="6">
        <f t="shared" si="136"/>
        <v>320000</v>
      </c>
      <c r="H511" s="6">
        <f t="shared" si="136"/>
        <v>320000</v>
      </c>
      <c r="I511" s="6">
        <f t="shared" si="136"/>
        <v>320000</v>
      </c>
      <c r="J511" s="6">
        <f t="shared" si="136"/>
        <v>0</v>
      </c>
      <c r="K511" s="6">
        <f t="shared" si="135"/>
        <v>320000</v>
      </c>
      <c r="L511" s="6">
        <f>+L513</f>
        <v>0</v>
      </c>
    </row>
    <row r="512" spans="1:12" ht="22.5" x14ac:dyDescent="0.25">
      <c r="A512" s="5" t="s">
        <v>29</v>
      </c>
      <c r="B512" s="5" t="s">
        <v>474</v>
      </c>
      <c r="C512" s="5" t="s">
        <v>475</v>
      </c>
      <c r="D512" s="6">
        <f t="shared" ref="D512:J514" si="137">+D513</f>
        <v>0</v>
      </c>
      <c r="E512" s="6">
        <f t="shared" si="137"/>
        <v>0</v>
      </c>
      <c r="F512" s="6">
        <f t="shared" si="137"/>
        <v>320000</v>
      </c>
      <c r="G512" s="6">
        <f t="shared" si="137"/>
        <v>320000</v>
      </c>
      <c r="H512" s="6">
        <f t="shared" si="137"/>
        <v>320000</v>
      </c>
      <c r="I512" s="6">
        <f t="shared" si="137"/>
        <v>320000</v>
      </c>
      <c r="J512" s="6">
        <f t="shared" si="137"/>
        <v>0</v>
      </c>
      <c r="K512" s="6">
        <f t="shared" si="135"/>
        <v>320000</v>
      </c>
      <c r="L512" s="6">
        <f>+L513</f>
        <v>0</v>
      </c>
    </row>
    <row r="513" spans="1:12" ht="22.5" x14ac:dyDescent="0.25">
      <c r="A513" s="5" t="s">
        <v>497</v>
      </c>
      <c r="B513" s="5" t="s">
        <v>498</v>
      </c>
      <c r="C513" s="5" t="s">
        <v>274</v>
      </c>
      <c r="D513" s="6">
        <f t="shared" si="137"/>
        <v>0</v>
      </c>
      <c r="E513" s="6">
        <f t="shared" si="137"/>
        <v>0</v>
      </c>
      <c r="F513" s="6">
        <f t="shared" si="137"/>
        <v>320000</v>
      </c>
      <c r="G513" s="6">
        <f t="shared" si="137"/>
        <v>320000</v>
      </c>
      <c r="H513" s="6">
        <f t="shared" si="137"/>
        <v>320000</v>
      </c>
      <c r="I513" s="6">
        <f t="shared" si="137"/>
        <v>320000</v>
      </c>
      <c r="J513" s="6">
        <f t="shared" si="137"/>
        <v>0</v>
      </c>
      <c r="K513" s="6">
        <f t="shared" si="135"/>
        <v>320000</v>
      </c>
      <c r="L513" s="6">
        <f>+L514</f>
        <v>0</v>
      </c>
    </row>
    <row r="514" spans="1:12" ht="33" x14ac:dyDescent="0.25">
      <c r="A514" s="5" t="s">
        <v>398</v>
      </c>
      <c r="B514" s="5" t="s">
        <v>526</v>
      </c>
      <c r="C514" s="5" t="s">
        <v>527</v>
      </c>
      <c r="D514" s="6">
        <f t="shared" si="137"/>
        <v>0</v>
      </c>
      <c r="E514" s="6">
        <f t="shared" si="137"/>
        <v>0</v>
      </c>
      <c r="F514" s="6">
        <f t="shared" si="137"/>
        <v>320000</v>
      </c>
      <c r="G514" s="6">
        <f t="shared" si="137"/>
        <v>320000</v>
      </c>
      <c r="H514" s="6">
        <f t="shared" si="137"/>
        <v>320000</v>
      </c>
      <c r="I514" s="6">
        <f t="shared" si="137"/>
        <v>320000</v>
      </c>
      <c r="J514" s="6">
        <f t="shared" si="137"/>
        <v>0</v>
      </c>
      <c r="K514" s="6">
        <f t="shared" si="135"/>
        <v>320000</v>
      </c>
      <c r="L514" s="6">
        <f>+L515</f>
        <v>0</v>
      </c>
    </row>
    <row r="515" spans="1:12" x14ac:dyDescent="0.25">
      <c r="A515" s="5" t="s">
        <v>260</v>
      </c>
      <c r="B515" s="5" t="s">
        <v>601</v>
      </c>
      <c r="C515" s="5" t="s">
        <v>602</v>
      </c>
      <c r="D515" s="6">
        <v>0</v>
      </c>
      <c r="E515" s="6">
        <v>0</v>
      </c>
      <c r="F515" s="6">
        <v>320000</v>
      </c>
      <c r="G515" s="6">
        <v>320000</v>
      </c>
      <c r="H515" s="6">
        <v>320000</v>
      </c>
      <c r="I515" s="6">
        <v>320000</v>
      </c>
      <c r="J515" s="6">
        <v>0</v>
      </c>
      <c r="K515" s="6">
        <f t="shared" si="135"/>
        <v>320000</v>
      </c>
      <c r="L515" s="6">
        <v>0</v>
      </c>
    </row>
    <row r="516" spans="1:12" x14ac:dyDescent="0.25">
      <c r="A516" s="3"/>
      <c r="B516" s="3"/>
      <c r="C516" s="3"/>
      <c r="D516" s="4"/>
      <c r="E516" s="4"/>
      <c r="F516" s="4"/>
      <c r="G516" s="4"/>
      <c r="H516" s="4"/>
      <c r="I516" s="4"/>
      <c r="J516" s="4"/>
      <c r="K516" s="4"/>
      <c r="L516" s="4"/>
    </row>
    <row r="517" spans="1:12" x14ac:dyDescent="0.25">
      <c r="A517" s="9" t="s">
        <v>236</v>
      </c>
      <c r="B517" s="9"/>
      <c r="C517" s="9"/>
      <c r="D517" s="9"/>
      <c r="E517" s="9" t="s">
        <v>238</v>
      </c>
      <c r="F517" s="9"/>
      <c r="G517" s="9"/>
      <c r="H517" s="9"/>
      <c r="I517" s="9" t="s">
        <v>239</v>
      </c>
      <c r="J517" s="9"/>
      <c r="K517" s="9"/>
      <c r="L517" s="9"/>
    </row>
    <row r="518" spans="1:12" x14ac:dyDescent="0.25">
      <c r="A518" s="10" t="s">
        <v>237</v>
      </c>
      <c r="B518" s="10"/>
      <c r="C518" s="10"/>
      <c r="D518" s="10"/>
      <c r="E518" s="10"/>
      <c r="F518" s="10"/>
      <c r="G518" s="10"/>
      <c r="H518" s="10"/>
      <c r="I518" s="10" t="s">
        <v>240</v>
      </c>
      <c r="J518" s="10"/>
      <c r="K518" s="10"/>
      <c r="L518" s="10"/>
    </row>
    <row r="520" spans="1:12" x14ac:dyDescent="0.25">
      <c r="A520" s="12" t="s">
        <v>0</v>
      </c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</row>
    <row r="521" spans="1:12" x14ac:dyDescent="0.25">
      <c r="A521" s="12" t="s">
        <v>1</v>
      </c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</row>
    <row r="522" spans="1:12" x14ac:dyDescent="0.25">
      <c r="A522" s="13" t="s">
        <v>467</v>
      </c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</row>
    <row r="523" spans="1:12" ht="18" x14ac:dyDescent="0.25">
      <c r="A523" s="14" t="s">
        <v>468</v>
      </c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</row>
    <row r="524" spans="1:12" x14ac:dyDescent="0.25">
      <c r="A524" s="12" t="s">
        <v>603</v>
      </c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</row>
    <row r="525" spans="1:12" ht="15.75" thickBot="1" x14ac:dyDescent="0.3"/>
    <row r="526" spans="1:12" ht="15.75" thickBot="1" x14ac:dyDescent="0.3">
      <c r="A526" s="11" t="s">
        <v>5</v>
      </c>
      <c r="B526" s="11"/>
      <c r="C526" s="11" t="s">
        <v>7</v>
      </c>
      <c r="D526" s="11" t="s">
        <v>301</v>
      </c>
      <c r="E526" s="11"/>
      <c r="F526" s="11" t="s">
        <v>302</v>
      </c>
      <c r="G526" s="11"/>
      <c r="H526" s="11" t="s">
        <v>303</v>
      </c>
      <c r="I526" s="11" t="s">
        <v>304</v>
      </c>
      <c r="J526" s="11" t="s">
        <v>305</v>
      </c>
      <c r="K526" s="11" t="s">
        <v>306</v>
      </c>
      <c r="L526" s="11" t="s">
        <v>307</v>
      </c>
    </row>
    <row r="527" spans="1:12" ht="15.75" thickBot="1" x14ac:dyDescent="0.3">
      <c r="A527" s="11"/>
      <c r="B527" s="11"/>
      <c r="C527" s="11"/>
      <c r="D527" s="11" t="s">
        <v>308</v>
      </c>
      <c r="E527" s="11" t="s">
        <v>309</v>
      </c>
      <c r="F527" s="11" t="s">
        <v>308</v>
      </c>
      <c r="G527" s="11" t="s">
        <v>309</v>
      </c>
      <c r="H527" s="11"/>
      <c r="I527" s="11"/>
      <c r="J527" s="11"/>
      <c r="K527" s="11"/>
      <c r="L527" s="11"/>
    </row>
    <row r="528" spans="1:12" ht="15.75" thickBot="1" x14ac:dyDescent="0.3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</row>
    <row r="529" spans="1:12" ht="15.75" thickBot="1" x14ac:dyDescent="0.3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</row>
    <row r="530" spans="1:12" ht="15.75" thickBot="1" x14ac:dyDescent="0.3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</row>
    <row r="531" spans="1:12" ht="15.75" thickBot="1" x14ac:dyDescent="0.3">
      <c r="A531" s="11" t="s">
        <v>6</v>
      </c>
      <c r="B531" s="11"/>
      <c r="C531" s="1" t="s">
        <v>8</v>
      </c>
      <c r="D531" s="1">
        <v>1</v>
      </c>
      <c r="E531" s="1">
        <v>2</v>
      </c>
      <c r="F531" s="1">
        <v>3</v>
      </c>
      <c r="G531" s="1">
        <v>4</v>
      </c>
      <c r="H531" s="1">
        <v>5</v>
      </c>
      <c r="I531" s="1">
        <v>6</v>
      </c>
      <c r="J531" s="1">
        <v>7</v>
      </c>
      <c r="K531" s="1" t="s">
        <v>310</v>
      </c>
      <c r="L531" s="1">
        <v>9</v>
      </c>
    </row>
    <row r="532" spans="1:12" x14ac:dyDescent="0.25">
      <c r="A532" s="5" t="s">
        <v>20</v>
      </c>
      <c r="B532" s="5" t="s">
        <v>470</v>
      </c>
      <c r="C532" s="5" t="s">
        <v>471</v>
      </c>
      <c r="D532" s="6">
        <f t="shared" ref="D532:J532" si="138">D533</f>
        <v>0</v>
      </c>
      <c r="E532" s="6">
        <f t="shared" si="138"/>
        <v>0</v>
      </c>
      <c r="F532" s="6">
        <f t="shared" si="138"/>
        <v>216000</v>
      </c>
      <c r="G532" s="6">
        <f t="shared" si="138"/>
        <v>216000</v>
      </c>
      <c r="H532" s="6">
        <f t="shared" si="138"/>
        <v>216000</v>
      </c>
      <c r="I532" s="6">
        <f t="shared" si="138"/>
        <v>216000</v>
      </c>
      <c r="J532" s="6">
        <f t="shared" si="138"/>
        <v>157151</v>
      </c>
      <c r="K532" s="6">
        <f t="shared" ref="K532:K538" si="139">I532-J532</f>
        <v>58849</v>
      </c>
      <c r="L532" s="6">
        <f>L533</f>
        <v>185554</v>
      </c>
    </row>
    <row r="533" spans="1:12" ht="22.5" x14ac:dyDescent="0.25">
      <c r="A533" s="5" t="s">
        <v>23</v>
      </c>
      <c r="B533" s="5" t="s">
        <v>472</v>
      </c>
      <c r="C533" s="5" t="s">
        <v>473</v>
      </c>
      <c r="D533" s="6">
        <f t="shared" ref="D533:J533" si="140">+D535</f>
        <v>0</v>
      </c>
      <c r="E533" s="6">
        <f t="shared" si="140"/>
        <v>0</v>
      </c>
      <c r="F533" s="6">
        <f t="shared" si="140"/>
        <v>216000</v>
      </c>
      <c r="G533" s="6">
        <f t="shared" si="140"/>
        <v>216000</v>
      </c>
      <c r="H533" s="6">
        <f t="shared" si="140"/>
        <v>216000</v>
      </c>
      <c r="I533" s="6">
        <f t="shared" si="140"/>
        <v>216000</v>
      </c>
      <c r="J533" s="6">
        <f t="shared" si="140"/>
        <v>157151</v>
      </c>
      <c r="K533" s="6">
        <f t="shared" si="139"/>
        <v>58849</v>
      </c>
      <c r="L533" s="6">
        <f>+L535</f>
        <v>185554</v>
      </c>
    </row>
    <row r="534" spans="1:12" ht="22.5" x14ac:dyDescent="0.25">
      <c r="A534" s="5" t="s">
        <v>29</v>
      </c>
      <c r="B534" s="5" t="s">
        <v>474</v>
      </c>
      <c r="C534" s="5" t="s">
        <v>475</v>
      </c>
      <c r="D534" s="6">
        <f t="shared" ref="D534:J534" si="141">+D535</f>
        <v>0</v>
      </c>
      <c r="E534" s="6">
        <f t="shared" si="141"/>
        <v>0</v>
      </c>
      <c r="F534" s="6">
        <f t="shared" si="141"/>
        <v>216000</v>
      </c>
      <c r="G534" s="6">
        <f t="shared" si="141"/>
        <v>216000</v>
      </c>
      <c r="H534" s="6">
        <f t="shared" si="141"/>
        <v>216000</v>
      </c>
      <c r="I534" s="6">
        <f t="shared" si="141"/>
        <v>216000</v>
      </c>
      <c r="J534" s="6">
        <f t="shared" si="141"/>
        <v>157151</v>
      </c>
      <c r="K534" s="6">
        <f t="shared" si="139"/>
        <v>58849</v>
      </c>
      <c r="L534" s="6">
        <f>+L535</f>
        <v>185554</v>
      </c>
    </row>
    <row r="535" spans="1:12" ht="22.5" x14ac:dyDescent="0.25">
      <c r="A535" s="5" t="s">
        <v>497</v>
      </c>
      <c r="B535" s="5" t="s">
        <v>498</v>
      </c>
      <c r="C535" s="5" t="s">
        <v>274</v>
      </c>
      <c r="D535" s="6">
        <f t="shared" ref="D535:J535" si="142">D536</f>
        <v>0</v>
      </c>
      <c r="E535" s="6">
        <f t="shared" si="142"/>
        <v>0</v>
      </c>
      <c r="F535" s="6">
        <f t="shared" si="142"/>
        <v>216000</v>
      </c>
      <c r="G535" s="6">
        <f t="shared" si="142"/>
        <v>216000</v>
      </c>
      <c r="H535" s="6">
        <f t="shared" si="142"/>
        <v>216000</v>
      </c>
      <c r="I535" s="6">
        <f t="shared" si="142"/>
        <v>216000</v>
      </c>
      <c r="J535" s="6">
        <f t="shared" si="142"/>
        <v>157151</v>
      </c>
      <c r="K535" s="6">
        <f t="shared" si="139"/>
        <v>58849</v>
      </c>
      <c r="L535" s="6">
        <f>L536</f>
        <v>185554</v>
      </c>
    </row>
    <row r="536" spans="1:12" x14ac:dyDescent="0.25">
      <c r="A536" s="5" t="s">
        <v>249</v>
      </c>
      <c r="B536" s="5" t="s">
        <v>499</v>
      </c>
      <c r="C536" s="5" t="s">
        <v>500</v>
      </c>
      <c r="D536" s="6">
        <f t="shared" ref="D536:J536" si="143">+D537+D538</f>
        <v>0</v>
      </c>
      <c r="E536" s="6">
        <f t="shared" si="143"/>
        <v>0</v>
      </c>
      <c r="F536" s="6">
        <f t="shared" si="143"/>
        <v>216000</v>
      </c>
      <c r="G536" s="6">
        <f t="shared" si="143"/>
        <v>216000</v>
      </c>
      <c r="H536" s="6">
        <f t="shared" si="143"/>
        <v>216000</v>
      </c>
      <c r="I536" s="6">
        <f t="shared" si="143"/>
        <v>216000</v>
      </c>
      <c r="J536" s="6">
        <f t="shared" si="143"/>
        <v>157151</v>
      </c>
      <c r="K536" s="6">
        <f t="shared" si="139"/>
        <v>58849</v>
      </c>
      <c r="L536" s="6">
        <f>+L537+L538</f>
        <v>185554</v>
      </c>
    </row>
    <row r="537" spans="1:12" x14ac:dyDescent="0.25">
      <c r="A537" s="5" t="s">
        <v>101</v>
      </c>
      <c r="B537" s="5" t="s">
        <v>505</v>
      </c>
      <c r="C537" s="5" t="s">
        <v>506</v>
      </c>
      <c r="D537" s="6">
        <v>0</v>
      </c>
      <c r="E537" s="6">
        <v>0</v>
      </c>
      <c r="F537" s="6">
        <v>162500</v>
      </c>
      <c r="G537" s="6">
        <v>162500</v>
      </c>
      <c r="H537" s="6">
        <v>162500</v>
      </c>
      <c r="I537" s="6">
        <v>162500</v>
      </c>
      <c r="J537" s="6">
        <v>106665</v>
      </c>
      <c r="K537" s="6">
        <f t="shared" si="139"/>
        <v>55835</v>
      </c>
      <c r="L537" s="6">
        <v>134937</v>
      </c>
    </row>
    <row r="538" spans="1:12" ht="22.5" x14ac:dyDescent="0.25">
      <c r="A538" s="5" t="s">
        <v>119</v>
      </c>
      <c r="B538" s="5" t="s">
        <v>515</v>
      </c>
      <c r="C538" s="5" t="s">
        <v>516</v>
      </c>
      <c r="D538" s="6">
        <v>0</v>
      </c>
      <c r="E538" s="6">
        <v>0</v>
      </c>
      <c r="F538" s="6">
        <v>53500</v>
      </c>
      <c r="G538" s="6">
        <v>53500</v>
      </c>
      <c r="H538" s="6">
        <v>53500</v>
      </c>
      <c r="I538" s="6">
        <v>53500</v>
      </c>
      <c r="J538" s="6">
        <v>50486</v>
      </c>
      <c r="K538" s="6">
        <f t="shared" si="139"/>
        <v>3014</v>
      </c>
      <c r="L538" s="6">
        <v>50617</v>
      </c>
    </row>
    <row r="539" spans="1:12" x14ac:dyDescent="0.25">
      <c r="A539" s="3"/>
      <c r="B539" s="3"/>
      <c r="C539" s="3"/>
      <c r="D539" s="4"/>
      <c r="E539" s="4"/>
      <c r="F539" s="4"/>
      <c r="G539" s="4"/>
      <c r="H539" s="4"/>
      <c r="I539" s="4"/>
      <c r="J539" s="4"/>
      <c r="K539" s="4"/>
      <c r="L539" s="4"/>
    </row>
    <row r="540" spans="1:12" x14ac:dyDescent="0.25">
      <c r="A540" s="9" t="s">
        <v>236</v>
      </c>
      <c r="B540" s="9"/>
      <c r="C540" s="9"/>
      <c r="D540" s="9"/>
      <c r="E540" s="9" t="s">
        <v>238</v>
      </c>
      <c r="F540" s="9"/>
      <c r="G540" s="9"/>
      <c r="H540" s="9"/>
      <c r="I540" s="9" t="s">
        <v>239</v>
      </c>
      <c r="J540" s="9"/>
      <c r="K540" s="9"/>
      <c r="L540" s="9"/>
    </row>
    <row r="541" spans="1:12" x14ac:dyDescent="0.25">
      <c r="A541" s="10" t="s">
        <v>237</v>
      </c>
      <c r="B541" s="10"/>
      <c r="C541" s="10"/>
      <c r="D541" s="10"/>
      <c r="E541" s="10"/>
      <c r="F541" s="10"/>
      <c r="G541" s="10"/>
      <c r="H541" s="10"/>
      <c r="I541" s="10" t="s">
        <v>240</v>
      </c>
      <c r="J541" s="10"/>
      <c r="K541" s="10"/>
      <c r="L541" s="10"/>
    </row>
    <row r="543" spans="1:12" x14ac:dyDescent="0.25">
      <c r="A543" s="12" t="s">
        <v>0</v>
      </c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</row>
    <row r="544" spans="1:12" x14ac:dyDescent="0.25">
      <c r="A544" s="12" t="s">
        <v>1</v>
      </c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</row>
    <row r="545" spans="1:12" x14ac:dyDescent="0.25">
      <c r="A545" s="13" t="s">
        <v>467</v>
      </c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</row>
    <row r="546" spans="1:12" ht="18" x14ac:dyDescent="0.25">
      <c r="A546" s="14" t="s">
        <v>468</v>
      </c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</row>
    <row r="547" spans="1:12" x14ac:dyDescent="0.25">
      <c r="A547" s="12" t="s">
        <v>604</v>
      </c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</row>
    <row r="548" spans="1:12" ht="15.75" thickBot="1" x14ac:dyDescent="0.3"/>
    <row r="549" spans="1:12" ht="15.75" thickBot="1" x14ac:dyDescent="0.3">
      <c r="A549" s="11" t="s">
        <v>5</v>
      </c>
      <c r="B549" s="11"/>
      <c r="C549" s="11" t="s">
        <v>7</v>
      </c>
      <c r="D549" s="11" t="s">
        <v>301</v>
      </c>
      <c r="E549" s="11"/>
      <c r="F549" s="11" t="s">
        <v>302</v>
      </c>
      <c r="G549" s="11"/>
      <c r="H549" s="11" t="s">
        <v>303</v>
      </c>
      <c r="I549" s="11" t="s">
        <v>304</v>
      </c>
      <c r="J549" s="11" t="s">
        <v>305</v>
      </c>
      <c r="K549" s="11" t="s">
        <v>306</v>
      </c>
      <c r="L549" s="11" t="s">
        <v>307</v>
      </c>
    </row>
    <row r="550" spans="1:12" ht="15.75" thickBot="1" x14ac:dyDescent="0.3">
      <c r="A550" s="11"/>
      <c r="B550" s="11"/>
      <c r="C550" s="11"/>
      <c r="D550" s="11" t="s">
        <v>308</v>
      </c>
      <c r="E550" s="11" t="s">
        <v>309</v>
      </c>
      <c r="F550" s="11" t="s">
        <v>308</v>
      </c>
      <c r="G550" s="11" t="s">
        <v>309</v>
      </c>
      <c r="H550" s="11"/>
      <c r="I550" s="11"/>
      <c r="J550" s="11"/>
      <c r="K550" s="11"/>
      <c r="L550" s="11"/>
    </row>
    <row r="551" spans="1:12" ht="15.75" thickBot="1" x14ac:dyDescent="0.3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</row>
    <row r="552" spans="1:12" ht="15.75" thickBot="1" x14ac:dyDescent="0.3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</row>
    <row r="553" spans="1:12" ht="15.75" thickBot="1" x14ac:dyDescent="0.3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</row>
    <row r="554" spans="1:12" ht="15.75" thickBot="1" x14ac:dyDescent="0.3">
      <c r="A554" s="11" t="s">
        <v>6</v>
      </c>
      <c r="B554" s="11"/>
      <c r="C554" s="1" t="s">
        <v>8</v>
      </c>
      <c r="D554" s="1">
        <v>1</v>
      </c>
      <c r="E554" s="1">
        <v>2</v>
      </c>
      <c r="F554" s="1">
        <v>3</v>
      </c>
      <c r="G554" s="1">
        <v>4</v>
      </c>
      <c r="H554" s="1">
        <v>5</v>
      </c>
      <c r="I554" s="1">
        <v>6</v>
      </c>
      <c r="J554" s="1">
        <v>7</v>
      </c>
      <c r="K554" s="1" t="s">
        <v>310</v>
      </c>
      <c r="L554" s="1">
        <v>9</v>
      </c>
    </row>
    <row r="555" spans="1:12" x14ac:dyDescent="0.25">
      <c r="A555" s="5" t="s">
        <v>20</v>
      </c>
      <c r="B555" s="5" t="s">
        <v>470</v>
      </c>
      <c r="C555" s="5" t="s">
        <v>471</v>
      </c>
      <c r="D555" s="6">
        <f t="shared" ref="D555:J555" si="144">D556+D576</f>
        <v>0</v>
      </c>
      <c r="E555" s="6">
        <f t="shared" si="144"/>
        <v>0</v>
      </c>
      <c r="F555" s="6">
        <f t="shared" si="144"/>
        <v>27053000</v>
      </c>
      <c r="G555" s="6">
        <f t="shared" si="144"/>
        <v>26949350</v>
      </c>
      <c r="H555" s="6">
        <f t="shared" si="144"/>
        <v>27044200</v>
      </c>
      <c r="I555" s="6">
        <f t="shared" si="144"/>
        <v>26948550</v>
      </c>
      <c r="J555" s="6">
        <f t="shared" si="144"/>
        <v>4315407</v>
      </c>
      <c r="K555" s="6">
        <f t="shared" ref="K555:K581" si="145">I555-J555</f>
        <v>22633143</v>
      </c>
      <c r="L555" s="6">
        <f>L556+L576</f>
        <v>602329</v>
      </c>
    </row>
    <row r="556" spans="1:12" ht="22.5" x14ac:dyDescent="0.25">
      <c r="A556" s="5" t="s">
        <v>23</v>
      </c>
      <c r="B556" s="5" t="s">
        <v>472</v>
      </c>
      <c r="C556" s="5" t="s">
        <v>473</v>
      </c>
      <c r="D556" s="6">
        <f t="shared" ref="D556:J556" si="146">D558+D564+D575</f>
        <v>0</v>
      </c>
      <c r="E556" s="6">
        <f t="shared" si="146"/>
        <v>0</v>
      </c>
      <c r="F556" s="6">
        <f t="shared" si="146"/>
        <v>740000</v>
      </c>
      <c r="G556" s="6">
        <f t="shared" si="146"/>
        <v>636350</v>
      </c>
      <c r="H556" s="6">
        <f t="shared" si="146"/>
        <v>731200</v>
      </c>
      <c r="I556" s="6">
        <f t="shared" si="146"/>
        <v>635550</v>
      </c>
      <c r="J556" s="6">
        <f t="shared" si="146"/>
        <v>581004</v>
      </c>
      <c r="K556" s="6">
        <f t="shared" si="145"/>
        <v>54546</v>
      </c>
      <c r="L556" s="6">
        <f>L558+L564+L575</f>
        <v>580352</v>
      </c>
    </row>
    <row r="557" spans="1:12" ht="22.5" x14ac:dyDescent="0.25">
      <c r="A557" s="5" t="s">
        <v>29</v>
      </c>
      <c r="B557" s="5" t="s">
        <v>474</v>
      </c>
      <c r="C557" s="5" t="s">
        <v>475</v>
      </c>
      <c r="D557" s="6">
        <f t="shared" ref="D557:J557" si="147">D558+D564</f>
        <v>0</v>
      </c>
      <c r="E557" s="6">
        <f t="shared" si="147"/>
        <v>0</v>
      </c>
      <c r="F557" s="6">
        <f t="shared" si="147"/>
        <v>740000</v>
      </c>
      <c r="G557" s="6">
        <f t="shared" si="147"/>
        <v>636350</v>
      </c>
      <c r="H557" s="6">
        <f t="shared" si="147"/>
        <v>732000</v>
      </c>
      <c r="I557" s="6">
        <f t="shared" si="147"/>
        <v>636350</v>
      </c>
      <c r="J557" s="6">
        <f t="shared" si="147"/>
        <v>581804</v>
      </c>
      <c r="K557" s="6">
        <f t="shared" si="145"/>
        <v>54546</v>
      </c>
      <c r="L557" s="6">
        <f>L558+L564</f>
        <v>580352</v>
      </c>
    </row>
    <row r="558" spans="1:12" ht="22.5" x14ac:dyDescent="0.25">
      <c r="A558" s="5" t="s">
        <v>321</v>
      </c>
      <c r="B558" s="5" t="s">
        <v>476</v>
      </c>
      <c r="C558" s="5" t="s">
        <v>38</v>
      </c>
      <c r="D558" s="6">
        <f t="shared" ref="D558:J558" si="148">D559+D562</f>
        <v>0</v>
      </c>
      <c r="E558" s="6">
        <f t="shared" si="148"/>
        <v>0</v>
      </c>
      <c r="F558" s="6">
        <f t="shared" si="148"/>
        <v>436000</v>
      </c>
      <c r="G558" s="6">
        <f t="shared" si="148"/>
        <v>340350</v>
      </c>
      <c r="H558" s="6">
        <f t="shared" si="148"/>
        <v>436000</v>
      </c>
      <c r="I558" s="6">
        <f t="shared" si="148"/>
        <v>340350</v>
      </c>
      <c r="J558" s="6">
        <f t="shared" si="148"/>
        <v>321343</v>
      </c>
      <c r="K558" s="6">
        <f t="shared" si="145"/>
        <v>19007</v>
      </c>
      <c r="L558" s="6">
        <f>L559+L562</f>
        <v>316497</v>
      </c>
    </row>
    <row r="559" spans="1:12" x14ac:dyDescent="0.25">
      <c r="A559" s="5" t="s">
        <v>271</v>
      </c>
      <c r="B559" s="5" t="s">
        <v>477</v>
      </c>
      <c r="C559" s="5" t="s">
        <v>478</v>
      </c>
      <c r="D559" s="6">
        <f t="shared" ref="D559:J559" si="149">D560+D561</f>
        <v>0</v>
      </c>
      <c r="E559" s="6">
        <f t="shared" si="149"/>
        <v>0</v>
      </c>
      <c r="F559" s="6">
        <f t="shared" si="149"/>
        <v>426350</v>
      </c>
      <c r="G559" s="6">
        <f t="shared" si="149"/>
        <v>332900</v>
      </c>
      <c r="H559" s="6">
        <f t="shared" si="149"/>
        <v>426350</v>
      </c>
      <c r="I559" s="6">
        <f t="shared" si="149"/>
        <v>332900</v>
      </c>
      <c r="J559" s="6">
        <f t="shared" si="149"/>
        <v>314325</v>
      </c>
      <c r="K559" s="6">
        <f t="shared" si="145"/>
        <v>18575</v>
      </c>
      <c r="L559" s="6">
        <f>L560+L561</f>
        <v>309689</v>
      </c>
    </row>
    <row r="560" spans="1:12" x14ac:dyDescent="0.25">
      <c r="A560" s="5" t="s">
        <v>243</v>
      </c>
      <c r="B560" s="5" t="s">
        <v>479</v>
      </c>
      <c r="C560" s="5" t="s">
        <v>480</v>
      </c>
      <c r="D560" s="6">
        <v>0</v>
      </c>
      <c r="E560" s="6">
        <v>0</v>
      </c>
      <c r="F560" s="6">
        <v>402950</v>
      </c>
      <c r="G560" s="6">
        <v>314000</v>
      </c>
      <c r="H560" s="6">
        <v>402950</v>
      </c>
      <c r="I560" s="6">
        <v>314000</v>
      </c>
      <c r="J560" s="6">
        <v>298084</v>
      </c>
      <c r="K560" s="6">
        <f t="shared" si="145"/>
        <v>15916</v>
      </c>
      <c r="L560" s="6">
        <v>294220</v>
      </c>
    </row>
    <row r="561" spans="1:12" x14ac:dyDescent="0.25">
      <c r="A561" s="5" t="s">
        <v>62</v>
      </c>
      <c r="B561" s="5" t="s">
        <v>486</v>
      </c>
      <c r="C561" s="5" t="s">
        <v>487</v>
      </c>
      <c r="D561" s="6">
        <v>0</v>
      </c>
      <c r="E561" s="6">
        <v>0</v>
      </c>
      <c r="F561" s="6">
        <v>23400</v>
      </c>
      <c r="G561" s="6">
        <v>18900</v>
      </c>
      <c r="H561" s="6">
        <v>23400</v>
      </c>
      <c r="I561" s="6">
        <v>18900</v>
      </c>
      <c r="J561" s="6">
        <v>16241</v>
      </c>
      <c r="K561" s="6">
        <f t="shared" si="145"/>
        <v>2659</v>
      </c>
      <c r="L561" s="6">
        <v>15469</v>
      </c>
    </row>
    <row r="562" spans="1:12" x14ac:dyDescent="0.25">
      <c r="A562" s="5" t="s">
        <v>247</v>
      </c>
      <c r="B562" s="5" t="s">
        <v>492</v>
      </c>
      <c r="C562" s="5" t="s">
        <v>493</v>
      </c>
      <c r="D562" s="6">
        <f t="shared" ref="D562:J562" si="150">+D563</f>
        <v>0</v>
      </c>
      <c r="E562" s="6">
        <f t="shared" si="150"/>
        <v>0</v>
      </c>
      <c r="F562" s="6">
        <f t="shared" si="150"/>
        <v>9650</v>
      </c>
      <c r="G562" s="6">
        <f t="shared" si="150"/>
        <v>7450</v>
      </c>
      <c r="H562" s="6">
        <f t="shared" si="150"/>
        <v>9650</v>
      </c>
      <c r="I562" s="6">
        <f t="shared" si="150"/>
        <v>7450</v>
      </c>
      <c r="J562" s="6">
        <f t="shared" si="150"/>
        <v>7018</v>
      </c>
      <c r="K562" s="6">
        <f t="shared" si="145"/>
        <v>432</v>
      </c>
      <c r="L562" s="6">
        <f>+L563</f>
        <v>6808</v>
      </c>
    </row>
    <row r="563" spans="1:12" x14ac:dyDescent="0.25">
      <c r="A563" s="5" t="s">
        <v>494</v>
      </c>
      <c r="B563" s="5" t="s">
        <v>495</v>
      </c>
      <c r="C563" s="5" t="s">
        <v>496</v>
      </c>
      <c r="D563" s="6">
        <v>0</v>
      </c>
      <c r="E563" s="6">
        <v>0</v>
      </c>
      <c r="F563" s="6">
        <v>9650</v>
      </c>
      <c r="G563" s="6">
        <v>7450</v>
      </c>
      <c r="H563" s="6">
        <v>9650</v>
      </c>
      <c r="I563" s="6">
        <v>7450</v>
      </c>
      <c r="J563" s="6">
        <v>7018</v>
      </c>
      <c r="K563" s="6">
        <f t="shared" si="145"/>
        <v>432</v>
      </c>
      <c r="L563" s="6">
        <v>6808</v>
      </c>
    </row>
    <row r="564" spans="1:12" ht="22.5" x14ac:dyDescent="0.25">
      <c r="A564" s="5" t="s">
        <v>497</v>
      </c>
      <c r="B564" s="5" t="s">
        <v>498</v>
      </c>
      <c r="C564" s="5" t="s">
        <v>274</v>
      </c>
      <c r="D564" s="6">
        <f t="shared" ref="D564:J564" si="151">D565+D570</f>
        <v>0</v>
      </c>
      <c r="E564" s="6">
        <f t="shared" si="151"/>
        <v>0</v>
      </c>
      <c r="F564" s="6">
        <f t="shared" si="151"/>
        <v>304000</v>
      </c>
      <c r="G564" s="6">
        <f t="shared" si="151"/>
        <v>296000</v>
      </c>
      <c r="H564" s="6">
        <f t="shared" si="151"/>
        <v>296000</v>
      </c>
      <c r="I564" s="6">
        <f t="shared" si="151"/>
        <v>296000</v>
      </c>
      <c r="J564" s="6">
        <f t="shared" si="151"/>
        <v>260461</v>
      </c>
      <c r="K564" s="6">
        <f t="shared" si="145"/>
        <v>35539</v>
      </c>
      <c r="L564" s="6">
        <f>L565+L570</f>
        <v>263855</v>
      </c>
    </row>
    <row r="565" spans="1:12" x14ac:dyDescent="0.25">
      <c r="A565" s="5" t="s">
        <v>249</v>
      </c>
      <c r="B565" s="5" t="s">
        <v>499</v>
      </c>
      <c r="C565" s="5" t="s">
        <v>500</v>
      </c>
      <c r="D565" s="6">
        <f t="shared" ref="D565:J565" si="152">+D566+D567+D568+D569</f>
        <v>0</v>
      </c>
      <c r="E565" s="6">
        <f t="shared" si="152"/>
        <v>0</v>
      </c>
      <c r="F565" s="6">
        <f t="shared" si="152"/>
        <v>300300</v>
      </c>
      <c r="G565" s="6">
        <f t="shared" si="152"/>
        <v>292300</v>
      </c>
      <c r="H565" s="6">
        <f t="shared" si="152"/>
        <v>292300</v>
      </c>
      <c r="I565" s="6">
        <f t="shared" si="152"/>
        <v>292300</v>
      </c>
      <c r="J565" s="6">
        <f t="shared" si="152"/>
        <v>256840</v>
      </c>
      <c r="K565" s="6">
        <f t="shared" si="145"/>
        <v>35460</v>
      </c>
      <c r="L565" s="6">
        <f>+L566+L567+L568+L569</f>
        <v>260234</v>
      </c>
    </row>
    <row r="566" spans="1:12" x14ac:dyDescent="0.25">
      <c r="A566" s="5" t="s">
        <v>104</v>
      </c>
      <c r="B566" s="5" t="s">
        <v>507</v>
      </c>
      <c r="C566" s="5" t="s">
        <v>508</v>
      </c>
      <c r="D566" s="6">
        <v>0</v>
      </c>
      <c r="E566" s="6">
        <v>0</v>
      </c>
      <c r="F566" s="6">
        <v>130000</v>
      </c>
      <c r="G566" s="6">
        <v>127350</v>
      </c>
      <c r="H566" s="6">
        <v>127350</v>
      </c>
      <c r="I566" s="6">
        <v>127350</v>
      </c>
      <c r="J566" s="6">
        <v>121907</v>
      </c>
      <c r="K566" s="6">
        <f t="shared" si="145"/>
        <v>5443</v>
      </c>
      <c r="L566" s="6">
        <v>109839</v>
      </c>
    </row>
    <row r="567" spans="1:12" x14ac:dyDescent="0.25">
      <c r="A567" s="5" t="s">
        <v>107</v>
      </c>
      <c r="B567" s="5" t="s">
        <v>509</v>
      </c>
      <c r="C567" s="5" t="s">
        <v>510</v>
      </c>
      <c r="D567" s="6">
        <v>0</v>
      </c>
      <c r="E567" s="6">
        <v>0</v>
      </c>
      <c r="F567" s="6">
        <v>65500</v>
      </c>
      <c r="G567" s="6">
        <v>60500</v>
      </c>
      <c r="H567" s="6">
        <v>60500</v>
      </c>
      <c r="I567" s="6">
        <v>60500</v>
      </c>
      <c r="J567" s="6">
        <v>41813</v>
      </c>
      <c r="K567" s="6">
        <f t="shared" si="145"/>
        <v>18687</v>
      </c>
      <c r="L567" s="6">
        <v>60255</v>
      </c>
    </row>
    <row r="568" spans="1:12" x14ac:dyDescent="0.25">
      <c r="A568" s="5" t="s">
        <v>110</v>
      </c>
      <c r="B568" s="5" t="s">
        <v>511</v>
      </c>
      <c r="C568" s="5" t="s">
        <v>512</v>
      </c>
      <c r="D568" s="6">
        <v>0</v>
      </c>
      <c r="E568" s="6">
        <v>0</v>
      </c>
      <c r="F568" s="6">
        <v>21500</v>
      </c>
      <c r="G568" s="6">
        <v>21150</v>
      </c>
      <c r="H568" s="6">
        <v>21150</v>
      </c>
      <c r="I568" s="6">
        <v>21150</v>
      </c>
      <c r="J568" s="6">
        <v>21143</v>
      </c>
      <c r="K568" s="6">
        <f t="shared" si="145"/>
        <v>7</v>
      </c>
      <c r="L568" s="6">
        <v>21143</v>
      </c>
    </row>
    <row r="569" spans="1:12" ht="22.5" x14ac:dyDescent="0.25">
      <c r="A569" s="5" t="s">
        <v>119</v>
      </c>
      <c r="B569" s="5" t="s">
        <v>515</v>
      </c>
      <c r="C569" s="5" t="s">
        <v>516</v>
      </c>
      <c r="D569" s="6">
        <v>0</v>
      </c>
      <c r="E569" s="6">
        <v>0</v>
      </c>
      <c r="F569" s="6">
        <v>83300</v>
      </c>
      <c r="G569" s="6">
        <v>83300</v>
      </c>
      <c r="H569" s="6">
        <v>83300</v>
      </c>
      <c r="I569" s="6">
        <v>83300</v>
      </c>
      <c r="J569" s="6">
        <v>71977</v>
      </c>
      <c r="K569" s="6">
        <f t="shared" si="145"/>
        <v>11323</v>
      </c>
      <c r="L569" s="6">
        <v>68997</v>
      </c>
    </row>
    <row r="570" spans="1:12" ht="33" x14ac:dyDescent="0.25">
      <c r="A570" s="5" t="s">
        <v>398</v>
      </c>
      <c r="B570" s="5" t="s">
        <v>526</v>
      </c>
      <c r="C570" s="5" t="s">
        <v>527</v>
      </c>
      <c r="D570" s="6">
        <f t="shared" ref="D570:J570" si="153">+D571</f>
        <v>0</v>
      </c>
      <c r="E570" s="6">
        <f t="shared" si="153"/>
        <v>0</v>
      </c>
      <c r="F570" s="6">
        <f t="shared" si="153"/>
        <v>3700</v>
      </c>
      <c r="G570" s="6">
        <f t="shared" si="153"/>
        <v>3700</v>
      </c>
      <c r="H570" s="6">
        <f t="shared" si="153"/>
        <v>3700</v>
      </c>
      <c r="I570" s="6">
        <f t="shared" si="153"/>
        <v>3700</v>
      </c>
      <c r="J570" s="6">
        <f t="shared" si="153"/>
        <v>3621</v>
      </c>
      <c r="K570" s="6">
        <f t="shared" si="145"/>
        <v>79</v>
      </c>
      <c r="L570" s="6">
        <f>+L571</f>
        <v>3621</v>
      </c>
    </row>
    <row r="571" spans="1:12" x14ac:dyDescent="0.25">
      <c r="A571" s="5" t="s">
        <v>444</v>
      </c>
      <c r="B571" s="5" t="s">
        <v>528</v>
      </c>
      <c r="C571" s="5" t="s">
        <v>529</v>
      </c>
      <c r="D571" s="6">
        <v>0</v>
      </c>
      <c r="E571" s="6">
        <v>0</v>
      </c>
      <c r="F571" s="6">
        <v>3700</v>
      </c>
      <c r="G571" s="6">
        <v>3700</v>
      </c>
      <c r="H571" s="6">
        <v>3700</v>
      </c>
      <c r="I571" s="6">
        <v>3700</v>
      </c>
      <c r="J571" s="6">
        <v>3621</v>
      </c>
      <c r="K571" s="6">
        <f t="shared" si="145"/>
        <v>79</v>
      </c>
      <c r="L571" s="6">
        <v>3621</v>
      </c>
    </row>
    <row r="572" spans="1:12" ht="22.5" x14ac:dyDescent="0.25">
      <c r="A572" s="5" t="s">
        <v>605</v>
      </c>
      <c r="B572" s="5" t="s">
        <v>606</v>
      </c>
      <c r="C572" s="5" t="s">
        <v>383</v>
      </c>
      <c r="D572" s="6">
        <f t="shared" ref="D572:J572" si="154">D575</f>
        <v>0</v>
      </c>
      <c r="E572" s="6">
        <f t="shared" si="154"/>
        <v>0</v>
      </c>
      <c r="F572" s="6">
        <f t="shared" si="154"/>
        <v>0</v>
      </c>
      <c r="G572" s="6">
        <f t="shared" si="154"/>
        <v>0</v>
      </c>
      <c r="H572" s="6">
        <f t="shared" si="154"/>
        <v>-800</v>
      </c>
      <c r="I572" s="6">
        <f t="shared" si="154"/>
        <v>-800</v>
      </c>
      <c r="J572" s="6">
        <f t="shared" si="154"/>
        <v>-800</v>
      </c>
      <c r="K572" s="6">
        <f t="shared" si="145"/>
        <v>0</v>
      </c>
      <c r="L572" s="6">
        <f>L575</f>
        <v>0</v>
      </c>
    </row>
    <row r="573" spans="1:12" ht="22.5" x14ac:dyDescent="0.25">
      <c r="A573" s="5" t="s">
        <v>607</v>
      </c>
      <c r="B573" s="5" t="s">
        <v>608</v>
      </c>
      <c r="C573" s="5" t="s">
        <v>386</v>
      </c>
      <c r="D573" s="6">
        <f t="shared" ref="D573:J573" si="155">D575</f>
        <v>0</v>
      </c>
      <c r="E573" s="6">
        <f t="shared" si="155"/>
        <v>0</v>
      </c>
      <c r="F573" s="6">
        <f t="shared" si="155"/>
        <v>0</v>
      </c>
      <c r="G573" s="6">
        <f t="shared" si="155"/>
        <v>0</v>
      </c>
      <c r="H573" s="6">
        <f t="shared" si="155"/>
        <v>-800</v>
      </c>
      <c r="I573" s="6">
        <f t="shared" si="155"/>
        <v>-800</v>
      </c>
      <c r="J573" s="6">
        <f t="shared" si="155"/>
        <v>-800</v>
      </c>
      <c r="K573" s="6">
        <f t="shared" si="145"/>
        <v>0</v>
      </c>
      <c r="L573" s="6">
        <f>L575</f>
        <v>0</v>
      </c>
    </row>
    <row r="574" spans="1:12" ht="22.5" x14ac:dyDescent="0.25">
      <c r="A574" s="5" t="s">
        <v>609</v>
      </c>
      <c r="B574" s="5" t="s">
        <v>610</v>
      </c>
      <c r="C574" s="5" t="s">
        <v>611</v>
      </c>
      <c r="D574" s="6">
        <f t="shared" ref="D574:J574" si="156">D575</f>
        <v>0</v>
      </c>
      <c r="E574" s="6">
        <f t="shared" si="156"/>
        <v>0</v>
      </c>
      <c r="F574" s="6">
        <f t="shared" si="156"/>
        <v>0</v>
      </c>
      <c r="G574" s="6">
        <f t="shared" si="156"/>
        <v>0</v>
      </c>
      <c r="H574" s="6">
        <f t="shared" si="156"/>
        <v>-800</v>
      </c>
      <c r="I574" s="6">
        <f t="shared" si="156"/>
        <v>-800</v>
      </c>
      <c r="J574" s="6">
        <f t="shared" si="156"/>
        <v>-800</v>
      </c>
      <c r="K574" s="6">
        <f t="shared" si="145"/>
        <v>0</v>
      </c>
      <c r="L574" s="6">
        <f>L575</f>
        <v>0</v>
      </c>
    </row>
    <row r="575" spans="1:12" ht="22.5" x14ac:dyDescent="0.25">
      <c r="A575" s="5" t="s">
        <v>612</v>
      </c>
      <c r="B575" s="5" t="s">
        <v>613</v>
      </c>
      <c r="C575" s="5" t="s">
        <v>614</v>
      </c>
      <c r="D575" s="6">
        <v>0</v>
      </c>
      <c r="E575" s="6">
        <v>0</v>
      </c>
      <c r="F575" s="6">
        <v>0</v>
      </c>
      <c r="G575" s="6">
        <v>0</v>
      </c>
      <c r="H575" s="6">
        <v>-800</v>
      </c>
      <c r="I575" s="6">
        <v>-800</v>
      </c>
      <c r="J575" s="6">
        <v>-800</v>
      </c>
      <c r="K575" s="6">
        <f t="shared" si="145"/>
        <v>0</v>
      </c>
      <c r="L575" s="6">
        <v>0</v>
      </c>
    </row>
    <row r="576" spans="1:12" ht="22.5" x14ac:dyDescent="0.25">
      <c r="A576" s="5" t="s">
        <v>541</v>
      </c>
      <c r="B576" s="5" t="s">
        <v>542</v>
      </c>
      <c r="C576" s="5" t="s">
        <v>543</v>
      </c>
      <c r="D576" s="6">
        <f t="shared" ref="D576:J576" si="157">+D577</f>
        <v>0</v>
      </c>
      <c r="E576" s="6">
        <f t="shared" si="157"/>
        <v>0</v>
      </c>
      <c r="F576" s="6">
        <f t="shared" si="157"/>
        <v>26313000</v>
      </c>
      <c r="G576" s="6">
        <f t="shared" si="157"/>
        <v>26313000</v>
      </c>
      <c r="H576" s="6">
        <f t="shared" si="157"/>
        <v>26313000</v>
      </c>
      <c r="I576" s="6">
        <f t="shared" si="157"/>
        <v>26313000</v>
      </c>
      <c r="J576" s="6">
        <f t="shared" si="157"/>
        <v>3734403</v>
      </c>
      <c r="K576" s="6">
        <f t="shared" si="145"/>
        <v>22578597</v>
      </c>
      <c r="L576" s="6">
        <f>+L577</f>
        <v>21977</v>
      </c>
    </row>
    <row r="577" spans="1:12" x14ac:dyDescent="0.25">
      <c r="A577" s="5" t="s">
        <v>548</v>
      </c>
      <c r="B577" s="5" t="s">
        <v>549</v>
      </c>
      <c r="C577" s="5" t="s">
        <v>365</v>
      </c>
      <c r="D577" s="6">
        <f t="shared" ref="D577:J578" si="158">D578</f>
        <v>0</v>
      </c>
      <c r="E577" s="6">
        <f t="shared" si="158"/>
        <v>0</v>
      </c>
      <c r="F577" s="6">
        <f t="shared" si="158"/>
        <v>26313000</v>
      </c>
      <c r="G577" s="6">
        <f t="shared" si="158"/>
        <v>26313000</v>
      </c>
      <c r="H577" s="6">
        <f t="shared" si="158"/>
        <v>26313000</v>
      </c>
      <c r="I577" s="6">
        <f t="shared" si="158"/>
        <v>26313000</v>
      </c>
      <c r="J577" s="6">
        <f t="shared" si="158"/>
        <v>3734403</v>
      </c>
      <c r="K577" s="6">
        <f t="shared" si="145"/>
        <v>22578597</v>
      </c>
      <c r="L577" s="6">
        <f>L578</f>
        <v>21977</v>
      </c>
    </row>
    <row r="578" spans="1:12" ht="22.5" x14ac:dyDescent="0.25">
      <c r="A578" s="5" t="s">
        <v>550</v>
      </c>
      <c r="B578" s="5" t="s">
        <v>551</v>
      </c>
      <c r="C578" s="5" t="s">
        <v>255</v>
      </c>
      <c r="D578" s="6">
        <f t="shared" si="158"/>
        <v>0</v>
      </c>
      <c r="E578" s="6">
        <f t="shared" si="158"/>
        <v>0</v>
      </c>
      <c r="F578" s="6">
        <f t="shared" si="158"/>
        <v>26313000</v>
      </c>
      <c r="G578" s="6">
        <f t="shared" si="158"/>
        <v>26313000</v>
      </c>
      <c r="H578" s="6">
        <f t="shared" si="158"/>
        <v>26313000</v>
      </c>
      <c r="I578" s="6">
        <f t="shared" si="158"/>
        <v>26313000</v>
      </c>
      <c r="J578" s="6">
        <f t="shared" si="158"/>
        <v>3734403</v>
      </c>
      <c r="K578" s="6">
        <f t="shared" si="145"/>
        <v>22578597</v>
      </c>
      <c r="L578" s="6">
        <f>L579</f>
        <v>21977</v>
      </c>
    </row>
    <row r="579" spans="1:12" x14ac:dyDescent="0.25">
      <c r="A579" s="5" t="s">
        <v>552</v>
      </c>
      <c r="B579" s="5" t="s">
        <v>553</v>
      </c>
      <c r="C579" s="5" t="s">
        <v>554</v>
      </c>
      <c r="D579" s="6">
        <f t="shared" ref="D579:J579" si="159">+D580+D581</f>
        <v>0</v>
      </c>
      <c r="E579" s="6">
        <f t="shared" si="159"/>
        <v>0</v>
      </c>
      <c r="F579" s="6">
        <f t="shared" si="159"/>
        <v>26313000</v>
      </c>
      <c r="G579" s="6">
        <f t="shared" si="159"/>
        <v>26313000</v>
      </c>
      <c r="H579" s="6">
        <f t="shared" si="159"/>
        <v>26313000</v>
      </c>
      <c r="I579" s="6">
        <f t="shared" si="159"/>
        <v>26313000</v>
      </c>
      <c r="J579" s="6">
        <f t="shared" si="159"/>
        <v>3734403</v>
      </c>
      <c r="K579" s="6">
        <f t="shared" si="145"/>
        <v>22578597</v>
      </c>
      <c r="L579" s="6">
        <f>+L580+L581</f>
        <v>21977</v>
      </c>
    </row>
    <row r="580" spans="1:12" x14ac:dyDescent="0.25">
      <c r="A580" s="5" t="s">
        <v>555</v>
      </c>
      <c r="B580" s="5" t="s">
        <v>556</v>
      </c>
      <c r="C580" s="5" t="s">
        <v>557</v>
      </c>
      <c r="D580" s="6">
        <v>0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f t="shared" si="145"/>
        <v>0</v>
      </c>
      <c r="L580" s="6">
        <v>10839</v>
      </c>
    </row>
    <row r="581" spans="1:12" x14ac:dyDescent="0.25">
      <c r="A581" s="5" t="s">
        <v>561</v>
      </c>
      <c r="B581" s="5" t="s">
        <v>562</v>
      </c>
      <c r="C581" s="5" t="s">
        <v>563</v>
      </c>
      <c r="D581" s="6">
        <v>0</v>
      </c>
      <c r="E581" s="6">
        <v>0</v>
      </c>
      <c r="F581" s="6">
        <v>26313000</v>
      </c>
      <c r="G581" s="6">
        <v>26313000</v>
      </c>
      <c r="H581" s="6">
        <v>26313000</v>
      </c>
      <c r="I581" s="6">
        <v>26313000</v>
      </c>
      <c r="J581" s="6">
        <v>3734403</v>
      </c>
      <c r="K581" s="6">
        <f t="shared" si="145"/>
        <v>22578597</v>
      </c>
      <c r="L581" s="6">
        <v>11138</v>
      </c>
    </row>
    <row r="582" spans="1:12" x14ac:dyDescent="0.25">
      <c r="A582" s="3"/>
      <c r="B582" s="3"/>
      <c r="C582" s="3"/>
      <c r="D582" s="4"/>
      <c r="E582" s="4"/>
      <c r="F582" s="4"/>
      <c r="G582" s="4"/>
      <c r="H582" s="4"/>
      <c r="I582" s="4"/>
      <c r="J582" s="4"/>
      <c r="K582" s="4"/>
      <c r="L582" s="4"/>
    </row>
    <row r="583" spans="1:12" x14ac:dyDescent="0.25">
      <c r="A583" s="9" t="s">
        <v>236</v>
      </c>
      <c r="B583" s="9"/>
      <c r="C583" s="9"/>
      <c r="D583" s="9"/>
      <c r="E583" s="9" t="s">
        <v>238</v>
      </c>
      <c r="F583" s="9"/>
      <c r="G583" s="9"/>
      <c r="H583" s="9"/>
      <c r="I583" s="9" t="s">
        <v>239</v>
      </c>
      <c r="J583" s="9"/>
      <c r="K583" s="9"/>
      <c r="L583" s="9"/>
    </row>
    <row r="584" spans="1:12" x14ac:dyDescent="0.25">
      <c r="A584" s="10" t="s">
        <v>237</v>
      </c>
      <c r="B584" s="10"/>
      <c r="C584" s="10"/>
      <c r="D584" s="10"/>
      <c r="E584" s="10"/>
      <c r="F584" s="10"/>
      <c r="G584" s="10"/>
      <c r="H584" s="10"/>
      <c r="I584" s="10" t="s">
        <v>240</v>
      </c>
      <c r="J584" s="10"/>
      <c r="K584" s="10"/>
      <c r="L584" s="10"/>
    </row>
    <row r="586" spans="1:12" x14ac:dyDescent="0.25">
      <c r="A586" s="12" t="s">
        <v>0</v>
      </c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</row>
    <row r="587" spans="1:12" x14ac:dyDescent="0.25">
      <c r="A587" s="12" t="s">
        <v>1</v>
      </c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</row>
    <row r="588" spans="1:12" x14ac:dyDescent="0.25">
      <c r="A588" s="13" t="s">
        <v>467</v>
      </c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</row>
    <row r="589" spans="1:12" ht="18" x14ac:dyDescent="0.25">
      <c r="A589" s="14" t="s">
        <v>468</v>
      </c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</row>
    <row r="590" spans="1:12" x14ac:dyDescent="0.25">
      <c r="A590" s="12" t="s">
        <v>615</v>
      </c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</row>
    <row r="591" spans="1:12" ht="15.75" thickBot="1" x14ac:dyDescent="0.3"/>
    <row r="592" spans="1:12" ht="15.75" thickBot="1" x14ac:dyDescent="0.3">
      <c r="A592" s="11" t="s">
        <v>5</v>
      </c>
      <c r="B592" s="11"/>
      <c r="C592" s="11" t="s">
        <v>7</v>
      </c>
      <c r="D592" s="11" t="s">
        <v>301</v>
      </c>
      <c r="E592" s="11"/>
      <c r="F592" s="11" t="s">
        <v>302</v>
      </c>
      <c r="G592" s="11"/>
      <c r="H592" s="11" t="s">
        <v>303</v>
      </c>
      <c r="I592" s="11" t="s">
        <v>304</v>
      </c>
      <c r="J592" s="11" t="s">
        <v>305</v>
      </c>
      <c r="K592" s="11" t="s">
        <v>306</v>
      </c>
      <c r="L592" s="11" t="s">
        <v>307</v>
      </c>
    </row>
    <row r="593" spans="1:12" ht="15.75" thickBot="1" x14ac:dyDescent="0.3">
      <c r="A593" s="11"/>
      <c r="B593" s="11"/>
      <c r="C593" s="11"/>
      <c r="D593" s="11" t="s">
        <v>308</v>
      </c>
      <c r="E593" s="11" t="s">
        <v>309</v>
      </c>
      <c r="F593" s="11" t="s">
        <v>308</v>
      </c>
      <c r="G593" s="11" t="s">
        <v>309</v>
      </c>
      <c r="H593" s="11"/>
      <c r="I593" s="11"/>
      <c r="J593" s="11"/>
      <c r="K593" s="11"/>
      <c r="L593" s="11"/>
    </row>
    <row r="594" spans="1:12" ht="15.75" thickBot="1" x14ac:dyDescent="0.3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</row>
    <row r="595" spans="1:12" ht="15.75" thickBot="1" x14ac:dyDescent="0.3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</row>
    <row r="596" spans="1:12" ht="15.75" thickBot="1" x14ac:dyDescent="0.3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</row>
    <row r="597" spans="1:12" ht="15.75" thickBot="1" x14ac:dyDescent="0.3">
      <c r="A597" s="11" t="s">
        <v>6</v>
      </c>
      <c r="B597" s="11"/>
      <c r="C597" s="1" t="s">
        <v>8</v>
      </c>
      <c r="D597" s="1">
        <v>1</v>
      </c>
      <c r="E597" s="1">
        <v>2</v>
      </c>
      <c r="F597" s="1">
        <v>3</v>
      </c>
      <c r="G597" s="1">
        <v>4</v>
      </c>
      <c r="H597" s="1">
        <v>5</v>
      </c>
      <c r="I597" s="1">
        <v>6</v>
      </c>
      <c r="J597" s="1">
        <v>7</v>
      </c>
      <c r="K597" s="1" t="s">
        <v>310</v>
      </c>
      <c r="L597" s="1">
        <v>9</v>
      </c>
    </row>
    <row r="598" spans="1:12" x14ac:dyDescent="0.25">
      <c r="A598" s="5" t="s">
        <v>20</v>
      </c>
      <c r="B598" s="5" t="s">
        <v>470</v>
      </c>
      <c r="C598" s="5" t="s">
        <v>471</v>
      </c>
      <c r="D598" s="6">
        <f t="shared" ref="D598:J598" si="160">D599</f>
        <v>0</v>
      </c>
      <c r="E598" s="6">
        <f t="shared" si="160"/>
        <v>0</v>
      </c>
      <c r="F598" s="6">
        <f t="shared" si="160"/>
        <v>3200000</v>
      </c>
      <c r="G598" s="6">
        <f t="shared" si="160"/>
        <v>2406000</v>
      </c>
      <c r="H598" s="6">
        <f t="shared" si="160"/>
        <v>2884000</v>
      </c>
      <c r="I598" s="6">
        <f t="shared" si="160"/>
        <v>2406000</v>
      </c>
      <c r="J598" s="6">
        <f t="shared" si="160"/>
        <v>2272929</v>
      </c>
      <c r="K598" s="6">
        <f t="shared" ref="K598:K609" si="161">I598-J598</f>
        <v>133071</v>
      </c>
      <c r="L598" s="6">
        <f>L599</f>
        <v>2274038</v>
      </c>
    </row>
    <row r="599" spans="1:12" ht="22.5" x14ac:dyDescent="0.25">
      <c r="A599" s="5" t="s">
        <v>23</v>
      </c>
      <c r="B599" s="5" t="s">
        <v>472</v>
      </c>
      <c r="C599" s="5" t="s">
        <v>473</v>
      </c>
      <c r="D599" s="6">
        <f t="shared" ref="D599:J599" si="162">D601+D607</f>
        <v>0</v>
      </c>
      <c r="E599" s="6">
        <f t="shared" si="162"/>
        <v>0</v>
      </c>
      <c r="F599" s="6">
        <f t="shared" si="162"/>
        <v>3200000</v>
      </c>
      <c r="G599" s="6">
        <f t="shared" si="162"/>
        <v>2406000</v>
      </c>
      <c r="H599" s="6">
        <f t="shared" si="162"/>
        <v>2884000</v>
      </c>
      <c r="I599" s="6">
        <f t="shared" si="162"/>
        <v>2406000</v>
      </c>
      <c r="J599" s="6">
        <f t="shared" si="162"/>
        <v>2272929</v>
      </c>
      <c r="K599" s="6">
        <f t="shared" si="161"/>
        <v>133071</v>
      </c>
      <c r="L599" s="6">
        <f>L601+L607</f>
        <v>2274038</v>
      </c>
    </row>
    <row r="600" spans="1:12" ht="22.5" x14ac:dyDescent="0.25">
      <c r="A600" s="5" t="s">
        <v>29</v>
      </c>
      <c r="B600" s="5" t="s">
        <v>474</v>
      </c>
      <c r="C600" s="5" t="s">
        <v>475</v>
      </c>
      <c r="D600" s="6">
        <f t="shared" ref="D600:J600" si="163">D601+D607</f>
        <v>0</v>
      </c>
      <c r="E600" s="6">
        <f t="shared" si="163"/>
        <v>0</v>
      </c>
      <c r="F600" s="6">
        <f t="shared" si="163"/>
        <v>3200000</v>
      </c>
      <c r="G600" s="6">
        <f t="shared" si="163"/>
        <v>2406000</v>
      </c>
      <c r="H600" s="6">
        <f t="shared" si="163"/>
        <v>2884000</v>
      </c>
      <c r="I600" s="6">
        <f t="shared" si="163"/>
        <v>2406000</v>
      </c>
      <c r="J600" s="6">
        <f t="shared" si="163"/>
        <v>2272929</v>
      </c>
      <c r="K600" s="6">
        <f t="shared" si="161"/>
        <v>133071</v>
      </c>
      <c r="L600" s="6">
        <f>L601+L607</f>
        <v>2274038</v>
      </c>
    </row>
    <row r="601" spans="1:12" ht="22.5" x14ac:dyDescent="0.25">
      <c r="A601" s="5" t="s">
        <v>321</v>
      </c>
      <c r="B601" s="5" t="s">
        <v>476</v>
      </c>
      <c r="C601" s="5" t="s">
        <v>38</v>
      </c>
      <c r="D601" s="6">
        <f t="shared" ref="D601:J601" si="164">D602+D605</f>
        <v>0</v>
      </c>
      <c r="E601" s="6">
        <f t="shared" si="164"/>
        <v>0</v>
      </c>
      <c r="F601" s="6">
        <f t="shared" si="164"/>
        <v>1846000</v>
      </c>
      <c r="G601" s="6">
        <f t="shared" si="164"/>
        <v>1368000</v>
      </c>
      <c r="H601" s="6">
        <f t="shared" si="164"/>
        <v>1846000</v>
      </c>
      <c r="I601" s="6">
        <f t="shared" si="164"/>
        <v>1368000</v>
      </c>
      <c r="J601" s="6">
        <f t="shared" si="164"/>
        <v>1283712</v>
      </c>
      <c r="K601" s="6">
        <f t="shared" si="161"/>
        <v>84288</v>
      </c>
      <c r="L601" s="6">
        <f>L602+L605</f>
        <v>1284821</v>
      </c>
    </row>
    <row r="602" spans="1:12" x14ac:dyDescent="0.25">
      <c r="A602" s="5" t="s">
        <v>271</v>
      </c>
      <c r="B602" s="5" t="s">
        <v>477</v>
      </c>
      <c r="C602" s="5" t="s">
        <v>478</v>
      </c>
      <c r="D602" s="6">
        <f t="shared" ref="D602:J602" si="165">D603+D604</f>
        <v>0</v>
      </c>
      <c r="E602" s="6">
        <f t="shared" si="165"/>
        <v>0</v>
      </c>
      <c r="F602" s="6">
        <f t="shared" si="165"/>
        <v>1802000</v>
      </c>
      <c r="G602" s="6">
        <f t="shared" si="165"/>
        <v>1335000</v>
      </c>
      <c r="H602" s="6">
        <f t="shared" si="165"/>
        <v>1802000</v>
      </c>
      <c r="I602" s="6">
        <f t="shared" si="165"/>
        <v>1335000</v>
      </c>
      <c r="J602" s="6">
        <f t="shared" si="165"/>
        <v>1257359</v>
      </c>
      <c r="K602" s="6">
        <f t="shared" si="161"/>
        <v>77641</v>
      </c>
      <c r="L602" s="6">
        <f>L603+L604</f>
        <v>1258475</v>
      </c>
    </row>
    <row r="603" spans="1:12" x14ac:dyDescent="0.25">
      <c r="A603" s="5" t="s">
        <v>243</v>
      </c>
      <c r="B603" s="5" t="s">
        <v>479</v>
      </c>
      <c r="C603" s="5" t="s">
        <v>480</v>
      </c>
      <c r="D603" s="6">
        <v>0</v>
      </c>
      <c r="E603" s="6">
        <v>0</v>
      </c>
      <c r="F603" s="6">
        <v>1642000</v>
      </c>
      <c r="G603" s="6">
        <v>1205000</v>
      </c>
      <c r="H603" s="6">
        <v>1642000</v>
      </c>
      <c r="I603" s="6">
        <v>1205000</v>
      </c>
      <c r="J603" s="6">
        <v>1157337</v>
      </c>
      <c r="K603" s="6">
        <f t="shared" si="161"/>
        <v>47663</v>
      </c>
      <c r="L603" s="6">
        <v>1159531</v>
      </c>
    </row>
    <row r="604" spans="1:12" x14ac:dyDescent="0.25">
      <c r="A604" s="5" t="s">
        <v>62</v>
      </c>
      <c r="B604" s="5" t="s">
        <v>486</v>
      </c>
      <c r="C604" s="5" t="s">
        <v>487</v>
      </c>
      <c r="D604" s="6">
        <v>0</v>
      </c>
      <c r="E604" s="6">
        <v>0</v>
      </c>
      <c r="F604" s="6">
        <v>160000</v>
      </c>
      <c r="G604" s="6">
        <v>130000</v>
      </c>
      <c r="H604" s="6">
        <v>160000</v>
      </c>
      <c r="I604" s="6">
        <v>130000</v>
      </c>
      <c r="J604" s="6">
        <v>100022</v>
      </c>
      <c r="K604" s="6">
        <f t="shared" si="161"/>
        <v>29978</v>
      </c>
      <c r="L604" s="6">
        <v>98944</v>
      </c>
    </row>
    <row r="605" spans="1:12" x14ac:dyDescent="0.25">
      <c r="A605" s="5" t="s">
        <v>247</v>
      </c>
      <c r="B605" s="5" t="s">
        <v>492</v>
      </c>
      <c r="C605" s="5" t="s">
        <v>493</v>
      </c>
      <c r="D605" s="6">
        <f t="shared" ref="D605:J605" si="166">+D606</f>
        <v>0</v>
      </c>
      <c r="E605" s="6">
        <f t="shared" si="166"/>
        <v>0</v>
      </c>
      <c r="F605" s="6">
        <f t="shared" si="166"/>
        <v>44000</v>
      </c>
      <c r="G605" s="6">
        <f t="shared" si="166"/>
        <v>33000</v>
      </c>
      <c r="H605" s="6">
        <f t="shared" si="166"/>
        <v>44000</v>
      </c>
      <c r="I605" s="6">
        <f t="shared" si="166"/>
        <v>33000</v>
      </c>
      <c r="J605" s="6">
        <f t="shared" si="166"/>
        <v>26353</v>
      </c>
      <c r="K605" s="6">
        <f t="shared" si="161"/>
        <v>6647</v>
      </c>
      <c r="L605" s="6">
        <f>+L606</f>
        <v>26346</v>
      </c>
    </row>
    <row r="606" spans="1:12" x14ac:dyDescent="0.25">
      <c r="A606" s="5" t="s">
        <v>494</v>
      </c>
      <c r="B606" s="5" t="s">
        <v>495</v>
      </c>
      <c r="C606" s="5" t="s">
        <v>496</v>
      </c>
      <c r="D606" s="6">
        <v>0</v>
      </c>
      <c r="E606" s="6">
        <v>0</v>
      </c>
      <c r="F606" s="6">
        <v>44000</v>
      </c>
      <c r="G606" s="6">
        <v>33000</v>
      </c>
      <c r="H606" s="6">
        <v>44000</v>
      </c>
      <c r="I606" s="6">
        <v>33000</v>
      </c>
      <c r="J606" s="6">
        <v>26353</v>
      </c>
      <c r="K606" s="6">
        <f t="shared" si="161"/>
        <v>6647</v>
      </c>
      <c r="L606" s="6">
        <v>26346</v>
      </c>
    </row>
    <row r="607" spans="1:12" ht="22.5" x14ac:dyDescent="0.25">
      <c r="A607" s="5" t="s">
        <v>574</v>
      </c>
      <c r="B607" s="5" t="s">
        <v>575</v>
      </c>
      <c r="C607" s="5" t="s">
        <v>122</v>
      </c>
      <c r="D607" s="6">
        <f t="shared" ref="D607:J607" si="167">+D608</f>
        <v>0</v>
      </c>
      <c r="E607" s="6">
        <f t="shared" si="167"/>
        <v>0</v>
      </c>
      <c r="F607" s="6">
        <f t="shared" si="167"/>
        <v>1354000</v>
      </c>
      <c r="G607" s="6">
        <f t="shared" si="167"/>
        <v>1038000</v>
      </c>
      <c r="H607" s="6">
        <f t="shared" si="167"/>
        <v>1038000</v>
      </c>
      <c r="I607" s="6">
        <f t="shared" si="167"/>
        <v>1038000</v>
      </c>
      <c r="J607" s="6">
        <f t="shared" si="167"/>
        <v>989217</v>
      </c>
      <c r="K607" s="6">
        <f t="shared" si="161"/>
        <v>48783</v>
      </c>
      <c r="L607" s="6">
        <f>+L608</f>
        <v>989217</v>
      </c>
    </row>
    <row r="608" spans="1:12" x14ac:dyDescent="0.25">
      <c r="A608" s="5" t="s">
        <v>576</v>
      </c>
      <c r="B608" s="5" t="s">
        <v>577</v>
      </c>
      <c r="C608" s="5" t="s">
        <v>578</v>
      </c>
      <c r="D608" s="6">
        <f t="shared" ref="D608:J608" si="168">D609</f>
        <v>0</v>
      </c>
      <c r="E608" s="6">
        <f t="shared" si="168"/>
        <v>0</v>
      </c>
      <c r="F608" s="6">
        <f t="shared" si="168"/>
        <v>1354000</v>
      </c>
      <c r="G608" s="6">
        <f t="shared" si="168"/>
        <v>1038000</v>
      </c>
      <c r="H608" s="6">
        <f t="shared" si="168"/>
        <v>1038000</v>
      </c>
      <c r="I608" s="6">
        <f t="shared" si="168"/>
        <v>1038000</v>
      </c>
      <c r="J608" s="6">
        <f t="shared" si="168"/>
        <v>989217</v>
      </c>
      <c r="K608" s="6">
        <f t="shared" si="161"/>
        <v>48783</v>
      </c>
      <c r="L608" s="6">
        <f>L609</f>
        <v>989217</v>
      </c>
    </row>
    <row r="609" spans="1:12" x14ac:dyDescent="0.25">
      <c r="A609" s="5" t="s">
        <v>579</v>
      </c>
      <c r="B609" s="5" t="s">
        <v>580</v>
      </c>
      <c r="C609" s="5" t="s">
        <v>581</v>
      </c>
      <c r="D609" s="6">
        <v>0</v>
      </c>
      <c r="E609" s="6">
        <v>0</v>
      </c>
      <c r="F609" s="6">
        <v>1354000</v>
      </c>
      <c r="G609" s="6">
        <v>1038000</v>
      </c>
      <c r="H609" s="6">
        <v>1038000</v>
      </c>
      <c r="I609" s="6">
        <v>1038000</v>
      </c>
      <c r="J609" s="6">
        <v>989217</v>
      </c>
      <c r="K609" s="6">
        <f t="shared" si="161"/>
        <v>48783</v>
      </c>
      <c r="L609" s="6">
        <v>989217</v>
      </c>
    </row>
    <row r="610" spans="1:12" x14ac:dyDescent="0.25">
      <c r="A610" s="3"/>
      <c r="B610" s="3"/>
      <c r="C610" s="3"/>
      <c r="D610" s="4"/>
      <c r="E610" s="4"/>
      <c r="F610" s="4"/>
      <c r="G610" s="4"/>
      <c r="H610" s="4"/>
      <c r="I610" s="4"/>
      <c r="J610" s="4"/>
      <c r="K610" s="4"/>
      <c r="L610" s="4"/>
    </row>
    <row r="611" spans="1:12" x14ac:dyDescent="0.25">
      <c r="A611" s="9" t="s">
        <v>236</v>
      </c>
      <c r="B611" s="9"/>
      <c r="C611" s="9"/>
      <c r="D611" s="9"/>
      <c r="E611" s="9" t="s">
        <v>238</v>
      </c>
      <c r="F611" s="9"/>
      <c r="G611" s="9"/>
      <c r="H611" s="9"/>
      <c r="I611" s="9" t="s">
        <v>239</v>
      </c>
      <c r="J611" s="9"/>
      <c r="K611" s="9"/>
      <c r="L611" s="9"/>
    </row>
    <row r="612" spans="1:12" x14ac:dyDescent="0.25">
      <c r="A612" s="10" t="s">
        <v>237</v>
      </c>
      <c r="B612" s="10"/>
      <c r="C612" s="10"/>
      <c r="D612" s="10"/>
      <c r="E612" s="10"/>
      <c r="F612" s="10"/>
      <c r="G612" s="10"/>
      <c r="H612" s="10"/>
      <c r="I612" s="10" t="s">
        <v>240</v>
      </c>
      <c r="J612" s="10"/>
      <c r="K612" s="10"/>
      <c r="L612" s="10"/>
    </row>
    <row r="614" spans="1:12" x14ac:dyDescent="0.25">
      <c r="A614" s="12" t="s">
        <v>0</v>
      </c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</row>
    <row r="615" spans="1:12" x14ac:dyDescent="0.25">
      <c r="A615" s="12" t="s">
        <v>1</v>
      </c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</row>
    <row r="616" spans="1:12" x14ac:dyDescent="0.25">
      <c r="A616" s="13" t="s">
        <v>467</v>
      </c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</row>
    <row r="617" spans="1:12" ht="18" x14ac:dyDescent="0.25">
      <c r="A617" s="14" t="s">
        <v>468</v>
      </c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</row>
    <row r="618" spans="1:12" x14ac:dyDescent="0.25">
      <c r="A618" s="12" t="s">
        <v>616</v>
      </c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</row>
    <row r="619" spans="1:12" ht="15.75" thickBot="1" x14ac:dyDescent="0.3"/>
    <row r="620" spans="1:12" ht="15.75" thickBot="1" x14ac:dyDescent="0.3">
      <c r="A620" s="11" t="s">
        <v>5</v>
      </c>
      <c r="B620" s="11"/>
      <c r="C620" s="11" t="s">
        <v>7</v>
      </c>
      <c r="D620" s="11" t="s">
        <v>301</v>
      </c>
      <c r="E620" s="11"/>
      <c r="F620" s="11" t="s">
        <v>302</v>
      </c>
      <c r="G620" s="11"/>
      <c r="H620" s="11" t="s">
        <v>303</v>
      </c>
      <c r="I620" s="11" t="s">
        <v>304</v>
      </c>
      <c r="J620" s="11" t="s">
        <v>305</v>
      </c>
      <c r="K620" s="11" t="s">
        <v>306</v>
      </c>
      <c r="L620" s="11" t="s">
        <v>307</v>
      </c>
    </row>
    <row r="621" spans="1:12" ht="15.75" thickBot="1" x14ac:dyDescent="0.3">
      <c r="A621" s="11"/>
      <c r="B621" s="11"/>
      <c r="C621" s="11"/>
      <c r="D621" s="11" t="s">
        <v>308</v>
      </c>
      <c r="E621" s="11" t="s">
        <v>309</v>
      </c>
      <c r="F621" s="11" t="s">
        <v>308</v>
      </c>
      <c r="G621" s="11" t="s">
        <v>309</v>
      </c>
      <c r="H621" s="11"/>
      <c r="I621" s="11"/>
      <c r="J621" s="11"/>
      <c r="K621" s="11"/>
      <c r="L621" s="11"/>
    </row>
    <row r="622" spans="1:12" ht="15.75" thickBot="1" x14ac:dyDescent="0.3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</row>
    <row r="623" spans="1:12" ht="15.75" thickBot="1" x14ac:dyDescent="0.3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</row>
    <row r="624" spans="1:12" ht="15.75" thickBot="1" x14ac:dyDescent="0.3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</row>
    <row r="625" spans="1:12" ht="15.75" thickBot="1" x14ac:dyDescent="0.3">
      <c r="A625" s="11" t="s">
        <v>6</v>
      </c>
      <c r="B625" s="11"/>
      <c r="C625" s="1" t="s">
        <v>8</v>
      </c>
      <c r="D625" s="1">
        <v>1</v>
      </c>
      <c r="E625" s="1">
        <v>2</v>
      </c>
      <c r="F625" s="1">
        <v>3</v>
      </c>
      <c r="G625" s="1">
        <v>4</v>
      </c>
      <c r="H625" s="1">
        <v>5</v>
      </c>
      <c r="I625" s="1">
        <v>6</v>
      </c>
      <c r="J625" s="1">
        <v>7</v>
      </c>
      <c r="K625" s="1" t="s">
        <v>310</v>
      </c>
      <c r="L625" s="1">
        <v>9</v>
      </c>
    </row>
    <row r="626" spans="1:12" x14ac:dyDescent="0.25">
      <c r="A626" s="5" t="s">
        <v>20</v>
      </c>
      <c r="B626" s="5" t="s">
        <v>470</v>
      </c>
      <c r="C626" s="5" t="s">
        <v>471</v>
      </c>
      <c r="D626" s="6">
        <f t="shared" ref="D626:J626" si="169">D627</f>
        <v>0</v>
      </c>
      <c r="E626" s="6">
        <f t="shared" si="169"/>
        <v>0</v>
      </c>
      <c r="F626" s="6">
        <f t="shared" si="169"/>
        <v>660000</v>
      </c>
      <c r="G626" s="6">
        <f t="shared" si="169"/>
        <v>260000</v>
      </c>
      <c r="H626" s="6">
        <f t="shared" si="169"/>
        <v>260000</v>
      </c>
      <c r="I626" s="6">
        <f t="shared" si="169"/>
        <v>260000</v>
      </c>
      <c r="J626" s="6">
        <f t="shared" si="169"/>
        <v>88732</v>
      </c>
      <c r="K626" s="6">
        <f t="shared" ref="K626:K631" si="170">I626-J626</f>
        <v>171268</v>
      </c>
      <c r="L626" s="6">
        <f>L627</f>
        <v>87732</v>
      </c>
    </row>
    <row r="627" spans="1:12" ht="22.5" x14ac:dyDescent="0.25">
      <c r="A627" s="5" t="s">
        <v>23</v>
      </c>
      <c r="B627" s="5" t="s">
        <v>472</v>
      </c>
      <c r="C627" s="5" t="s">
        <v>473</v>
      </c>
      <c r="D627" s="6">
        <f t="shared" ref="D627:J627" si="171">+D629</f>
        <v>0</v>
      </c>
      <c r="E627" s="6">
        <f t="shared" si="171"/>
        <v>0</v>
      </c>
      <c r="F627" s="6">
        <f t="shared" si="171"/>
        <v>660000</v>
      </c>
      <c r="G627" s="6">
        <f t="shared" si="171"/>
        <v>260000</v>
      </c>
      <c r="H627" s="6">
        <f t="shared" si="171"/>
        <v>260000</v>
      </c>
      <c r="I627" s="6">
        <f t="shared" si="171"/>
        <v>260000</v>
      </c>
      <c r="J627" s="6">
        <f t="shared" si="171"/>
        <v>88732</v>
      </c>
      <c r="K627" s="6">
        <f t="shared" si="170"/>
        <v>171268</v>
      </c>
      <c r="L627" s="6">
        <f>+L629</f>
        <v>87732</v>
      </c>
    </row>
    <row r="628" spans="1:12" ht="22.5" x14ac:dyDescent="0.25">
      <c r="A628" s="5" t="s">
        <v>29</v>
      </c>
      <c r="B628" s="5" t="s">
        <v>474</v>
      </c>
      <c r="C628" s="5" t="s">
        <v>475</v>
      </c>
      <c r="D628" s="6">
        <f t="shared" ref="D628:J629" si="172">+D629</f>
        <v>0</v>
      </c>
      <c r="E628" s="6">
        <f t="shared" si="172"/>
        <v>0</v>
      </c>
      <c r="F628" s="6">
        <f t="shared" si="172"/>
        <v>660000</v>
      </c>
      <c r="G628" s="6">
        <f t="shared" si="172"/>
        <v>260000</v>
      </c>
      <c r="H628" s="6">
        <f t="shared" si="172"/>
        <v>260000</v>
      </c>
      <c r="I628" s="6">
        <f t="shared" si="172"/>
        <v>260000</v>
      </c>
      <c r="J628" s="6">
        <f t="shared" si="172"/>
        <v>88732</v>
      </c>
      <c r="K628" s="6">
        <f t="shared" si="170"/>
        <v>171268</v>
      </c>
      <c r="L628" s="6">
        <f>+L629</f>
        <v>87732</v>
      </c>
    </row>
    <row r="629" spans="1:12" ht="22.5" x14ac:dyDescent="0.25">
      <c r="A629" s="5" t="s">
        <v>574</v>
      </c>
      <c r="B629" s="5" t="s">
        <v>575</v>
      </c>
      <c r="C629" s="5" t="s">
        <v>122</v>
      </c>
      <c r="D629" s="6">
        <f t="shared" si="172"/>
        <v>0</v>
      </c>
      <c r="E629" s="6">
        <f t="shared" si="172"/>
        <v>0</v>
      </c>
      <c r="F629" s="6">
        <f t="shared" si="172"/>
        <v>660000</v>
      </c>
      <c r="G629" s="6">
        <f t="shared" si="172"/>
        <v>260000</v>
      </c>
      <c r="H629" s="6">
        <f t="shared" si="172"/>
        <v>260000</v>
      </c>
      <c r="I629" s="6">
        <f t="shared" si="172"/>
        <v>260000</v>
      </c>
      <c r="J629" s="6">
        <f t="shared" si="172"/>
        <v>88732</v>
      </c>
      <c r="K629" s="6">
        <f t="shared" si="170"/>
        <v>171268</v>
      </c>
      <c r="L629" s="6">
        <f>+L630</f>
        <v>87732</v>
      </c>
    </row>
    <row r="630" spans="1:12" x14ac:dyDescent="0.25">
      <c r="A630" s="5" t="s">
        <v>576</v>
      </c>
      <c r="B630" s="5" t="s">
        <v>577</v>
      </c>
      <c r="C630" s="5" t="s">
        <v>578</v>
      </c>
      <c r="D630" s="6">
        <f t="shared" ref="D630:J630" si="173">D631</f>
        <v>0</v>
      </c>
      <c r="E630" s="6">
        <f t="shared" si="173"/>
        <v>0</v>
      </c>
      <c r="F630" s="6">
        <f t="shared" si="173"/>
        <v>660000</v>
      </c>
      <c r="G630" s="6">
        <f t="shared" si="173"/>
        <v>260000</v>
      </c>
      <c r="H630" s="6">
        <f t="shared" si="173"/>
        <v>260000</v>
      </c>
      <c r="I630" s="6">
        <f t="shared" si="173"/>
        <v>260000</v>
      </c>
      <c r="J630" s="6">
        <f t="shared" si="173"/>
        <v>88732</v>
      </c>
      <c r="K630" s="6">
        <f t="shared" si="170"/>
        <v>171268</v>
      </c>
      <c r="L630" s="6">
        <f>L631</f>
        <v>87732</v>
      </c>
    </row>
    <row r="631" spans="1:12" x14ac:dyDescent="0.25">
      <c r="A631" s="5" t="s">
        <v>579</v>
      </c>
      <c r="B631" s="5" t="s">
        <v>580</v>
      </c>
      <c r="C631" s="5" t="s">
        <v>581</v>
      </c>
      <c r="D631" s="6">
        <v>0</v>
      </c>
      <c r="E631" s="6">
        <v>0</v>
      </c>
      <c r="F631" s="6">
        <v>660000</v>
      </c>
      <c r="G631" s="6">
        <v>260000</v>
      </c>
      <c r="H631" s="6">
        <v>260000</v>
      </c>
      <c r="I631" s="6">
        <v>260000</v>
      </c>
      <c r="J631" s="6">
        <v>88732</v>
      </c>
      <c r="K631" s="6">
        <f t="shared" si="170"/>
        <v>171268</v>
      </c>
      <c r="L631" s="6">
        <v>87732</v>
      </c>
    </row>
    <row r="632" spans="1:12" x14ac:dyDescent="0.25">
      <c r="A632" s="3"/>
      <c r="B632" s="3"/>
      <c r="C632" s="3"/>
      <c r="D632" s="4"/>
      <c r="E632" s="4"/>
      <c r="F632" s="4"/>
      <c r="G632" s="4"/>
      <c r="H632" s="4"/>
      <c r="I632" s="4"/>
      <c r="J632" s="4"/>
      <c r="K632" s="4"/>
      <c r="L632" s="4"/>
    </row>
    <row r="633" spans="1:12" x14ac:dyDescent="0.25">
      <c r="A633" s="9" t="s">
        <v>236</v>
      </c>
      <c r="B633" s="9"/>
      <c r="C633" s="9"/>
      <c r="D633" s="9"/>
      <c r="E633" s="9" t="s">
        <v>238</v>
      </c>
      <c r="F633" s="9"/>
      <c r="G633" s="9"/>
      <c r="H633" s="9"/>
      <c r="I633" s="9" t="s">
        <v>239</v>
      </c>
      <c r="J633" s="9"/>
      <c r="K633" s="9"/>
      <c r="L633" s="9"/>
    </row>
    <row r="634" spans="1:12" x14ac:dyDescent="0.25">
      <c r="A634" s="10" t="s">
        <v>237</v>
      </c>
      <c r="B634" s="10"/>
      <c r="C634" s="10"/>
      <c r="D634" s="10"/>
      <c r="E634" s="10"/>
      <c r="F634" s="10"/>
      <c r="G634" s="10"/>
      <c r="H634" s="10"/>
      <c r="I634" s="10" t="s">
        <v>240</v>
      </c>
      <c r="J634" s="10"/>
      <c r="K634" s="10"/>
      <c r="L634" s="10"/>
    </row>
    <row r="636" spans="1:12" x14ac:dyDescent="0.25">
      <c r="A636" s="12" t="s">
        <v>0</v>
      </c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</row>
    <row r="637" spans="1:12" x14ac:dyDescent="0.25">
      <c r="A637" s="12" t="s">
        <v>1</v>
      </c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</row>
    <row r="638" spans="1:12" x14ac:dyDescent="0.25">
      <c r="A638" s="13" t="s">
        <v>467</v>
      </c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</row>
    <row r="639" spans="1:12" ht="18" x14ac:dyDescent="0.25">
      <c r="A639" s="14" t="s">
        <v>468</v>
      </c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</row>
    <row r="640" spans="1:12" x14ac:dyDescent="0.25">
      <c r="A640" s="12" t="s">
        <v>617</v>
      </c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</row>
    <row r="641" spans="1:12" ht="15.75" thickBot="1" x14ac:dyDescent="0.3"/>
    <row r="642" spans="1:12" ht="15.75" thickBot="1" x14ac:dyDescent="0.3">
      <c r="A642" s="11" t="s">
        <v>5</v>
      </c>
      <c r="B642" s="11"/>
      <c r="C642" s="11" t="s">
        <v>7</v>
      </c>
      <c r="D642" s="11" t="s">
        <v>301</v>
      </c>
      <c r="E642" s="11"/>
      <c r="F642" s="11" t="s">
        <v>302</v>
      </c>
      <c r="G642" s="11"/>
      <c r="H642" s="11" t="s">
        <v>303</v>
      </c>
      <c r="I642" s="11" t="s">
        <v>304</v>
      </c>
      <c r="J642" s="11" t="s">
        <v>305</v>
      </c>
      <c r="K642" s="11" t="s">
        <v>306</v>
      </c>
      <c r="L642" s="11" t="s">
        <v>307</v>
      </c>
    </row>
    <row r="643" spans="1:12" ht="15.75" thickBot="1" x14ac:dyDescent="0.3">
      <c r="A643" s="11"/>
      <c r="B643" s="11"/>
      <c r="C643" s="11"/>
      <c r="D643" s="11" t="s">
        <v>308</v>
      </c>
      <c r="E643" s="11" t="s">
        <v>309</v>
      </c>
      <c r="F643" s="11" t="s">
        <v>308</v>
      </c>
      <c r="G643" s="11" t="s">
        <v>309</v>
      </c>
      <c r="H643" s="11"/>
      <c r="I643" s="11"/>
      <c r="J643" s="11"/>
      <c r="K643" s="11"/>
      <c r="L643" s="11"/>
    </row>
    <row r="644" spans="1:12" ht="15.75" thickBot="1" x14ac:dyDescent="0.3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</row>
    <row r="645" spans="1:12" ht="15.75" thickBot="1" x14ac:dyDescent="0.3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</row>
    <row r="646" spans="1:12" ht="15.75" thickBot="1" x14ac:dyDescent="0.3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</row>
    <row r="647" spans="1:12" ht="15.75" thickBot="1" x14ac:dyDescent="0.3">
      <c r="A647" s="11" t="s">
        <v>6</v>
      </c>
      <c r="B647" s="11"/>
      <c r="C647" s="1" t="s">
        <v>8</v>
      </c>
      <c r="D647" s="1">
        <v>1</v>
      </c>
      <c r="E647" s="1">
        <v>2</v>
      </c>
      <c r="F647" s="1">
        <v>3</v>
      </c>
      <c r="G647" s="1">
        <v>4</v>
      </c>
      <c r="H647" s="1">
        <v>5</v>
      </c>
      <c r="I647" s="1">
        <v>6</v>
      </c>
      <c r="J647" s="1">
        <v>7</v>
      </c>
      <c r="K647" s="1" t="s">
        <v>310</v>
      </c>
      <c r="L647" s="1">
        <v>9</v>
      </c>
    </row>
    <row r="648" spans="1:12" x14ac:dyDescent="0.25">
      <c r="A648" s="5" t="s">
        <v>20</v>
      </c>
      <c r="B648" s="5" t="s">
        <v>470</v>
      </c>
      <c r="C648" s="5" t="s">
        <v>471</v>
      </c>
      <c r="D648" s="6">
        <f t="shared" ref="D648:J648" si="174">D649</f>
        <v>0</v>
      </c>
      <c r="E648" s="6">
        <f t="shared" si="174"/>
        <v>0</v>
      </c>
      <c r="F648" s="6">
        <f t="shared" si="174"/>
        <v>526800</v>
      </c>
      <c r="G648" s="6">
        <f t="shared" si="174"/>
        <v>466050</v>
      </c>
      <c r="H648" s="6">
        <f t="shared" si="174"/>
        <v>525900</v>
      </c>
      <c r="I648" s="6">
        <f t="shared" si="174"/>
        <v>466050</v>
      </c>
      <c r="J648" s="6">
        <f t="shared" si="174"/>
        <v>355360</v>
      </c>
      <c r="K648" s="6">
        <f t="shared" ref="K648:K668" si="175">I648-J648</f>
        <v>110690</v>
      </c>
      <c r="L648" s="6">
        <f>L649</f>
        <v>355399</v>
      </c>
    </row>
    <row r="649" spans="1:12" ht="22.5" x14ac:dyDescent="0.25">
      <c r="A649" s="5" t="s">
        <v>23</v>
      </c>
      <c r="B649" s="5" t="s">
        <v>472</v>
      </c>
      <c r="C649" s="5" t="s">
        <v>473</v>
      </c>
      <c r="D649" s="6">
        <f t="shared" ref="D649:J649" si="176">D651+D657+D666</f>
        <v>0</v>
      </c>
      <c r="E649" s="6">
        <f t="shared" si="176"/>
        <v>0</v>
      </c>
      <c r="F649" s="6">
        <f t="shared" si="176"/>
        <v>526800</v>
      </c>
      <c r="G649" s="6">
        <f t="shared" si="176"/>
        <v>466050</v>
      </c>
      <c r="H649" s="6">
        <f t="shared" si="176"/>
        <v>525900</v>
      </c>
      <c r="I649" s="6">
        <f t="shared" si="176"/>
        <v>466050</v>
      </c>
      <c r="J649" s="6">
        <f t="shared" si="176"/>
        <v>355360</v>
      </c>
      <c r="K649" s="6">
        <f t="shared" si="175"/>
        <v>110690</v>
      </c>
      <c r="L649" s="6">
        <f>L651+L657+L666</f>
        <v>355399</v>
      </c>
    </row>
    <row r="650" spans="1:12" ht="22.5" x14ac:dyDescent="0.25">
      <c r="A650" s="5" t="s">
        <v>29</v>
      </c>
      <c r="B650" s="5" t="s">
        <v>474</v>
      </c>
      <c r="C650" s="5" t="s">
        <v>475</v>
      </c>
      <c r="D650" s="6">
        <f t="shared" ref="D650:J650" si="177">D651+D657+D666</f>
        <v>0</v>
      </c>
      <c r="E650" s="6">
        <f t="shared" si="177"/>
        <v>0</v>
      </c>
      <c r="F650" s="6">
        <f t="shared" si="177"/>
        <v>526800</v>
      </c>
      <c r="G650" s="6">
        <f t="shared" si="177"/>
        <v>466050</v>
      </c>
      <c r="H650" s="6">
        <f t="shared" si="177"/>
        <v>525900</v>
      </c>
      <c r="I650" s="6">
        <f t="shared" si="177"/>
        <v>466050</v>
      </c>
      <c r="J650" s="6">
        <f t="shared" si="177"/>
        <v>355360</v>
      </c>
      <c r="K650" s="6">
        <f t="shared" si="175"/>
        <v>110690</v>
      </c>
      <c r="L650" s="6">
        <f>L651+L657+L666</f>
        <v>355399</v>
      </c>
    </row>
    <row r="651" spans="1:12" ht="22.5" x14ac:dyDescent="0.25">
      <c r="A651" s="5" t="s">
        <v>321</v>
      </c>
      <c r="B651" s="5" t="s">
        <v>476</v>
      </c>
      <c r="C651" s="5" t="s">
        <v>38</v>
      </c>
      <c r="D651" s="6">
        <f t="shared" ref="D651:J651" si="178">D652+D655</f>
        <v>0</v>
      </c>
      <c r="E651" s="6">
        <f t="shared" si="178"/>
        <v>0</v>
      </c>
      <c r="F651" s="6">
        <f t="shared" si="178"/>
        <v>320500</v>
      </c>
      <c r="G651" s="6">
        <f t="shared" si="178"/>
        <v>260650</v>
      </c>
      <c r="H651" s="6">
        <f t="shared" si="178"/>
        <v>320500</v>
      </c>
      <c r="I651" s="6">
        <f t="shared" si="178"/>
        <v>260650</v>
      </c>
      <c r="J651" s="6">
        <f t="shared" si="178"/>
        <v>237047</v>
      </c>
      <c r="K651" s="6">
        <f t="shared" si="175"/>
        <v>23603</v>
      </c>
      <c r="L651" s="6">
        <f>L652+L655</f>
        <v>234871</v>
      </c>
    </row>
    <row r="652" spans="1:12" x14ac:dyDescent="0.25">
      <c r="A652" s="5" t="s">
        <v>271</v>
      </c>
      <c r="B652" s="5" t="s">
        <v>477</v>
      </c>
      <c r="C652" s="5" t="s">
        <v>478</v>
      </c>
      <c r="D652" s="6">
        <f t="shared" ref="D652:J652" si="179">D653+D654</f>
        <v>0</v>
      </c>
      <c r="E652" s="6">
        <f t="shared" si="179"/>
        <v>0</v>
      </c>
      <c r="F652" s="6">
        <f t="shared" si="179"/>
        <v>313250</v>
      </c>
      <c r="G652" s="6">
        <f t="shared" si="179"/>
        <v>255100</v>
      </c>
      <c r="H652" s="6">
        <f t="shared" si="179"/>
        <v>313250</v>
      </c>
      <c r="I652" s="6">
        <f t="shared" si="179"/>
        <v>255100</v>
      </c>
      <c r="J652" s="6">
        <f t="shared" si="179"/>
        <v>231911</v>
      </c>
      <c r="K652" s="6">
        <f t="shared" si="175"/>
        <v>23189</v>
      </c>
      <c r="L652" s="6">
        <f>L653+L654</f>
        <v>229904</v>
      </c>
    </row>
    <row r="653" spans="1:12" x14ac:dyDescent="0.25">
      <c r="A653" s="5" t="s">
        <v>243</v>
      </c>
      <c r="B653" s="5" t="s">
        <v>479</v>
      </c>
      <c r="C653" s="5" t="s">
        <v>480</v>
      </c>
      <c r="D653" s="6">
        <v>0</v>
      </c>
      <c r="E653" s="6">
        <v>0</v>
      </c>
      <c r="F653" s="6">
        <v>297150</v>
      </c>
      <c r="G653" s="6">
        <v>242000</v>
      </c>
      <c r="H653" s="6">
        <v>297150</v>
      </c>
      <c r="I653" s="6">
        <v>242000</v>
      </c>
      <c r="J653" s="6">
        <v>220903</v>
      </c>
      <c r="K653" s="6">
        <f t="shared" si="175"/>
        <v>21097</v>
      </c>
      <c r="L653" s="6">
        <v>219441</v>
      </c>
    </row>
    <row r="654" spans="1:12" x14ac:dyDescent="0.25">
      <c r="A654" s="5" t="s">
        <v>62</v>
      </c>
      <c r="B654" s="5" t="s">
        <v>486</v>
      </c>
      <c r="C654" s="5" t="s">
        <v>487</v>
      </c>
      <c r="D654" s="6">
        <v>0</v>
      </c>
      <c r="E654" s="6">
        <v>0</v>
      </c>
      <c r="F654" s="6">
        <v>16100</v>
      </c>
      <c r="G654" s="6">
        <v>13100</v>
      </c>
      <c r="H654" s="6">
        <v>16100</v>
      </c>
      <c r="I654" s="6">
        <v>13100</v>
      </c>
      <c r="J654" s="6">
        <v>11008</v>
      </c>
      <c r="K654" s="6">
        <f t="shared" si="175"/>
        <v>2092</v>
      </c>
      <c r="L654" s="6">
        <v>10463</v>
      </c>
    </row>
    <row r="655" spans="1:12" x14ac:dyDescent="0.25">
      <c r="A655" s="5" t="s">
        <v>247</v>
      </c>
      <c r="B655" s="5" t="s">
        <v>492</v>
      </c>
      <c r="C655" s="5" t="s">
        <v>493</v>
      </c>
      <c r="D655" s="6">
        <f t="shared" ref="D655:J655" si="180">+D656</f>
        <v>0</v>
      </c>
      <c r="E655" s="6">
        <f t="shared" si="180"/>
        <v>0</v>
      </c>
      <c r="F655" s="6">
        <f t="shared" si="180"/>
        <v>7250</v>
      </c>
      <c r="G655" s="6">
        <f t="shared" si="180"/>
        <v>5550</v>
      </c>
      <c r="H655" s="6">
        <f t="shared" si="180"/>
        <v>7250</v>
      </c>
      <c r="I655" s="6">
        <f t="shared" si="180"/>
        <v>5550</v>
      </c>
      <c r="J655" s="6">
        <f t="shared" si="180"/>
        <v>5136</v>
      </c>
      <c r="K655" s="6">
        <f t="shared" si="175"/>
        <v>414</v>
      </c>
      <c r="L655" s="6">
        <f>+L656</f>
        <v>4967</v>
      </c>
    </row>
    <row r="656" spans="1:12" x14ac:dyDescent="0.25">
      <c r="A656" s="5" t="s">
        <v>494</v>
      </c>
      <c r="B656" s="5" t="s">
        <v>495</v>
      </c>
      <c r="C656" s="5" t="s">
        <v>496</v>
      </c>
      <c r="D656" s="6">
        <v>0</v>
      </c>
      <c r="E656" s="6">
        <v>0</v>
      </c>
      <c r="F656" s="6">
        <v>7250</v>
      </c>
      <c r="G656" s="6">
        <v>5550</v>
      </c>
      <c r="H656" s="6">
        <v>7250</v>
      </c>
      <c r="I656" s="6">
        <v>5550</v>
      </c>
      <c r="J656" s="6">
        <v>5136</v>
      </c>
      <c r="K656" s="6">
        <f t="shared" si="175"/>
        <v>414</v>
      </c>
      <c r="L656" s="6">
        <v>4967</v>
      </c>
    </row>
    <row r="657" spans="1:12" ht="22.5" x14ac:dyDescent="0.25">
      <c r="A657" s="5" t="s">
        <v>497</v>
      </c>
      <c r="B657" s="5" t="s">
        <v>498</v>
      </c>
      <c r="C657" s="5" t="s">
        <v>274</v>
      </c>
      <c r="D657" s="6">
        <f t="shared" ref="D657:J657" si="181">D658+D664</f>
        <v>0</v>
      </c>
      <c r="E657" s="6">
        <f t="shared" si="181"/>
        <v>0</v>
      </c>
      <c r="F657" s="6">
        <f t="shared" si="181"/>
        <v>206300</v>
      </c>
      <c r="G657" s="6">
        <f t="shared" si="181"/>
        <v>205400</v>
      </c>
      <c r="H657" s="6">
        <f t="shared" si="181"/>
        <v>205400</v>
      </c>
      <c r="I657" s="6">
        <f t="shared" si="181"/>
        <v>205400</v>
      </c>
      <c r="J657" s="6">
        <f t="shared" si="181"/>
        <v>118313</v>
      </c>
      <c r="K657" s="6">
        <f t="shared" si="175"/>
        <v>87087</v>
      </c>
      <c r="L657" s="6">
        <f>L658+L664</f>
        <v>119528</v>
      </c>
    </row>
    <row r="658" spans="1:12" x14ac:dyDescent="0.25">
      <c r="A658" s="5" t="s">
        <v>249</v>
      </c>
      <c r="B658" s="5" t="s">
        <v>499</v>
      </c>
      <c r="C658" s="5" t="s">
        <v>500</v>
      </c>
      <c r="D658" s="6">
        <f t="shared" ref="D658:J658" si="182">D659+D660+D661+D662+D663</f>
        <v>0</v>
      </c>
      <c r="E658" s="6">
        <f t="shared" si="182"/>
        <v>0</v>
      </c>
      <c r="F658" s="6">
        <f t="shared" si="182"/>
        <v>125300</v>
      </c>
      <c r="G658" s="6">
        <f t="shared" si="182"/>
        <v>124400</v>
      </c>
      <c r="H658" s="6">
        <f t="shared" si="182"/>
        <v>124400</v>
      </c>
      <c r="I658" s="6">
        <f t="shared" si="182"/>
        <v>124400</v>
      </c>
      <c r="J658" s="6">
        <f t="shared" si="182"/>
        <v>69495</v>
      </c>
      <c r="K658" s="6">
        <f t="shared" si="175"/>
        <v>54905</v>
      </c>
      <c r="L658" s="6">
        <f>L659+L660+L661+L662+L663</f>
        <v>70710</v>
      </c>
    </row>
    <row r="659" spans="1:12" x14ac:dyDescent="0.25">
      <c r="A659" s="5" t="s">
        <v>250</v>
      </c>
      <c r="B659" s="5" t="s">
        <v>501</v>
      </c>
      <c r="C659" s="5" t="s">
        <v>502</v>
      </c>
      <c r="D659" s="6">
        <v>0</v>
      </c>
      <c r="E659" s="6">
        <v>0</v>
      </c>
      <c r="F659" s="6">
        <v>500</v>
      </c>
      <c r="G659" s="6">
        <v>500</v>
      </c>
      <c r="H659" s="6">
        <v>500</v>
      </c>
      <c r="I659" s="6">
        <v>500</v>
      </c>
      <c r="J659" s="6">
        <v>0</v>
      </c>
      <c r="K659" s="6">
        <f t="shared" si="175"/>
        <v>500</v>
      </c>
      <c r="L659" s="6">
        <v>0</v>
      </c>
    </row>
    <row r="660" spans="1:12" x14ac:dyDescent="0.25">
      <c r="A660" s="5" t="s">
        <v>98</v>
      </c>
      <c r="B660" s="5" t="s">
        <v>503</v>
      </c>
      <c r="C660" s="5" t="s">
        <v>504</v>
      </c>
      <c r="D660" s="6">
        <v>0</v>
      </c>
      <c r="E660" s="6">
        <v>0</v>
      </c>
      <c r="F660" s="6">
        <v>4800</v>
      </c>
      <c r="G660" s="6">
        <v>4800</v>
      </c>
      <c r="H660" s="6">
        <v>4800</v>
      </c>
      <c r="I660" s="6">
        <v>4800</v>
      </c>
      <c r="J660" s="6">
        <v>4800</v>
      </c>
      <c r="K660" s="6">
        <f t="shared" si="175"/>
        <v>0</v>
      </c>
      <c r="L660" s="6">
        <v>4800</v>
      </c>
    </row>
    <row r="661" spans="1:12" x14ac:dyDescent="0.25">
      <c r="A661" s="5" t="s">
        <v>101</v>
      </c>
      <c r="B661" s="5" t="s">
        <v>505</v>
      </c>
      <c r="C661" s="5" t="s">
        <v>506</v>
      </c>
      <c r="D661" s="6">
        <v>0</v>
      </c>
      <c r="E661" s="6">
        <v>0</v>
      </c>
      <c r="F661" s="6">
        <v>20000</v>
      </c>
      <c r="G661" s="6">
        <v>20000</v>
      </c>
      <c r="H661" s="6">
        <v>20000</v>
      </c>
      <c r="I661" s="6">
        <v>20000</v>
      </c>
      <c r="J661" s="6">
        <v>20000</v>
      </c>
      <c r="K661" s="6">
        <f t="shared" si="175"/>
        <v>0</v>
      </c>
      <c r="L661" s="6">
        <v>19942</v>
      </c>
    </row>
    <row r="662" spans="1:12" x14ac:dyDescent="0.25">
      <c r="A662" s="5" t="s">
        <v>104</v>
      </c>
      <c r="B662" s="5" t="s">
        <v>507</v>
      </c>
      <c r="C662" s="5" t="s">
        <v>508</v>
      </c>
      <c r="D662" s="6">
        <v>0</v>
      </c>
      <c r="E662" s="6">
        <v>0</v>
      </c>
      <c r="F662" s="6">
        <v>5000</v>
      </c>
      <c r="G662" s="6">
        <v>4100</v>
      </c>
      <c r="H662" s="6">
        <v>4100</v>
      </c>
      <c r="I662" s="6">
        <v>4100</v>
      </c>
      <c r="J662" s="6">
        <v>2038</v>
      </c>
      <c r="K662" s="6">
        <f t="shared" si="175"/>
        <v>2062</v>
      </c>
      <c r="L662" s="6">
        <v>2038</v>
      </c>
    </row>
    <row r="663" spans="1:12" ht="22.5" x14ac:dyDescent="0.25">
      <c r="A663" s="5" t="s">
        <v>119</v>
      </c>
      <c r="B663" s="5" t="s">
        <v>515</v>
      </c>
      <c r="C663" s="5" t="s">
        <v>516</v>
      </c>
      <c r="D663" s="6">
        <v>0</v>
      </c>
      <c r="E663" s="6">
        <v>0</v>
      </c>
      <c r="F663" s="6">
        <v>95000</v>
      </c>
      <c r="G663" s="6">
        <v>95000</v>
      </c>
      <c r="H663" s="6">
        <v>95000</v>
      </c>
      <c r="I663" s="6">
        <v>95000</v>
      </c>
      <c r="J663" s="6">
        <v>42657</v>
      </c>
      <c r="K663" s="6">
        <f t="shared" si="175"/>
        <v>52343</v>
      </c>
      <c r="L663" s="6">
        <v>43930</v>
      </c>
    </row>
    <row r="664" spans="1:12" x14ac:dyDescent="0.25">
      <c r="A664" s="5" t="s">
        <v>125</v>
      </c>
      <c r="B664" s="5" t="s">
        <v>618</v>
      </c>
      <c r="C664" s="5" t="s">
        <v>619</v>
      </c>
      <c r="D664" s="6">
        <f t="shared" ref="D664:J664" si="183">D665</f>
        <v>0</v>
      </c>
      <c r="E664" s="6">
        <f t="shared" si="183"/>
        <v>0</v>
      </c>
      <c r="F664" s="6">
        <f t="shared" si="183"/>
        <v>81000</v>
      </c>
      <c r="G664" s="6">
        <f t="shared" si="183"/>
        <v>81000</v>
      </c>
      <c r="H664" s="6">
        <f t="shared" si="183"/>
        <v>81000</v>
      </c>
      <c r="I664" s="6">
        <f t="shared" si="183"/>
        <v>81000</v>
      </c>
      <c r="J664" s="6">
        <f t="shared" si="183"/>
        <v>48818</v>
      </c>
      <c r="K664" s="6">
        <f t="shared" si="175"/>
        <v>32182</v>
      </c>
      <c r="L664" s="6">
        <f>L665</f>
        <v>48818</v>
      </c>
    </row>
    <row r="665" spans="1:12" x14ac:dyDescent="0.25">
      <c r="A665" s="5" t="s">
        <v>128</v>
      </c>
      <c r="B665" s="5" t="s">
        <v>620</v>
      </c>
      <c r="C665" s="5" t="s">
        <v>621</v>
      </c>
      <c r="D665" s="6">
        <v>0</v>
      </c>
      <c r="E665" s="6">
        <v>0</v>
      </c>
      <c r="F665" s="6">
        <v>81000</v>
      </c>
      <c r="G665" s="6">
        <v>81000</v>
      </c>
      <c r="H665" s="6">
        <v>81000</v>
      </c>
      <c r="I665" s="6">
        <v>81000</v>
      </c>
      <c r="J665" s="6">
        <v>48818</v>
      </c>
      <c r="K665" s="6">
        <f t="shared" si="175"/>
        <v>32182</v>
      </c>
      <c r="L665" s="6">
        <v>48818</v>
      </c>
    </row>
    <row r="666" spans="1:12" ht="22.5" x14ac:dyDescent="0.25">
      <c r="A666" s="5" t="s">
        <v>574</v>
      </c>
      <c r="B666" s="5" t="s">
        <v>575</v>
      </c>
      <c r="C666" s="5" t="s">
        <v>122</v>
      </c>
      <c r="D666" s="6">
        <f t="shared" ref="D666:J666" si="184">+D667</f>
        <v>0</v>
      </c>
      <c r="E666" s="6">
        <f t="shared" si="184"/>
        <v>0</v>
      </c>
      <c r="F666" s="6">
        <f t="shared" si="184"/>
        <v>0</v>
      </c>
      <c r="G666" s="6">
        <f t="shared" si="184"/>
        <v>0</v>
      </c>
      <c r="H666" s="6">
        <f t="shared" si="184"/>
        <v>0</v>
      </c>
      <c r="I666" s="6">
        <f t="shared" si="184"/>
        <v>0</v>
      </c>
      <c r="J666" s="6">
        <f t="shared" si="184"/>
        <v>0</v>
      </c>
      <c r="K666" s="6">
        <f t="shared" si="175"/>
        <v>0</v>
      </c>
      <c r="L666" s="6">
        <f>+L667</f>
        <v>1000</v>
      </c>
    </row>
    <row r="667" spans="1:12" x14ac:dyDescent="0.25">
      <c r="A667" s="5" t="s">
        <v>576</v>
      </c>
      <c r="B667" s="5" t="s">
        <v>577</v>
      </c>
      <c r="C667" s="5" t="s">
        <v>578</v>
      </c>
      <c r="D667" s="6">
        <f t="shared" ref="D667:J667" si="185">D668</f>
        <v>0</v>
      </c>
      <c r="E667" s="6">
        <f t="shared" si="185"/>
        <v>0</v>
      </c>
      <c r="F667" s="6">
        <f t="shared" si="185"/>
        <v>0</v>
      </c>
      <c r="G667" s="6">
        <f t="shared" si="185"/>
        <v>0</v>
      </c>
      <c r="H667" s="6">
        <f t="shared" si="185"/>
        <v>0</v>
      </c>
      <c r="I667" s="6">
        <f t="shared" si="185"/>
        <v>0</v>
      </c>
      <c r="J667" s="6">
        <f t="shared" si="185"/>
        <v>0</v>
      </c>
      <c r="K667" s="6">
        <f t="shared" si="175"/>
        <v>0</v>
      </c>
      <c r="L667" s="6">
        <f>L668</f>
        <v>1000</v>
      </c>
    </row>
    <row r="668" spans="1:12" x14ac:dyDescent="0.25">
      <c r="A668" s="5" t="s">
        <v>579</v>
      </c>
      <c r="B668" s="5" t="s">
        <v>580</v>
      </c>
      <c r="C668" s="5" t="s">
        <v>581</v>
      </c>
      <c r="D668" s="6">
        <v>0</v>
      </c>
      <c r="E668" s="6">
        <v>0</v>
      </c>
      <c r="F668" s="6">
        <v>0</v>
      </c>
      <c r="G668" s="6">
        <v>0</v>
      </c>
      <c r="H668" s="6">
        <v>0</v>
      </c>
      <c r="I668" s="6">
        <v>0</v>
      </c>
      <c r="J668" s="6">
        <v>0</v>
      </c>
      <c r="K668" s="6">
        <f t="shared" si="175"/>
        <v>0</v>
      </c>
      <c r="L668" s="6">
        <v>1000</v>
      </c>
    </row>
    <row r="669" spans="1:12" x14ac:dyDescent="0.25">
      <c r="A669" s="3"/>
      <c r="B669" s="3"/>
      <c r="C669" s="3"/>
      <c r="D669" s="4"/>
      <c r="E669" s="4"/>
      <c r="F669" s="4"/>
      <c r="G669" s="4"/>
      <c r="H669" s="4"/>
      <c r="I669" s="4"/>
      <c r="J669" s="4"/>
      <c r="K669" s="4"/>
      <c r="L669" s="4"/>
    </row>
    <row r="670" spans="1:12" x14ac:dyDescent="0.25">
      <c r="A670" s="9" t="s">
        <v>236</v>
      </c>
      <c r="B670" s="9"/>
      <c r="C670" s="9"/>
      <c r="D670" s="9"/>
      <c r="E670" s="9" t="s">
        <v>238</v>
      </c>
      <c r="F670" s="9"/>
      <c r="G670" s="9"/>
      <c r="H670" s="9"/>
      <c r="I670" s="9" t="s">
        <v>239</v>
      </c>
      <c r="J670" s="9"/>
      <c r="K670" s="9"/>
      <c r="L670" s="9"/>
    </row>
    <row r="671" spans="1:12" x14ac:dyDescent="0.25">
      <c r="A671" s="10" t="s">
        <v>237</v>
      </c>
      <c r="B671" s="10"/>
      <c r="C671" s="10"/>
      <c r="D671" s="10"/>
      <c r="E671" s="10"/>
      <c r="F671" s="10"/>
      <c r="G671" s="10"/>
      <c r="H671" s="10"/>
      <c r="I671" s="10" t="s">
        <v>240</v>
      </c>
      <c r="J671" s="10"/>
      <c r="K671" s="10"/>
      <c r="L671" s="10"/>
    </row>
    <row r="673" spans="1:12" x14ac:dyDescent="0.25">
      <c r="A673" s="12" t="s">
        <v>0</v>
      </c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</row>
    <row r="674" spans="1:12" x14ac:dyDescent="0.25">
      <c r="A674" s="12" t="s">
        <v>1</v>
      </c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</row>
    <row r="675" spans="1:12" x14ac:dyDescent="0.25">
      <c r="A675" s="13" t="s">
        <v>467</v>
      </c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</row>
    <row r="676" spans="1:12" ht="18" x14ac:dyDescent="0.25">
      <c r="A676" s="14" t="s">
        <v>468</v>
      </c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</row>
    <row r="677" spans="1:12" x14ac:dyDescent="0.25">
      <c r="A677" s="12" t="s">
        <v>622</v>
      </c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</row>
    <row r="678" spans="1:12" ht="15.75" thickBot="1" x14ac:dyDescent="0.3"/>
    <row r="679" spans="1:12" ht="15.75" thickBot="1" x14ac:dyDescent="0.3">
      <c r="A679" s="11" t="s">
        <v>5</v>
      </c>
      <c r="B679" s="11"/>
      <c r="C679" s="11" t="s">
        <v>7</v>
      </c>
      <c r="D679" s="11" t="s">
        <v>301</v>
      </c>
      <c r="E679" s="11"/>
      <c r="F679" s="11" t="s">
        <v>302</v>
      </c>
      <c r="G679" s="11"/>
      <c r="H679" s="11" t="s">
        <v>303</v>
      </c>
      <c r="I679" s="11" t="s">
        <v>304</v>
      </c>
      <c r="J679" s="11" t="s">
        <v>305</v>
      </c>
      <c r="K679" s="11" t="s">
        <v>306</v>
      </c>
      <c r="L679" s="11" t="s">
        <v>307</v>
      </c>
    </row>
    <row r="680" spans="1:12" ht="15.75" thickBot="1" x14ac:dyDescent="0.3">
      <c r="A680" s="11"/>
      <c r="B680" s="11"/>
      <c r="C680" s="11"/>
      <c r="D680" s="11" t="s">
        <v>308</v>
      </c>
      <c r="E680" s="11" t="s">
        <v>309</v>
      </c>
      <c r="F680" s="11" t="s">
        <v>308</v>
      </c>
      <c r="G680" s="11" t="s">
        <v>309</v>
      </c>
      <c r="H680" s="11"/>
      <c r="I680" s="11"/>
      <c r="J680" s="11"/>
      <c r="K680" s="11"/>
      <c r="L680" s="11"/>
    </row>
    <row r="681" spans="1:12" ht="15.75" thickBot="1" x14ac:dyDescent="0.3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</row>
    <row r="682" spans="1:12" ht="15.75" thickBot="1" x14ac:dyDescent="0.3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</row>
    <row r="683" spans="1:12" ht="15.75" thickBot="1" x14ac:dyDescent="0.3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</row>
    <row r="684" spans="1:12" ht="15.75" thickBot="1" x14ac:dyDescent="0.3">
      <c r="A684" s="11" t="s">
        <v>6</v>
      </c>
      <c r="B684" s="11"/>
      <c r="C684" s="1" t="s">
        <v>8</v>
      </c>
      <c r="D684" s="1">
        <v>1</v>
      </c>
      <c r="E684" s="1">
        <v>2</v>
      </c>
      <c r="F684" s="1">
        <v>3</v>
      </c>
      <c r="G684" s="1">
        <v>4</v>
      </c>
      <c r="H684" s="1">
        <v>5</v>
      </c>
      <c r="I684" s="1">
        <v>6</v>
      </c>
      <c r="J684" s="1">
        <v>7</v>
      </c>
      <c r="K684" s="1" t="s">
        <v>310</v>
      </c>
      <c r="L684" s="1">
        <v>9</v>
      </c>
    </row>
    <row r="685" spans="1:12" x14ac:dyDescent="0.25">
      <c r="A685" s="5" t="s">
        <v>20</v>
      </c>
      <c r="B685" s="5" t="s">
        <v>470</v>
      </c>
      <c r="C685" s="5" t="s">
        <v>471</v>
      </c>
      <c r="D685" s="6">
        <f t="shared" ref="D685:J685" si="186">D686+D691</f>
        <v>0</v>
      </c>
      <c r="E685" s="6">
        <f t="shared" si="186"/>
        <v>0</v>
      </c>
      <c r="F685" s="6">
        <f t="shared" si="186"/>
        <v>220000</v>
      </c>
      <c r="G685" s="6">
        <f t="shared" si="186"/>
        <v>220000</v>
      </c>
      <c r="H685" s="6">
        <f t="shared" si="186"/>
        <v>220000</v>
      </c>
      <c r="I685" s="6">
        <f t="shared" si="186"/>
        <v>220000</v>
      </c>
      <c r="J685" s="6">
        <f t="shared" si="186"/>
        <v>208913</v>
      </c>
      <c r="K685" s="6">
        <f t="shared" ref="K685:K695" si="187">I685-J685</f>
        <v>11087</v>
      </c>
      <c r="L685" s="6">
        <f>L686+L691</f>
        <v>9284277</v>
      </c>
    </row>
    <row r="686" spans="1:12" ht="22.5" x14ac:dyDescent="0.25">
      <c r="A686" s="5" t="s">
        <v>23</v>
      </c>
      <c r="B686" s="5" t="s">
        <v>472</v>
      </c>
      <c r="C686" s="5" t="s">
        <v>473</v>
      </c>
      <c r="D686" s="6">
        <f t="shared" ref="D686:J686" si="188">+D688</f>
        <v>0</v>
      </c>
      <c r="E686" s="6">
        <f t="shared" si="188"/>
        <v>0</v>
      </c>
      <c r="F686" s="6">
        <f t="shared" si="188"/>
        <v>100000</v>
      </c>
      <c r="G686" s="6">
        <f t="shared" si="188"/>
        <v>100000</v>
      </c>
      <c r="H686" s="6">
        <f t="shared" si="188"/>
        <v>100000</v>
      </c>
      <c r="I686" s="6">
        <f t="shared" si="188"/>
        <v>100000</v>
      </c>
      <c r="J686" s="6">
        <f t="shared" si="188"/>
        <v>88913</v>
      </c>
      <c r="K686" s="6">
        <f t="shared" si="187"/>
        <v>11087</v>
      </c>
      <c r="L686" s="6">
        <f>+L688</f>
        <v>79203</v>
      </c>
    </row>
    <row r="687" spans="1:12" ht="22.5" x14ac:dyDescent="0.25">
      <c r="A687" s="5" t="s">
        <v>29</v>
      </c>
      <c r="B687" s="5" t="s">
        <v>474</v>
      </c>
      <c r="C687" s="5" t="s">
        <v>475</v>
      </c>
      <c r="D687" s="6">
        <f t="shared" ref="D687:J687" si="189">+D688</f>
        <v>0</v>
      </c>
      <c r="E687" s="6">
        <f t="shared" si="189"/>
        <v>0</v>
      </c>
      <c r="F687" s="6">
        <f t="shared" si="189"/>
        <v>100000</v>
      </c>
      <c r="G687" s="6">
        <f t="shared" si="189"/>
        <v>100000</v>
      </c>
      <c r="H687" s="6">
        <f t="shared" si="189"/>
        <v>100000</v>
      </c>
      <c r="I687" s="6">
        <f t="shared" si="189"/>
        <v>100000</v>
      </c>
      <c r="J687" s="6">
        <f t="shared" si="189"/>
        <v>88913</v>
      </c>
      <c r="K687" s="6">
        <f t="shared" si="187"/>
        <v>11087</v>
      </c>
      <c r="L687" s="6">
        <f>+L688</f>
        <v>79203</v>
      </c>
    </row>
    <row r="688" spans="1:12" ht="22.5" x14ac:dyDescent="0.25">
      <c r="A688" s="5" t="s">
        <v>497</v>
      </c>
      <c r="B688" s="5" t="s">
        <v>498</v>
      </c>
      <c r="C688" s="5" t="s">
        <v>274</v>
      </c>
      <c r="D688" s="6">
        <f t="shared" ref="D688:J688" si="190">D689</f>
        <v>0</v>
      </c>
      <c r="E688" s="6">
        <f t="shared" si="190"/>
        <v>0</v>
      </c>
      <c r="F688" s="6">
        <f t="shared" si="190"/>
        <v>100000</v>
      </c>
      <c r="G688" s="6">
        <f t="shared" si="190"/>
        <v>100000</v>
      </c>
      <c r="H688" s="6">
        <f t="shared" si="190"/>
        <v>100000</v>
      </c>
      <c r="I688" s="6">
        <f t="shared" si="190"/>
        <v>100000</v>
      </c>
      <c r="J688" s="6">
        <f t="shared" si="190"/>
        <v>88913</v>
      </c>
      <c r="K688" s="6">
        <f t="shared" si="187"/>
        <v>11087</v>
      </c>
      <c r="L688" s="6">
        <f>L689</f>
        <v>79203</v>
      </c>
    </row>
    <row r="689" spans="1:12" x14ac:dyDescent="0.25">
      <c r="A689" s="5" t="s">
        <v>249</v>
      </c>
      <c r="B689" s="5" t="s">
        <v>499</v>
      </c>
      <c r="C689" s="5" t="s">
        <v>500</v>
      </c>
      <c r="D689" s="6">
        <f t="shared" ref="D689:J689" si="191">+D690</f>
        <v>0</v>
      </c>
      <c r="E689" s="6">
        <f t="shared" si="191"/>
        <v>0</v>
      </c>
      <c r="F689" s="6">
        <f t="shared" si="191"/>
        <v>100000</v>
      </c>
      <c r="G689" s="6">
        <f t="shared" si="191"/>
        <v>100000</v>
      </c>
      <c r="H689" s="6">
        <f t="shared" si="191"/>
        <v>100000</v>
      </c>
      <c r="I689" s="6">
        <f t="shared" si="191"/>
        <v>100000</v>
      </c>
      <c r="J689" s="6">
        <f t="shared" si="191"/>
        <v>88913</v>
      </c>
      <c r="K689" s="6">
        <f t="shared" si="187"/>
        <v>11087</v>
      </c>
      <c r="L689" s="6">
        <f>+L690</f>
        <v>79203</v>
      </c>
    </row>
    <row r="690" spans="1:12" ht="22.5" x14ac:dyDescent="0.25">
      <c r="A690" s="5" t="s">
        <v>119</v>
      </c>
      <c r="B690" s="5" t="s">
        <v>515</v>
      </c>
      <c r="C690" s="5" t="s">
        <v>516</v>
      </c>
      <c r="D690" s="6">
        <v>0</v>
      </c>
      <c r="E690" s="6">
        <v>0</v>
      </c>
      <c r="F690" s="6">
        <v>100000</v>
      </c>
      <c r="G690" s="6">
        <v>100000</v>
      </c>
      <c r="H690" s="6">
        <v>100000</v>
      </c>
      <c r="I690" s="6">
        <v>100000</v>
      </c>
      <c r="J690" s="6">
        <v>88913</v>
      </c>
      <c r="K690" s="6">
        <f t="shared" si="187"/>
        <v>11087</v>
      </c>
      <c r="L690" s="6">
        <v>79203</v>
      </c>
    </row>
    <row r="691" spans="1:12" ht="22.5" x14ac:dyDescent="0.25">
      <c r="A691" s="5" t="s">
        <v>541</v>
      </c>
      <c r="B691" s="5" t="s">
        <v>542</v>
      </c>
      <c r="C691" s="5" t="s">
        <v>543</v>
      </c>
      <c r="D691" s="6">
        <f t="shared" ref="D691:J691" si="192">+D692</f>
        <v>0</v>
      </c>
      <c r="E691" s="6">
        <f t="shared" si="192"/>
        <v>0</v>
      </c>
      <c r="F691" s="6">
        <f t="shared" si="192"/>
        <v>120000</v>
      </c>
      <c r="G691" s="6">
        <f t="shared" si="192"/>
        <v>120000</v>
      </c>
      <c r="H691" s="6">
        <f t="shared" si="192"/>
        <v>120000</v>
      </c>
      <c r="I691" s="6">
        <f t="shared" si="192"/>
        <v>120000</v>
      </c>
      <c r="J691" s="6">
        <f t="shared" si="192"/>
        <v>120000</v>
      </c>
      <c r="K691" s="6">
        <f t="shared" si="187"/>
        <v>0</v>
      </c>
      <c r="L691" s="6">
        <f>+L692</f>
        <v>9205074</v>
      </c>
    </row>
    <row r="692" spans="1:12" x14ac:dyDescent="0.25">
      <c r="A692" s="5" t="s">
        <v>548</v>
      </c>
      <c r="B692" s="5" t="s">
        <v>549</v>
      </c>
      <c r="C692" s="5" t="s">
        <v>365</v>
      </c>
      <c r="D692" s="6">
        <f t="shared" ref="D692:J693" si="193">D693</f>
        <v>0</v>
      </c>
      <c r="E692" s="6">
        <f t="shared" si="193"/>
        <v>0</v>
      </c>
      <c r="F692" s="6">
        <f t="shared" si="193"/>
        <v>120000</v>
      </c>
      <c r="G692" s="6">
        <f t="shared" si="193"/>
        <v>120000</v>
      </c>
      <c r="H692" s="6">
        <f t="shared" si="193"/>
        <v>120000</v>
      </c>
      <c r="I692" s="6">
        <f t="shared" si="193"/>
        <v>120000</v>
      </c>
      <c r="J692" s="6">
        <f t="shared" si="193"/>
        <v>120000</v>
      </c>
      <c r="K692" s="6">
        <f t="shared" si="187"/>
        <v>0</v>
      </c>
      <c r="L692" s="6">
        <f>L693</f>
        <v>9205074</v>
      </c>
    </row>
    <row r="693" spans="1:12" ht="22.5" x14ac:dyDescent="0.25">
      <c r="A693" s="5" t="s">
        <v>550</v>
      </c>
      <c r="B693" s="5" t="s">
        <v>551</v>
      </c>
      <c r="C693" s="5" t="s">
        <v>255</v>
      </c>
      <c r="D693" s="6">
        <f t="shared" si="193"/>
        <v>0</v>
      </c>
      <c r="E693" s="6">
        <f t="shared" si="193"/>
        <v>0</v>
      </c>
      <c r="F693" s="6">
        <f t="shared" si="193"/>
        <v>120000</v>
      </c>
      <c r="G693" s="6">
        <f t="shared" si="193"/>
        <v>120000</v>
      </c>
      <c r="H693" s="6">
        <f t="shared" si="193"/>
        <v>120000</v>
      </c>
      <c r="I693" s="6">
        <f t="shared" si="193"/>
        <v>120000</v>
      </c>
      <c r="J693" s="6">
        <f t="shared" si="193"/>
        <v>120000</v>
      </c>
      <c r="K693" s="6">
        <f t="shared" si="187"/>
        <v>0</v>
      </c>
      <c r="L693" s="6">
        <f>L694</f>
        <v>9205074</v>
      </c>
    </row>
    <row r="694" spans="1:12" x14ac:dyDescent="0.25">
      <c r="A694" s="5" t="s">
        <v>552</v>
      </c>
      <c r="B694" s="5" t="s">
        <v>553</v>
      </c>
      <c r="C694" s="5" t="s">
        <v>554</v>
      </c>
      <c r="D694" s="6">
        <f t="shared" ref="D694:J694" si="194">+D695</f>
        <v>0</v>
      </c>
      <c r="E694" s="6">
        <f t="shared" si="194"/>
        <v>0</v>
      </c>
      <c r="F694" s="6">
        <f t="shared" si="194"/>
        <v>120000</v>
      </c>
      <c r="G694" s="6">
        <f t="shared" si="194"/>
        <v>120000</v>
      </c>
      <c r="H694" s="6">
        <f t="shared" si="194"/>
        <v>120000</v>
      </c>
      <c r="I694" s="6">
        <f t="shared" si="194"/>
        <v>120000</v>
      </c>
      <c r="J694" s="6">
        <f t="shared" si="194"/>
        <v>120000</v>
      </c>
      <c r="K694" s="6">
        <f t="shared" si="187"/>
        <v>0</v>
      </c>
      <c r="L694" s="6">
        <f>+L695</f>
        <v>9205074</v>
      </c>
    </row>
    <row r="695" spans="1:12" x14ac:dyDescent="0.25">
      <c r="A695" s="5" t="s">
        <v>561</v>
      </c>
      <c r="B695" s="5" t="s">
        <v>562</v>
      </c>
      <c r="C695" s="5" t="s">
        <v>563</v>
      </c>
      <c r="D695" s="6">
        <v>0</v>
      </c>
      <c r="E695" s="6">
        <v>0</v>
      </c>
      <c r="F695" s="6">
        <v>120000</v>
      </c>
      <c r="G695" s="6">
        <v>120000</v>
      </c>
      <c r="H695" s="6">
        <v>120000</v>
      </c>
      <c r="I695" s="6">
        <v>120000</v>
      </c>
      <c r="J695" s="6">
        <v>120000</v>
      </c>
      <c r="K695" s="6">
        <f t="shared" si="187"/>
        <v>0</v>
      </c>
      <c r="L695" s="6">
        <v>9205074</v>
      </c>
    </row>
    <row r="696" spans="1:12" x14ac:dyDescent="0.25">
      <c r="A696" s="3"/>
      <c r="B696" s="3"/>
      <c r="C696" s="3"/>
      <c r="D696" s="4"/>
      <c r="E696" s="4"/>
      <c r="F696" s="4"/>
      <c r="G696" s="4"/>
      <c r="H696" s="4"/>
      <c r="I696" s="4"/>
      <c r="J696" s="4"/>
      <c r="K696" s="4"/>
      <c r="L696" s="4"/>
    </row>
    <row r="697" spans="1:12" x14ac:dyDescent="0.25">
      <c r="A697" s="9" t="s">
        <v>236</v>
      </c>
      <c r="B697" s="9"/>
      <c r="C697" s="9"/>
      <c r="D697" s="9"/>
      <c r="E697" s="9" t="s">
        <v>238</v>
      </c>
      <c r="F697" s="9"/>
      <c r="G697" s="9"/>
      <c r="H697" s="9"/>
      <c r="I697" s="9" t="s">
        <v>239</v>
      </c>
      <c r="J697" s="9"/>
      <c r="K697" s="9"/>
      <c r="L697" s="9"/>
    </row>
    <row r="698" spans="1:12" x14ac:dyDescent="0.25">
      <c r="A698" s="10" t="s">
        <v>237</v>
      </c>
      <c r="B698" s="10"/>
      <c r="C698" s="10"/>
      <c r="D698" s="10"/>
      <c r="E698" s="10"/>
      <c r="F698" s="10"/>
      <c r="G698" s="10"/>
      <c r="H698" s="10"/>
      <c r="I698" s="10" t="s">
        <v>240</v>
      </c>
      <c r="J698" s="10"/>
      <c r="K698" s="10"/>
      <c r="L698" s="10"/>
    </row>
    <row r="700" spans="1:12" x14ac:dyDescent="0.25">
      <c r="A700" s="12" t="s">
        <v>0</v>
      </c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</row>
    <row r="701" spans="1:12" x14ac:dyDescent="0.25">
      <c r="A701" s="12" t="s">
        <v>1</v>
      </c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</row>
    <row r="702" spans="1:12" x14ac:dyDescent="0.25">
      <c r="A702" s="13" t="s">
        <v>424</v>
      </c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</row>
    <row r="703" spans="1:12" ht="18" x14ac:dyDescent="0.25">
      <c r="A703" s="14" t="s">
        <v>425</v>
      </c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</row>
    <row r="704" spans="1:12" x14ac:dyDescent="0.25">
      <c r="A704" s="12" t="s">
        <v>4</v>
      </c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</row>
    <row r="705" spans="1:12" ht="15.75" thickBot="1" x14ac:dyDescent="0.3"/>
    <row r="706" spans="1:12" ht="15.75" thickBot="1" x14ac:dyDescent="0.3">
      <c r="A706" s="11" t="s">
        <v>5</v>
      </c>
      <c r="B706" s="11"/>
      <c r="C706" s="11" t="s">
        <v>7</v>
      </c>
      <c r="D706" s="11" t="s">
        <v>301</v>
      </c>
      <c r="E706" s="11"/>
      <c r="F706" s="11" t="s">
        <v>302</v>
      </c>
      <c r="G706" s="11"/>
      <c r="H706" s="11" t="s">
        <v>303</v>
      </c>
      <c r="I706" s="11" t="s">
        <v>304</v>
      </c>
      <c r="J706" s="11" t="s">
        <v>305</v>
      </c>
      <c r="K706" s="11" t="s">
        <v>306</v>
      </c>
      <c r="L706" s="11" t="s">
        <v>307</v>
      </c>
    </row>
    <row r="707" spans="1:12" ht="15.75" thickBot="1" x14ac:dyDescent="0.3">
      <c r="A707" s="11"/>
      <c r="B707" s="11"/>
      <c r="C707" s="11"/>
      <c r="D707" s="11" t="s">
        <v>308</v>
      </c>
      <c r="E707" s="11" t="s">
        <v>309</v>
      </c>
      <c r="F707" s="11" t="s">
        <v>308</v>
      </c>
      <c r="G707" s="11" t="s">
        <v>309</v>
      </c>
      <c r="H707" s="11"/>
      <c r="I707" s="11"/>
      <c r="J707" s="11"/>
      <c r="K707" s="11"/>
      <c r="L707" s="11"/>
    </row>
    <row r="708" spans="1:12" ht="15.75" thickBot="1" x14ac:dyDescent="0.3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</row>
    <row r="709" spans="1:12" ht="15.75" thickBot="1" x14ac:dyDescent="0.3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</row>
    <row r="710" spans="1:12" ht="15.75" thickBot="1" x14ac:dyDescent="0.3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</row>
    <row r="711" spans="1:12" ht="15.75" thickBot="1" x14ac:dyDescent="0.3">
      <c r="A711" s="11" t="s">
        <v>6</v>
      </c>
      <c r="B711" s="11"/>
      <c r="C711" s="1" t="s">
        <v>8</v>
      </c>
      <c r="D711" s="1">
        <v>1</v>
      </c>
      <c r="E711" s="1">
        <v>2</v>
      </c>
      <c r="F711" s="1">
        <v>3</v>
      </c>
      <c r="G711" s="1">
        <v>4</v>
      </c>
      <c r="H711" s="1">
        <v>5</v>
      </c>
      <c r="I711" s="1">
        <v>6</v>
      </c>
      <c r="J711" s="1">
        <v>7</v>
      </c>
      <c r="K711" s="1" t="s">
        <v>310</v>
      </c>
      <c r="L711" s="1">
        <v>9</v>
      </c>
    </row>
    <row r="712" spans="1:12" ht="22.5" x14ac:dyDescent="0.25">
      <c r="A712" s="5" t="s">
        <v>20</v>
      </c>
      <c r="B712" s="5" t="s">
        <v>426</v>
      </c>
      <c r="C712" s="5" t="s">
        <v>427</v>
      </c>
      <c r="D712" s="6">
        <f t="shared" ref="D712:J712" si="195">+D713+D720</f>
        <v>0</v>
      </c>
      <c r="E712" s="6">
        <f t="shared" si="195"/>
        <v>0</v>
      </c>
      <c r="F712" s="6">
        <f t="shared" si="195"/>
        <v>1675050</v>
      </c>
      <c r="G712" s="6">
        <f t="shared" si="195"/>
        <v>1307050</v>
      </c>
      <c r="H712" s="6">
        <f t="shared" si="195"/>
        <v>1379050</v>
      </c>
      <c r="I712" s="6">
        <f t="shared" si="195"/>
        <v>1307050</v>
      </c>
      <c r="J712" s="6">
        <f t="shared" si="195"/>
        <v>601726</v>
      </c>
      <c r="K712" s="6">
        <f t="shared" ref="K712:K730" si="196">I712-J712</f>
        <v>705324</v>
      </c>
      <c r="L712" s="6">
        <f>+L713+L720</f>
        <v>250182</v>
      </c>
    </row>
    <row r="713" spans="1:12" ht="33" x14ac:dyDescent="0.25">
      <c r="A713" s="5" t="s">
        <v>257</v>
      </c>
      <c r="B713" s="5" t="s">
        <v>428</v>
      </c>
      <c r="C713" s="5" t="s">
        <v>429</v>
      </c>
      <c r="D713" s="6">
        <f t="shared" ref="D713:J713" si="197">D714+D717</f>
        <v>0</v>
      </c>
      <c r="E713" s="6">
        <f t="shared" si="197"/>
        <v>0</v>
      </c>
      <c r="F713" s="6">
        <f t="shared" si="197"/>
        <v>1658050</v>
      </c>
      <c r="G713" s="6">
        <f t="shared" si="197"/>
        <v>1294050</v>
      </c>
      <c r="H713" s="6">
        <f t="shared" si="197"/>
        <v>1366050</v>
      </c>
      <c r="I713" s="6">
        <f t="shared" si="197"/>
        <v>1294050</v>
      </c>
      <c r="J713" s="6">
        <f t="shared" si="197"/>
        <v>601726</v>
      </c>
      <c r="K713" s="6">
        <f t="shared" si="196"/>
        <v>692324</v>
      </c>
      <c r="L713" s="6">
        <f>L714+L717</f>
        <v>250182</v>
      </c>
    </row>
    <row r="714" spans="1:12" ht="22.5" x14ac:dyDescent="0.25">
      <c r="A714" s="5" t="s">
        <v>377</v>
      </c>
      <c r="B714" s="5" t="s">
        <v>430</v>
      </c>
      <c r="C714" s="5" t="s">
        <v>431</v>
      </c>
      <c r="D714" s="6">
        <f t="shared" ref="D714:J714" si="198">+D715+D716</f>
        <v>0</v>
      </c>
      <c r="E714" s="6">
        <f t="shared" si="198"/>
        <v>0</v>
      </c>
      <c r="F714" s="6">
        <f t="shared" si="198"/>
        <v>1558050</v>
      </c>
      <c r="G714" s="6">
        <f t="shared" si="198"/>
        <v>1194050</v>
      </c>
      <c r="H714" s="6">
        <f t="shared" si="198"/>
        <v>1266050</v>
      </c>
      <c r="I714" s="6">
        <f t="shared" si="198"/>
        <v>1194050</v>
      </c>
      <c r="J714" s="6">
        <f t="shared" si="198"/>
        <v>584455</v>
      </c>
      <c r="K714" s="6">
        <f t="shared" si="196"/>
        <v>609595</v>
      </c>
      <c r="L714" s="6">
        <f>+L715+L716</f>
        <v>232576</v>
      </c>
    </row>
    <row r="715" spans="1:12" x14ac:dyDescent="0.25">
      <c r="A715" s="5" t="s">
        <v>386</v>
      </c>
      <c r="B715" s="5" t="s">
        <v>432</v>
      </c>
      <c r="C715" s="5" t="s">
        <v>433</v>
      </c>
      <c r="D715" s="6">
        <v>0</v>
      </c>
      <c r="E715" s="6">
        <v>0</v>
      </c>
      <c r="F715" s="6">
        <v>202050</v>
      </c>
      <c r="G715" s="6">
        <v>179050</v>
      </c>
      <c r="H715" s="6">
        <v>179050</v>
      </c>
      <c r="I715" s="6">
        <v>179050</v>
      </c>
      <c r="J715" s="6">
        <v>130905</v>
      </c>
      <c r="K715" s="6">
        <f t="shared" si="196"/>
        <v>48145</v>
      </c>
      <c r="L715" s="6">
        <v>26731</v>
      </c>
    </row>
    <row r="716" spans="1:12" ht="22.5" x14ac:dyDescent="0.25">
      <c r="A716" s="5" t="s">
        <v>258</v>
      </c>
      <c r="B716" s="5" t="s">
        <v>399</v>
      </c>
      <c r="C716" s="5" t="s">
        <v>434</v>
      </c>
      <c r="D716" s="6">
        <v>0</v>
      </c>
      <c r="E716" s="6">
        <v>0</v>
      </c>
      <c r="F716" s="6">
        <v>1356000</v>
      </c>
      <c r="G716" s="6">
        <v>1015000</v>
      </c>
      <c r="H716" s="6">
        <v>1087000</v>
      </c>
      <c r="I716" s="6">
        <v>1015000</v>
      </c>
      <c r="J716" s="6">
        <v>453550</v>
      </c>
      <c r="K716" s="6">
        <f t="shared" si="196"/>
        <v>561450</v>
      </c>
      <c r="L716" s="6">
        <v>205845</v>
      </c>
    </row>
    <row r="717" spans="1:12" ht="22.5" x14ac:dyDescent="0.25">
      <c r="A717" s="5" t="s">
        <v>259</v>
      </c>
      <c r="B717" s="5" t="s">
        <v>435</v>
      </c>
      <c r="C717" s="5" t="s">
        <v>436</v>
      </c>
      <c r="D717" s="6">
        <f t="shared" ref="D717:J717" si="199">+D718</f>
        <v>0</v>
      </c>
      <c r="E717" s="6">
        <f t="shared" si="199"/>
        <v>0</v>
      </c>
      <c r="F717" s="6">
        <f t="shared" si="199"/>
        <v>100000</v>
      </c>
      <c r="G717" s="6">
        <f t="shared" si="199"/>
        <v>100000</v>
      </c>
      <c r="H717" s="6">
        <f t="shared" si="199"/>
        <v>100000</v>
      </c>
      <c r="I717" s="6">
        <f t="shared" si="199"/>
        <v>100000</v>
      </c>
      <c r="J717" s="6">
        <f t="shared" si="199"/>
        <v>17271</v>
      </c>
      <c r="K717" s="6">
        <f t="shared" si="196"/>
        <v>82729</v>
      </c>
      <c r="L717" s="6">
        <f>+L718</f>
        <v>17606</v>
      </c>
    </row>
    <row r="718" spans="1:12" ht="22.5" x14ac:dyDescent="0.25">
      <c r="A718" s="5" t="s">
        <v>155</v>
      </c>
      <c r="B718" s="5" t="s">
        <v>437</v>
      </c>
      <c r="C718" s="5" t="s">
        <v>438</v>
      </c>
      <c r="D718" s="6">
        <f t="shared" ref="D718:J718" si="200">D719</f>
        <v>0</v>
      </c>
      <c r="E718" s="6">
        <f t="shared" si="200"/>
        <v>0</v>
      </c>
      <c r="F718" s="6">
        <f t="shared" si="200"/>
        <v>100000</v>
      </c>
      <c r="G718" s="6">
        <f t="shared" si="200"/>
        <v>100000</v>
      </c>
      <c r="H718" s="6">
        <f t="shared" si="200"/>
        <v>100000</v>
      </c>
      <c r="I718" s="6">
        <f t="shared" si="200"/>
        <v>100000</v>
      </c>
      <c r="J718" s="6">
        <f t="shared" si="200"/>
        <v>17271</v>
      </c>
      <c r="K718" s="6">
        <f t="shared" si="196"/>
        <v>82729</v>
      </c>
      <c r="L718" s="6">
        <f>L719</f>
        <v>17606</v>
      </c>
    </row>
    <row r="719" spans="1:12" x14ac:dyDescent="0.25">
      <c r="A719" s="5" t="s">
        <v>276</v>
      </c>
      <c r="B719" s="5" t="s">
        <v>439</v>
      </c>
      <c r="C719" s="5" t="s">
        <v>440</v>
      </c>
      <c r="D719" s="6">
        <v>0</v>
      </c>
      <c r="E719" s="6">
        <v>0</v>
      </c>
      <c r="F719" s="6">
        <v>100000</v>
      </c>
      <c r="G719" s="6">
        <v>100000</v>
      </c>
      <c r="H719" s="6">
        <v>100000</v>
      </c>
      <c r="I719" s="6">
        <v>100000</v>
      </c>
      <c r="J719" s="6">
        <v>17271</v>
      </c>
      <c r="K719" s="6">
        <f t="shared" si="196"/>
        <v>82729</v>
      </c>
      <c r="L719" s="6">
        <v>17606</v>
      </c>
    </row>
    <row r="720" spans="1:12" ht="22.5" x14ac:dyDescent="0.25">
      <c r="A720" s="5" t="s">
        <v>441</v>
      </c>
      <c r="B720" s="5" t="s">
        <v>442</v>
      </c>
      <c r="C720" s="5" t="s">
        <v>443</v>
      </c>
      <c r="D720" s="6">
        <f t="shared" ref="D720:J720" si="201">+D721+D724</f>
        <v>0</v>
      </c>
      <c r="E720" s="6">
        <f t="shared" si="201"/>
        <v>0</v>
      </c>
      <c r="F720" s="6">
        <f t="shared" si="201"/>
        <v>17000</v>
      </c>
      <c r="G720" s="6">
        <f t="shared" si="201"/>
        <v>13000</v>
      </c>
      <c r="H720" s="6">
        <f t="shared" si="201"/>
        <v>13000</v>
      </c>
      <c r="I720" s="6">
        <f t="shared" si="201"/>
        <v>13000</v>
      </c>
      <c r="J720" s="6">
        <f t="shared" si="201"/>
        <v>0</v>
      </c>
      <c r="K720" s="6">
        <f t="shared" si="196"/>
        <v>13000</v>
      </c>
      <c r="L720" s="6">
        <f>+L721+L724</f>
        <v>0</v>
      </c>
    </row>
    <row r="721" spans="1:12" ht="22.5" x14ac:dyDescent="0.25">
      <c r="A721" s="5" t="s">
        <v>444</v>
      </c>
      <c r="B721" s="5" t="s">
        <v>445</v>
      </c>
      <c r="C721" s="5" t="s">
        <v>446</v>
      </c>
      <c r="D721" s="6">
        <f t="shared" ref="D721:J721" si="202">D722</f>
        <v>0</v>
      </c>
      <c r="E721" s="6">
        <f t="shared" si="202"/>
        <v>0</v>
      </c>
      <c r="F721" s="6">
        <f t="shared" si="202"/>
        <v>1000</v>
      </c>
      <c r="G721" s="6">
        <f t="shared" si="202"/>
        <v>1000</v>
      </c>
      <c r="H721" s="6">
        <f t="shared" si="202"/>
        <v>1000</v>
      </c>
      <c r="I721" s="6">
        <f t="shared" si="202"/>
        <v>1000</v>
      </c>
      <c r="J721" s="6">
        <f t="shared" si="202"/>
        <v>0</v>
      </c>
      <c r="K721" s="6">
        <f t="shared" si="196"/>
        <v>1000</v>
      </c>
      <c r="L721" s="6">
        <f>L722</f>
        <v>0</v>
      </c>
    </row>
    <row r="722" spans="1:12" x14ac:dyDescent="0.25">
      <c r="A722" s="5" t="s">
        <v>280</v>
      </c>
      <c r="B722" s="5" t="s">
        <v>447</v>
      </c>
      <c r="C722" s="5" t="s">
        <v>448</v>
      </c>
      <c r="D722" s="6">
        <f t="shared" ref="D722:J722" si="203">+D723</f>
        <v>0</v>
      </c>
      <c r="E722" s="6">
        <f t="shared" si="203"/>
        <v>0</v>
      </c>
      <c r="F722" s="6">
        <f t="shared" si="203"/>
        <v>1000</v>
      </c>
      <c r="G722" s="6">
        <f t="shared" si="203"/>
        <v>1000</v>
      </c>
      <c r="H722" s="6">
        <f t="shared" si="203"/>
        <v>1000</v>
      </c>
      <c r="I722" s="6">
        <f t="shared" si="203"/>
        <v>1000</v>
      </c>
      <c r="J722" s="6">
        <f t="shared" si="203"/>
        <v>0</v>
      </c>
      <c r="K722" s="6">
        <f t="shared" si="196"/>
        <v>1000</v>
      </c>
      <c r="L722" s="6">
        <f>+L723</f>
        <v>0</v>
      </c>
    </row>
    <row r="723" spans="1:12" x14ac:dyDescent="0.25">
      <c r="A723" s="5" t="s">
        <v>449</v>
      </c>
      <c r="B723" s="5" t="s">
        <v>450</v>
      </c>
      <c r="C723" s="5" t="s">
        <v>451</v>
      </c>
      <c r="D723" s="6">
        <v>0</v>
      </c>
      <c r="E723" s="6">
        <v>0</v>
      </c>
      <c r="F723" s="6">
        <v>1000</v>
      </c>
      <c r="G723" s="6">
        <v>1000</v>
      </c>
      <c r="H723" s="6">
        <v>1000</v>
      </c>
      <c r="I723" s="6">
        <v>1000</v>
      </c>
      <c r="J723" s="6">
        <v>0</v>
      </c>
      <c r="K723" s="6">
        <f t="shared" si="196"/>
        <v>1000</v>
      </c>
      <c r="L723" s="6">
        <v>0</v>
      </c>
    </row>
    <row r="724" spans="1:12" x14ac:dyDescent="0.25">
      <c r="A724" s="5" t="s">
        <v>452</v>
      </c>
      <c r="B724" s="5" t="s">
        <v>453</v>
      </c>
      <c r="C724" s="5" t="s">
        <v>454</v>
      </c>
      <c r="D724" s="6">
        <f t="shared" ref="D724:J724" si="204">D725</f>
        <v>0</v>
      </c>
      <c r="E724" s="6">
        <f t="shared" si="204"/>
        <v>0</v>
      </c>
      <c r="F724" s="6">
        <f t="shared" si="204"/>
        <v>16000</v>
      </c>
      <c r="G724" s="6">
        <f t="shared" si="204"/>
        <v>12000</v>
      </c>
      <c r="H724" s="6">
        <f t="shared" si="204"/>
        <v>12000</v>
      </c>
      <c r="I724" s="6">
        <f t="shared" si="204"/>
        <v>12000</v>
      </c>
      <c r="J724" s="6">
        <f t="shared" si="204"/>
        <v>0</v>
      </c>
      <c r="K724" s="6">
        <f t="shared" si="196"/>
        <v>12000</v>
      </c>
      <c r="L724" s="6">
        <f>L725</f>
        <v>0</v>
      </c>
    </row>
    <row r="725" spans="1:12" x14ac:dyDescent="0.25">
      <c r="A725" s="5" t="s">
        <v>455</v>
      </c>
      <c r="B725" s="5" t="s">
        <v>456</v>
      </c>
      <c r="C725" s="5" t="s">
        <v>457</v>
      </c>
      <c r="D725" s="6">
        <v>0</v>
      </c>
      <c r="E725" s="6">
        <v>0</v>
      </c>
      <c r="F725" s="6">
        <v>16000</v>
      </c>
      <c r="G725" s="6">
        <v>12000</v>
      </c>
      <c r="H725" s="6">
        <v>12000</v>
      </c>
      <c r="I725" s="6">
        <v>12000</v>
      </c>
      <c r="J725" s="6">
        <v>0</v>
      </c>
      <c r="K725" s="6">
        <f t="shared" si="196"/>
        <v>12000</v>
      </c>
      <c r="L725" s="6">
        <v>0</v>
      </c>
    </row>
    <row r="726" spans="1:12" x14ac:dyDescent="0.25">
      <c r="A726" s="5" t="s">
        <v>161</v>
      </c>
      <c r="B726" s="5" t="s">
        <v>412</v>
      </c>
      <c r="C726" s="5" t="s">
        <v>458</v>
      </c>
      <c r="D726" s="6">
        <v>0</v>
      </c>
      <c r="E726" s="6">
        <v>0</v>
      </c>
      <c r="F726" s="6">
        <v>-92050</v>
      </c>
      <c r="G726" s="6">
        <v>-92050</v>
      </c>
      <c r="H726" s="6">
        <v>0</v>
      </c>
      <c r="I726" s="6">
        <v>0</v>
      </c>
      <c r="J726" s="6">
        <v>139353</v>
      </c>
      <c r="K726" s="6">
        <f t="shared" si="196"/>
        <v>-139353</v>
      </c>
      <c r="L726" s="6">
        <v>0</v>
      </c>
    </row>
    <row r="727" spans="1:12" x14ac:dyDescent="0.25">
      <c r="A727" s="5" t="s">
        <v>459</v>
      </c>
      <c r="B727" s="5" t="s">
        <v>460</v>
      </c>
      <c r="C727" s="5" t="s">
        <v>461</v>
      </c>
      <c r="D727" s="6">
        <v>0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139353</v>
      </c>
      <c r="K727" s="6">
        <f t="shared" si="196"/>
        <v>-139353</v>
      </c>
      <c r="L727" s="6">
        <v>0</v>
      </c>
    </row>
    <row r="728" spans="1:12" x14ac:dyDescent="0.25">
      <c r="A728" s="5" t="s">
        <v>462</v>
      </c>
      <c r="B728" s="5" t="s">
        <v>417</v>
      </c>
      <c r="C728" s="5" t="s">
        <v>463</v>
      </c>
      <c r="D728" s="6">
        <v>0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139353</v>
      </c>
      <c r="K728" s="6">
        <f t="shared" si="196"/>
        <v>-139353</v>
      </c>
      <c r="L728" s="6">
        <v>0</v>
      </c>
    </row>
    <row r="729" spans="1:12" x14ac:dyDescent="0.25">
      <c r="A729" s="5" t="s">
        <v>167</v>
      </c>
      <c r="B729" s="5" t="s">
        <v>464</v>
      </c>
      <c r="C729" s="5" t="s">
        <v>465</v>
      </c>
      <c r="D729" s="6">
        <v>0</v>
      </c>
      <c r="E729" s="6">
        <v>0</v>
      </c>
      <c r="F729" s="6">
        <v>-92050</v>
      </c>
      <c r="G729" s="6">
        <v>-92050</v>
      </c>
      <c r="H729" s="6">
        <v>0</v>
      </c>
      <c r="I729" s="6">
        <v>0</v>
      </c>
      <c r="J729" s="6">
        <v>0</v>
      </c>
      <c r="K729" s="6">
        <f t="shared" si="196"/>
        <v>0</v>
      </c>
      <c r="L729" s="6">
        <v>0</v>
      </c>
    </row>
    <row r="730" spans="1:12" x14ac:dyDescent="0.25">
      <c r="A730" s="5" t="s">
        <v>264</v>
      </c>
      <c r="B730" s="5" t="s">
        <v>422</v>
      </c>
      <c r="C730" s="5" t="s">
        <v>466</v>
      </c>
      <c r="D730" s="6">
        <v>0</v>
      </c>
      <c r="E730" s="6">
        <v>0</v>
      </c>
      <c r="F730" s="6">
        <v>-92050</v>
      </c>
      <c r="G730" s="6">
        <v>-92050</v>
      </c>
      <c r="H730" s="6">
        <v>0</v>
      </c>
      <c r="I730" s="6">
        <v>0</v>
      </c>
      <c r="J730" s="6">
        <v>0</v>
      </c>
      <c r="K730" s="6">
        <f t="shared" si="196"/>
        <v>0</v>
      </c>
      <c r="L730" s="6">
        <v>0</v>
      </c>
    </row>
    <row r="731" spans="1:12" x14ac:dyDescent="0.25">
      <c r="A731" s="3"/>
      <c r="B731" s="3"/>
      <c r="C731" s="3"/>
      <c r="D731" s="4"/>
      <c r="E731" s="4"/>
      <c r="F731" s="4"/>
      <c r="G731" s="4"/>
      <c r="H731" s="4"/>
      <c r="I731" s="4"/>
      <c r="J731" s="4"/>
      <c r="K731" s="4"/>
      <c r="L731" s="4"/>
    </row>
    <row r="732" spans="1:12" x14ac:dyDescent="0.25">
      <c r="A732" s="9" t="s">
        <v>236</v>
      </c>
      <c r="B732" s="9"/>
      <c r="C732" s="9"/>
      <c r="D732" s="9"/>
      <c r="E732" s="9" t="s">
        <v>238</v>
      </c>
      <c r="F732" s="9"/>
      <c r="G732" s="9"/>
      <c r="H732" s="9"/>
      <c r="I732" s="9" t="s">
        <v>239</v>
      </c>
      <c r="J732" s="9"/>
      <c r="K732" s="9"/>
      <c r="L732" s="9"/>
    </row>
    <row r="733" spans="1:12" x14ac:dyDescent="0.25">
      <c r="A733" s="10" t="s">
        <v>237</v>
      </c>
      <c r="B733" s="10"/>
      <c r="C733" s="10"/>
      <c r="D733" s="10"/>
      <c r="E733" s="10"/>
      <c r="F733" s="10"/>
      <c r="G733" s="10"/>
      <c r="H733" s="10"/>
      <c r="I733" s="10" t="s">
        <v>240</v>
      </c>
      <c r="J733" s="10"/>
      <c r="K733" s="10"/>
      <c r="L733" s="10"/>
    </row>
    <row r="735" spans="1:12" x14ac:dyDescent="0.25">
      <c r="A735" s="12" t="s">
        <v>0</v>
      </c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</row>
    <row r="736" spans="1:12" x14ac:dyDescent="0.25">
      <c r="A736" s="12" t="s">
        <v>1</v>
      </c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</row>
    <row r="737" spans="1:12" x14ac:dyDescent="0.25">
      <c r="A737" s="13" t="s">
        <v>467</v>
      </c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</row>
    <row r="738" spans="1:12" ht="18" x14ac:dyDescent="0.25">
      <c r="A738" s="14" t="s">
        <v>468</v>
      </c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</row>
    <row r="739" spans="1:12" x14ac:dyDescent="0.25">
      <c r="A739" s="12" t="s">
        <v>623</v>
      </c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</row>
    <row r="740" spans="1:12" ht="15.75" thickBot="1" x14ac:dyDescent="0.3"/>
    <row r="741" spans="1:12" ht="15.75" thickBot="1" x14ac:dyDescent="0.3">
      <c r="A741" s="11" t="s">
        <v>5</v>
      </c>
      <c r="B741" s="11"/>
      <c r="C741" s="11" t="s">
        <v>7</v>
      </c>
      <c r="D741" s="11" t="s">
        <v>301</v>
      </c>
      <c r="E741" s="11"/>
      <c r="F741" s="11" t="s">
        <v>302</v>
      </c>
      <c r="G741" s="11"/>
      <c r="H741" s="11" t="s">
        <v>303</v>
      </c>
      <c r="I741" s="11" t="s">
        <v>304</v>
      </c>
      <c r="J741" s="11" t="s">
        <v>305</v>
      </c>
      <c r="K741" s="11" t="s">
        <v>306</v>
      </c>
      <c r="L741" s="11" t="s">
        <v>307</v>
      </c>
    </row>
    <row r="742" spans="1:12" ht="15.75" thickBot="1" x14ac:dyDescent="0.3">
      <c r="A742" s="11"/>
      <c r="B742" s="11"/>
      <c r="C742" s="11"/>
      <c r="D742" s="11" t="s">
        <v>308</v>
      </c>
      <c r="E742" s="11" t="s">
        <v>309</v>
      </c>
      <c r="F742" s="11" t="s">
        <v>308</v>
      </c>
      <c r="G742" s="11" t="s">
        <v>309</v>
      </c>
      <c r="H742" s="11"/>
      <c r="I742" s="11"/>
      <c r="J742" s="11"/>
      <c r="K742" s="11"/>
      <c r="L742" s="11"/>
    </row>
    <row r="743" spans="1:12" ht="15.75" thickBot="1" x14ac:dyDescent="0.3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</row>
    <row r="744" spans="1:12" ht="15.75" thickBot="1" x14ac:dyDescent="0.3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</row>
    <row r="745" spans="1:12" ht="15.75" thickBot="1" x14ac:dyDescent="0.3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</row>
    <row r="746" spans="1:12" ht="15.75" thickBot="1" x14ac:dyDescent="0.3">
      <c r="A746" s="11" t="s">
        <v>6</v>
      </c>
      <c r="B746" s="11"/>
      <c r="C746" s="1" t="s">
        <v>8</v>
      </c>
      <c r="D746" s="1">
        <v>1</v>
      </c>
      <c r="E746" s="1">
        <v>2</v>
      </c>
      <c r="F746" s="1">
        <v>3</v>
      </c>
      <c r="G746" s="1">
        <v>4</v>
      </c>
      <c r="H746" s="1">
        <v>5</v>
      </c>
      <c r="I746" s="1">
        <v>6</v>
      </c>
      <c r="J746" s="1">
        <v>7</v>
      </c>
      <c r="K746" s="1" t="s">
        <v>310</v>
      </c>
      <c r="L746" s="1">
        <v>9</v>
      </c>
    </row>
    <row r="747" spans="1:12" x14ac:dyDescent="0.25">
      <c r="A747" s="5" t="s">
        <v>20</v>
      </c>
      <c r="B747" s="5" t="s">
        <v>470</v>
      </c>
      <c r="C747" s="5" t="s">
        <v>471</v>
      </c>
      <c r="D747" s="6">
        <f t="shared" ref="D747:J747" si="205">D748+D755</f>
        <v>0</v>
      </c>
      <c r="E747" s="6">
        <f t="shared" si="205"/>
        <v>0</v>
      </c>
      <c r="F747" s="6">
        <f t="shared" si="205"/>
        <v>202050</v>
      </c>
      <c r="G747" s="6">
        <f t="shared" si="205"/>
        <v>179050</v>
      </c>
      <c r="H747" s="6">
        <f t="shared" si="205"/>
        <v>179050</v>
      </c>
      <c r="I747" s="6">
        <f t="shared" si="205"/>
        <v>179050</v>
      </c>
      <c r="J747" s="6">
        <f t="shared" si="205"/>
        <v>130905</v>
      </c>
      <c r="K747" s="6">
        <f t="shared" ref="K747:K759" si="206">I747-J747</f>
        <v>48145</v>
      </c>
      <c r="L747" s="6">
        <f>L748+L755</f>
        <v>26731</v>
      </c>
    </row>
    <row r="748" spans="1:12" ht="22.5" x14ac:dyDescent="0.25">
      <c r="A748" s="5" t="s">
        <v>23</v>
      </c>
      <c r="B748" s="5" t="s">
        <v>472</v>
      </c>
      <c r="C748" s="5" t="s">
        <v>473</v>
      </c>
      <c r="D748" s="6">
        <f t="shared" ref="D748:J748" si="207">+D750</f>
        <v>0</v>
      </c>
      <c r="E748" s="6">
        <f t="shared" si="207"/>
        <v>0</v>
      </c>
      <c r="F748" s="6">
        <f t="shared" si="207"/>
        <v>94220</v>
      </c>
      <c r="G748" s="6">
        <f t="shared" si="207"/>
        <v>71220</v>
      </c>
      <c r="H748" s="6">
        <f t="shared" si="207"/>
        <v>71220</v>
      </c>
      <c r="I748" s="6">
        <f t="shared" si="207"/>
        <v>71220</v>
      </c>
      <c r="J748" s="6">
        <f t="shared" si="207"/>
        <v>23760</v>
      </c>
      <c r="K748" s="6">
        <f t="shared" si="206"/>
        <v>47460</v>
      </c>
      <c r="L748" s="6">
        <f>+L750</f>
        <v>26497</v>
      </c>
    </row>
    <row r="749" spans="1:12" ht="22.5" x14ac:dyDescent="0.25">
      <c r="A749" s="5" t="s">
        <v>29</v>
      </c>
      <c r="B749" s="5" t="s">
        <v>474</v>
      </c>
      <c r="C749" s="5" t="s">
        <v>475</v>
      </c>
      <c r="D749" s="6">
        <f t="shared" ref="D749:J749" si="208">+D750</f>
        <v>0</v>
      </c>
      <c r="E749" s="6">
        <f t="shared" si="208"/>
        <v>0</v>
      </c>
      <c r="F749" s="6">
        <f t="shared" si="208"/>
        <v>94220</v>
      </c>
      <c r="G749" s="6">
        <f t="shared" si="208"/>
        <v>71220</v>
      </c>
      <c r="H749" s="6">
        <f t="shared" si="208"/>
        <v>71220</v>
      </c>
      <c r="I749" s="6">
        <f t="shared" si="208"/>
        <v>71220</v>
      </c>
      <c r="J749" s="6">
        <f t="shared" si="208"/>
        <v>23760</v>
      </c>
      <c r="K749" s="6">
        <f t="shared" si="206"/>
        <v>47460</v>
      </c>
      <c r="L749" s="6">
        <f>+L750</f>
        <v>26497</v>
      </c>
    </row>
    <row r="750" spans="1:12" ht="22.5" x14ac:dyDescent="0.25">
      <c r="A750" s="5" t="s">
        <v>497</v>
      </c>
      <c r="B750" s="5" t="s">
        <v>498</v>
      </c>
      <c r="C750" s="5" t="s">
        <v>274</v>
      </c>
      <c r="D750" s="6">
        <f t="shared" ref="D750:J750" si="209">D751</f>
        <v>0</v>
      </c>
      <c r="E750" s="6">
        <f t="shared" si="209"/>
        <v>0</v>
      </c>
      <c r="F750" s="6">
        <f t="shared" si="209"/>
        <v>94220</v>
      </c>
      <c r="G750" s="6">
        <f t="shared" si="209"/>
        <v>71220</v>
      </c>
      <c r="H750" s="6">
        <f t="shared" si="209"/>
        <v>71220</v>
      </c>
      <c r="I750" s="6">
        <f t="shared" si="209"/>
        <v>71220</v>
      </c>
      <c r="J750" s="6">
        <f t="shared" si="209"/>
        <v>23760</v>
      </c>
      <c r="K750" s="6">
        <f t="shared" si="206"/>
        <v>47460</v>
      </c>
      <c r="L750" s="6">
        <f>L751</f>
        <v>26497</v>
      </c>
    </row>
    <row r="751" spans="1:12" x14ac:dyDescent="0.25">
      <c r="A751" s="5" t="s">
        <v>249</v>
      </c>
      <c r="B751" s="5" t="s">
        <v>499</v>
      </c>
      <c r="C751" s="5" t="s">
        <v>500</v>
      </c>
      <c r="D751" s="6">
        <f t="shared" ref="D751:J751" si="210">+D752+D753+D754</f>
        <v>0</v>
      </c>
      <c r="E751" s="6">
        <f t="shared" si="210"/>
        <v>0</v>
      </c>
      <c r="F751" s="6">
        <f t="shared" si="210"/>
        <v>94220</v>
      </c>
      <c r="G751" s="6">
        <f t="shared" si="210"/>
        <v>71220</v>
      </c>
      <c r="H751" s="6">
        <f t="shared" si="210"/>
        <v>71220</v>
      </c>
      <c r="I751" s="6">
        <f t="shared" si="210"/>
        <v>71220</v>
      </c>
      <c r="J751" s="6">
        <f t="shared" si="210"/>
        <v>23760</v>
      </c>
      <c r="K751" s="6">
        <f t="shared" si="206"/>
        <v>47460</v>
      </c>
      <c r="L751" s="6">
        <f>+L752+L753+L754</f>
        <v>26497</v>
      </c>
    </row>
    <row r="752" spans="1:12" x14ac:dyDescent="0.25">
      <c r="A752" s="5" t="s">
        <v>101</v>
      </c>
      <c r="B752" s="5" t="s">
        <v>505</v>
      </c>
      <c r="C752" s="5" t="s">
        <v>506</v>
      </c>
      <c r="D752" s="6">
        <v>0</v>
      </c>
      <c r="E752" s="6">
        <v>0</v>
      </c>
      <c r="F752" s="6">
        <v>12000</v>
      </c>
      <c r="G752" s="6">
        <v>9000</v>
      </c>
      <c r="H752" s="6">
        <v>9000</v>
      </c>
      <c r="I752" s="6">
        <v>9000</v>
      </c>
      <c r="J752" s="6">
        <v>9000</v>
      </c>
      <c r="K752" s="6">
        <f t="shared" si="206"/>
        <v>0</v>
      </c>
      <c r="L752" s="6">
        <v>9678</v>
      </c>
    </row>
    <row r="753" spans="1:12" x14ac:dyDescent="0.25">
      <c r="A753" s="5" t="s">
        <v>104</v>
      </c>
      <c r="B753" s="5" t="s">
        <v>507</v>
      </c>
      <c r="C753" s="5" t="s">
        <v>508</v>
      </c>
      <c r="D753" s="6">
        <v>0</v>
      </c>
      <c r="E753" s="6">
        <v>0</v>
      </c>
      <c r="F753" s="6">
        <v>16000</v>
      </c>
      <c r="G753" s="6">
        <v>12000</v>
      </c>
      <c r="H753" s="6">
        <v>12000</v>
      </c>
      <c r="I753" s="6">
        <v>12000</v>
      </c>
      <c r="J753" s="6">
        <v>3957</v>
      </c>
      <c r="K753" s="6">
        <f t="shared" si="206"/>
        <v>8043</v>
      </c>
      <c r="L753" s="6">
        <v>3957</v>
      </c>
    </row>
    <row r="754" spans="1:12" ht="22.5" x14ac:dyDescent="0.25">
      <c r="A754" s="5" t="s">
        <v>119</v>
      </c>
      <c r="B754" s="5" t="s">
        <v>515</v>
      </c>
      <c r="C754" s="5" t="s">
        <v>516</v>
      </c>
      <c r="D754" s="6">
        <v>0</v>
      </c>
      <c r="E754" s="6">
        <v>0</v>
      </c>
      <c r="F754" s="6">
        <v>66220</v>
      </c>
      <c r="G754" s="6">
        <v>50220</v>
      </c>
      <c r="H754" s="6">
        <v>50220</v>
      </c>
      <c r="I754" s="6">
        <v>50220</v>
      </c>
      <c r="J754" s="6">
        <v>10803</v>
      </c>
      <c r="K754" s="6">
        <f t="shared" si="206"/>
        <v>39417</v>
      </c>
      <c r="L754" s="6">
        <v>12862</v>
      </c>
    </row>
    <row r="755" spans="1:12" ht="22.5" x14ac:dyDescent="0.25">
      <c r="A755" s="5" t="s">
        <v>541</v>
      </c>
      <c r="B755" s="5" t="s">
        <v>542</v>
      </c>
      <c r="C755" s="5" t="s">
        <v>543</v>
      </c>
      <c r="D755" s="6">
        <f t="shared" ref="D755:J755" si="211">+D756</f>
        <v>0</v>
      </c>
      <c r="E755" s="6">
        <f t="shared" si="211"/>
        <v>0</v>
      </c>
      <c r="F755" s="6">
        <f t="shared" si="211"/>
        <v>107830</v>
      </c>
      <c r="G755" s="6">
        <f t="shared" si="211"/>
        <v>107830</v>
      </c>
      <c r="H755" s="6">
        <f t="shared" si="211"/>
        <v>107830</v>
      </c>
      <c r="I755" s="6">
        <f t="shared" si="211"/>
        <v>107830</v>
      </c>
      <c r="J755" s="6">
        <f t="shared" si="211"/>
        <v>107145</v>
      </c>
      <c r="K755" s="6">
        <f t="shared" si="206"/>
        <v>685</v>
      </c>
      <c r="L755" s="6">
        <f>+L756</f>
        <v>234</v>
      </c>
    </row>
    <row r="756" spans="1:12" x14ac:dyDescent="0.25">
      <c r="A756" s="5" t="s">
        <v>548</v>
      </c>
      <c r="B756" s="5" t="s">
        <v>549</v>
      </c>
      <c r="C756" s="5" t="s">
        <v>365</v>
      </c>
      <c r="D756" s="6">
        <f t="shared" ref="D756:J757" si="212">D757</f>
        <v>0</v>
      </c>
      <c r="E756" s="6">
        <f t="shared" si="212"/>
        <v>0</v>
      </c>
      <c r="F756" s="6">
        <f t="shared" si="212"/>
        <v>107830</v>
      </c>
      <c r="G756" s="6">
        <f t="shared" si="212"/>
        <v>107830</v>
      </c>
      <c r="H756" s="6">
        <f t="shared" si="212"/>
        <v>107830</v>
      </c>
      <c r="I756" s="6">
        <f t="shared" si="212"/>
        <v>107830</v>
      </c>
      <c r="J756" s="6">
        <f t="shared" si="212"/>
        <v>107145</v>
      </c>
      <c r="K756" s="6">
        <f t="shared" si="206"/>
        <v>685</v>
      </c>
      <c r="L756" s="6">
        <f>L757</f>
        <v>234</v>
      </c>
    </row>
    <row r="757" spans="1:12" ht="22.5" x14ac:dyDescent="0.25">
      <c r="A757" s="5" t="s">
        <v>550</v>
      </c>
      <c r="B757" s="5" t="s">
        <v>551</v>
      </c>
      <c r="C757" s="5" t="s">
        <v>255</v>
      </c>
      <c r="D757" s="6">
        <f t="shared" si="212"/>
        <v>0</v>
      </c>
      <c r="E757" s="6">
        <f t="shared" si="212"/>
        <v>0</v>
      </c>
      <c r="F757" s="6">
        <f t="shared" si="212"/>
        <v>107830</v>
      </c>
      <c r="G757" s="6">
        <f t="shared" si="212"/>
        <v>107830</v>
      </c>
      <c r="H757" s="6">
        <f t="shared" si="212"/>
        <v>107830</v>
      </c>
      <c r="I757" s="6">
        <f t="shared" si="212"/>
        <v>107830</v>
      </c>
      <c r="J757" s="6">
        <f t="shared" si="212"/>
        <v>107145</v>
      </c>
      <c r="K757" s="6">
        <f t="shared" si="206"/>
        <v>685</v>
      </c>
      <c r="L757" s="6">
        <f>L758</f>
        <v>234</v>
      </c>
    </row>
    <row r="758" spans="1:12" x14ac:dyDescent="0.25">
      <c r="A758" s="5" t="s">
        <v>552</v>
      </c>
      <c r="B758" s="5" t="s">
        <v>553</v>
      </c>
      <c r="C758" s="5" t="s">
        <v>554</v>
      </c>
      <c r="D758" s="6">
        <f t="shared" ref="D758:J758" si="213">+D759</f>
        <v>0</v>
      </c>
      <c r="E758" s="6">
        <f t="shared" si="213"/>
        <v>0</v>
      </c>
      <c r="F758" s="6">
        <f t="shared" si="213"/>
        <v>107830</v>
      </c>
      <c r="G758" s="6">
        <f t="shared" si="213"/>
        <v>107830</v>
      </c>
      <c r="H758" s="6">
        <f t="shared" si="213"/>
        <v>107830</v>
      </c>
      <c r="I758" s="6">
        <f t="shared" si="213"/>
        <v>107830</v>
      </c>
      <c r="J758" s="6">
        <f t="shared" si="213"/>
        <v>107145</v>
      </c>
      <c r="K758" s="6">
        <f t="shared" si="206"/>
        <v>685</v>
      </c>
      <c r="L758" s="6">
        <f>+L759</f>
        <v>234</v>
      </c>
    </row>
    <row r="759" spans="1:12" x14ac:dyDescent="0.25">
      <c r="A759" s="5" t="s">
        <v>561</v>
      </c>
      <c r="B759" s="5" t="s">
        <v>562</v>
      </c>
      <c r="C759" s="5" t="s">
        <v>563</v>
      </c>
      <c r="D759" s="6">
        <v>0</v>
      </c>
      <c r="E759" s="6">
        <v>0</v>
      </c>
      <c r="F759" s="6">
        <v>107830</v>
      </c>
      <c r="G759" s="6">
        <v>107830</v>
      </c>
      <c r="H759" s="6">
        <v>107830</v>
      </c>
      <c r="I759" s="6">
        <v>107830</v>
      </c>
      <c r="J759" s="6">
        <v>107145</v>
      </c>
      <c r="K759" s="6">
        <f t="shared" si="206"/>
        <v>685</v>
      </c>
      <c r="L759" s="6">
        <v>234</v>
      </c>
    </row>
    <row r="760" spans="1:12" x14ac:dyDescent="0.25">
      <c r="A760" s="3"/>
      <c r="B760" s="3"/>
      <c r="C760" s="3"/>
      <c r="D760" s="4"/>
      <c r="E760" s="4"/>
      <c r="F760" s="4"/>
      <c r="G760" s="4"/>
      <c r="H760" s="4"/>
      <c r="I760" s="4"/>
      <c r="J760" s="4"/>
      <c r="K760" s="4"/>
      <c r="L760" s="4"/>
    </row>
    <row r="761" spans="1:12" x14ac:dyDescent="0.25">
      <c r="A761" s="9" t="s">
        <v>236</v>
      </c>
      <c r="B761" s="9"/>
      <c r="C761" s="9"/>
      <c r="D761" s="9"/>
      <c r="E761" s="9" t="s">
        <v>238</v>
      </c>
      <c r="F761" s="9"/>
      <c r="G761" s="9"/>
      <c r="H761" s="9"/>
      <c r="I761" s="9" t="s">
        <v>239</v>
      </c>
      <c r="J761" s="9"/>
      <c r="K761" s="9"/>
      <c r="L761" s="9"/>
    </row>
    <row r="762" spans="1:12" x14ac:dyDescent="0.25">
      <c r="A762" s="10" t="s">
        <v>237</v>
      </c>
      <c r="B762" s="10"/>
      <c r="C762" s="10"/>
      <c r="D762" s="10"/>
      <c r="E762" s="10"/>
      <c r="F762" s="10"/>
      <c r="G762" s="10"/>
      <c r="H762" s="10"/>
      <c r="I762" s="10" t="s">
        <v>240</v>
      </c>
      <c r="J762" s="10"/>
      <c r="K762" s="10"/>
      <c r="L762" s="10"/>
    </row>
    <row r="764" spans="1:12" x14ac:dyDescent="0.25">
      <c r="A764" s="12" t="s">
        <v>0</v>
      </c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</row>
    <row r="765" spans="1:12" x14ac:dyDescent="0.25">
      <c r="A765" s="12" t="s">
        <v>1</v>
      </c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</row>
    <row r="766" spans="1:12" x14ac:dyDescent="0.25">
      <c r="A766" s="13" t="s">
        <v>467</v>
      </c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</row>
    <row r="767" spans="1:12" ht="18" x14ac:dyDescent="0.25">
      <c r="A767" s="14" t="s">
        <v>468</v>
      </c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</row>
    <row r="768" spans="1:12" x14ac:dyDescent="0.25">
      <c r="A768" s="12" t="s">
        <v>624</v>
      </c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</row>
    <row r="769" spans="1:12" ht="15.75" thickBot="1" x14ac:dyDescent="0.3"/>
    <row r="770" spans="1:12" ht="15.75" thickBot="1" x14ac:dyDescent="0.3">
      <c r="A770" s="11" t="s">
        <v>5</v>
      </c>
      <c r="B770" s="11"/>
      <c r="C770" s="11" t="s">
        <v>7</v>
      </c>
      <c r="D770" s="11" t="s">
        <v>301</v>
      </c>
      <c r="E770" s="11"/>
      <c r="F770" s="11" t="s">
        <v>302</v>
      </c>
      <c r="G770" s="11"/>
      <c r="H770" s="11" t="s">
        <v>303</v>
      </c>
      <c r="I770" s="11" t="s">
        <v>304</v>
      </c>
      <c r="J770" s="11" t="s">
        <v>305</v>
      </c>
      <c r="K770" s="11" t="s">
        <v>306</v>
      </c>
      <c r="L770" s="11" t="s">
        <v>307</v>
      </c>
    </row>
    <row r="771" spans="1:12" ht="15.75" thickBot="1" x14ac:dyDescent="0.3">
      <c r="A771" s="11"/>
      <c r="B771" s="11"/>
      <c r="C771" s="11"/>
      <c r="D771" s="11" t="s">
        <v>308</v>
      </c>
      <c r="E771" s="11" t="s">
        <v>309</v>
      </c>
      <c r="F771" s="11" t="s">
        <v>308</v>
      </c>
      <c r="G771" s="11" t="s">
        <v>309</v>
      </c>
      <c r="H771" s="11"/>
      <c r="I771" s="11"/>
      <c r="J771" s="11"/>
      <c r="K771" s="11"/>
      <c r="L771" s="11"/>
    </row>
    <row r="772" spans="1:12" ht="15.75" thickBot="1" x14ac:dyDescent="0.3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</row>
    <row r="773" spans="1:12" ht="15.75" thickBot="1" x14ac:dyDescent="0.3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</row>
    <row r="774" spans="1:12" ht="15.75" thickBot="1" x14ac:dyDescent="0.3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</row>
    <row r="775" spans="1:12" ht="15.75" thickBot="1" x14ac:dyDescent="0.3">
      <c r="A775" s="11" t="s">
        <v>6</v>
      </c>
      <c r="B775" s="11"/>
      <c r="C775" s="1" t="s">
        <v>8</v>
      </c>
      <c r="D775" s="1">
        <v>1</v>
      </c>
      <c r="E775" s="1">
        <v>2</v>
      </c>
      <c r="F775" s="1">
        <v>3</v>
      </c>
      <c r="G775" s="1">
        <v>4</v>
      </c>
      <c r="H775" s="1">
        <v>5</v>
      </c>
      <c r="I775" s="1">
        <v>6</v>
      </c>
      <c r="J775" s="1">
        <v>7</v>
      </c>
      <c r="K775" s="1" t="s">
        <v>310</v>
      </c>
      <c r="L775" s="1">
        <v>9</v>
      </c>
    </row>
    <row r="776" spans="1:12" x14ac:dyDescent="0.25">
      <c r="A776" s="5" t="s">
        <v>20</v>
      </c>
      <c r="B776" s="5" t="s">
        <v>470</v>
      </c>
      <c r="C776" s="5" t="s">
        <v>471</v>
      </c>
      <c r="D776" s="6">
        <f t="shared" ref="D776:J776" si="214">D777</f>
        <v>0</v>
      </c>
      <c r="E776" s="6">
        <f t="shared" si="214"/>
        <v>0</v>
      </c>
      <c r="F776" s="6">
        <f t="shared" si="214"/>
        <v>1356000</v>
      </c>
      <c r="G776" s="6">
        <f t="shared" si="214"/>
        <v>1015000</v>
      </c>
      <c r="H776" s="6">
        <f t="shared" si="214"/>
        <v>1087000</v>
      </c>
      <c r="I776" s="6">
        <f t="shared" si="214"/>
        <v>1015000</v>
      </c>
      <c r="J776" s="6">
        <f t="shared" si="214"/>
        <v>453550</v>
      </c>
      <c r="K776" s="6">
        <f t="shared" ref="K776:K800" si="215">I776-J776</f>
        <v>561450</v>
      </c>
      <c r="L776" s="6">
        <f>L777</f>
        <v>205845</v>
      </c>
    </row>
    <row r="777" spans="1:12" ht="22.5" x14ac:dyDescent="0.25">
      <c r="A777" s="5" t="s">
        <v>23</v>
      </c>
      <c r="B777" s="5" t="s">
        <v>472</v>
      </c>
      <c r="C777" s="5" t="s">
        <v>473</v>
      </c>
      <c r="D777" s="6">
        <f t="shared" ref="D777:J777" si="216">D779+D787</f>
        <v>0</v>
      </c>
      <c r="E777" s="6">
        <f t="shared" si="216"/>
        <v>0</v>
      </c>
      <c r="F777" s="6">
        <f t="shared" si="216"/>
        <v>1356000</v>
      </c>
      <c r="G777" s="6">
        <f t="shared" si="216"/>
        <v>1015000</v>
      </c>
      <c r="H777" s="6">
        <f t="shared" si="216"/>
        <v>1087000</v>
      </c>
      <c r="I777" s="6">
        <f t="shared" si="216"/>
        <v>1015000</v>
      </c>
      <c r="J777" s="6">
        <f t="shared" si="216"/>
        <v>453550</v>
      </c>
      <c r="K777" s="6">
        <f t="shared" si="215"/>
        <v>561450</v>
      </c>
      <c r="L777" s="6">
        <f>L779+L787</f>
        <v>205845</v>
      </c>
    </row>
    <row r="778" spans="1:12" ht="22.5" x14ac:dyDescent="0.25">
      <c r="A778" s="5" t="s">
        <v>29</v>
      </c>
      <c r="B778" s="5" t="s">
        <v>474</v>
      </c>
      <c r="C778" s="5" t="s">
        <v>475</v>
      </c>
      <c r="D778" s="6">
        <f t="shared" ref="D778:J778" si="217">D779+D787</f>
        <v>0</v>
      </c>
      <c r="E778" s="6">
        <f t="shared" si="217"/>
        <v>0</v>
      </c>
      <c r="F778" s="6">
        <f t="shared" si="217"/>
        <v>1356000</v>
      </c>
      <c r="G778" s="6">
        <f t="shared" si="217"/>
        <v>1015000</v>
      </c>
      <c r="H778" s="6">
        <f t="shared" si="217"/>
        <v>1087000</v>
      </c>
      <c r="I778" s="6">
        <f t="shared" si="217"/>
        <v>1015000</v>
      </c>
      <c r="J778" s="6">
        <f t="shared" si="217"/>
        <v>453550</v>
      </c>
      <c r="K778" s="6">
        <f t="shared" si="215"/>
        <v>561450</v>
      </c>
      <c r="L778" s="6">
        <f>L779+L787</f>
        <v>205845</v>
      </c>
    </row>
    <row r="779" spans="1:12" ht="22.5" x14ac:dyDescent="0.25">
      <c r="A779" s="5" t="s">
        <v>321</v>
      </c>
      <c r="B779" s="5" t="s">
        <v>476</v>
      </c>
      <c r="C779" s="5" t="s">
        <v>38</v>
      </c>
      <c r="D779" s="6">
        <f t="shared" ref="D779:J779" si="218">D780+D783+D785</f>
        <v>0</v>
      </c>
      <c r="E779" s="6">
        <f t="shared" si="218"/>
        <v>0</v>
      </c>
      <c r="F779" s="6">
        <f t="shared" si="218"/>
        <v>362000</v>
      </c>
      <c r="G779" s="6">
        <f t="shared" si="218"/>
        <v>290000</v>
      </c>
      <c r="H779" s="6">
        <f t="shared" si="218"/>
        <v>362000</v>
      </c>
      <c r="I779" s="6">
        <f t="shared" si="218"/>
        <v>290000</v>
      </c>
      <c r="J779" s="6">
        <f t="shared" si="218"/>
        <v>62726</v>
      </c>
      <c r="K779" s="6">
        <f t="shared" si="215"/>
        <v>227274</v>
      </c>
      <c r="L779" s="6">
        <f>L780+L783+L785</f>
        <v>46869</v>
      </c>
    </row>
    <row r="780" spans="1:12" x14ac:dyDescent="0.25">
      <c r="A780" s="5" t="s">
        <v>271</v>
      </c>
      <c r="B780" s="5" t="s">
        <v>477</v>
      </c>
      <c r="C780" s="5" t="s">
        <v>478</v>
      </c>
      <c r="D780" s="6">
        <f t="shared" ref="D780:J780" si="219">D781+D782</f>
        <v>0</v>
      </c>
      <c r="E780" s="6">
        <f t="shared" si="219"/>
        <v>0</v>
      </c>
      <c r="F780" s="6">
        <f t="shared" si="219"/>
        <v>348000</v>
      </c>
      <c r="G780" s="6">
        <f t="shared" si="219"/>
        <v>278000</v>
      </c>
      <c r="H780" s="6">
        <f t="shared" si="219"/>
        <v>348000</v>
      </c>
      <c r="I780" s="6">
        <f t="shared" si="219"/>
        <v>278000</v>
      </c>
      <c r="J780" s="6">
        <f t="shared" si="219"/>
        <v>61813</v>
      </c>
      <c r="K780" s="6">
        <f t="shared" si="215"/>
        <v>216187</v>
      </c>
      <c r="L780" s="6">
        <f>L781+L782</f>
        <v>44943</v>
      </c>
    </row>
    <row r="781" spans="1:12" x14ac:dyDescent="0.25">
      <c r="A781" s="5" t="s">
        <v>243</v>
      </c>
      <c r="B781" s="5" t="s">
        <v>479</v>
      </c>
      <c r="C781" s="5" t="s">
        <v>480</v>
      </c>
      <c r="D781" s="6">
        <v>0</v>
      </c>
      <c r="E781" s="6">
        <v>0</v>
      </c>
      <c r="F781" s="6">
        <v>325000</v>
      </c>
      <c r="G781" s="6">
        <v>260000</v>
      </c>
      <c r="H781" s="6">
        <v>325000</v>
      </c>
      <c r="I781" s="6">
        <v>260000</v>
      </c>
      <c r="J781" s="6">
        <v>58558</v>
      </c>
      <c r="K781" s="6">
        <f t="shared" si="215"/>
        <v>201442</v>
      </c>
      <c r="L781" s="6">
        <v>41836</v>
      </c>
    </row>
    <row r="782" spans="1:12" x14ac:dyDescent="0.25">
      <c r="A782" s="5" t="s">
        <v>62</v>
      </c>
      <c r="B782" s="5" t="s">
        <v>486</v>
      </c>
      <c r="C782" s="5" t="s">
        <v>487</v>
      </c>
      <c r="D782" s="6">
        <v>0</v>
      </c>
      <c r="E782" s="6">
        <v>0</v>
      </c>
      <c r="F782" s="6">
        <v>23000</v>
      </c>
      <c r="G782" s="6">
        <v>18000</v>
      </c>
      <c r="H782" s="6">
        <v>23000</v>
      </c>
      <c r="I782" s="6">
        <v>18000</v>
      </c>
      <c r="J782" s="6">
        <v>3255</v>
      </c>
      <c r="K782" s="6">
        <f t="shared" si="215"/>
        <v>14745</v>
      </c>
      <c r="L782" s="6">
        <v>3107</v>
      </c>
    </row>
    <row r="783" spans="1:12" ht="22.5" x14ac:dyDescent="0.25">
      <c r="A783" s="5" t="s">
        <v>71</v>
      </c>
      <c r="B783" s="5" t="s">
        <v>488</v>
      </c>
      <c r="C783" s="5" t="s">
        <v>489</v>
      </c>
      <c r="D783" s="6">
        <f t="shared" ref="D783:J783" si="220">+D784</f>
        <v>0</v>
      </c>
      <c r="E783" s="6">
        <f t="shared" si="220"/>
        <v>0</v>
      </c>
      <c r="F783" s="6">
        <f t="shared" si="220"/>
        <v>1000</v>
      </c>
      <c r="G783" s="6">
        <f t="shared" si="220"/>
        <v>1000</v>
      </c>
      <c r="H783" s="6">
        <f t="shared" si="220"/>
        <v>1000</v>
      </c>
      <c r="I783" s="6">
        <f t="shared" si="220"/>
        <v>1000</v>
      </c>
      <c r="J783" s="6">
        <f t="shared" si="220"/>
        <v>0</v>
      </c>
      <c r="K783" s="6">
        <f t="shared" si="215"/>
        <v>1000</v>
      </c>
      <c r="L783" s="6">
        <f>+L784</f>
        <v>0</v>
      </c>
    </row>
    <row r="784" spans="1:12" x14ac:dyDescent="0.25">
      <c r="A784" s="5" t="s">
        <v>86</v>
      </c>
      <c r="B784" s="5" t="s">
        <v>490</v>
      </c>
      <c r="C784" s="5" t="s">
        <v>491</v>
      </c>
      <c r="D784" s="6">
        <v>0</v>
      </c>
      <c r="E784" s="6">
        <v>0</v>
      </c>
      <c r="F784" s="6">
        <v>1000</v>
      </c>
      <c r="G784" s="6">
        <v>1000</v>
      </c>
      <c r="H784" s="6">
        <v>1000</v>
      </c>
      <c r="I784" s="6">
        <v>1000</v>
      </c>
      <c r="J784" s="6">
        <v>0</v>
      </c>
      <c r="K784" s="6">
        <f t="shared" si="215"/>
        <v>1000</v>
      </c>
      <c r="L784" s="6">
        <v>0</v>
      </c>
    </row>
    <row r="785" spans="1:12" x14ac:dyDescent="0.25">
      <c r="A785" s="5" t="s">
        <v>247</v>
      </c>
      <c r="B785" s="5" t="s">
        <v>492</v>
      </c>
      <c r="C785" s="5" t="s">
        <v>493</v>
      </c>
      <c r="D785" s="6">
        <f t="shared" ref="D785:J785" si="221">+D786</f>
        <v>0</v>
      </c>
      <c r="E785" s="6">
        <f t="shared" si="221"/>
        <v>0</v>
      </c>
      <c r="F785" s="6">
        <f t="shared" si="221"/>
        <v>13000</v>
      </c>
      <c r="G785" s="6">
        <f t="shared" si="221"/>
        <v>11000</v>
      </c>
      <c r="H785" s="6">
        <f t="shared" si="221"/>
        <v>13000</v>
      </c>
      <c r="I785" s="6">
        <f t="shared" si="221"/>
        <v>11000</v>
      </c>
      <c r="J785" s="6">
        <f t="shared" si="221"/>
        <v>913</v>
      </c>
      <c r="K785" s="6">
        <f t="shared" si="215"/>
        <v>10087</v>
      </c>
      <c r="L785" s="6">
        <f>+L786</f>
        <v>1926</v>
      </c>
    </row>
    <row r="786" spans="1:12" x14ac:dyDescent="0.25">
      <c r="A786" s="5" t="s">
        <v>494</v>
      </c>
      <c r="B786" s="5" t="s">
        <v>495</v>
      </c>
      <c r="C786" s="5" t="s">
        <v>496</v>
      </c>
      <c r="D786" s="6">
        <v>0</v>
      </c>
      <c r="E786" s="6">
        <v>0</v>
      </c>
      <c r="F786" s="6">
        <v>13000</v>
      </c>
      <c r="G786" s="6">
        <v>11000</v>
      </c>
      <c r="H786" s="6">
        <v>13000</v>
      </c>
      <c r="I786" s="6">
        <v>11000</v>
      </c>
      <c r="J786" s="6">
        <v>913</v>
      </c>
      <c r="K786" s="6">
        <f t="shared" si="215"/>
        <v>10087</v>
      </c>
      <c r="L786" s="6">
        <v>1926</v>
      </c>
    </row>
    <row r="787" spans="1:12" ht="22.5" x14ac:dyDescent="0.25">
      <c r="A787" s="5" t="s">
        <v>497</v>
      </c>
      <c r="B787" s="5" t="s">
        <v>498</v>
      </c>
      <c r="C787" s="5" t="s">
        <v>274</v>
      </c>
      <c r="D787" s="6">
        <f t="shared" ref="D787:J787" si="222">D788+D794+D795+D797+D799</f>
        <v>0</v>
      </c>
      <c r="E787" s="6">
        <f t="shared" si="222"/>
        <v>0</v>
      </c>
      <c r="F787" s="6">
        <f t="shared" si="222"/>
        <v>994000</v>
      </c>
      <c r="G787" s="6">
        <f t="shared" si="222"/>
        <v>725000</v>
      </c>
      <c r="H787" s="6">
        <f t="shared" si="222"/>
        <v>725000</v>
      </c>
      <c r="I787" s="6">
        <f t="shared" si="222"/>
        <v>725000</v>
      </c>
      <c r="J787" s="6">
        <f t="shared" si="222"/>
        <v>390824</v>
      </c>
      <c r="K787" s="6">
        <f t="shared" si="215"/>
        <v>334176</v>
      </c>
      <c r="L787" s="6">
        <f>L788+L794+L795+L797+L799</f>
        <v>158976</v>
      </c>
    </row>
    <row r="788" spans="1:12" x14ac:dyDescent="0.25">
      <c r="A788" s="5" t="s">
        <v>249</v>
      </c>
      <c r="B788" s="5" t="s">
        <v>499</v>
      </c>
      <c r="C788" s="5" t="s">
        <v>500</v>
      </c>
      <c r="D788" s="6">
        <f t="shared" ref="D788:J788" si="223">D789+D790+D791+D792+D793</f>
        <v>0</v>
      </c>
      <c r="E788" s="6">
        <f t="shared" si="223"/>
        <v>0</v>
      </c>
      <c r="F788" s="6">
        <f t="shared" si="223"/>
        <v>917000</v>
      </c>
      <c r="G788" s="6">
        <f t="shared" si="223"/>
        <v>710000</v>
      </c>
      <c r="H788" s="6">
        <f t="shared" si="223"/>
        <v>710000</v>
      </c>
      <c r="I788" s="6">
        <f t="shared" si="223"/>
        <v>710000</v>
      </c>
      <c r="J788" s="6">
        <f t="shared" si="223"/>
        <v>385076</v>
      </c>
      <c r="K788" s="6">
        <f t="shared" si="215"/>
        <v>324924</v>
      </c>
      <c r="L788" s="6">
        <f>L789+L790+L791+L792+L793</f>
        <v>158976</v>
      </c>
    </row>
    <row r="789" spans="1:12" x14ac:dyDescent="0.25">
      <c r="A789" s="5" t="s">
        <v>250</v>
      </c>
      <c r="B789" s="5" t="s">
        <v>501</v>
      </c>
      <c r="C789" s="5" t="s">
        <v>502</v>
      </c>
      <c r="D789" s="6">
        <v>0</v>
      </c>
      <c r="E789" s="6">
        <v>0</v>
      </c>
      <c r="F789" s="6">
        <v>8000</v>
      </c>
      <c r="G789" s="6">
        <v>7000</v>
      </c>
      <c r="H789" s="6">
        <v>7000</v>
      </c>
      <c r="I789" s="6">
        <v>7000</v>
      </c>
      <c r="J789" s="6">
        <v>1396</v>
      </c>
      <c r="K789" s="6">
        <f t="shared" si="215"/>
        <v>5604</v>
      </c>
      <c r="L789" s="6">
        <v>0</v>
      </c>
    </row>
    <row r="790" spans="1:12" x14ac:dyDescent="0.25">
      <c r="A790" s="5" t="s">
        <v>101</v>
      </c>
      <c r="B790" s="5" t="s">
        <v>505</v>
      </c>
      <c r="C790" s="5" t="s">
        <v>506</v>
      </c>
      <c r="D790" s="6">
        <v>0</v>
      </c>
      <c r="E790" s="6">
        <v>0</v>
      </c>
      <c r="F790" s="6">
        <v>660000</v>
      </c>
      <c r="G790" s="6">
        <v>530000</v>
      </c>
      <c r="H790" s="6">
        <v>530000</v>
      </c>
      <c r="I790" s="6">
        <v>530000</v>
      </c>
      <c r="J790" s="6">
        <v>304304</v>
      </c>
      <c r="K790" s="6">
        <f t="shared" si="215"/>
        <v>225696</v>
      </c>
      <c r="L790" s="6">
        <v>87731</v>
      </c>
    </row>
    <row r="791" spans="1:12" x14ac:dyDescent="0.25">
      <c r="A791" s="5" t="s">
        <v>107</v>
      </c>
      <c r="B791" s="5" t="s">
        <v>509</v>
      </c>
      <c r="C791" s="5" t="s">
        <v>510</v>
      </c>
      <c r="D791" s="6">
        <v>0</v>
      </c>
      <c r="E791" s="6">
        <v>0</v>
      </c>
      <c r="F791" s="6">
        <v>20000</v>
      </c>
      <c r="G791" s="6">
        <v>11000</v>
      </c>
      <c r="H791" s="6">
        <v>11000</v>
      </c>
      <c r="I791" s="6">
        <v>11000</v>
      </c>
      <c r="J791" s="6">
        <v>0</v>
      </c>
      <c r="K791" s="6">
        <f t="shared" si="215"/>
        <v>11000</v>
      </c>
      <c r="L791" s="6">
        <v>178</v>
      </c>
    </row>
    <row r="792" spans="1:12" x14ac:dyDescent="0.25">
      <c r="A792" s="5" t="s">
        <v>110</v>
      </c>
      <c r="B792" s="5" t="s">
        <v>511</v>
      </c>
      <c r="C792" s="5" t="s">
        <v>512</v>
      </c>
      <c r="D792" s="6">
        <v>0</v>
      </c>
      <c r="E792" s="6">
        <v>0</v>
      </c>
      <c r="F792" s="6">
        <v>14000</v>
      </c>
      <c r="G792" s="6">
        <v>12000</v>
      </c>
      <c r="H792" s="6">
        <v>12000</v>
      </c>
      <c r="I792" s="6">
        <v>12000</v>
      </c>
      <c r="J792" s="6">
        <v>0</v>
      </c>
      <c r="K792" s="6">
        <f t="shared" si="215"/>
        <v>12000</v>
      </c>
      <c r="L792" s="6">
        <v>0</v>
      </c>
    </row>
    <row r="793" spans="1:12" ht="22.5" x14ac:dyDescent="0.25">
      <c r="A793" s="5" t="s">
        <v>119</v>
      </c>
      <c r="B793" s="5" t="s">
        <v>515</v>
      </c>
      <c r="C793" s="5" t="s">
        <v>516</v>
      </c>
      <c r="D793" s="6">
        <v>0</v>
      </c>
      <c r="E793" s="6">
        <v>0</v>
      </c>
      <c r="F793" s="6">
        <v>215000</v>
      </c>
      <c r="G793" s="6">
        <v>150000</v>
      </c>
      <c r="H793" s="6">
        <v>150000</v>
      </c>
      <c r="I793" s="6">
        <v>150000</v>
      </c>
      <c r="J793" s="6">
        <v>79376</v>
      </c>
      <c r="K793" s="6">
        <f t="shared" si="215"/>
        <v>70624</v>
      </c>
      <c r="L793" s="6">
        <v>71067</v>
      </c>
    </row>
    <row r="794" spans="1:12" x14ac:dyDescent="0.25">
      <c r="A794" s="5" t="s">
        <v>122</v>
      </c>
      <c r="B794" s="5" t="s">
        <v>625</v>
      </c>
      <c r="C794" s="5" t="s">
        <v>626</v>
      </c>
      <c r="D794" s="6">
        <v>0</v>
      </c>
      <c r="E794" s="6">
        <v>0</v>
      </c>
      <c r="F794" s="6">
        <v>59000</v>
      </c>
      <c r="G794" s="6">
        <v>5000</v>
      </c>
      <c r="H794" s="6">
        <v>5000</v>
      </c>
      <c r="I794" s="6">
        <v>5000</v>
      </c>
      <c r="J794" s="6">
        <v>0</v>
      </c>
      <c r="K794" s="6">
        <f t="shared" si="215"/>
        <v>5000</v>
      </c>
      <c r="L794" s="6">
        <v>0</v>
      </c>
    </row>
    <row r="795" spans="1:12" ht="22.5" x14ac:dyDescent="0.25">
      <c r="A795" s="5" t="s">
        <v>137</v>
      </c>
      <c r="B795" s="5" t="s">
        <v>517</v>
      </c>
      <c r="C795" s="5" t="s">
        <v>518</v>
      </c>
      <c r="D795" s="6">
        <f t="shared" ref="D795:J795" si="224">D796</f>
        <v>0</v>
      </c>
      <c r="E795" s="6">
        <f t="shared" si="224"/>
        <v>0</v>
      </c>
      <c r="F795" s="6">
        <f t="shared" si="224"/>
        <v>2000</v>
      </c>
      <c r="G795" s="6">
        <f t="shared" si="224"/>
        <v>2000</v>
      </c>
      <c r="H795" s="6">
        <f t="shared" si="224"/>
        <v>2000</v>
      </c>
      <c r="I795" s="6">
        <f t="shared" si="224"/>
        <v>2000</v>
      </c>
      <c r="J795" s="6">
        <f t="shared" si="224"/>
        <v>0</v>
      </c>
      <c r="K795" s="6">
        <f t="shared" si="215"/>
        <v>2000</v>
      </c>
      <c r="L795" s="6">
        <f>L796</f>
        <v>0</v>
      </c>
    </row>
    <row r="796" spans="1:12" x14ac:dyDescent="0.25">
      <c r="A796" s="5" t="s">
        <v>362</v>
      </c>
      <c r="B796" s="5" t="s">
        <v>627</v>
      </c>
      <c r="C796" s="5" t="s">
        <v>628</v>
      </c>
      <c r="D796" s="6">
        <v>0</v>
      </c>
      <c r="E796" s="6">
        <v>0</v>
      </c>
      <c r="F796" s="6">
        <v>2000</v>
      </c>
      <c r="G796" s="6">
        <v>2000</v>
      </c>
      <c r="H796" s="6">
        <v>2000</v>
      </c>
      <c r="I796" s="6">
        <v>2000</v>
      </c>
      <c r="J796" s="6">
        <v>0</v>
      </c>
      <c r="K796" s="6">
        <f t="shared" si="215"/>
        <v>2000</v>
      </c>
      <c r="L796" s="6">
        <v>0</v>
      </c>
    </row>
    <row r="797" spans="1:12" ht="22.5" x14ac:dyDescent="0.25">
      <c r="A797" s="5" t="s">
        <v>365</v>
      </c>
      <c r="B797" s="5" t="s">
        <v>522</v>
      </c>
      <c r="C797" s="5" t="s">
        <v>523</v>
      </c>
      <c r="D797" s="6">
        <f t="shared" ref="D797:J797" si="225">D798</f>
        <v>0</v>
      </c>
      <c r="E797" s="6">
        <f t="shared" si="225"/>
        <v>0</v>
      </c>
      <c r="F797" s="6">
        <f t="shared" si="225"/>
        <v>4000</v>
      </c>
      <c r="G797" s="6">
        <f t="shared" si="225"/>
        <v>2000</v>
      </c>
      <c r="H797" s="6">
        <f t="shared" si="225"/>
        <v>2000</v>
      </c>
      <c r="I797" s="6">
        <f t="shared" si="225"/>
        <v>2000</v>
      </c>
      <c r="J797" s="6">
        <f t="shared" si="225"/>
        <v>0</v>
      </c>
      <c r="K797" s="6">
        <f t="shared" si="215"/>
        <v>2000</v>
      </c>
      <c r="L797" s="6">
        <f>L798</f>
        <v>0</v>
      </c>
    </row>
    <row r="798" spans="1:12" x14ac:dyDescent="0.25">
      <c r="A798" s="5" t="s">
        <v>255</v>
      </c>
      <c r="B798" s="5" t="s">
        <v>524</v>
      </c>
      <c r="C798" s="5" t="s">
        <v>525</v>
      </c>
      <c r="D798" s="6">
        <v>0</v>
      </c>
      <c r="E798" s="6">
        <v>0</v>
      </c>
      <c r="F798" s="6">
        <v>4000</v>
      </c>
      <c r="G798" s="6">
        <v>2000</v>
      </c>
      <c r="H798" s="6">
        <v>2000</v>
      </c>
      <c r="I798" s="6">
        <v>2000</v>
      </c>
      <c r="J798" s="6">
        <v>0</v>
      </c>
      <c r="K798" s="6">
        <f t="shared" si="215"/>
        <v>2000</v>
      </c>
      <c r="L798" s="6">
        <v>0</v>
      </c>
    </row>
    <row r="799" spans="1:12" ht="33" x14ac:dyDescent="0.25">
      <c r="A799" s="5" t="s">
        <v>398</v>
      </c>
      <c r="B799" s="5" t="s">
        <v>526</v>
      </c>
      <c r="C799" s="5" t="s">
        <v>527</v>
      </c>
      <c r="D799" s="6">
        <f t="shared" ref="D799:J799" si="226">+D800</f>
        <v>0</v>
      </c>
      <c r="E799" s="6">
        <f t="shared" si="226"/>
        <v>0</v>
      </c>
      <c r="F799" s="6">
        <f t="shared" si="226"/>
        <v>12000</v>
      </c>
      <c r="G799" s="6">
        <f t="shared" si="226"/>
        <v>6000</v>
      </c>
      <c r="H799" s="6">
        <f t="shared" si="226"/>
        <v>6000</v>
      </c>
      <c r="I799" s="6">
        <f t="shared" si="226"/>
        <v>6000</v>
      </c>
      <c r="J799" s="6">
        <f t="shared" si="226"/>
        <v>5748</v>
      </c>
      <c r="K799" s="6">
        <f t="shared" si="215"/>
        <v>252</v>
      </c>
      <c r="L799" s="6">
        <f>+L800</f>
        <v>0</v>
      </c>
    </row>
    <row r="800" spans="1:12" x14ac:dyDescent="0.25">
      <c r="A800" s="5" t="s">
        <v>260</v>
      </c>
      <c r="B800" s="5" t="s">
        <v>601</v>
      </c>
      <c r="C800" s="5" t="s">
        <v>602</v>
      </c>
      <c r="D800" s="6">
        <v>0</v>
      </c>
      <c r="E800" s="6">
        <v>0</v>
      </c>
      <c r="F800" s="6">
        <v>12000</v>
      </c>
      <c r="G800" s="6">
        <v>6000</v>
      </c>
      <c r="H800" s="6">
        <v>6000</v>
      </c>
      <c r="I800" s="6">
        <v>6000</v>
      </c>
      <c r="J800" s="6">
        <v>5748</v>
      </c>
      <c r="K800" s="6">
        <f t="shared" si="215"/>
        <v>252</v>
      </c>
      <c r="L800" s="6">
        <v>0</v>
      </c>
    </row>
    <row r="801" spans="1:12" x14ac:dyDescent="0.25">
      <c r="A801" s="3"/>
      <c r="B801" s="3"/>
      <c r="C801" s="3"/>
      <c r="D801" s="4"/>
      <c r="E801" s="4"/>
      <c r="F801" s="4"/>
      <c r="G801" s="4"/>
      <c r="H801" s="4"/>
      <c r="I801" s="4"/>
      <c r="J801" s="4"/>
      <c r="K801" s="4"/>
      <c r="L801" s="4"/>
    </row>
    <row r="802" spans="1:12" x14ac:dyDescent="0.25">
      <c r="A802" s="9" t="s">
        <v>236</v>
      </c>
      <c r="B802" s="9"/>
      <c r="C802" s="9"/>
      <c r="D802" s="9"/>
      <c r="E802" s="9" t="s">
        <v>238</v>
      </c>
      <c r="F802" s="9"/>
      <c r="G802" s="9"/>
      <c r="H802" s="9"/>
      <c r="I802" s="9" t="s">
        <v>239</v>
      </c>
      <c r="J802" s="9"/>
      <c r="K802" s="9"/>
      <c r="L802" s="9"/>
    </row>
    <row r="803" spans="1:12" x14ac:dyDescent="0.25">
      <c r="A803" s="10" t="s">
        <v>237</v>
      </c>
      <c r="B803" s="10"/>
      <c r="C803" s="10"/>
      <c r="D803" s="10"/>
      <c r="E803" s="10"/>
      <c r="F803" s="10"/>
      <c r="G803" s="10"/>
      <c r="H803" s="10"/>
      <c r="I803" s="10" t="s">
        <v>240</v>
      </c>
      <c r="J803" s="10"/>
      <c r="K803" s="10"/>
      <c r="L803" s="10"/>
    </row>
    <row r="805" spans="1:12" x14ac:dyDescent="0.25">
      <c r="A805" s="12" t="s">
        <v>0</v>
      </c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</row>
    <row r="806" spans="1:12" x14ac:dyDescent="0.25">
      <c r="A806" s="12" t="s">
        <v>1</v>
      </c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</row>
    <row r="807" spans="1:12" x14ac:dyDescent="0.25">
      <c r="A807" s="13" t="s">
        <v>467</v>
      </c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</row>
    <row r="808" spans="1:12" ht="18" x14ac:dyDescent="0.25">
      <c r="A808" s="14" t="s">
        <v>468</v>
      </c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</row>
    <row r="809" spans="1:12" x14ac:dyDescent="0.25">
      <c r="A809" s="12" t="s">
        <v>629</v>
      </c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</row>
    <row r="810" spans="1:12" ht="15.75" thickBot="1" x14ac:dyDescent="0.3"/>
    <row r="811" spans="1:12" ht="15.75" thickBot="1" x14ac:dyDescent="0.3">
      <c r="A811" s="11" t="s">
        <v>5</v>
      </c>
      <c r="B811" s="11"/>
      <c r="C811" s="11" t="s">
        <v>7</v>
      </c>
      <c r="D811" s="11" t="s">
        <v>301</v>
      </c>
      <c r="E811" s="11"/>
      <c r="F811" s="11" t="s">
        <v>302</v>
      </c>
      <c r="G811" s="11"/>
      <c r="H811" s="11" t="s">
        <v>303</v>
      </c>
      <c r="I811" s="11" t="s">
        <v>304</v>
      </c>
      <c r="J811" s="11" t="s">
        <v>305</v>
      </c>
      <c r="K811" s="11" t="s">
        <v>306</v>
      </c>
      <c r="L811" s="11" t="s">
        <v>307</v>
      </c>
    </row>
    <row r="812" spans="1:12" ht="15.75" thickBot="1" x14ac:dyDescent="0.3">
      <c r="A812" s="11"/>
      <c r="B812" s="11"/>
      <c r="C812" s="11"/>
      <c r="D812" s="11" t="s">
        <v>308</v>
      </c>
      <c r="E812" s="11" t="s">
        <v>309</v>
      </c>
      <c r="F812" s="11" t="s">
        <v>308</v>
      </c>
      <c r="G812" s="11" t="s">
        <v>309</v>
      </c>
      <c r="H812" s="11"/>
      <c r="I812" s="11"/>
      <c r="J812" s="11"/>
      <c r="K812" s="11"/>
      <c r="L812" s="11"/>
    </row>
    <row r="813" spans="1:12" ht="15.75" thickBot="1" x14ac:dyDescent="0.3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</row>
    <row r="814" spans="1:12" ht="15.75" thickBot="1" x14ac:dyDescent="0.3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</row>
    <row r="815" spans="1:12" ht="15.75" thickBot="1" x14ac:dyDescent="0.3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</row>
    <row r="816" spans="1:12" ht="15.75" thickBot="1" x14ac:dyDescent="0.3">
      <c r="A816" s="11" t="s">
        <v>6</v>
      </c>
      <c r="B816" s="11"/>
      <c r="C816" s="1" t="s">
        <v>8</v>
      </c>
      <c r="D816" s="1">
        <v>1</v>
      </c>
      <c r="E816" s="1">
        <v>2</v>
      </c>
      <c r="F816" s="1">
        <v>3</v>
      </c>
      <c r="G816" s="1">
        <v>4</v>
      </c>
      <c r="H816" s="1">
        <v>5</v>
      </c>
      <c r="I816" s="1">
        <v>6</v>
      </c>
      <c r="J816" s="1">
        <v>7</v>
      </c>
      <c r="K816" s="1" t="s">
        <v>310</v>
      </c>
      <c r="L816" s="1">
        <v>9</v>
      </c>
    </row>
    <row r="817" spans="1:12" x14ac:dyDescent="0.25">
      <c r="A817" s="5" t="s">
        <v>20</v>
      </c>
      <c r="B817" s="5" t="s">
        <v>470</v>
      </c>
      <c r="C817" s="5" t="s">
        <v>471</v>
      </c>
      <c r="D817" s="6">
        <f t="shared" ref="D817:J817" si="227">D818</f>
        <v>0</v>
      </c>
      <c r="E817" s="6">
        <f t="shared" si="227"/>
        <v>0</v>
      </c>
      <c r="F817" s="6">
        <f t="shared" si="227"/>
        <v>100000</v>
      </c>
      <c r="G817" s="6">
        <f t="shared" si="227"/>
        <v>100000</v>
      </c>
      <c r="H817" s="6">
        <f t="shared" si="227"/>
        <v>100000</v>
      </c>
      <c r="I817" s="6">
        <f t="shared" si="227"/>
        <v>100000</v>
      </c>
      <c r="J817" s="6">
        <f t="shared" si="227"/>
        <v>17271</v>
      </c>
      <c r="K817" s="6">
        <f t="shared" ref="K817:K822" si="228">I817-J817</f>
        <v>82729</v>
      </c>
      <c r="L817" s="6">
        <f>L818</f>
        <v>17606</v>
      </c>
    </row>
    <row r="818" spans="1:12" ht="22.5" x14ac:dyDescent="0.25">
      <c r="A818" s="5" t="s">
        <v>23</v>
      </c>
      <c r="B818" s="5" t="s">
        <v>472</v>
      </c>
      <c r="C818" s="5" t="s">
        <v>473</v>
      </c>
      <c r="D818" s="6">
        <f t="shared" ref="D818:J818" si="229">+D820</f>
        <v>0</v>
      </c>
      <c r="E818" s="6">
        <f t="shared" si="229"/>
        <v>0</v>
      </c>
      <c r="F818" s="6">
        <f t="shared" si="229"/>
        <v>100000</v>
      </c>
      <c r="G818" s="6">
        <f t="shared" si="229"/>
        <v>100000</v>
      </c>
      <c r="H818" s="6">
        <f t="shared" si="229"/>
        <v>100000</v>
      </c>
      <c r="I818" s="6">
        <f t="shared" si="229"/>
        <v>100000</v>
      </c>
      <c r="J818" s="6">
        <f t="shared" si="229"/>
        <v>17271</v>
      </c>
      <c r="K818" s="6">
        <f t="shared" si="228"/>
        <v>82729</v>
      </c>
      <c r="L818" s="6">
        <f>+L820</f>
        <v>17606</v>
      </c>
    </row>
    <row r="819" spans="1:12" ht="22.5" x14ac:dyDescent="0.25">
      <c r="A819" s="5" t="s">
        <v>29</v>
      </c>
      <c r="B819" s="5" t="s">
        <v>474</v>
      </c>
      <c r="C819" s="5" t="s">
        <v>475</v>
      </c>
      <c r="D819" s="6">
        <f t="shared" ref="D819:J819" si="230">+D820</f>
        <v>0</v>
      </c>
      <c r="E819" s="6">
        <f t="shared" si="230"/>
        <v>0</v>
      </c>
      <c r="F819" s="6">
        <f t="shared" si="230"/>
        <v>100000</v>
      </c>
      <c r="G819" s="6">
        <f t="shared" si="230"/>
        <v>100000</v>
      </c>
      <c r="H819" s="6">
        <f t="shared" si="230"/>
        <v>100000</v>
      </c>
      <c r="I819" s="6">
        <f t="shared" si="230"/>
        <v>100000</v>
      </c>
      <c r="J819" s="6">
        <f t="shared" si="230"/>
        <v>17271</v>
      </c>
      <c r="K819" s="6">
        <f t="shared" si="228"/>
        <v>82729</v>
      </c>
      <c r="L819" s="6">
        <f>+L820</f>
        <v>17606</v>
      </c>
    </row>
    <row r="820" spans="1:12" ht="22.5" x14ac:dyDescent="0.25">
      <c r="A820" s="5" t="s">
        <v>497</v>
      </c>
      <c r="B820" s="5" t="s">
        <v>498</v>
      </c>
      <c r="C820" s="5" t="s">
        <v>274</v>
      </c>
      <c r="D820" s="6">
        <f t="shared" ref="D820:J820" si="231">D821</f>
        <v>0</v>
      </c>
      <c r="E820" s="6">
        <f t="shared" si="231"/>
        <v>0</v>
      </c>
      <c r="F820" s="6">
        <f t="shared" si="231"/>
        <v>100000</v>
      </c>
      <c r="G820" s="6">
        <f t="shared" si="231"/>
        <v>100000</v>
      </c>
      <c r="H820" s="6">
        <f t="shared" si="231"/>
        <v>100000</v>
      </c>
      <c r="I820" s="6">
        <f t="shared" si="231"/>
        <v>100000</v>
      </c>
      <c r="J820" s="6">
        <f t="shared" si="231"/>
        <v>17271</v>
      </c>
      <c r="K820" s="6">
        <f t="shared" si="228"/>
        <v>82729</v>
      </c>
      <c r="L820" s="6">
        <f>L821</f>
        <v>17606</v>
      </c>
    </row>
    <row r="821" spans="1:12" x14ac:dyDescent="0.25">
      <c r="A821" s="5" t="s">
        <v>249</v>
      </c>
      <c r="B821" s="5" t="s">
        <v>499</v>
      </c>
      <c r="C821" s="5" t="s">
        <v>500</v>
      </c>
      <c r="D821" s="6">
        <f t="shared" ref="D821:J821" si="232">+D822</f>
        <v>0</v>
      </c>
      <c r="E821" s="6">
        <f t="shared" si="232"/>
        <v>0</v>
      </c>
      <c r="F821" s="6">
        <f t="shared" si="232"/>
        <v>100000</v>
      </c>
      <c r="G821" s="6">
        <f t="shared" si="232"/>
        <v>100000</v>
      </c>
      <c r="H821" s="6">
        <f t="shared" si="232"/>
        <v>100000</v>
      </c>
      <c r="I821" s="6">
        <f t="shared" si="232"/>
        <v>100000</v>
      </c>
      <c r="J821" s="6">
        <f t="shared" si="232"/>
        <v>17271</v>
      </c>
      <c r="K821" s="6">
        <f t="shared" si="228"/>
        <v>82729</v>
      </c>
      <c r="L821" s="6">
        <f>+L822</f>
        <v>17606</v>
      </c>
    </row>
    <row r="822" spans="1:12" ht="22.5" x14ac:dyDescent="0.25">
      <c r="A822" s="5" t="s">
        <v>119</v>
      </c>
      <c r="B822" s="5" t="s">
        <v>515</v>
      </c>
      <c r="C822" s="5" t="s">
        <v>516</v>
      </c>
      <c r="D822" s="6">
        <v>0</v>
      </c>
      <c r="E822" s="6">
        <v>0</v>
      </c>
      <c r="F822" s="6">
        <v>100000</v>
      </c>
      <c r="G822" s="6">
        <v>100000</v>
      </c>
      <c r="H822" s="6">
        <v>100000</v>
      </c>
      <c r="I822" s="6">
        <v>100000</v>
      </c>
      <c r="J822" s="6">
        <v>17271</v>
      </c>
      <c r="K822" s="6">
        <f t="shared" si="228"/>
        <v>82729</v>
      </c>
      <c r="L822" s="6">
        <v>17606</v>
      </c>
    </row>
    <row r="823" spans="1:12" x14ac:dyDescent="0.25">
      <c r="A823" s="3"/>
      <c r="B823" s="3"/>
      <c r="C823" s="3"/>
      <c r="D823" s="4"/>
      <c r="E823" s="4"/>
      <c r="F823" s="4"/>
      <c r="G823" s="4"/>
      <c r="H823" s="4"/>
      <c r="I823" s="4"/>
      <c r="J823" s="4"/>
      <c r="K823" s="4"/>
      <c r="L823" s="4"/>
    </row>
    <row r="824" spans="1:12" x14ac:dyDescent="0.25">
      <c r="A824" s="9" t="s">
        <v>236</v>
      </c>
      <c r="B824" s="9"/>
      <c r="C824" s="9"/>
      <c r="D824" s="9"/>
      <c r="E824" s="9" t="s">
        <v>238</v>
      </c>
      <c r="F824" s="9"/>
      <c r="G824" s="9"/>
      <c r="H824" s="9"/>
      <c r="I824" s="9" t="s">
        <v>239</v>
      </c>
      <c r="J824" s="9"/>
      <c r="K824" s="9"/>
      <c r="L824" s="9"/>
    </row>
    <row r="825" spans="1:12" x14ac:dyDescent="0.25">
      <c r="A825" s="10" t="s">
        <v>237</v>
      </c>
      <c r="B825" s="10"/>
      <c r="C825" s="10"/>
      <c r="D825" s="10"/>
      <c r="E825" s="10"/>
      <c r="F825" s="10"/>
      <c r="G825" s="10"/>
      <c r="H825" s="10"/>
      <c r="I825" s="10" t="s">
        <v>240</v>
      </c>
      <c r="J825" s="10"/>
      <c r="K825" s="10"/>
      <c r="L825" s="10"/>
    </row>
    <row r="827" spans="1:12" x14ac:dyDescent="0.25">
      <c r="A827" s="12" t="s">
        <v>0</v>
      </c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</row>
    <row r="828" spans="1:12" x14ac:dyDescent="0.25">
      <c r="A828" s="12" t="s">
        <v>1</v>
      </c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</row>
    <row r="829" spans="1:12" x14ac:dyDescent="0.25">
      <c r="A829" s="13" t="s">
        <v>467</v>
      </c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</row>
    <row r="830" spans="1:12" ht="18" x14ac:dyDescent="0.25">
      <c r="A830" s="14" t="s">
        <v>468</v>
      </c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</row>
    <row r="831" spans="1:12" x14ac:dyDescent="0.25">
      <c r="A831" s="12" t="s">
        <v>630</v>
      </c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</row>
    <row r="832" spans="1:12" ht="15.75" thickBot="1" x14ac:dyDescent="0.3"/>
    <row r="833" spans="1:12" ht="15.75" thickBot="1" x14ac:dyDescent="0.3">
      <c r="A833" s="11" t="s">
        <v>5</v>
      </c>
      <c r="B833" s="11"/>
      <c r="C833" s="11" t="s">
        <v>7</v>
      </c>
      <c r="D833" s="11" t="s">
        <v>301</v>
      </c>
      <c r="E833" s="11"/>
      <c r="F833" s="11" t="s">
        <v>302</v>
      </c>
      <c r="G833" s="11"/>
      <c r="H833" s="11" t="s">
        <v>303</v>
      </c>
      <c r="I833" s="11" t="s">
        <v>304</v>
      </c>
      <c r="J833" s="11" t="s">
        <v>305</v>
      </c>
      <c r="K833" s="11" t="s">
        <v>306</v>
      </c>
      <c r="L833" s="11" t="s">
        <v>307</v>
      </c>
    </row>
    <row r="834" spans="1:12" ht="15.75" thickBot="1" x14ac:dyDescent="0.3">
      <c r="A834" s="11"/>
      <c r="B834" s="11"/>
      <c r="C834" s="11"/>
      <c r="D834" s="11" t="s">
        <v>308</v>
      </c>
      <c r="E834" s="11" t="s">
        <v>309</v>
      </c>
      <c r="F834" s="11" t="s">
        <v>308</v>
      </c>
      <c r="G834" s="11" t="s">
        <v>309</v>
      </c>
      <c r="H834" s="11"/>
      <c r="I834" s="11"/>
      <c r="J834" s="11"/>
      <c r="K834" s="11"/>
      <c r="L834" s="11"/>
    </row>
    <row r="835" spans="1:12" ht="15.75" thickBot="1" x14ac:dyDescent="0.3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</row>
    <row r="836" spans="1:12" ht="15.75" thickBot="1" x14ac:dyDescent="0.3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</row>
    <row r="837" spans="1:12" ht="15.75" thickBot="1" x14ac:dyDescent="0.3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</row>
    <row r="838" spans="1:12" ht="15.75" thickBot="1" x14ac:dyDescent="0.3">
      <c r="A838" s="11" t="s">
        <v>6</v>
      </c>
      <c r="B838" s="11"/>
      <c r="C838" s="1" t="s">
        <v>8</v>
      </c>
      <c r="D838" s="1">
        <v>1</v>
      </c>
      <c r="E838" s="1">
        <v>2</v>
      </c>
      <c r="F838" s="1">
        <v>3</v>
      </c>
      <c r="G838" s="1">
        <v>4</v>
      </c>
      <c r="H838" s="1">
        <v>5</v>
      </c>
      <c r="I838" s="1">
        <v>6</v>
      </c>
      <c r="J838" s="1">
        <v>7</v>
      </c>
      <c r="K838" s="1" t="s">
        <v>310</v>
      </c>
      <c r="L838" s="1">
        <v>9</v>
      </c>
    </row>
    <row r="839" spans="1:12" x14ac:dyDescent="0.25">
      <c r="A839" s="5" t="s">
        <v>20</v>
      </c>
      <c r="B839" s="5" t="s">
        <v>470</v>
      </c>
      <c r="C839" s="5" t="s">
        <v>471</v>
      </c>
      <c r="D839" s="6">
        <f t="shared" ref="D839:J839" si="233">D840</f>
        <v>0</v>
      </c>
      <c r="E839" s="6">
        <f t="shared" si="233"/>
        <v>0</v>
      </c>
      <c r="F839" s="6">
        <f t="shared" si="233"/>
        <v>1000</v>
      </c>
      <c r="G839" s="6">
        <f t="shared" si="233"/>
        <v>1000</v>
      </c>
      <c r="H839" s="6">
        <f t="shared" si="233"/>
        <v>1000</v>
      </c>
      <c r="I839" s="6">
        <f t="shared" si="233"/>
        <v>1000</v>
      </c>
      <c r="J839" s="6">
        <f t="shared" si="233"/>
        <v>0</v>
      </c>
      <c r="K839" s="6">
        <f t="shared" ref="K839:K844" si="234">I839-J839</f>
        <v>1000</v>
      </c>
      <c r="L839" s="6">
        <f>L840</f>
        <v>0</v>
      </c>
    </row>
    <row r="840" spans="1:12" ht="22.5" x14ac:dyDescent="0.25">
      <c r="A840" s="5" t="s">
        <v>23</v>
      </c>
      <c r="B840" s="5" t="s">
        <v>472</v>
      </c>
      <c r="C840" s="5" t="s">
        <v>473</v>
      </c>
      <c r="D840" s="6">
        <f t="shared" ref="D840:J840" si="235">+D842</f>
        <v>0</v>
      </c>
      <c r="E840" s="6">
        <f t="shared" si="235"/>
        <v>0</v>
      </c>
      <c r="F840" s="6">
        <f t="shared" si="235"/>
        <v>1000</v>
      </c>
      <c r="G840" s="6">
        <f t="shared" si="235"/>
        <v>1000</v>
      </c>
      <c r="H840" s="6">
        <f t="shared" si="235"/>
        <v>1000</v>
      </c>
      <c r="I840" s="6">
        <f t="shared" si="235"/>
        <v>1000</v>
      </c>
      <c r="J840" s="6">
        <f t="shared" si="235"/>
        <v>0</v>
      </c>
      <c r="K840" s="6">
        <f t="shared" si="234"/>
        <v>1000</v>
      </c>
      <c r="L840" s="6">
        <f>+L842</f>
        <v>0</v>
      </c>
    </row>
    <row r="841" spans="1:12" ht="22.5" x14ac:dyDescent="0.25">
      <c r="A841" s="5" t="s">
        <v>29</v>
      </c>
      <c r="B841" s="5" t="s">
        <v>474</v>
      </c>
      <c r="C841" s="5" t="s">
        <v>475</v>
      </c>
      <c r="D841" s="6">
        <f t="shared" ref="D841:J841" si="236">+D842</f>
        <v>0</v>
      </c>
      <c r="E841" s="6">
        <f t="shared" si="236"/>
        <v>0</v>
      </c>
      <c r="F841" s="6">
        <f t="shared" si="236"/>
        <v>1000</v>
      </c>
      <c r="G841" s="6">
        <f t="shared" si="236"/>
        <v>1000</v>
      </c>
      <c r="H841" s="6">
        <f t="shared" si="236"/>
        <v>1000</v>
      </c>
      <c r="I841" s="6">
        <f t="shared" si="236"/>
        <v>1000</v>
      </c>
      <c r="J841" s="6">
        <f t="shared" si="236"/>
        <v>0</v>
      </c>
      <c r="K841" s="6">
        <f t="shared" si="234"/>
        <v>1000</v>
      </c>
      <c r="L841" s="6">
        <f>+L842</f>
        <v>0</v>
      </c>
    </row>
    <row r="842" spans="1:12" ht="22.5" x14ac:dyDescent="0.25">
      <c r="A842" s="5" t="s">
        <v>497</v>
      </c>
      <c r="B842" s="5" t="s">
        <v>498</v>
      </c>
      <c r="C842" s="5" t="s">
        <v>274</v>
      </c>
      <c r="D842" s="6">
        <f t="shared" ref="D842:J842" si="237">D843</f>
        <v>0</v>
      </c>
      <c r="E842" s="6">
        <f t="shared" si="237"/>
        <v>0</v>
      </c>
      <c r="F842" s="6">
        <f t="shared" si="237"/>
        <v>1000</v>
      </c>
      <c r="G842" s="6">
        <f t="shared" si="237"/>
        <v>1000</v>
      </c>
      <c r="H842" s="6">
        <f t="shared" si="237"/>
        <v>1000</v>
      </c>
      <c r="I842" s="6">
        <f t="shared" si="237"/>
        <v>1000</v>
      </c>
      <c r="J842" s="6">
        <f t="shared" si="237"/>
        <v>0</v>
      </c>
      <c r="K842" s="6">
        <f t="shared" si="234"/>
        <v>1000</v>
      </c>
      <c r="L842" s="6">
        <f>L843</f>
        <v>0</v>
      </c>
    </row>
    <row r="843" spans="1:12" x14ac:dyDescent="0.25">
      <c r="A843" s="5" t="s">
        <v>249</v>
      </c>
      <c r="B843" s="5" t="s">
        <v>499</v>
      </c>
      <c r="C843" s="5" t="s">
        <v>500</v>
      </c>
      <c r="D843" s="6">
        <f t="shared" ref="D843:J843" si="238">+D844</f>
        <v>0</v>
      </c>
      <c r="E843" s="6">
        <f t="shared" si="238"/>
        <v>0</v>
      </c>
      <c r="F843" s="6">
        <f t="shared" si="238"/>
        <v>1000</v>
      </c>
      <c r="G843" s="6">
        <f t="shared" si="238"/>
        <v>1000</v>
      </c>
      <c r="H843" s="6">
        <f t="shared" si="238"/>
        <v>1000</v>
      </c>
      <c r="I843" s="6">
        <f t="shared" si="238"/>
        <v>1000</v>
      </c>
      <c r="J843" s="6">
        <f t="shared" si="238"/>
        <v>0</v>
      </c>
      <c r="K843" s="6">
        <f t="shared" si="234"/>
        <v>1000</v>
      </c>
      <c r="L843" s="6">
        <f>+L844</f>
        <v>0</v>
      </c>
    </row>
    <row r="844" spans="1:12" ht="22.5" x14ac:dyDescent="0.25">
      <c r="A844" s="5" t="s">
        <v>119</v>
      </c>
      <c r="B844" s="5" t="s">
        <v>515</v>
      </c>
      <c r="C844" s="5" t="s">
        <v>516</v>
      </c>
      <c r="D844" s="6">
        <v>0</v>
      </c>
      <c r="E844" s="6">
        <v>0</v>
      </c>
      <c r="F844" s="6">
        <v>1000</v>
      </c>
      <c r="G844" s="6">
        <v>1000</v>
      </c>
      <c r="H844" s="6">
        <v>1000</v>
      </c>
      <c r="I844" s="6">
        <v>1000</v>
      </c>
      <c r="J844" s="6">
        <v>0</v>
      </c>
      <c r="K844" s="6">
        <f t="shared" si="234"/>
        <v>1000</v>
      </c>
      <c r="L844" s="6">
        <v>0</v>
      </c>
    </row>
    <row r="845" spans="1:12" x14ac:dyDescent="0.25">
      <c r="A845" s="3"/>
      <c r="B845" s="3"/>
      <c r="C845" s="3"/>
      <c r="D845" s="4"/>
      <c r="E845" s="4"/>
      <c r="F845" s="4"/>
      <c r="G845" s="4"/>
      <c r="H845" s="4"/>
      <c r="I845" s="4"/>
      <c r="J845" s="4"/>
      <c r="K845" s="4"/>
      <c r="L845" s="4"/>
    </row>
    <row r="846" spans="1:12" x14ac:dyDescent="0.25">
      <c r="A846" s="9" t="s">
        <v>236</v>
      </c>
      <c r="B846" s="9"/>
      <c r="C846" s="9"/>
      <c r="D846" s="9"/>
      <c r="E846" s="9" t="s">
        <v>238</v>
      </c>
      <c r="F846" s="9"/>
      <c r="G846" s="9"/>
      <c r="H846" s="9"/>
      <c r="I846" s="9" t="s">
        <v>239</v>
      </c>
      <c r="J846" s="9"/>
      <c r="K846" s="9"/>
      <c r="L846" s="9"/>
    </row>
    <row r="847" spans="1:12" x14ac:dyDescent="0.25">
      <c r="A847" s="10" t="s">
        <v>237</v>
      </c>
      <c r="B847" s="10"/>
      <c r="C847" s="10"/>
      <c r="D847" s="10"/>
      <c r="E847" s="10"/>
      <c r="F847" s="10"/>
      <c r="G847" s="10"/>
      <c r="H847" s="10"/>
      <c r="I847" s="10" t="s">
        <v>240</v>
      </c>
      <c r="J847" s="10"/>
      <c r="K847" s="10"/>
      <c r="L847" s="10"/>
    </row>
    <row r="849" spans="1:12" x14ac:dyDescent="0.25">
      <c r="A849" s="12" t="s">
        <v>0</v>
      </c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</row>
    <row r="850" spans="1:12" x14ac:dyDescent="0.25">
      <c r="A850" s="12" t="s">
        <v>1</v>
      </c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</row>
    <row r="851" spans="1:12" x14ac:dyDescent="0.25">
      <c r="A851" s="13" t="s">
        <v>467</v>
      </c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</row>
    <row r="852" spans="1:12" ht="18" x14ac:dyDescent="0.25">
      <c r="A852" s="14" t="s">
        <v>468</v>
      </c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</row>
    <row r="853" spans="1:12" x14ac:dyDescent="0.25">
      <c r="A853" s="12" t="s">
        <v>631</v>
      </c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</row>
    <row r="854" spans="1:12" ht="15.75" thickBot="1" x14ac:dyDescent="0.3"/>
    <row r="855" spans="1:12" ht="15.75" thickBot="1" x14ac:dyDescent="0.3">
      <c r="A855" s="11" t="s">
        <v>5</v>
      </c>
      <c r="B855" s="11"/>
      <c r="C855" s="11" t="s">
        <v>7</v>
      </c>
      <c r="D855" s="11" t="s">
        <v>301</v>
      </c>
      <c r="E855" s="11"/>
      <c r="F855" s="11" t="s">
        <v>302</v>
      </c>
      <c r="G855" s="11"/>
      <c r="H855" s="11" t="s">
        <v>303</v>
      </c>
      <c r="I855" s="11" t="s">
        <v>304</v>
      </c>
      <c r="J855" s="11" t="s">
        <v>305</v>
      </c>
      <c r="K855" s="11" t="s">
        <v>306</v>
      </c>
      <c r="L855" s="11" t="s">
        <v>307</v>
      </c>
    </row>
    <row r="856" spans="1:12" ht="15.75" thickBot="1" x14ac:dyDescent="0.3">
      <c r="A856" s="11"/>
      <c r="B856" s="11"/>
      <c r="C856" s="11"/>
      <c r="D856" s="11" t="s">
        <v>308</v>
      </c>
      <c r="E856" s="11" t="s">
        <v>309</v>
      </c>
      <c r="F856" s="11" t="s">
        <v>308</v>
      </c>
      <c r="G856" s="11" t="s">
        <v>309</v>
      </c>
      <c r="H856" s="11"/>
      <c r="I856" s="11"/>
      <c r="J856" s="11"/>
      <c r="K856" s="11"/>
      <c r="L856" s="11"/>
    </row>
    <row r="857" spans="1:12" ht="15.75" thickBot="1" x14ac:dyDescent="0.3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</row>
    <row r="858" spans="1:12" ht="15.75" thickBot="1" x14ac:dyDescent="0.3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</row>
    <row r="859" spans="1:12" ht="15.75" thickBot="1" x14ac:dyDescent="0.3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</row>
    <row r="860" spans="1:12" ht="15.75" thickBot="1" x14ac:dyDescent="0.3">
      <c r="A860" s="11" t="s">
        <v>6</v>
      </c>
      <c r="B860" s="11"/>
      <c r="C860" s="1" t="s">
        <v>8</v>
      </c>
      <c r="D860" s="1">
        <v>1</v>
      </c>
      <c r="E860" s="1">
        <v>2</v>
      </c>
      <c r="F860" s="1">
        <v>3</v>
      </c>
      <c r="G860" s="1">
        <v>4</v>
      </c>
      <c r="H860" s="1">
        <v>5</v>
      </c>
      <c r="I860" s="1">
        <v>6</v>
      </c>
      <c r="J860" s="1">
        <v>7</v>
      </c>
      <c r="K860" s="1" t="s">
        <v>310</v>
      </c>
      <c r="L860" s="1">
        <v>9</v>
      </c>
    </row>
    <row r="861" spans="1:12" x14ac:dyDescent="0.25">
      <c r="A861" s="5" t="s">
        <v>20</v>
      </c>
      <c r="B861" s="5" t="s">
        <v>470</v>
      </c>
      <c r="C861" s="5" t="s">
        <v>471</v>
      </c>
      <c r="D861" s="6">
        <f t="shared" ref="D861:J861" si="239">D862</f>
        <v>0</v>
      </c>
      <c r="E861" s="6">
        <f t="shared" si="239"/>
        <v>0</v>
      </c>
      <c r="F861" s="6">
        <f t="shared" si="239"/>
        <v>16000</v>
      </c>
      <c r="G861" s="6">
        <f t="shared" si="239"/>
        <v>12000</v>
      </c>
      <c r="H861" s="6">
        <f t="shared" si="239"/>
        <v>12000</v>
      </c>
      <c r="I861" s="6">
        <f t="shared" si="239"/>
        <v>12000</v>
      </c>
      <c r="J861" s="6">
        <f t="shared" si="239"/>
        <v>0</v>
      </c>
      <c r="K861" s="6">
        <f t="shared" ref="K861:K866" si="240">I861-J861</f>
        <v>12000</v>
      </c>
      <c r="L861" s="6">
        <f>L862</f>
        <v>0</v>
      </c>
    </row>
    <row r="862" spans="1:12" ht="22.5" x14ac:dyDescent="0.25">
      <c r="A862" s="5" t="s">
        <v>23</v>
      </c>
      <c r="B862" s="5" t="s">
        <v>472</v>
      </c>
      <c r="C862" s="5" t="s">
        <v>473</v>
      </c>
      <c r="D862" s="6">
        <f t="shared" ref="D862:J862" si="241">+D864</f>
        <v>0</v>
      </c>
      <c r="E862" s="6">
        <f t="shared" si="241"/>
        <v>0</v>
      </c>
      <c r="F862" s="6">
        <f t="shared" si="241"/>
        <v>16000</v>
      </c>
      <c r="G862" s="6">
        <f t="shared" si="241"/>
        <v>12000</v>
      </c>
      <c r="H862" s="6">
        <f t="shared" si="241"/>
        <v>12000</v>
      </c>
      <c r="I862" s="6">
        <f t="shared" si="241"/>
        <v>12000</v>
      </c>
      <c r="J862" s="6">
        <f t="shared" si="241"/>
        <v>0</v>
      </c>
      <c r="K862" s="6">
        <f t="shared" si="240"/>
        <v>12000</v>
      </c>
      <c r="L862" s="6">
        <f>+L864</f>
        <v>0</v>
      </c>
    </row>
    <row r="863" spans="1:12" ht="22.5" x14ac:dyDescent="0.25">
      <c r="A863" s="5" t="s">
        <v>29</v>
      </c>
      <c r="B863" s="5" t="s">
        <v>474</v>
      </c>
      <c r="C863" s="5" t="s">
        <v>475</v>
      </c>
      <c r="D863" s="6">
        <f t="shared" ref="D863:J863" si="242">+D864</f>
        <v>0</v>
      </c>
      <c r="E863" s="6">
        <f t="shared" si="242"/>
        <v>0</v>
      </c>
      <c r="F863" s="6">
        <f t="shared" si="242"/>
        <v>16000</v>
      </c>
      <c r="G863" s="6">
        <f t="shared" si="242"/>
        <v>12000</v>
      </c>
      <c r="H863" s="6">
        <f t="shared" si="242"/>
        <v>12000</v>
      </c>
      <c r="I863" s="6">
        <f t="shared" si="242"/>
        <v>12000</v>
      </c>
      <c r="J863" s="6">
        <f t="shared" si="242"/>
        <v>0</v>
      </c>
      <c r="K863" s="6">
        <f t="shared" si="240"/>
        <v>12000</v>
      </c>
      <c r="L863" s="6">
        <f>+L864</f>
        <v>0</v>
      </c>
    </row>
    <row r="864" spans="1:12" ht="22.5" x14ac:dyDescent="0.25">
      <c r="A864" s="5" t="s">
        <v>497</v>
      </c>
      <c r="B864" s="5" t="s">
        <v>498</v>
      </c>
      <c r="C864" s="5" t="s">
        <v>274</v>
      </c>
      <c r="D864" s="6">
        <f t="shared" ref="D864:J865" si="243">D865</f>
        <v>0</v>
      </c>
      <c r="E864" s="6">
        <f t="shared" si="243"/>
        <v>0</v>
      </c>
      <c r="F864" s="6">
        <f t="shared" si="243"/>
        <v>16000</v>
      </c>
      <c r="G864" s="6">
        <f t="shared" si="243"/>
        <v>12000</v>
      </c>
      <c r="H864" s="6">
        <f t="shared" si="243"/>
        <v>12000</v>
      </c>
      <c r="I864" s="6">
        <f t="shared" si="243"/>
        <v>12000</v>
      </c>
      <c r="J864" s="6">
        <f t="shared" si="243"/>
        <v>0</v>
      </c>
      <c r="K864" s="6">
        <f t="shared" si="240"/>
        <v>12000</v>
      </c>
      <c r="L864" s="6">
        <f>L865</f>
        <v>0</v>
      </c>
    </row>
    <row r="865" spans="1:12" x14ac:dyDescent="0.25">
      <c r="A865" s="5" t="s">
        <v>249</v>
      </c>
      <c r="B865" s="5" t="s">
        <v>499</v>
      </c>
      <c r="C865" s="5" t="s">
        <v>500</v>
      </c>
      <c r="D865" s="6">
        <f t="shared" si="243"/>
        <v>0</v>
      </c>
      <c r="E865" s="6">
        <f t="shared" si="243"/>
        <v>0</v>
      </c>
      <c r="F865" s="6">
        <f t="shared" si="243"/>
        <v>16000</v>
      </c>
      <c r="G865" s="6">
        <f t="shared" si="243"/>
        <v>12000</v>
      </c>
      <c r="H865" s="6">
        <f t="shared" si="243"/>
        <v>12000</v>
      </c>
      <c r="I865" s="6">
        <f t="shared" si="243"/>
        <v>12000</v>
      </c>
      <c r="J865" s="6">
        <f t="shared" si="243"/>
        <v>0</v>
      </c>
      <c r="K865" s="6">
        <f t="shared" si="240"/>
        <v>12000</v>
      </c>
      <c r="L865" s="6">
        <f>L866</f>
        <v>0</v>
      </c>
    </row>
    <row r="866" spans="1:12" x14ac:dyDescent="0.25">
      <c r="A866" s="5" t="s">
        <v>250</v>
      </c>
      <c r="B866" s="5" t="s">
        <v>501</v>
      </c>
      <c r="C866" s="5" t="s">
        <v>502</v>
      </c>
      <c r="D866" s="6">
        <v>0</v>
      </c>
      <c r="E866" s="6">
        <v>0</v>
      </c>
      <c r="F866" s="6">
        <v>16000</v>
      </c>
      <c r="G866" s="6">
        <v>12000</v>
      </c>
      <c r="H866" s="6">
        <v>12000</v>
      </c>
      <c r="I866" s="6">
        <v>12000</v>
      </c>
      <c r="J866" s="6">
        <v>0</v>
      </c>
      <c r="K866" s="6">
        <f t="shared" si="240"/>
        <v>12000</v>
      </c>
      <c r="L866" s="6">
        <v>0</v>
      </c>
    </row>
    <row r="867" spans="1:12" x14ac:dyDescent="0.25">
      <c r="A867" s="3"/>
      <c r="B867" s="3"/>
      <c r="C867" s="3"/>
      <c r="D867" s="4"/>
      <c r="E867" s="4"/>
      <c r="F867" s="4"/>
      <c r="G867" s="4"/>
      <c r="H867" s="4"/>
      <c r="I867" s="4"/>
      <c r="J867" s="4"/>
      <c r="K867" s="4"/>
      <c r="L867" s="4"/>
    </row>
    <row r="868" spans="1:12" x14ac:dyDescent="0.25">
      <c r="A868" s="9" t="s">
        <v>236</v>
      </c>
      <c r="B868" s="9"/>
      <c r="C868" s="9"/>
      <c r="D868" s="9"/>
      <c r="E868" s="9" t="s">
        <v>238</v>
      </c>
      <c r="F868" s="9"/>
      <c r="G868" s="9"/>
      <c r="H868" s="9"/>
      <c r="I868" s="9" t="s">
        <v>239</v>
      </c>
      <c r="J868" s="9"/>
      <c r="K868" s="9"/>
      <c r="L868" s="9"/>
    </row>
    <row r="869" spans="1:12" x14ac:dyDescent="0.25">
      <c r="A869" s="10" t="s">
        <v>237</v>
      </c>
      <c r="B869" s="10"/>
      <c r="C869" s="10"/>
      <c r="D869" s="10"/>
      <c r="E869" s="10"/>
      <c r="F869" s="10"/>
      <c r="G869" s="10"/>
      <c r="H869" s="10"/>
      <c r="I869" s="10" t="s">
        <v>240</v>
      </c>
      <c r="J869" s="10"/>
      <c r="K869" s="10"/>
      <c r="L869" s="10"/>
    </row>
  </sheetData>
  <mergeCells count="699">
    <mergeCell ref="A860:B860"/>
    <mergeCell ref="A868:D868"/>
    <mergeCell ref="E868:H868"/>
    <mergeCell ref="I868:L868"/>
    <mergeCell ref="A869:D869"/>
    <mergeCell ref="E869:H869"/>
    <mergeCell ref="I869:L869"/>
    <mergeCell ref="I855:I859"/>
    <mergeCell ref="J855:J859"/>
    <mergeCell ref="K855:K859"/>
    <mergeCell ref="L855:L859"/>
    <mergeCell ref="D856:D859"/>
    <mergeCell ref="E856:E859"/>
    <mergeCell ref="F856:F859"/>
    <mergeCell ref="G856:G859"/>
    <mergeCell ref="A855:B859"/>
    <mergeCell ref="C855:C859"/>
    <mergeCell ref="D855:E855"/>
    <mergeCell ref="F855:G855"/>
    <mergeCell ref="H855:H859"/>
    <mergeCell ref="A849:L849"/>
    <mergeCell ref="A850:L850"/>
    <mergeCell ref="A851:L851"/>
    <mergeCell ref="A852:L852"/>
    <mergeCell ref="A853:L853"/>
    <mergeCell ref="A838:B838"/>
    <mergeCell ref="A846:D846"/>
    <mergeCell ref="E846:H846"/>
    <mergeCell ref="I846:L846"/>
    <mergeCell ref="A847:D847"/>
    <mergeCell ref="E847:H847"/>
    <mergeCell ref="I847:L847"/>
    <mergeCell ref="I833:I837"/>
    <mergeCell ref="J833:J837"/>
    <mergeCell ref="K833:K837"/>
    <mergeCell ref="L833:L837"/>
    <mergeCell ref="D834:D837"/>
    <mergeCell ref="E834:E837"/>
    <mergeCell ref="F834:F837"/>
    <mergeCell ref="G834:G837"/>
    <mergeCell ref="A833:B837"/>
    <mergeCell ref="C833:C837"/>
    <mergeCell ref="D833:E833"/>
    <mergeCell ref="F833:G833"/>
    <mergeCell ref="H833:H837"/>
    <mergeCell ref="A827:L827"/>
    <mergeCell ref="A828:L828"/>
    <mergeCell ref="A829:L829"/>
    <mergeCell ref="A830:L830"/>
    <mergeCell ref="A831:L831"/>
    <mergeCell ref="A816:B816"/>
    <mergeCell ref="A824:D824"/>
    <mergeCell ref="E824:H824"/>
    <mergeCell ref="I824:L824"/>
    <mergeCell ref="A825:D825"/>
    <mergeCell ref="E825:H825"/>
    <mergeCell ref="I825:L825"/>
    <mergeCell ref="I811:I815"/>
    <mergeCell ref="J811:J815"/>
    <mergeCell ref="K811:K815"/>
    <mergeCell ref="L811:L815"/>
    <mergeCell ref="D812:D815"/>
    <mergeCell ref="E812:E815"/>
    <mergeCell ref="F812:F815"/>
    <mergeCell ref="G812:G815"/>
    <mergeCell ref="A811:B815"/>
    <mergeCell ref="C811:C815"/>
    <mergeCell ref="D811:E811"/>
    <mergeCell ref="F811:G811"/>
    <mergeCell ref="H811:H815"/>
    <mergeCell ref="A805:L805"/>
    <mergeCell ref="A806:L806"/>
    <mergeCell ref="A807:L807"/>
    <mergeCell ref="A808:L808"/>
    <mergeCell ref="A809:L809"/>
    <mergeCell ref="A775:B775"/>
    <mergeCell ref="A802:D802"/>
    <mergeCell ref="E802:H802"/>
    <mergeCell ref="I802:L802"/>
    <mergeCell ref="A803:D803"/>
    <mergeCell ref="E803:H803"/>
    <mergeCell ref="I803:L803"/>
    <mergeCell ref="I770:I774"/>
    <mergeCell ref="J770:J774"/>
    <mergeCell ref="K770:K774"/>
    <mergeCell ref="L770:L774"/>
    <mergeCell ref="D771:D774"/>
    <mergeCell ref="E771:E774"/>
    <mergeCell ref="F771:F774"/>
    <mergeCell ref="G771:G774"/>
    <mergeCell ref="A770:B774"/>
    <mergeCell ref="C770:C774"/>
    <mergeCell ref="D770:E770"/>
    <mergeCell ref="F770:G770"/>
    <mergeCell ref="H770:H774"/>
    <mergeCell ref="A764:L764"/>
    <mergeCell ref="A765:L765"/>
    <mergeCell ref="A766:L766"/>
    <mergeCell ref="A767:L767"/>
    <mergeCell ref="A768:L768"/>
    <mergeCell ref="A746:B746"/>
    <mergeCell ref="A761:D761"/>
    <mergeCell ref="E761:H761"/>
    <mergeCell ref="I761:L761"/>
    <mergeCell ref="A762:D762"/>
    <mergeCell ref="E762:H762"/>
    <mergeCell ref="I762:L762"/>
    <mergeCell ref="I741:I745"/>
    <mergeCell ref="J741:J745"/>
    <mergeCell ref="K741:K745"/>
    <mergeCell ref="L741:L745"/>
    <mergeCell ref="D742:D745"/>
    <mergeCell ref="E742:E745"/>
    <mergeCell ref="F742:F745"/>
    <mergeCell ref="G742:G745"/>
    <mergeCell ref="A741:B745"/>
    <mergeCell ref="C741:C745"/>
    <mergeCell ref="D741:E741"/>
    <mergeCell ref="F741:G741"/>
    <mergeCell ref="H741:H745"/>
    <mergeCell ref="A735:L735"/>
    <mergeCell ref="A736:L736"/>
    <mergeCell ref="A737:L737"/>
    <mergeCell ref="A738:L738"/>
    <mergeCell ref="A739:L739"/>
    <mergeCell ref="A711:B711"/>
    <mergeCell ref="A732:D732"/>
    <mergeCell ref="E732:H732"/>
    <mergeCell ref="I732:L732"/>
    <mergeCell ref="A733:D733"/>
    <mergeCell ref="E733:H733"/>
    <mergeCell ref="I733:L733"/>
    <mergeCell ref="I706:I710"/>
    <mergeCell ref="J706:J710"/>
    <mergeCell ref="K706:K710"/>
    <mergeCell ref="L706:L710"/>
    <mergeCell ref="D707:D710"/>
    <mergeCell ref="E707:E710"/>
    <mergeCell ref="F707:F710"/>
    <mergeCell ref="G707:G710"/>
    <mergeCell ref="A706:B710"/>
    <mergeCell ref="C706:C710"/>
    <mergeCell ref="D706:E706"/>
    <mergeCell ref="F706:G706"/>
    <mergeCell ref="H706:H710"/>
    <mergeCell ref="A700:L700"/>
    <mergeCell ref="A701:L701"/>
    <mergeCell ref="A702:L702"/>
    <mergeCell ref="A703:L703"/>
    <mergeCell ref="A704:L704"/>
    <mergeCell ref="A684:B684"/>
    <mergeCell ref="A697:D697"/>
    <mergeCell ref="E697:H697"/>
    <mergeCell ref="I697:L697"/>
    <mergeCell ref="A698:D698"/>
    <mergeCell ref="E698:H698"/>
    <mergeCell ref="I698:L698"/>
    <mergeCell ref="I679:I683"/>
    <mergeCell ref="J679:J683"/>
    <mergeCell ref="K679:K683"/>
    <mergeCell ref="L679:L683"/>
    <mergeCell ref="D680:D683"/>
    <mergeCell ref="E680:E683"/>
    <mergeCell ref="F680:F683"/>
    <mergeCell ref="G680:G683"/>
    <mergeCell ref="A679:B683"/>
    <mergeCell ref="C679:C683"/>
    <mergeCell ref="D679:E679"/>
    <mergeCell ref="F679:G679"/>
    <mergeCell ref="H679:H683"/>
    <mergeCell ref="A673:L673"/>
    <mergeCell ref="A674:L674"/>
    <mergeCell ref="A675:L675"/>
    <mergeCell ref="A676:L676"/>
    <mergeCell ref="A677:L677"/>
    <mergeCell ref="A647:B647"/>
    <mergeCell ref="A670:D670"/>
    <mergeCell ref="E670:H670"/>
    <mergeCell ref="I670:L670"/>
    <mergeCell ref="A671:D671"/>
    <mergeCell ref="E671:H671"/>
    <mergeCell ref="I671:L671"/>
    <mergeCell ref="I642:I646"/>
    <mergeCell ref="J642:J646"/>
    <mergeCell ref="K642:K646"/>
    <mergeCell ref="L642:L646"/>
    <mergeCell ref="D643:D646"/>
    <mergeCell ref="E643:E646"/>
    <mergeCell ref="F643:F646"/>
    <mergeCell ref="G643:G646"/>
    <mergeCell ref="A642:B646"/>
    <mergeCell ref="C642:C646"/>
    <mergeCell ref="D642:E642"/>
    <mergeCell ref="F642:G642"/>
    <mergeCell ref="H642:H646"/>
    <mergeCell ref="A636:L636"/>
    <mergeCell ref="A637:L637"/>
    <mergeCell ref="A638:L638"/>
    <mergeCell ref="A639:L639"/>
    <mergeCell ref="A640:L640"/>
    <mergeCell ref="A625:B625"/>
    <mergeCell ref="A633:D633"/>
    <mergeCell ref="E633:H633"/>
    <mergeCell ref="I633:L633"/>
    <mergeCell ref="A634:D634"/>
    <mergeCell ref="E634:H634"/>
    <mergeCell ref="I634:L634"/>
    <mergeCell ref="I620:I624"/>
    <mergeCell ref="J620:J624"/>
    <mergeCell ref="K620:K624"/>
    <mergeCell ref="L620:L624"/>
    <mergeCell ref="D621:D624"/>
    <mergeCell ref="E621:E624"/>
    <mergeCell ref="F621:F624"/>
    <mergeCell ref="G621:G624"/>
    <mergeCell ref="A620:B624"/>
    <mergeCell ref="C620:C624"/>
    <mergeCell ref="D620:E620"/>
    <mergeCell ref="F620:G620"/>
    <mergeCell ref="H620:H624"/>
    <mergeCell ref="A614:L614"/>
    <mergeCell ref="A615:L615"/>
    <mergeCell ref="A616:L616"/>
    <mergeCell ref="A617:L617"/>
    <mergeCell ref="A618:L618"/>
    <mergeCell ref="A597:B597"/>
    <mergeCell ref="A611:D611"/>
    <mergeCell ref="E611:H611"/>
    <mergeCell ref="I611:L611"/>
    <mergeCell ref="A612:D612"/>
    <mergeCell ref="E612:H612"/>
    <mergeCell ref="I612:L612"/>
    <mergeCell ref="I592:I596"/>
    <mergeCell ref="J592:J596"/>
    <mergeCell ref="K592:K596"/>
    <mergeCell ref="L592:L596"/>
    <mergeCell ref="D593:D596"/>
    <mergeCell ref="E593:E596"/>
    <mergeCell ref="F593:F596"/>
    <mergeCell ref="G593:G596"/>
    <mergeCell ref="A592:B596"/>
    <mergeCell ref="C592:C596"/>
    <mergeCell ref="D592:E592"/>
    <mergeCell ref="F592:G592"/>
    <mergeCell ref="H592:H596"/>
    <mergeCell ref="A586:L586"/>
    <mergeCell ref="A587:L587"/>
    <mergeCell ref="A588:L588"/>
    <mergeCell ref="A589:L589"/>
    <mergeCell ref="A590:L590"/>
    <mergeCell ref="A554:B554"/>
    <mergeCell ref="A583:D583"/>
    <mergeCell ref="E583:H583"/>
    <mergeCell ref="I583:L583"/>
    <mergeCell ref="A584:D584"/>
    <mergeCell ref="E584:H584"/>
    <mergeCell ref="I584:L584"/>
    <mergeCell ref="I549:I553"/>
    <mergeCell ref="J549:J553"/>
    <mergeCell ref="K549:K553"/>
    <mergeCell ref="L549:L553"/>
    <mergeCell ref="D550:D553"/>
    <mergeCell ref="E550:E553"/>
    <mergeCell ref="F550:F553"/>
    <mergeCell ref="G550:G553"/>
    <mergeCell ref="A549:B553"/>
    <mergeCell ref="C549:C553"/>
    <mergeCell ref="D549:E549"/>
    <mergeCell ref="F549:G549"/>
    <mergeCell ref="H549:H553"/>
    <mergeCell ref="A543:L543"/>
    <mergeCell ref="A544:L544"/>
    <mergeCell ref="A545:L545"/>
    <mergeCell ref="A546:L546"/>
    <mergeCell ref="A547:L547"/>
    <mergeCell ref="A531:B531"/>
    <mergeCell ref="A540:D540"/>
    <mergeCell ref="E540:H540"/>
    <mergeCell ref="I540:L540"/>
    <mergeCell ref="A541:D541"/>
    <mergeCell ref="E541:H541"/>
    <mergeCell ref="I541:L541"/>
    <mergeCell ref="I526:I530"/>
    <mergeCell ref="J526:J530"/>
    <mergeCell ref="K526:K530"/>
    <mergeCell ref="L526:L530"/>
    <mergeCell ref="D527:D530"/>
    <mergeCell ref="E527:E530"/>
    <mergeCell ref="F527:F530"/>
    <mergeCell ref="G527:G530"/>
    <mergeCell ref="A526:B530"/>
    <mergeCell ref="C526:C530"/>
    <mergeCell ref="D526:E526"/>
    <mergeCell ref="F526:G526"/>
    <mergeCell ref="H526:H530"/>
    <mergeCell ref="A520:L520"/>
    <mergeCell ref="A521:L521"/>
    <mergeCell ref="A522:L522"/>
    <mergeCell ref="A523:L523"/>
    <mergeCell ref="A524:L524"/>
    <mergeCell ref="A509:B509"/>
    <mergeCell ref="A517:D517"/>
    <mergeCell ref="E517:H517"/>
    <mergeCell ref="I517:L517"/>
    <mergeCell ref="A518:D518"/>
    <mergeCell ref="E518:H518"/>
    <mergeCell ref="I518:L518"/>
    <mergeCell ref="I504:I508"/>
    <mergeCell ref="J504:J508"/>
    <mergeCell ref="K504:K508"/>
    <mergeCell ref="L504:L508"/>
    <mergeCell ref="D505:D508"/>
    <mergeCell ref="E505:E508"/>
    <mergeCell ref="F505:F508"/>
    <mergeCell ref="G505:G508"/>
    <mergeCell ref="A504:B508"/>
    <mergeCell ref="C504:C508"/>
    <mergeCell ref="D504:E504"/>
    <mergeCell ref="F504:G504"/>
    <mergeCell ref="H504:H508"/>
    <mergeCell ref="A498:L498"/>
    <mergeCell ref="A499:L499"/>
    <mergeCell ref="A500:L500"/>
    <mergeCell ref="A501:L501"/>
    <mergeCell ref="A502:L502"/>
    <mergeCell ref="A488:B488"/>
    <mergeCell ref="A495:D495"/>
    <mergeCell ref="E495:H495"/>
    <mergeCell ref="I495:L495"/>
    <mergeCell ref="A496:D496"/>
    <mergeCell ref="E496:H496"/>
    <mergeCell ref="I496:L496"/>
    <mergeCell ref="I483:I487"/>
    <mergeCell ref="J483:J487"/>
    <mergeCell ref="K483:K487"/>
    <mergeCell ref="L483:L487"/>
    <mergeCell ref="D484:D487"/>
    <mergeCell ref="E484:E487"/>
    <mergeCell ref="F484:F487"/>
    <mergeCell ref="G484:G487"/>
    <mergeCell ref="A483:B487"/>
    <mergeCell ref="C483:C487"/>
    <mergeCell ref="D483:E483"/>
    <mergeCell ref="F483:G483"/>
    <mergeCell ref="H483:H487"/>
    <mergeCell ref="A477:L477"/>
    <mergeCell ref="A478:L478"/>
    <mergeCell ref="A479:L479"/>
    <mergeCell ref="A480:L480"/>
    <mergeCell ref="A481:L481"/>
    <mergeCell ref="A466:B466"/>
    <mergeCell ref="A474:D474"/>
    <mergeCell ref="E474:H474"/>
    <mergeCell ref="I474:L474"/>
    <mergeCell ref="A475:D475"/>
    <mergeCell ref="E475:H475"/>
    <mergeCell ref="I475:L475"/>
    <mergeCell ref="I461:I465"/>
    <mergeCell ref="J461:J465"/>
    <mergeCell ref="K461:K465"/>
    <mergeCell ref="L461:L465"/>
    <mergeCell ref="D462:D465"/>
    <mergeCell ref="E462:E465"/>
    <mergeCell ref="F462:F465"/>
    <mergeCell ref="G462:G465"/>
    <mergeCell ref="A461:B465"/>
    <mergeCell ref="C461:C465"/>
    <mergeCell ref="D461:E461"/>
    <mergeCell ref="F461:G461"/>
    <mergeCell ref="H461:H465"/>
    <mergeCell ref="A455:L455"/>
    <mergeCell ref="A456:L456"/>
    <mergeCell ref="A457:L457"/>
    <mergeCell ref="A458:L458"/>
    <mergeCell ref="A459:L459"/>
    <mergeCell ref="A441:B441"/>
    <mergeCell ref="A452:D452"/>
    <mergeCell ref="E452:H452"/>
    <mergeCell ref="I452:L452"/>
    <mergeCell ref="A453:D453"/>
    <mergeCell ref="E453:H453"/>
    <mergeCell ref="I453:L453"/>
    <mergeCell ref="I436:I440"/>
    <mergeCell ref="J436:J440"/>
    <mergeCell ref="K436:K440"/>
    <mergeCell ref="L436:L440"/>
    <mergeCell ref="D437:D440"/>
    <mergeCell ref="E437:E440"/>
    <mergeCell ref="F437:F440"/>
    <mergeCell ref="G437:G440"/>
    <mergeCell ref="A436:B440"/>
    <mergeCell ref="C436:C440"/>
    <mergeCell ref="D436:E436"/>
    <mergeCell ref="F436:G436"/>
    <mergeCell ref="H436:H440"/>
    <mergeCell ref="A430:L430"/>
    <mergeCell ref="A431:L431"/>
    <mergeCell ref="A432:L432"/>
    <mergeCell ref="A433:L433"/>
    <mergeCell ref="A434:L434"/>
    <mergeCell ref="A408:B408"/>
    <mergeCell ref="A427:D427"/>
    <mergeCell ref="E427:H427"/>
    <mergeCell ref="I427:L427"/>
    <mergeCell ref="A428:D428"/>
    <mergeCell ref="E428:H428"/>
    <mergeCell ref="I428:L428"/>
    <mergeCell ref="I403:I407"/>
    <mergeCell ref="J403:J407"/>
    <mergeCell ref="K403:K407"/>
    <mergeCell ref="L403:L407"/>
    <mergeCell ref="D404:D407"/>
    <mergeCell ref="E404:E407"/>
    <mergeCell ref="F404:F407"/>
    <mergeCell ref="G404:G407"/>
    <mergeCell ref="A403:B407"/>
    <mergeCell ref="C403:C407"/>
    <mergeCell ref="D403:E403"/>
    <mergeCell ref="F403:G403"/>
    <mergeCell ref="H403:H407"/>
    <mergeCell ref="A397:L397"/>
    <mergeCell ref="A398:L398"/>
    <mergeCell ref="A399:L399"/>
    <mergeCell ref="A400:L400"/>
    <mergeCell ref="A401:L401"/>
    <mergeCell ref="A383:B383"/>
    <mergeCell ref="A394:D394"/>
    <mergeCell ref="E394:H394"/>
    <mergeCell ref="I394:L394"/>
    <mergeCell ref="A395:D395"/>
    <mergeCell ref="E395:H395"/>
    <mergeCell ref="I395:L395"/>
    <mergeCell ref="I378:I382"/>
    <mergeCell ref="J378:J382"/>
    <mergeCell ref="K378:K382"/>
    <mergeCell ref="L378:L382"/>
    <mergeCell ref="D379:D382"/>
    <mergeCell ref="E379:E382"/>
    <mergeCell ref="F379:F382"/>
    <mergeCell ref="G379:G382"/>
    <mergeCell ref="A378:B382"/>
    <mergeCell ref="C378:C382"/>
    <mergeCell ref="D378:E378"/>
    <mergeCell ref="F378:G378"/>
    <mergeCell ref="H378:H382"/>
    <mergeCell ref="A372:L372"/>
    <mergeCell ref="A373:L373"/>
    <mergeCell ref="A374:L374"/>
    <mergeCell ref="A375:L375"/>
    <mergeCell ref="A376:L376"/>
    <mergeCell ref="A361:B361"/>
    <mergeCell ref="A369:D369"/>
    <mergeCell ref="E369:H369"/>
    <mergeCell ref="I369:L369"/>
    <mergeCell ref="A370:D370"/>
    <mergeCell ref="E370:H370"/>
    <mergeCell ref="I370:L370"/>
    <mergeCell ref="I356:I360"/>
    <mergeCell ref="J356:J360"/>
    <mergeCell ref="K356:K360"/>
    <mergeCell ref="L356:L360"/>
    <mergeCell ref="D357:D360"/>
    <mergeCell ref="E357:E360"/>
    <mergeCell ref="F357:F360"/>
    <mergeCell ref="G357:G360"/>
    <mergeCell ref="A356:B360"/>
    <mergeCell ref="C356:C360"/>
    <mergeCell ref="D356:E356"/>
    <mergeCell ref="F356:G356"/>
    <mergeCell ref="H356:H360"/>
    <mergeCell ref="A350:L350"/>
    <mergeCell ref="A351:L351"/>
    <mergeCell ref="A352:L352"/>
    <mergeCell ref="A353:L353"/>
    <mergeCell ref="A354:L354"/>
    <mergeCell ref="A311:B311"/>
    <mergeCell ref="A347:D347"/>
    <mergeCell ref="E347:H347"/>
    <mergeCell ref="I347:L347"/>
    <mergeCell ref="A348:D348"/>
    <mergeCell ref="E348:H348"/>
    <mergeCell ref="I348:L348"/>
    <mergeCell ref="I306:I310"/>
    <mergeCell ref="J306:J310"/>
    <mergeCell ref="K306:K310"/>
    <mergeCell ref="L306:L310"/>
    <mergeCell ref="D307:D310"/>
    <mergeCell ref="E307:E310"/>
    <mergeCell ref="F307:F310"/>
    <mergeCell ref="G307:G310"/>
    <mergeCell ref="A306:B310"/>
    <mergeCell ref="C306:C310"/>
    <mergeCell ref="D306:E306"/>
    <mergeCell ref="F306:G306"/>
    <mergeCell ref="H306:H310"/>
    <mergeCell ref="A300:L300"/>
    <mergeCell ref="A301:L301"/>
    <mergeCell ref="A302:L302"/>
    <mergeCell ref="A303:L303"/>
    <mergeCell ref="A304:L304"/>
    <mergeCell ref="A265:B265"/>
    <mergeCell ref="A274:D274"/>
    <mergeCell ref="E274:H274"/>
    <mergeCell ref="I274:L274"/>
    <mergeCell ref="A275:D275"/>
    <mergeCell ref="E275:H275"/>
    <mergeCell ref="I275:L275"/>
    <mergeCell ref="I260:I264"/>
    <mergeCell ref="J260:J264"/>
    <mergeCell ref="K260:K264"/>
    <mergeCell ref="L260:L264"/>
    <mergeCell ref="D261:D264"/>
    <mergeCell ref="E261:E264"/>
    <mergeCell ref="F261:F264"/>
    <mergeCell ref="G261:G264"/>
    <mergeCell ref="A260:B264"/>
    <mergeCell ref="C260:C264"/>
    <mergeCell ref="D260:E260"/>
    <mergeCell ref="F260:G260"/>
    <mergeCell ref="H260:H264"/>
    <mergeCell ref="A254:L254"/>
    <mergeCell ref="A255:L255"/>
    <mergeCell ref="A256:L256"/>
    <mergeCell ref="A257:L257"/>
    <mergeCell ref="A258:L258"/>
    <mergeCell ref="A288:B288"/>
    <mergeCell ref="A297:D297"/>
    <mergeCell ref="E297:H297"/>
    <mergeCell ref="I297:L297"/>
    <mergeCell ref="A298:D298"/>
    <mergeCell ref="E298:H298"/>
    <mergeCell ref="I298:L298"/>
    <mergeCell ref="I283:I287"/>
    <mergeCell ref="J283:J287"/>
    <mergeCell ref="K283:K287"/>
    <mergeCell ref="L283:L287"/>
    <mergeCell ref="D284:D287"/>
    <mergeCell ref="E284:E287"/>
    <mergeCell ref="F284:F287"/>
    <mergeCell ref="G284:G287"/>
    <mergeCell ref="A283:B287"/>
    <mergeCell ref="C283:C287"/>
    <mergeCell ref="D283:E283"/>
    <mergeCell ref="F283:G283"/>
    <mergeCell ref="H283:H287"/>
    <mergeCell ref="A277:L277"/>
    <mergeCell ref="A278:L278"/>
    <mergeCell ref="A279:L279"/>
    <mergeCell ref="A280:L280"/>
    <mergeCell ref="A281:L281"/>
    <mergeCell ref="A235:B235"/>
    <mergeCell ref="A251:D251"/>
    <mergeCell ref="E251:H251"/>
    <mergeCell ref="I251:L251"/>
    <mergeCell ref="A252:D252"/>
    <mergeCell ref="E252:H252"/>
    <mergeCell ref="I252:L252"/>
    <mergeCell ref="I230:I234"/>
    <mergeCell ref="J230:J234"/>
    <mergeCell ref="K230:K234"/>
    <mergeCell ref="L230:L234"/>
    <mergeCell ref="D231:D234"/>
    <mergeCell ref="E231:E234"/>
    <mergeCell ref="F231:F234"/>
    <mergeCell ref="G231:G234"/>
    <mergeCell ref="A230:B234"/>
    <mergeCell ref="C230:C234"/>
    <mergeCell ref="D230:E230"/>
    <mergeCell ref="F230:G230"/>
    <mergeCell ref="H230:H234"/>
    <mergeCell ref="A224:L224"/>
    <mergeCell ref="A225:L225"/>
    <mergeCell ref="A226:L226"/>
    <mergeCell ref="A227:L227"/>
    <mergeCell ref="A228:L228"/>
    <mergeCell ref="A205:B205"/>
    <mergeCell ref="A221:D221"/>
    <mergeCell ref="E221:H221"/>
    <mergeCell ref="I221:L221"/>
    <mergeCell ref="A222:D222"/>
    <mergeCell ref="E222:H222"/>
    <mergeCell ref="I222:L222"/>
    <mergeCell ref="I200:I204"/>
    <mergeCell ref="J200:J204"/>
    <mergeCell ref="K200:K204"/>
    <mergeCell ref="L200:L204"/>
    <mergeCell ref="D201:D204"/>
    <mergeCell ref="E201:E204"/>
    <mergeCell ref="F201:F204"/>
    <mergeCell ref="G201:G204"/>
    <mergeCell ref="A200:B204"/>
    <mergeCell ref="C200:C204"/>
    <mergeCell ref="D200:E200"/>
    <mergeCell ref="F200:G200"/>
    <mergeCell ref="H200:H204"/>
    <mergeCell ref="A194:L194"/>
    <mergeCell ref="A195:L195"/>
    <mergeCell ref="A196:L196"/>
    <mergeCell ref="A197:L197"/>
    <mergeCell ref="A198:L198"/>
    <mergeCell ref="A146:B146"/>
    <mergeCell ref="A191:D191"/>
    <mergeCell ref="E191:H191"/>
    <mergeCell ref="I191:L191"/>
    <mergeCell ref="A192:D192"/>
    <mergeCell ref="E192:H192"/>
    <mergeCell ref="I192:L192"/>
    <mergeCell ref="A135:L135"/>
    <mergeCell ref="A136:L136"/>
    <mergeCell ref="A137:L137"/>
    <mergeCell ref="A138:L138"/>
    <mergeCell ref="A139:L139"/>
    <mergeCell ref="A141:B145"/>
    <mergeCell ref="C141:C145"/>
    <mergeCell ref="D141:E141"/>
    <mergeCell ref="F141:G141"/>
    <mergeCell ref="H141:H145"/>
    <mergeCell ref="I141:I145"/>
    <mergeCell ref="J141:J145"/>
    <mergeCell ref="K141:K145"/>
    <mergeCell ref="L141:L145"/>
    <mergeCell ref="D142:D145"/>
    <mergeCell ref="E142:E145"/>
    <mergeCell ref="F142:F145"/>
    <mergeCell ref="G142:G145"/>
    <mergeCell ref="A132:L132"/>
    <mergeCell ref="A133:L133"/>
    <mergeCell ref="A134:L134"/>
    <mergeCell ref="A78:B78"/>
    <mergeCell ref="A129:D129"/>
    <mergeCell ref="E129:H129"/>
    <mergeCell ref="I129:L129"/>
    <mergeCell ref="A130:D130"/>
    <mergeCell ref="E130:H130"/>
    <mergeCell ref="I130:L130"/>
    <mergeCell ref="I73:I77"/>
    <mergeCell ref="J73:J77"/>
    <mergeCell ref="K73:K77"/>
    <mergeCell ref="L73:L77"/>
    <mergeCell ref="D74:D77"/>
    <mergeCell ref="E74:E77"/>
    <mergeCell ref="F74:F77"/>
    <mergeCell ref="G74:G77"/>
    <mergeCell ref="A73:B77"/>
    <mergeCell ref="C73:C77"/>
    <mergeCell ref="D73:E73"/>
    <mergeCell ref="F73:G73"/>
    <mergeCell ref="H73:H77"/>
    <mergeCell ref="A67:L67"/>
    <mergeCell ref="A68:L68"/>
    <mergeCell ref="A69:L69"/>
    <mergeCell ref="A70:L70"/>
    <mergeCell ref="A71:L71"/>
    <mergeCell ref="A52:B52"/>
    <mergeCell ref="A64:D64"/>
    <mergeCell ref="E64:H64"/>
    <mergeCell ref="I64:L64"/>
    <mergeCell ref="A65:D65"/>
    <mergeCell ref="E65:H65"/>
    <mergeCell ref="I65:L65"/>
    <mergeCell ref="I48:I51"/>
    <mergeCell ref="J48:J51"/>
    <mergeCell ref="K48:K51"/>
    <mergeCell ref="F49:F51"/>
    <mergeCell ref="G49:G51"/>
    <mergeCell ref="H49:H51"/>
    <mergeCell ref="A48:B51"/>
    <mergeCell ref="C48:C51"/>
    <mergeCell ref="D48:D51"/>
    <mergeCell ref="E48:E51"/>
    <mergeCell ref="F48:H48"/>
    <mergeCell ref="A45:K45"/>
    <mergeCell ref="A46:K46"/>
    <mergeCell ref="I7:I10"/>
    <mergeCell ref="J7:J10"/>
    <mergeCell ref="K7:K10"/>
    <mergeCell ref="A42:K42"/>
    <mergeCell ref="A43:K43"/>
    <mergeCell ref="A44:K44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I39:L39"/>
    <mergeCell ref="I40:L40"/>
    <mergeCell ref="A7:B10"/>
    <mergeCell ref="A39:D39"/>
    <mergeCell ref="A40:D40"/>
    <mergeCell ref="E39:H39"/>
    <mergeCell ref="E40:H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Neagu-Diaconu</dc:creator>
  <cp:lastModifiedBy>Diana Neagu-Diaconu</cp:lastModifiedBy>
  <dcterms:created xsi:type="dcterms:W3CDTF">2025-11-25T06:07:42Z</dcterms:created>
  <dcterms:modified xsi:type="dcterms:W3CDTF">2025-11-25T07:29:14Z</dcterms:modified>
</cp:coreProperties>
</file>