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PROIECT PNRR\HCL COMODAT\"/>
    </mc:Choice>
  </mc:AlternateContent>
  <xr:revisionPtr revIDLastSave="0" documentId="13_ncr:1_{44528F4B-5E0A-468F-8358-FEEE06F40D4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b Inv_2024" sheetId="5" r:id="rId1"/>
    <sheet name="MF_2024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2" i="6" l="1"/>
  <c r="M232" i="6" s="1"/>
  <c r="M238" i="6" s="1"/>
  <c r="F232" i="6"/>
  <c r="M213" i="6"/>
  <c r="M221" i="6" s="1"/>
  <c r="M222" i="6" s="1"/>
  <c r="J213" i="6"/>
  <c r="F213" i="6"/>
  <c r="J194" i="6"/>
  <c r="M194" i="6" s="1"/>
  <c r="M202" i="6" s="1"/>
  <c r="M203" i="6" s="1"/>
  <c r="F194" i="6"/>
  <c r="J181" i="6"/>
  <c r="M181" i="6" s="1"/>
  <c r="F181" i="6"/>
  <c r="J180" i="6"/>
  <c r="M180" i="6" s="1"/>
  <c r="F180" i="6"/>
  <c r="M179" i="6"/>
  <c r="J179" i="6"/>
  <c r="F179" i="6"/>
  <c r="J178" i="6"/>
  <c r="M178" i="6" s="1"/>
  <c r="F178" i="6"/>
  <c r="J177" i="6"/>
  <c r="M177" i="6" s="1"/>
  <c r="F177" i="6"/>
  <c r="J176" i="6"/>
  <c r="M176" i="6" s="1"/>
  <c r="F176" i="6"/>
  <c r="M159" i="6"/>
  <c r="J159" i="6"/>
  <c r="F159" i="6"/>
  <c r="J158" i="6"/>
  <c r="M158" i="6" s="1"/>
  <c r="F158" i="6"/>
  <c r="J146" i="6"/>
  <c r="M146" i="6" s="1"/>
  <c r="F146" i="6"/>
  <c r="J145" i="6"/>
  <c r="M145" i="6" s="1"/>
  <c r="F145" i="6"/>
  <c r="J144" i="6"/>
  <c r="M144" i="6" s="1"/>
  <c r="F144" i="6"/>
  <c r="J143" i="6"/>
  <c r="M143" i="6" s="1"/>
  <c r="F143" i="6"/>
  <c r="J142" i="6"/>
  <c r="M142" i="6" s="1"/>
  <c r="F142" i="6"/>
  <c r="J141" i="6"/>
  <c r="M141" i="6" s="1"/>
  <c r="F141" i="6"/>
  <c r="J140" i="6"/>
  <c r="M140" i="6" s="1"/>
  <c r="F140" i="6"/>
  <c r="J139" i="6"/>
  <c r="M139" i="6" s="1"/>
  <c r="F139" i="6"/>
  <c r="J121" i="6"/>
  <c r="M121" i="6" s="1"/>
  <c r="F121" i="6"/>
  <c r="J120" i="6"/>
  <c r="M120" i="6" s="1"/>
  <c r="F120" i="6"/>
  <c r="J102" i="6"/>
  <c r="M102" i="6" s="1"/>
  <c r="F102" i="6"/>
  <c r="J101" i="6"/>
  <c r="M101" i="6" s="1"/>
  <c r="F101" i="6"/>
  <c r="J88" i="6"/>
  <c r="M88" i="6" s="1"/>
  <c r="F88" i="6"/>
  <c r="J87" i="6"/>
  <c r="M87" i="6" s="1"/>
  <c r="F87" i="6"/>
  <c r="J86" i="6"/>
  <c r="M86" i="6" s="1"/>
  <c r="F86" i="6"/>
  <c r="J85" i="6"/>
  <c r="M85" i="6" s="1"/>
  <c r="F85" i="6"/>
  <c r="J84" i="6"/>
  <c r="M84" i="6" s="1"/>
  <c r="F84" i="6"/>
  <c r="J83" i="6"/>
  <c r="M83" i="6" s="1"/>
  <c r="F83" i="6"/>
  <c r="M539" i="5"/>
  <c r="J539" i="5"/>
  <c r="F539" i="5"/>
  <c r="J538" i="5"/>
  <c r="M538" i="5" s="1"/>
  <c r="F538" i="5"/>
  <c r="J537" i="5"/>
  <c r="M537" i="5" s="1"/>
  <c r="F537" i="5"/>
  <c r="J536" i="5"/>
  <c r="M536" i="5" s="1"/>
  <c r="M545" i="5" s="1"/>
  <c r="F536" i="5"/>
  <c r="J524" i="5"/>
  <c r="M524" i="5" s="1"/>
  <c r="F524" i="5"/>
  <c r="J523" i="5"/>
  <c r="M523" i="5" s="1"/>
  <c r="F523" i="5"/>
  <c r="M522" i="5"/>
  <c r="J522" i="5"/>
  <c r="F522" i="5"/>
  <c r="J521" i="5"/>
  <c r="M521" i="5" s="1"/>
  <c r="F521" i="5"/>
  <c r="J520" i="5"/>
  <c r="M520" i="5" s="1"/>
  <c r="F520" i="5"/>
  <c r="J519" i="5"/>
  <c r="M519" i="5" s="1"/>
  <c r="F519" i="5"/>
  <c r="J518" i="5"/>
  <c r="M518" i="5" s="1"/>
  <c r="F518" i="5"/>
  <c r="J517" i="5"/>
  <c r="M517" i="5" s="1"/>
  <c r="F517" i="5"/>
  <c r="J516" i="5"/>
  <c r="M516" i="5" s="1"/>
  <c r="F516" i="5"/>
  <c r="J515" i="5"/>
  <c r="M515" i="5" s="1"/>
  <c r="F515" i="5"/>
  <c r="J497" i="5"/>
  <c r="M497" i="5" s="1"/>
  <c r="F497" i="5"/>
  <c r="J496" i="5"/>
  <c r="M496" i="5" s="1"/>
  <c r="F496" i="5"/>
  <c r="M495" i="5"/>
  <c r="J495" i="5"/>
  <c r="F495" i="5"/>
  <c r="J494" i="5"/>
  <c r="M494" i="5" s="1"/>
  <c r="F494" i="5"/>
  <c r="J482" i="5"/>
  <c r="M482" i="5" s="1"/>
  <c r="F482" i="5"/>
  <c r="J481" i="5"/>
  <c r="M481" i="5" s="1"/>
  <c r="F481" i="5"/>
  <c r="M480" i="5"/>
  <c r="J480" i="5"/>
  <c r="F480" i="5"/>
  <c r="J479" i="5"/>
  <c r="M479" i="5" s="1"/>
  <c r="F479" i="5"/>
  <c r="J478" i="5"/>
  <c r="M478" i="5" s="1"/>
  <c r="F478" i="5"/>
  <c r="J477" i="5"/>
  <c r="M477" i="5" s="1"/>
  <c r="F477" i="5"/>
  <c r="J476" i="5"/>
  <c r="M476" i="5" s="1"/>
  <c r="F476" i="5"/>
  <c r="J475" i="5"/>
  <c r="M475" i="5" s="1"/>
  <c r="F475" i="5"/>
  <c r="M474" i="5"/>
  <c r="J474" i="5"/>
  <c r="F474" i="5"/>
  <c r="J473" i="5"/>
  <c r="M473" i="5" s="1"/>
  <c r="F473" i="5"/>
  <c r="M461" i="5"/>
  <c r="J461" i="5"/>
  <c r="F461" i="5"/>
  <c r="J460" i="5"/>
  <c r="M460" i="5" s="1"/>
  <c r="F460" i="5"/>
  <c r="J459" i="5"/>
  <c r="M459" i="5" s="1"/>
  <c r="F459" i="5"/>
  <c r="J458" i="5"/>
  <c r="M458" i="5" s="1"/>
  <c r="F458" i="5"/>
  <c r="J457" i="5"/>
  <c r="M457" i="5" s="1"/>
  <c r="F457" i="5"/>
  <c r="J456" i="5"/>
  <c r="M456" i="5" s="1"/>
  <c r="F456" i="5"/>
  <c r="J455" i="5"/>
  <c r="M455" i="5" s="1"/>
  <c r="F455" i="5"/>
  <c r="M454" i="5"/>
  <c r="J454" i="5"/>
  <c r="F454" i="5"/>
  <c r="J453" i="5"/>
  <c r="M453" i="5" s="1"/>
  <c r="F453" i="5"/>
  <c r="J452" i="5"/>
  <c r="M452" i="5" s="1"/>
  <c r="F452" i="5"/>
  <c r="M432" i="5"/>
  <c r="J432" i="5"/>
  <c r="F432" i="5"/>
  <c r="J431" i="5"/>
  <c r="M431" i="5" s="1"/>
  <c r="M441" i="5" s="1"/>
  <c r="F431" i="5"/>
  <c r="J419" i="5"/>
  <c r="M419" i="5" s="1"/>
  <c r="F419" i="5"/>
  <c r="J418" i="5"/>
  <c r="M418" i="5" s="1"/>
  <c r="F418" i="5"/>
  <c r="J417" i="5"/>
  <c r="M417" i="5" s="1"/>
  <c r="F417" i="5"/>
  <c r="M416" i="5"/>
  <c r="J416" i="5"/>
  <c r="F416" i="5"/>
  <c r="J415" i="5"/>
  <c r="M415" i="5" s="1"/>
  <c r="F415" i="5"/>
  <c r="J414" i="5"/>
  <c r="M414" i="5" s="1"/>
  <c r="F414" i="5"/>
  <c r="J413" i="5"/>
  <c r="M413" i="5" s="1"/>
  <c r="F413" i="5"/>
  <c r="J412" i="5"/>
  <c r="M412" i="5" s="1"/>
  <c r="F412" i="5"/>
  <c r="M411" i="5"/>
  <c r="J411" i="5"/>
  <c r="F411" i="5"/>
  <c r="J410" i="5"/>
  <c r="M410" i="5" s="1"/>
  <c r="F410" i="5"/>
  <c r="J398" i="5"/>
  <c r="M398" i="5" s="1"/>
  <c r="F398" i="5"/>
  <c r="J397" i="5"/>
  <c r="M397" i="5" s="1"/>
  <c r="F397" i="5"/>
  <c r="J396" i="5"/>
  <c r="M396" i="5" s="1"/>
  <c r="F396" i="5"/>
  <c r="J395" i="5"/>
  <c r="M395" i="5" s="1"/>
  <c r="F395" i="5"/>
  <c r="M394" i="5"/>
  <c r="J394" i="5"/>
  <c r="F394" i="5"/>
  <c r="J393" i="5"/>
  <c r="M393" i="5" s="1"/>
  <c r="F393" i="5"/>
  <c r="J392" i="5"/>
  <c r="M392" i="5" s="1"/>
  <c r="F392" i="5"/>
  <c r="J391" i="5"/>
  <c r="M391" i="5" s="1"/>
  <c r="F391" i="5"/>
  <c r="J390" i="5"/>
  <c r="M390" i="5" s="1"/>
  <c r="F390" i="5"/>
  <c r="J389" i="5"/>
  <c r="M389" i="5" s="1"/>
  <c r="F389" i="5"/>
  <c r="M399" i="5" l="1"/>
  <c r="M462" i="5"/>
  <c r="M463" i="5" s="1"/>
  <c r="M483" i="5"/>
  <c r="M525" i="5"/>
  <c r="M546" i="5" s="1"/>
  <c r="M183" i="6"/>
  <c r="M128" i="6"/>
  <c r="M129" i="6" s="1"/>
  <c r="M165" i="6"/>
  <c r="M90" i="6"/>
  <c r="M91" i="6" s="1"/>
  <c r="M109" i="6"/>
  <c r="M110" i="6" s="1"/>
  <c r="M147" i="6"/>
  <c r="M400" i="5"/>
  <c r="M484" i="5"/>
  <c r="M526" i="5"/>
  <c r="M420" i="5"/>
  <c r="M504" i="5"/>
  <c r="M505" i="5" l="1"/>
  <c r="L167" i="6"/>
  <c r="L239" i="6"/>
  <c r="M184" i="6"/>
  <c r="M166" i="6"/>
  <c r="M148" i="6"/>
  <c r="L547" i="5"/>
  <c r="M442" i="5"/>
  <c r="M421" i="5"/>
  <c r="J373" i="5" l="1"/>
  <c r="M373" i="5" s="1"/>
  <c r="F373" i="5"/>
  <c r="J372" i="5"/>
  <c r="M372" i="5" s="1"/>
  <c r="F372" i="5"/>
  <c r="J371" i="5"/>
  <c r="M371" i="5" s="1"/>
  <c r="F371" i="5"/>
  <c r="J370" i="5"/>
  <c r="M370" i="5" s="1"/>
  <c r="F370" i="5"/>
  <c r="J369" i="5"/>
  <c r="M369" i="5" s="1"/>
  <c r="F369" i="5"/>
  <c r="J357" i="5"/>
  <c r="M357" i="5" s="1"/>
  <c r="F357" i="5"/>
  <c r="J356" i="5"/>
  <c r="M356" i="5" s="1"/>
  <c r="F356" i="5"/>
  <c r="J355" i="5"/>
  <c r="M355" i="5" s="1"/>
  <c r="F355" i="5"/>
  <c r="J354" i="5"/>
  <c r="M354" i="5" s="1"/>
  <c r="F354" i="5"/>
  <c r="J353" i="5"/>
  <c r="M353" i="5" s="1"/>
  <c r="F353" i="5"/>
  <c r="M352" i="5"/>
  <c r="J352" i="5"/>
  <c r="F352" i="5"/>
  <c r="J351" i="5"/>
  <c r="M351" i="5" s="1"/>
  <c r="F351" i="5"/>
  <c r="J350" i="5"/>
  <c r="M350" i="5" s="1"/>
  <c r="F350" i="5"/>
  <c r="J349" i="5"/>
  <c r="M349" i="5" s="1"/>
  <c r="F349" i="5"/>
  <c r="J348" i="5"/>
  <c r="M348" i="5" s="1"/>
  <c r="F348" i="5"/>
  <c r="J336" i="5"/>
  <c r="M336" i="5" s="1"/>
  <c r="F336" i="5"/>
  <c r="J335" i="5"/>
  <c r="M335" i="5" s="1"/>
  <c r="F335" i="5"/>
  <c r="J334" i="5"/>
  <c r="M334" i="5" s="1"/>
  <c r="F334" i="5"/>
  <c r="M333" i="5"/>
  <c r="J333" i="5"/>
  <c r="F333" i="5"/>
  <c r="J332" i="5"/>
  <c r="M332" i="5" s="1"/>
  <c r="F332" i="5"/>
  <c r="J331" i="5"/>
  <c r="M331" i="5" s="1"/>
  <c r="F331" i="5"/>
  <c r="J330" i="5"/>
  <c r="M330" i="5" s="1"/>
  <c r="F330" i="5"/>
  <c r="M329" i="5"/>
  <c r="J329" i="5"/>
  <c r="F329" i="5"/>
  <c r="J328" i="5"/>
  <c r="M328" i="5" s="1"/>
  <c r="F328" i="5"/>
  <c r="J327" i="5"/>
  <c r="M327" i="5" s="1"/>
  <c r="F327" i="5"/>
  <c r="J314" i="5"/>
  <c r="M314" i="5" s="1"/>
  <c r="F314" i="5"/>
  <c r="J313" i="5"/>
  <c r="M313" i="5" s="1"/>
  <c r="F313" i="5"/>
  <c r="J312" i="5"/>
  <c r="M312" i="5" s="1"/>
  <c r="F312" i="5"/>
  <c r="J311" i="5"/>
  <c r="M311" i="5" s="1"/>
  <c r="F311" i="5"/>
  <c r="J310" i="5"/>
  <c r="M310" i="5" s="1"/>
  <c r="F310" i="5"/>
  <c r="J309" i="5"/>
  <c r="M309" i="5" s="1"/>
  <c r="F309" i="5"/>
  <c r="J308" i="5"/>
  <c r="M308" i="5" s="1"/>
  <c r="F308" i="5"/>
  <c r="J307" i="5"/>
  <c r="M307" i="5" s="1"/>
  <c r="F307" i="5"/>
  <c r="J306" i="5"/>
  <c r="M306" i="5" s="1"/>
  <c r="F306" i="5"/>
  <c r="J294" i="5"/>
  <c r="M294" i="5" s="1"/>
  <c r="F294" i="5"/>
  <c r="J293" i="5"/>
  <c r="M293" i="5" s="1"/>
  <c r="F293" i="5"/>
  <c r="J292" i="5"/>
  <c r="M292" i="5" s="1"/>
  <c r="F292" i="5"/>
  <c r="J291" i="5"/>
  <c r="M291" i="5" s="1"/>
  <c r="F291" i="5"/>
  <c r="J290" i="5"/>
  <c r="M290" i="5" s="1"/>
  <c r="F290" i="5"/>
  <c r="M289" i="5"/>
  <c r="J289" i="5"/>
  <c r="F289" i="5"/>
  <c r="J288" i="5"/>
  <c r="M288" i="5" s="1"/>
  <c r="F288" i="5"/>
  <c r="J287" i="5"/>
  <c r="M287" i="5" s="1"/>
  <c r="F287" i="5"/>
  <c r="J286" i="5"/>
  <c r="M286" i="5" s="1"/>
  <c r="F286" i="5"/>
  <c r="J285" i="5"/>
  <c r="M285" i="5" s="1"/>
  <c r="F285" i="5"/>
  <c r="J273" i="5"/>
  <c r="M273" i="5" s="1"/>
  <c r="F273" i="5"/>
  <c r="J272" i="5"/>
  <c r="M272" i="5" s="1"/>
  <c r="F272" i="5"/>
  <c r="J271" i="5"/>
  <c r="M271" i="5" s="1"/>
  <c r="F271" i="5"/>
  <c r="J270" i="5"/>
  <c r="M270" i="5" s="1"/>
  <c r="F270" i="5"/>
  <c r="J269" i="5"/>
  <c r="M269" i="5" s="1"/>
  <c r="F269" i="5"/>
  <c r="J268" i="5"/>
  <c r="M268" i="5" s="1"/>
  <c r="F268" i="5"/>
  <c r="J267" i="5"/>
  <c r="M267" i="5" s="1"/>
  <c r="F267" i="5"/>
  <c r="J266" i="5"/>
  <c r="M266" i="5" s="1"/>
  <c r="F266" i="5"/>
  <c r="J265" i="5"/>
  <c r="M265" i="5" s="1"/>
  <c r="F265" i="5"/>
  <c r="M264" i="5"/>
  <c r="J264" i="5"/>
  <c r="F264" i="5"/>
  <c r="J243" i="5"/>
  <c r="M243" i="5" s="1"/>
  <c r="M253" i="5" s="1"/>
  <c r="F243" i="5"/>
  <c r="J231" i="5"/>
  <c r="M231" i="5" s="1"/>
  <c r="F231" i="5"/>
  <c r="J230" i="5"/>
  <c r="M230" i="5" s="1"/>
  <c r="F230" i="5"/>
  <c r="M229" i="5"/>
  <c r="J229" i="5"/>
  <c r="F229" i="5"/>
  <c r="J228" i="5"/>
  <c r="M228" i="5" s="1"/>
  <c r="F228" i="5"/>
  <c r="J227" i="5"/>
  <c r="M227" i="5" s="1"/>
  <c r="F227" i="5"/>
  <c r="J226" i="5"/>
  <c r="M226" i="5" s="1"/>
  <c r="F226" i="5"/>
  <c r="J225" i="5"/>
  <c r="M225" i="5" s="1"/>
  <c r="F225" i="5"/>
  <c r="J224" i="5"/>
  <c r="M224" i="5" s="1"/>
  <c r="F224" i="5"/>
  <c r="J223" i="5"/>
  <c r="M223" i="5" s="1"/>
  <c r="F223" i="5"/>
  <c r="J222" i="5"/>
  <c r="M222" i="5" s="1"/>
  <c r="F222" i="5"/>
  <c r="J210" i="5"/>
  <c r="M210" i="5" s="1"/>
  <c r="F210" i="5"/>
  <c r="J209" i="5"/>
  <c r="M209" i="5" s="1"/>
  <c r="F209" i="5"/>
  <c r="J208" i="5"/>
  <c r="M208" i="5" s="1"/>
  <c r="F208" i="5"/>
  <c r="J207" i="5"/>
  <c r="M207" i="5" s="1"/>
  <c r="F207" i="5"/>
  <c r="J206" i="5"/>
  <c r="M206" i="5" s="1"/>
  <c r="F206" i="5"/>
  <c r="J205" i="5"/>
  <c r="M205" i="5" s="1"/>
  <c r="F205" i="5"/>
  <c r="J204" i="5"/>
  <c r="M204" i="5" s="1"/>
  <c r="F204" i="5"/>
  <c r="J203" i="5"/>
  <c r="M203" i="5" s="1"/>
  <c r="F203" i="5"/>
  <c r="J202" i="5"/>
  <c r="M202" i="5" s="1"/>
  <c r="F202" i="5"/>
  <c r="J201" i="5"/>
  <c r="M201" i="5" s="1"/>
  <c r="F201" i="5"/>
  <c r="J188" i="5"/>
  <c r="M188" i="5" s="1"/>
  <c r="F188" i="5"/>
  <c r="J187" i="5"/>
  <c r="M187" i="5" s="1"/>
  <c r="F187" i="5"/>
  <c r="J186" i="5"/>
  <c r="M186" i="5" s="1"/>
  <c r="F186" i="5"/>
  <c r="J185" i="5"/>
  <c r="M185" i="5" s="1"/>
  <c r="F185" i="5"/>
  <c r="J184" i="5"/>
  <c r="M184" i="5" s="1"/>
  <c r="F184" i="5"/>
  <c r="J183" i="5"/>
  <c r="M183" i="5" s="1"/>
  <c r="F183" i="5"/>
  <c r="J182" i="5"/>
  <c r="M182" i="5" s="1"/>
  <c r="F182" i="5"/>
  <c r="J181" i="5"/>
  <c r="M181" i="5" s="1"/>
  <c r="F181" i="5"/>
  <c r="M337" i="5" l="1"/>
  <c r="M211" i="5"/>
  <c r="M254" i="5" s="1"/>
  <c r="M232" i="5"/>
  <c r="M190" i="5"/>
  <c r="M191" i="5" s="1"/>
  <c r="M274" i="5"/>
  <c r="M378" i="5"/>
  <c r="M295" i="5"/>
  <c r="M316" i="5"/>
  <c r="M212" i="5"/>
  <c r="M338" i="5"/>
  <c r="M358" i="5"/>
  <c r="L380" i="5" l="1"/>
  <c r="M233" i="5"/>
  <c r="M379" i="5"/>
  <c r="M359" i="5"/>
  <c r="M296" i="5"/>
  <c r="M317" i="5"/>
  <c r="M275" i="5"/>
  <c r="J12" i="6" l="1"/>
  <c r="M12" i="6" s="1"/>
  <c r="F137" i="5" l="1"/>
  <c r="F125" i="5"/>
  <c r="F124" i="5"/>
  <c r="F123" i="5"/>
  <c r="F122" i="5"/>
  <c r="F121" i="5"/>
  <c r="F120" i="5"/>
  <c r="F119" i="5"/>
  <c r="F118" i="5"/>
  <c r="F117" i="5"/>
  <c r="F116" i="5"/>
  <c r="F28" i="6"/>
  <c r="F27" i="6"/>
  <c r="J76" i="5"/>
  <c r="M76" i="5" s="1"/>
  <c r="F34" i="5"/>
  <c r="F35" i="5"/>
  <c r="F36" i="5"/>
  <c r="F37" i="5"/>
  <c r="F38" i="5"/>
  <c r="F39" i="5"/>
  <c r="F40" i="5"/>
  <c r="F41" i="5"/>
  <c r="F53" i="5"/>
  <c r="F54" i="5"/>
  <c r="F55" i="5"/>
  <c r="F56" i="5"/>
  <c r="F57" i="5"/>
  <c r="F58" i="5"/>
  <c r="F59" i="5"/>
  <c r="F60" i="5"/>
  <c r="F61" i="5"/>
  <c r="F62" i="5"/>
  <c r="F74" i="5"/>
  <c r="F75" i="5"/>
  <c r="F76" i="5"/>
  <c r="J53" i="5"/>
  <c r="M53" i="5" s="1"/>
  <c r="F99" i="5" l="1"/>
  <c r="J166" i="5" l="1"/>
  <c r="M166" i="5" s="1"/>
  <c r="F69" i="6"/>
  <c r="F68" i="6"/>
  <c r="F67" i="6"/>
  <c r="F159" i="5"/>
  <c r="F160" i="5"/>
  <c r="F161" i="5"/>
  <c r="F162" i="5"/>
  <c r="F163" i="5"/>
  <c r="F164" i="5"/>
  <c r="F165" i="5"/>
  <c r="F166" i="5"/>
  <c r="J69" i="6"/>
  <c r="M69" i="6" s="1"/>
  <c r="J68" i="6"/>
  <c r="M68" i="6" s="1"/>
  <c r="J67" i="6"/>
  <c r="M67" i="6" s="1"/>
  <c r="J66" i="6"/>
  <c r="M66" i="6" s="1"/>
  <c r="F66" i="6"/>
  <c r="J65" i="6"/>
  <c r="M65" i="6" s="1"/>
  <c r="F65" i="6"/>
  <c r="J46" i="6"/>
  <c r="M46" i="6" s="1"/>
  <c r="F46" i="6"/>
  <c r="J28" i="6"/>
  <c r="M28" i="6" s="1"/>
  <c r="J27" i="6"/>
  <c r="M27" i="6" s="1"/>
  <c r="J13" i="6"/>
  <c r="M13" i="6" s="1"/>
  <c r="F13" i="6"/>
  <c r="F12" i="6"/>
  <c r="J11" i="6"/>
  <c r="M11" i="6" s="1"/>
  <c r="F11" i="6"/>
  <c r="J10" i="6"/>
  <c r="M10" i="6" s="1"/>
  <c r="F10" i="6"/>
  <c r="J9" i="6"/>
  <c r="M9" i="6" s="1"/>
  <c r="F9" i="6"/>
  <c r="J8" i="6"/>
  <c r="M8" i="6" s="1"/>
  <c r="F8" i="6"/>
  <c r="M35" i="6" l="1"/>
  <c r="M72" i="6"/>
  <c r="M54" i="6"/>
  <c r="M16" i="6"/>
  <c r="L74" i="6" l="1"/>
  <c r="M36" i="6"/>
  <c r="M17" i="6"/>
  <c r="M73" i="6"/>
  <c r="M55" i="6"/>
  <c r="J161" i="5" l="1"/>
  <c r="M161" i="5" s="1"/>
  <c r="J162" i="5"/>
  <c r="M162" i="5" s="1"/>
  <c r="J163" i="5"/>
  <c r="M163" i="5" s="1"/>
  <c r="J164" i="5"/>
  <c r="M164" i="5" s="1"/>
  <c r="J165" i="5"/>
  <c r="M165" i="5" s="1"/>
  <c r="J119" i="5"/>
  <c r="M119" i="5" s="1"/>
  <c r="J120" i="5"/>
  <c r="M120" i="5" s="1"/>
  <c r="J121" i="5"/>
  <c r="M121" i="5" s="1"/>
  <c r="J122" i="5"/>
  <c r="M122" i="5" s="1"/>
  <c r="J123" i="5"/>
  <c r="M123" i="5" s="1"/>
  <c r="J124" i="5"/>
  <c r="M124" i="5" s="1"/>
  <c r="J125" i="5"/>
  <c r="M125" i="5" s="1"/>
  <c r="J98" i="5"/>
  <c r="M98" i="5" s="1"/>
  <c r="J99" i="5"/>
  <c r="M99" i="5" s="1"/>
  <c r="J100" i="5"/>
  <c r="M100" i="5" s="1"/>
  <c r="J101" i="5"/>
  <c r="M101" i="5" s="1"/>
  <c r="J102" i="5"/>
  <c r="M102" i="5" s="1"/>
  <c r="J103" i="5"/>
  <c r="M103" i="5" s="1"/>
  <c r="J104" i="5"/>
  <c r="M104" i="5" s="1"/>
  <c r="F98" i="5"/>
  <c r="F100" i="5"/>
  <c r="F101" i="5"/>
  <c r="F102" i="5"/>
  <c r="F103" i="5"/>
  <c r="F104" i="5"/>
  <c r="J62" i="5"/>
  <c r="M62" i="5" s="1"/>
  <c r="J160" i="5"/>
  <c r="M160" i="5" s="1"/>
  <c r="J159" i="5"/>
  <c r="M159" i="5" s="1"/>
  <c r="J158" i="5"/>
  <c r="M158" i="5" s="1"/>
  <c r="F158" i="5"/>
  <c r="J137" i="5"/>
  <c r="M137" i="5" s="1"/>
  <c r="J118" i="5"/>
  <c r="M118" i="5" s="1"/>
  <c r="J117" i="5"/>
  <c r="M117" i="5" s="1"/>
  <c r="J116" i="5"/>
  <c r="M116" i="5" s="1"/>
  <c r="J97" i="5"/>
  <c r="M97" i="5" s="1"/>
  <c r="F97" i="5"/>
  <c r="J96" i="5"/>
  <c r="M96" i="5" s="1"/>
  <c r="F96" i="5"/>
  <c r="J95" i="5"/>
  <c r="M95" i="5" s="1"/>
  <c r="F95" i="5"/>
  <c r="J75" i="5"/>
  <c r="M75" i="5" s="1"/>
  <c r="J74" i="5"/>
  <c r="M74" i="5" s="1"/>
  <c r="F33" i="5"/>
  <c r="F32" i="5"/>
  <c r="J59" i="5"/>
  <c r="M59" i="5" s="1"/>
  <c r="J61" i="5"/>
  <c r="M61" i="5" s="1"/>
  <c r="J60" i="5"/>
  <c r="M60" i="5" s="1"/>
  <c r="J58" i="5"/>
  <c r="M58" i="5" s="1"/>
  <c r="J57" i="5"/>
  <c r="M57" i="5" s="1"/>
  <c r="J56" i="5"/>
  <c r="M56" i="5" s="1"/>
  <c r="J55" i="5"/>
  <c r="M55" i="5" s="1"/>
  <c r="J54" i="5"/>
  <c r="M54" i="5" s="1"/>
  <c r="F17" i="5"/>
  <c r="F16" i="5"/>
  <c r="F15" i="5"/>
  <c r="F14" i="5"/>
  <c r="F13" i="5"/>
  <c r="F12" i="5"/>
  <c r="J41" i="5"/>
  <c r="M41" i="5" s="1"/>
  <c r="J40" i="5"/>
  <c r="M40" i="5" s="1"/>
  <c r="J39" i="5"/>
  <c r="M39" i="5" s="1"/>
  <c r="J38" i="5"/>
  <c r="M38" i="5" s="1"/>
  <c r="J37" i="5"/>
  <c r="M37" i="5" s="1"/>
  <c r="J36" i="5"/>
  <c r="M36" i="5" s="1"/>
  <c r="J35" i="5"/>
  <c r="M35" i="5" s="1"/>
  <c r="J34" i="5"/>
  <c r="M34" i="5" s="1"/>
  <c r="J33" i="5"/>
  <c r="M33" i="5" s="1"/>
  <c r="J32" i="5"/>
  <c r="M32" i="5" s="1"/>
  <c r="J17" i="5"/>
  <c r="M17" i="5" s="1"/>
  <c r="J16" i="5"/>
  <c r="M16" i="5" s="1"/>
  <c r="J15" i="5"/>
  <c r="M15" i="5" s="1"/>
  <c r="J14" i="5"/>
  <c r="M14" i="5" s="1"/>
  <c r="J13" i="5"/>
  <c r="M13" i="5" s="1"/>
  <c r="J12" i="5"/>
  <c r="M12" i="5" s="1"/>
  <c r="M84" i="5" l="1"/>
  <c r="M167" i="5"/>
  <c r="M63" i="5"/>
  <c r="M126" i="5"/>
  <c r="M105" i="5"/>
  <c r="M147" i="5"/>
  <c r="M21" i="5"/>
  <c r="M42" i="5"/>
  <c r="L169" i="5" l="1"/>
  <c r="M22" i="5"/>
  <c r="M85" i="5"/>
  <c r="M168" i="5"/>
  <c r="M106" i="5"/>
  <c r="M148" i="5"/>
  <c r="M127" i="5"/>
  <c r="M43" i="5"/>
  <c r="M64" i="5"/>
</calcChain>
</file>

<file path=xl/sharedStrings.xml><?xml version="1.0" encoding="utf-8"?>
<sst xmlns="http://schemas.openxmlformats.org/spreadsheetml/2006/main" count="1584" uniqueCount="289">
  <si>
    <t>Diferențe</t>
  </si>
  <si>
    <t>Nr. crt.</t>
  </si>
  <si>
    <t>Denumirea bunurilor inventariate</t>
  </si>
  <si>
    <t>Codul sau numărul de inventar</t>
  </si>
  <si>
    <t>UM</t>
  </si>
  <si>
    <t>Cantități</t>
  </si>
  <si>
    <t>Preț                                   unitar</t>
  </si>
  <si>
    <t>Valoare contabilă</t>
  </si>
  <si>
    <t>Valoarea de inventar</t>
  </si>
  <si>
    <t>Depreciere</t>
  </si>
  <si>
    <t>Stocuri</t>
  </si>
  <si>
    <t>Valoarea</t>
  </si>
  <si>
    <t>diferențe</t>
  </si>
  <si>
    <t>valoarea</t>
  </si>
  <si>
    <t>Motivul (codul)</t>
  </si>
  <si>
    <t>faptice</t>
  </si>
  <si>
    <t>scriptice</t>
  </si>
  <si>
    <t>plus</t>
  </si>
  <si>
    <t>minus</t>
  </si>
  <si>
    <t>Valoare pagină</t>
  </si>
  <si>
    <t>Valoare total general</t>
  </si>
  <si>
    <r>
      <rPr>
        <sz val="10"/>
        <rFont val="Times New Roman"/>
        <family val="1"/>
      </rPr>
      <t>buc</t>
    </r>
  </si>
  <si>
    <t>MUNICIPIUL BRAD - PRIMĂRIA         Obiecte de inventar</t>
  </si>
  <si>
    <t>LISTĂ DE INVENTARIERE                                                                                 ”Dotare cu mobilier, materiale didactice și echipamente digitale a unităților de învățământ preuniversitar din Municipiul Brad”                                   Data 31.12.2024</t>
  </si>
  <si>
    <t>Tablă școlară lici013</t>
  </si>
  <si>
    <t>Suport prezentare planșe</t>
  </si>
  <si>
    <t>Sistem sunet soundbar 2.0 Evomusic HD‐11</t>
  </si>
  <si>
    <t>Multifuncțională HP LaserJet PRO MFP 4102dw</t>
  </si>
  <si>
    <t>Scaner portabil Book Scanner L140 4K A3</t>
  </si>
  <si>
    <t>Tabletă pt persoane dizabilitati TabM10 , 64GB, 4GB RAM</t>
  </si>
  <si>
    <t>buc</t>
  </si>
  <si>
    <t>Cameră documente Bookscanner Laser V320 PRO</t>
  </si>
  <si>
    <t>Masă sertare pt echimamente IT/VIDEO</t>
  </si>
  <si>
    <t>Dulap pentru instrumente materiale, aparatură</t>
  </si>
  <si>
    <t>Cameră videoconferintă Logitech BCC950</t>
  </si>
  <si>
    <r>
      <rPr>
        <b/>
        <sz val="9"/>
        <color theme="1"/>
        <rFont val="Times New Roman"/>
        <family val="1"/>
      </rPr>
      <t>Gestiunea: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  <charset val="238"/>
      </rPr>
      <t>PNRR - Dotari - 2023-4239</t>
    </r>
    <r>
      <rPr>
        <sz val="9"/>
        <color theme="1"/>
        <rFont val="Times New Roman"/>
        <family val="1"/>
      </rPr>
      <t xml:space="preserve"> - </t>
    </r>
    <r>
      <rPr>
        <b/>
        <i/>
        <sz val="10"/>
        <color theme="1"/>
        <rFont val="Times New Roman"/>
        <family val="1"/>
      </rPr>
      <t>Echipamente IT</t>
    </r>
  </si>
  <si>
    <t>Ladă de gimnastică</t>
  </si>
  <si>
    <t>Masă de tenis</t>
  </si>
  <si>
    <t>Fileu masă de tenis</t>
  </si>
  <si>
    <t>Joc de șah</t>
  </si>
  <si>
    <t>Mingi de fotbal</t>
  </si>
  <si>
    <t>Mingi de volei</t>
  </si>
  <si>
    <t>Mingi de baschet</t>
  </si>
  <si>
    <t>Mingi de oină</t>
  </si>
  <si>
    <t>Mingi medicinale 1-2 kg</t>
  </si>
  <si>
    <t>Jaloane</t>
  </si>
  <si>
    <t>Bastoane</t>
  </si>
  <si>
    <t>Cercuri</t>
  </si>
  <si>
    <t>Set gantere</t>
  </si>
  <si>
    <t>Fileu de badminton</t>
  </si>
  <si>
    <t>Tipuri de reacții chimice</t>
  </si>
  <si>
    <r>
      <rPr>
        <b/>
        <sz val="9"/>
        <color theme="1"/>
        <rFont val="Times New Roman"/>
        <family val="1"/>
      </rPr>
      <t>Gestiunea: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  <charset val="238"/>
      </rPr>
      <t>PNRR - Dotari - 2023-4239</t>
    </r>
    <r>
      <rPr>
        <sz val="9"/>
        <color theme="1"/>
        <rFont val="Times New Roman"/>
        <family val="1"/>
      </rPr>
      <t xml:space="preserve"> - </t>
    </r>
    <r>
      <rPr>
        <b/>
        <i/>
        <sz val="10"/>
        <color theme="1"/>
        <rFont val="Times New Roman"/>
        <family val="1"/>
        <charset val="238"/>
      </rPr>
      <t>Mobilier</t>
    </r>
  </si>
  <si>
    <t>Fileu pentru volei</t>
  </si>
  <si>
    <t>Discuri zubrătoare</t>
  </si>
  <si>
    <t>Modul de substante chimice profesor</t>
  </si>
  <si>
    <t>Amestecuri si combinatii. Metode de separare</t>
  </si>
  <si>
    <t>Dizolvarea, solubilitatea, Concentratia solutiilor</t>
  </si>
  <si>
    <t>MUNICIPIUL BRAD - PRIMĂRIA         Mijloace Fixe</t>
  </si>
  <si>
    <t>LISTĂ DE INVENTARIERE - MF -                                                                                ”Dotare cu mobilier, materiale didactice și echipamente digitale a unităților de învățământ preuniversitar din Municipiul Brad”                                                       Data 31.12.2024</t>
  </si>
  <si>
    <t>Display interactiv (tablă interactivă) SURWISE HS‐75IW</t>
  </si>
  <si>
    <t xml:space="preserve">Suport pt display interactiv </t>
  </si>
  <si>
    <t>inclus în tabla interactivă</t>
  </si>
  <si>
    <t>229151….229163 (13), 229170..229224 (55)</t>
  </si>
  <si>
    <t>Licență Microsoft 365 Education 5 ani (40 licente)</t>
  </si>
  <si>
    <t>Bitdefender GravityZone Business Sec 5 ani (25‐49 user)</t>
  </si>
  <si>
    <t>Sistem ALL IN ONE Lenovo ThinkCentre Neo 30a Gen 4 27”</t>
  </si>
  <si>
    <t>71001…....71007 (2)</t>
  </si>
  <si>
    <t>72001…...72007 (2)</t>
  </si>
  <si>
    <t>Nișă uz didactid lici018</t>
  </si>
  <si>
    <t>Dulap metalic securizat pt substanțe</t>
  </si>
  <si>
    <t>316038...316040 (1)</t>
  </si>
  <si>
    <t>316041...316043 (1)</t>
  </si>
  <si>
    <t>229001.....229077 (14)</t>
  </si>
  <si>
    <r>
      <t xml:space="preserve">Sistem Desktop Lenovo Neo 50s + Monitor </t>
    </r>
    <r>
      <rPr>
        <sz val="9"/>
        <color theme="1"/>
        <rFont val="Times New Roman"/>
        <family val="1"/>
      </rPr>
      <t>Lenovo ThinkVision S27i</t>
    </r>
  </si>
  <si>
    <t>229225...229244 (20)</t>
  </si>
  <si>
    <t>Dulap individual elev 28 casete lici09</t>
  </si>
  <si>
    <t>316028..316037 (10)</t>
  </si>
  <si>
    <t>SALTEA GIMNASTICA MODEL PRO</t>
  </si>
  <si>
    <t>Trusă laborator chimie – bazele electrochimiei</t>
  </si>
  <si>
    <t>Trusă laborator chimie -electrochimie avansat</t>
  </si>
  <si>
    <t>Trusă laborator chimie – senzori/măsurare/calorimetrie</t>
  </si>
  <si>
    <t>Dispozitiv digital pentru colectare și analiză date senzori</t>
  </si>
  <si>
    <t>Trusă laborator chimie – structura moleculare</t>
  </si>
  <si>
    <t>Set de jocuri logice - cabinet psihopedagogic</t>
  </si>
  <si>
    <t>Set jucării dezvoltare coordonare - cabinet psihopedagogic</t>
  </si>
  <si>
    <t>Kit-uri evaluare logopedică - cabinet psihopedagogic</t>
  </si>
  <si>
    <t>Cărti cu tematică - cabinet psihopedagogic</t>
  </si>
  <si>
    <t>Catedră sală clasă</t>
  </si>
  <si>
    <t>Cuier</t>
  </si>
  <si>
    <t>Dulap depozitare materiale didactice</t>
  </si>
  <si>
    <t>Bancă cu scaun reglabil</t>
  </si>
  <si>
    <t>Scaun catedră 2</t>
  </si>
  <si>
    <t>Birou profesor și scaun</t>
  </si>
  <si>
    <t xml:space="preserve">Masă cabinet psihopedagogie </t>
  </si>
  <si>
    <t xml:space="preserve">Scaun cabinet pt. elevi </t>
  </si>
  <si>
    <t xml:space="preserve">Dulap materiale didactice </t>
  </si>
  <si>
    <t xml:space="preserve">Pupitru individual cu scaun reglabil </t>
  </si>
  <si>
    <t>Catedră informatică și scaun</t>
  </si>
  <si>
    <t xml:space="preserve">Scaun elevi informatică </t>
  </si>
  <si>
    <t xml:space="preserve">Pupitru individual informatică </t>
  </si>
  <si>
    <t xml:space="preserve">Masă laborator profesor </t>
  </si>
  <si>
    <t>Scaun laborator pt. profesor</t>
  </si>
  <si>
    <t>Masă laborator pt. 2 elevi</t>
  </si>
  <si>
    <t xml:space="preserve">Componentă chiuvetă laborator </t>
  </si>
  <si>
    <t xml:space="preserve">Scaune laborator </t>
  </si>
  <si>
    <t>set</t>
  </si>
  <si>
    <t>Palete tenis de masă (set 2 buc)</t>
  </si>
  <si>
    <t>Set mingi tenis de masă (set 50)</t>
  </si>
  <si>
    <t>Rachete de badminton (set 2)</t>
  </si>
  <si>
    <t>Mingi de badminton (set 3)</t>
  </si>
  <si>
    <t>Coardă de sărituri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</si>
  <si>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</rPr>
      <t xml:space="preserve"> - </t>
    </r>
    <r>
      <rPr>
        <b/>
        <i/>
        <sz val="10"/>
        <rFont val="Times New Roman"/>
        <family val="1"/>
        <charset val="238"/>
      </rPr>
      <t>Echipamente de sport</t>
    </r>
  </si>
  <si>
    <r>
      <t xml:space="preserve">Loc de depozitare: </t>
    </r>
    <r>
      <rPr>
        <b/>
        <sz val="10"/>
        <rFont val="Times New Roman"/>
        <family val="1"/>
      </rPr>
      <t xml:space="preserve">Liceul Teoretic „Avram Iancu” </t>
    </r>
    <r>
      <rPr>
        <sz val="10"/>
        <rFont val="Times New Roman"/>
        <family val="1"/>
      </rPr>
      <t xml:space="preserve">- </t>
    </r>
    <r>
      <rPr>
        <b/>
        <sz val="10"/>
        <rFont val="Times New Roman"/>
        <family val="1"/>
      </rPr>
      <t>Sala de sport</t>
    </r>
  </si>
  <si>
    <t>Trusa laborator chimie –echipamente de bază experimente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</si>
  <si>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PNRR - Dotari - 2023-4239</t>
    </r>
    <r>
      <rPr>
        <sz val="9"/>
        <rFont val="Times New Roman"/>
        <family val="1"/>
      </rPr>
      <t xml:space="preserve"> - </t>
    </r>
    <r>
      <rPr>
        <b/>
        <i/>
        <sz val="10"/>
        <rFont val="Times New Roman"/>
        <family val="1"/>
      </rPr>
      <t xml:space="preserve"> Materialele didactice</t>
    </r>
  </si>
  <si>
    <r>
      <t xml:space="preserve">Loc de depozitare: </t>
    </r>
    <r>
      <rPr>
        <b/>
        <sz val="10"/>
        <rFont val="Times New Roman"/>
        <family val="1"/>
      </rPr>
      <t xml:space="preserve">Liceul Teoretic „Avram Iancu” </t>
    </r>
    <r>
      <rPr>
        <sz val="10"/>
        <rFont val="Times New Roman"/>
        <family val="1"/>
      </rPr>
      <t>-</t>
    </r>
    <r>
      <rPr>
        <b/>
        <sz val="10"/>
        <rFont val="Times New Roman"/>
        <family val="1"/>
      </rPr>
      <t xml:space="preserve"> Laboratoare, cabinete</t>
    </r>
  </si>
  <si>
    <r>
      <t xml:space="preserve">Loc de depozitare: </t>
    </r>
    <r>
      <rPr>
        <b/>
        <sz val="10"/>
        <color theme="1"/>
        <rFont val="Times New Roman"/>
        <family val="1"/>
      </rPr>
      <t xml:space="preserve">Liceul Teoretic „Avram Iancu” - Săli de clasă </t>
    </r>
  </si>
  <si>
    <r>
      <t xml:space="preserve">Loc de depozitare: </t>
    </r>
    <r>
      <rPr>
        <b/>
        <sz val="10"/>
        <color theme="1"/>
        <rFont val="Times New Roman"/>
        <family val="1"/>
      </rPr>
      <t xml:space="preserve">Liceul Teoretic „Avram Iancu” - Laborator chimie </t>
    </r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</si>
  <si>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PNRR - Dotari - 2023-4239</t>
    </r>
    <r>
      <rPr>
        <sz val="9"/>
        <rFont val="Times New Roman"/>
        <family val="1"/>
      </rPr>
      <t xml:space="preserve"> -  </t>
    </r>
    <r>
      <rPr>
        <b/>
        <i/>
        <sz val="10"/>
        <rFont val="Times New Roman"/>
        <family val="1"/>
      </rPr>
      <t>Echipamente de sport</t>
    </r>
  </si>
  <si>
    <r>
      <t xml:space="preserve">Loc de depozitare: </t>
    </r>
    <r>
      <rPr>
        <b/>
        <sz val="10"/>
        <rFont val="Times New Roman"/>
        <family val="1"/>
      </rPr>
      <t xml:space="preserve">Liceul Teoretic „Avram Iancu” - Sala de sport </t>
    </r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</si>
  <si>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</rPr>
      <t xml:space="preserve"> -     </t>
    </r>
    <r>
      <rPr>
        <b/>
        <i/>
        <sz val="10"/>
        <rFont val="Times New Roman"/>
        <family val="1"/>
      </rPr>
      <t>Materiale Didactice</t>
    </r>
  </si>
  <si>
    <r>
      <t xml:space="preserve">Loc de depozitare: </t>
    </r>
    <r>
      <rPr>
        <b/>
        <sz val="10"/>
        <rFont val="Times New Roman"/>
        <family val="1"/>
      </rPr>
      <t xml:space="preserve">Liceul Teoretic „Avram Iancu” - Laborator chimie </t>
    </r>
  </si>
  <si>
    <t>Obiecte de inventar - Liceul teoretic ”AVRAM IANCU”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</si>
  <si>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</rPr>
      <t xml:space="preserve"> - </t>
    </r>
    <r>
      <rPr>
        <b/>
        <i/>
        <sz val="10"/>
        <rFont val="Times New Roman"/>
        <family val="1"/>
        <charset val="238"/>
      </rPr>
      <t>Echipamente IT</t>
    </r>
  </si>
  <si>
    <r>
      <t xml:space="preserve">Loc de depozitare: </t>
    </r>
    <r>
      <rPr>
        <b/>
        <sz val="10"/>
        <rFont val="Times New Roman"/>
        <family val="1"/>
      </rPr>
      <t xml:space="preserve">Liceul Teoretic „Avram Iancu” </t>
    </r>
    <r>
      <rPr>
        <sz val="10"/>
        <rFont val="Times New Roman"/>
        <family val="1"/>
      </rPr>
      <t xml:space="preserve">- </t>
    </r>
    <r>
      <rPr>
        <b/>
        <sz val="10"/>
        <rFont val="Times New Roman"/>
        <family val="1"/>
      </rPr>
      <t>Săli de clasă</t>
    </r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</si>
  <si>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</rPr>
      <t xml:space="preserve"> -        </t>
    </r>
    <r>
      <rPr>
        <b/>
        <i/>
        <sz val="10"/>
        <rFont val="Times New Roman"/>
        <family val="1"/>
        <charset val="238"/>
      </rPr>
      <t>Mobilier - săli de clasă</t>
    </r>
  </si>
  <si>
    <r>
      <t xml:space="preserve">Loc de depozitare: </t>
    </r>
    <r>
      <rPr>
        <b/>
        <sz val="10"/>
        <rFont val="Times New Roman"/>
        <family val="1"/>
      </rPr>
      <t xml:space="preserve">Liceul Teoretic „Avram Iancu” </t>
    </r>
    <r>
      <rPr>
        <sz val="10"/>
        <rFont val="Times New Roman"/>
        <family val="1"/>
      </rPr>
      <t>- S</t>
    </r>
    <r>
      <rPr>
        <b/>
        <sz val="10"/>
        <rFont val="Times New Roman"/>
        <family val="1"/>
      </rPr>
      <t>ăli de clasă</t>
    </r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</si>
  <si>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</rPr>
      <t xml:space="preserve"> - </t>
    </r>
    <r>
      <rPr>
        <b/>
        <i/>
        <sz val="10"/>
        <rFont val="Times New Roman"/>
        <family val="1"/>
        <charset val="238"/>
      </rPr>
      <t>Mobilier</t>
    </r>
  </si>
  <si>
    <t>VALOARE TOTALĂ OB. INV.</t>
  </si>
  <si>
    <t>MIJLOACE FIXE - Liceul Teoretic ”AVRAM IANCU”</t>
  </si>
  <si>
    <t>TOTAL VALOARE M.F.</t>
  </si>
  <si>
    <t>Obiecte de inventar - Școala Gimnazială „Horea, Cloșca și Crisan”</t>
  </si>
  <si>
    <r>
      <t xml:space="preserve">Loc de depozitare: </t>
    </r>
    <r>
      <rPr>
        <b/>
        <sz val="10"/>
        <color theme="1"/>
        <rFont val="Times New Roman"/>
        <family val="1"/>
      </rPr>
      <t>Școala Gimnazială „Horea, Cloșca și Crisan”</t>
    </r>
  </si>
  <si>
    <t>Cameră videoconferință Logitech BCC950</t>
  </si>
  <si>
    <t>Router wi‐fi TP‐Link Archer AX5400 Dual‐Band Wi‐Fi 6</t>
  </si>
  <si>
    <t>Microscop digital</t>
  </si>
  <si>
    <r>
      <rPr>
        <b/>
        <sz val="9"/>
        <color theme="1"/>
        <rFont val="Times New Roman"/>
        <family val="1"/>
      </rPr>
      <t>Gestiunea: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  <charset val="238"/>
      </rPr>
      <t>PNRR - Dotari - 2023-4239</t>
    </r>
    <r>
      <rPr>
        <sz val="9"/>
        <color theme="1"/>
        <rFont val="Times New Roman"/>
        <family val="1"/>
      </rPr>
      <t xml:space="preserve"> - </t>
    </r>
    <r>
      <rPr>
        <b/>
        <i/>
        <sz val="10"/>
        <color theme="1"/>
        <rFont val="Times New Roman"/>
        <family val="1"/>
      </rPr>
      <t>Mobilier</t>
    </r>
  </si>
  <si>
    <t>Bancă cu scaun reglabile</t>
  </si>
  <si>
    <t xml:space="preserve">Dulap individual elev 4 casete </t>
  </si>
  <si>
    <t xml:space="preserve">Cuier </t>
  </si>
  <si>
    <t xml:space="preserve">Dulap depozitare materiale didactice </t>
  </si>
  <si>
    <t xml:space="preserve">Birou profesor și scaun </t>
  </si>
  <si>
    <t>Masă cabinet psihopedagogie</t>
  </si>
  <si>
    <t xml:space="preserve">Scaun cabinet elevi </t>
  </si>
  <si>
    <t xml:space="preserve">Catedră informatică și scaun </t>
  </si>
  <si>
    <t xml:space="preserve">Scaun laborator profesor </t>
  </si>
  <si>
    <t>Masă laborator 2 elevi</t>
  </si>
  <si>
    <t>Componentă chiuvetă laborator lici034</t>
  </si>
  <si>
    <t>Scaune laborator lici033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</si>
  <si>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PNRR - Dotari - 2023-4239</t>
    </r>
    <r>
      <rPr>
        <sz val="9"/>
        <rFont val="Times New Roman"/>
        <family val="1"/>
      </rPr>
      <t xml:space="preserve"> - </t>
    </r>
    <r>
      <rPr>
        <b/>
        <i/>
        <sz val="9"/>
        <rFont val="Times New Roman"/>
        <family val="1"/>
      </rPr>
      <t>Echipamente de sport</t>
    </r>
  </si>
  <si>
    <r>
      <t xml:space="preserve">Loc de depozitare: </t>
    </r>
    <r>
      <rPr>
        <b/>
        <sz val="10"/>
        <rFont val="Times New Roman"/>
        <family val="1"/>
      </rPr>
      <t>Școala Gimnazială „Horea, Cloșca și Crisan”</t>
    </r>
  </si>
  <si>
    <t>Trambulină pentru sărituri</t>
  </si>
  <si>
    <t>Palete tenis de masă</t>
  </si>
  <si>
    <t>Set mingi tenis de masă</t>
  </si>
  <si>
    <t>Plasă coș baschet</t>
  </si>
  <si>
    <t>Scară fixă</t>
  </si>
  <si>
    <t>Saltea gimnastică</t>
  </si>
  <si>
    <t>Cronometru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</si>
  <si>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</rPr>
      <t xml:space="preserve"> - </t>
    </r>
    <r>
      <rPr>
        <b/>
        <i/>
        <sz val="9"/>
        <rFont val="Times New Roman"/>
        <family val="1"/>
      </rPr>
      <t>Echipamente de sport</t>
    </r>
  </si>
  <si>
    <t>Ruletă</t>
  </si>
  <si>
    <t>Mingi de handbal</t>
  </si>
  <si>
    <t>Rachete de badminton</t>
  </si>
  <si>
    <t>Mingi de badminton</t>
  </si>
  <si>
    <t>Copete</t>
  </si>
  <si>
    <t>Gărdulețe pentru sărituri</t>
  </si>
  <si>
    <t>Scariță pentru coordonare</t>
  </si>
  <si>
    <t>Bază pentru cercuri/ Bastoane</t>
  </si>
  <si>
    <t>Bețe de ștafetă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</si>
  <si>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</rPr>
      <t xml:space="preserve"> -   </t>
    </r>
    <r>
      <rPr>
        <b/>
        <i/>
        <sz val="10"/>
        <rFont val="Times New Roman"/>
        <family val="1"/>
      </rPr>
      <t>Materiale Didactice</t>
    </r>
  </si>
  <si>
    <t>Trusă de analiza apei</t>
  </si>
  <si>
    <t>Multimetru digital</t>
  </si>
  <si>
    <t>Trusă de ustensile fiziologia plantelor</t>
  </si>
  <si>
    <t>Model tulpina plantelor monocotiledonate</t>
  </si>
  <si>
    <t>Model tulpina plantelor dicotidelodonate</t>
  </si>
  <si>
    <t>Model Floare de piersic</t>
  </si>
  <si>
    <t>Model Structura frunzei</t>
  </si>
  <si>
    <t>Model - celula vegetală</t>
  </si>
  <si>
    <t>Model - germinația</t>
  </si>
  <si>
    <t>Model ochi</t>
  </si>
  <si>
    <t>Model ureche</t>
  </si>
  <si>
    <t>Model inima</t>
  </si>
  <si>
    <t>Trusa laborator biologie – instrumentar de baza experimente</t>
  </si>
  <si>
    <t>Trusa laborator biologie – plante germinare, crestere, fotosinteza</t>
  </si>
  <si>
    <t>Alge - planșa didactică</t>
  </si>
  <si>
    <t>Bacteria - plansa didactica</t>
  </si>
  <si>
    <t>Celula vegetala animala -
plansa didactică</t>
  </si>
  <si>
    <t>Sistemul Nervos - plansa
didactica</t>
  </si>
  <si>
    <t>Sistemul reproducator -
plansa didactica</t>
  </si>
  <si>
    <t>Sistemul excrector - plansa
didactica</t>
  </si>
  <si>
    <t>Sistemul circulator - plansa
didactica</t>
  </si>
  <si>
    <t>Sistemul locomotor - muschii -
plansa didactica</t>
  </si>
  <si>
    <t>Creierul uman</t>
  </si>
  <si>
    <t>Circuitul apei in natura</t>
  </si>
  <si>
    <t>Piramida alimentelor
sanatoase - plansa didactica</t>
  </si>
  <si>
    <t>VALOARE TOTAL OB. INV.</t>
  </si>
  <si>
    <t>Obiecte de inventar - Grădinița cu Program Prelungit „Floare de Colț”</t>
  </si>
  <si>
    <r>
      <t xml:space="preserve">Loc de depozitare: </t>
    </r>
    <r>
      <rPr>
        <b/>
        <sz val="10"/>
        <rFont val="Times New Roman"/>
        <family val="1"/>
      </rPr>
      <t>Grădinița cu Program Prelungit „Floare de Colț”</t>
    </r>
  </si>
  <si>
    <t>Masă luminoasă senzorială</t>
  </si>
  <si>
    <t>Aparat de fotografiat pentru copii digital mini cameră digitală HD D8 copii ‐ 8MP</t>
  </si>
  <si>
    <t>Reportofon digital SONY ICD‐PX470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</si>
  <si>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</rPr>
      <t xml:space="preserve"> - </t>
    </r>
    <r>
      <rPr>
        <b/>
        <i/>
        <sz val="10"/>
        <rFont val="Times New Roman"/>
        <family val="1"/>
      </rPr>
      <t>Mobilier</t>
    </r>
  </si>
  <si>
    <t>Bibliotecă rafturi oblice</t>
  </si>
  <si>
    <t xml:space="preserve">Pernuțe individuale pentrru șezut </t>
  </si>
  <si>
    <t>Dulap depozitare 9 usi</t>
  </si>
  <si>
    <t>Băncuță  de lectură</t>
  </si>
  <si>
    <t xml:space="preserve">Scaune grădiniță </t>
  </si>
  <si>
    <t xml:space="preserve">Mese 4 copii </t>
  </si>
  <si>
    <t xml:space="preserve">Mese informatică preșcolari </t>
  </si>
  <si>
    <t xml:space="preserve">Scaune informatică preșcolari 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</si>
  <si>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PNRR - Dotari - 2023-4239 </t>
    </r>
    <r>
      <rPr>
        <sz val="9"/>
        <rFont val="Times New Roman"/>
        <family val="1"/>
      </rPr>
      <t>-</t>
    </r>
    <r>
      <rPr>
        <b/>
        <i/>
        <sz val="10"/>
        <rFont val="Times New Roman"/>
        <family val="1"/>
      </rPr>
      <t>Echipamente de sport</t>
    </r>
  </si>
  <si>
    <t>Tobogan pentru grădiniță</t>
  </si>
  <si>
    <t>Tunel târâre</t>
  </si>
  <si>
    <t>Saltea gimnastică grădiniță</t>
  </si>
  <si>
    <t>Spaliere grădiniță</t>
  </si>
  <si>
    <t>Popice</t>
  </si>
  <si>
    <t>Coarda de sărit grădiniță</t>
  </si>
  <si>
    <t>Set cercuri grădiniță</t>
  </si>
  <si>
    <t>Pachet materiale antrenament cu conuri/jaloane grădiniță</t>
  </si>
  <si>
    <t>Stegulețe</t>
  </si>
  <si>
    <t>Mingi grădiniță</t>
  </si>
  <si>
    <t>Triciclete</t>
  </si>
  <si>
    <t>Trotinete</t>
  </si>
  <si>
    <t>Minicoș de baschet</t>
  </si>
  <si>
    <t>Minipoartă de fotbal</t>
  </si>
  <si>
    <t>Rampă motrică grădiniță</t>
  </si>
  <si>
    <t>Set motricitate din plastic</t>
  </si>
  <si>
    <t>Oglinzi pentru perete mișcare</t>
  </si>
  <si>
    <t>Gard reglabil pentru sărituri</t>
  </si>
  <si>
    <t>Joc gigant pentru aruncare la țintă</t>
  </si>
  <si>
    <t>Saci pentru sărit</t>
  </si>
  <si>
    <t>Traseu psihomotric</t>
  </si>
  <si>
    <t>Fileu volei grădiniță</t>
  </si>
  <si>
    <t>Set tenis rachete și mingi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</si>
  <si>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PNRR - Dotari - 2023-4239</t>
    </r>
    <r>
      <rPr>
        <sz val="9"/>
        <rFont val="Times New Roman"/>
        <family val="1"/>
      </rPr>
      <t xml:space="preserve"> -   </t>
    </r>
    <r>
      <rPr>
        <b/>
        <i/>
        <sz val="10"/>
        <rFont val="Times New Roman"/>
        <family val="1"/>
      </rPr>
      <t>Materiale didactice</t>
    </r>
  </si>
  <si>
    <t>Cărți cu tematica - cabinet psihopedagogic</t>
  </si>
  <si>
    <t>Joc didactic din lemn cu încuietori - cabinet psihopedagogic</t>
  </si>
  <si>
    <t>Joc pentru analiza atenției și memoriei - cabinet psihopedagogic</t>
  </si>
  <si>
    <t>Calendarul naturii și activități - cabinet psihopedagogic</t>
  </si>
  <si>
    <t>Joc didactic emoții și expresii ale feței</t>
  </si>
  <si>
    <t>3 secvențe temporale înainte/acum/după - cabinet psiho.</t>
  </si>
  <si>
    <t>Desfășurarea acțiunilor - cabinet psihopedagogic</t>
  </si>
  <si>
    <t>Povestește mai departe - cabinet psihopedagogic</t>
  </si>
  <si>
    <t>Joc didactic "JOACA-TE DE- A”</t>
  </si>
  <si>
    <t>Joc ”Să ne comportam corect la 
Școală”</t>
  </si>
  <si>
    <t>Joc ”Descoperă locul obiectelor”</t>
  </si>
  <si>
    <t>VALOARE TOTALĂ Ob. Inv.</t>
  </si>
  <si>
    <t>MIJLOACE FIXE - Școala Gimnazială „Horea, Cloșca și Crisan”</t>
  </si>
  <si>
    <r>
      <rPr>
        <b/>
        <sz val="9"/>
        <color theme="1"/>
        <rFont val="Times New Roman"/>
        <family val="1"/>
      </rPr>
      <t>Gestiunea: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  <charset val="238"/>
      </rPr>
      <t>PNRR - Dotari - 2023-4239</t>
    </r>
    <r>
      <rPr>
        <sz val="9"/>
        <color theme="1"/>
        <rFont val="Times New Roman"/>
        <family val="1"/>
      </rPr>
      <t xml:space="preserve"> - </t>
    </r>
    <r>
      <rPr>
        <b/>
        <i/>
        <sz val="10"/>
        <color theme="1"/>
        <rFont val="Times New Roman"/>
        <family val="1"/>
        <charset val="238"/>
      </rPr>
      <t>Echipamente IT</t>
    </r>
  </si>
  <si>
    <t>229001.....229077 (25)</t>
  </si>
  <si>
    <t>Laptop Lenovo V15 G4</t>
  </si>
  <si>
    <t>229128...229149 (28)</t>
  </si>
  <si>
    <r>
      <rPr>
        <b/>
        <sz val="9"/>
        <color theme="1"/>
        <rFont val="Times New Roman"/>
        <family val="1"/>
      </rPr>
      <t>Gestiunea: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  <charset val="238"/>
      </rPr>
      <t>PNRR - Dotari - 2023-4239</t>
    </r>
    <r>
      <rPr>
        <sz val="9"/>
        <color theme="1"/>
        <rFont val="Times New Roman"/>
        <family val="1"/>
      </rPr>
      <t xml:space="preserve"> - </t>
    </r>
    <r>
      <rPr>
        <b/>
        <i/>
        <sz val="9"/>
        <rFont val="Times New Roman"/>
        <family val="1"/>
        <charset val="238"/>
      </rPr>
      <t>Mobilier</t>
    </r>
  </si>
  <si>
    <t>Nișă uz didactic</t>
  </si>
  <si>
    <t>316041....316043 (1)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</si>
  <si>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PNRR - Dotari - 2023-4239</t>
    </r>
    <r>
      <rPr>
        <sz val="9"/>
        <rFont val="Times New Roman"/>
        <family val="1"/>
      </rPr>
      <t xml:space="preserve">  - </t>
    </r>
    <r>
      <rPr>
        <b/>
        <i/>
        <sz val="10"/>
        <rFont val="Times New Roman"/>
        <family val="1"/>
      </rPr>
      <t>Echipamentele de sport</t>
    </r>
  </si>
  <si>
    <t>Capră pentru sărituri</t>
  </si>
  <si>
    <t>Panouri de baschet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</si>
  <si>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PNRR - Dotari - 2023-4239</t>
    </r>
    <r>
      <rPr>
        <sz val="9"/>
        <rFont val="Times New Roman"/>
        <family val="1"/>
      </rPr>
      <t xml:space="preserve"> - </t>
    </r>
    <r>
      <rPr>
        <b/>
        <i/>
        <sz val="10"/>
        <rFont val="Times New Roman"/>
        <family val="1"/>
      </rPr>
      <t xml:space="preserve">Materialele didactice </t>
    </r>
  </si>
  <si>
    <t>Trusă analiza solului</t>
  </si>
  <si>
    <t>Trusă de ecologie</t>
  </si>
  <si>
    <t>Trusă de zoologie</t>
  </si>
  <si>
    <t>Model schelet standard (minim 160 cm)</t>
  </si>
  <si>
    <t>Dispozitiv digital pentru
colectare si analiza date
senzori</t>
  </si>
  <si>
    <t>Trusa laborator biologie –
fiziologie senzori si masurare</t>
  </si>
  <si>
    <t>Trusa laborator biologie – sol,
hrana, energie</t>
  </si>
  <si>
    <t>Trusa laborator biologie –
ochiul si vazul</t>
  </si>
  <si>
    <t>Trusa laboratora biologie –
urechea si auzul</t>
  </si>
  <si>
    <t>Trusa laboratora biologie –
pielea si parul</t>
  </si>
  <si>
    <t>VALOARE TOTALĂ M.F.</t>
  </si>
  <si>
    <t>MIJLOACE FIXE - Grădinița cu Program Prelungit „Floare de Colț”</t>
  </si>
  <si>
    <t>229001.....229077 (12)</t>
  </si>
  <si>
    <t>Sistem ALL‐IN‐ONE Lenovo Think Centre Neo 30a Gen 4 27”</t>
  </si>
  <si>
    <t>Laptop Lenovo V15 G3</t>
  </si>
  <si>
    <t>229128...229149 (22)</t>
  </si>
  <si>
    <t>71001…....71007 (1)</t>
  </si>
  <si>
    <t>72001…...72007 (1)</t>
  </si>
  <si>
    <r>
      <rPr>
        <b/>
        <sz val="9"/>
        <rFont val="Times New Roman"/>
        <family val="1"/>
        <charset val="238"/>
      </rPr>
      <t>Gestiunea:</t>
    </r>
    <r>
      <rPr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  <charset val="238"/>
      </rPr>
      <t xml:space="preserve"> - </t>
    </r>
    <r>
      <rPr>
        <b/>
        <i/>
        <sz val="10"/>
        <rFont val="Times New Roman"/>
        <family val="1"/>
        <charset val="238"/>
      </rPr>
      <t>Mobilier</t>
    </r>
  </si>
  <si>
    <r>
      <t xml:space="preserve">Loc de depozitare: </t>
    </r>
    <r>
      <rPr>
        <b/>
        <sz val="10"/>
        <rFont val="Times New Roman"/>
        <family val="1"/>
        <charset val="238"/>
      </rPr>
      <t>Grădinița cu Program Prelungit „Floare de Colț”</t>
    </r>
  </si>
  <si>
    <t xml:space="preserve">Ansamblu dulap jucării </t>
  </si>
  <si>
    <t>316001...316007 (7)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</si>
  <si>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PNRR - Dotari - 2023-4239</t>
    </r>
    <r>
      <rPr>
        <sz val="9"/>
        <rFont val="Times New Roman"/>
        <family val="1"/>
      </rPr>
      <t xml:space="preserve"> - </t>
    </r>
    <r>
      <rPr>
        <b/>
        <i/>
        <sz val="10"/>
        <rFont val="Times New Roman"/>
        <family val="1"/>
      </rPr>
      <t>Echipamentele de sport</t>
    </r>
  </si>
  <si>
    <t>Cadru din lemn de cățărare</t>
  </si>
  <si>
    <t>Pachet instrumente muzicale</t>
  </si>
  <si>
    <t>PREȘEDINTE DE ȘEDINȚĂ,</t>
  </si>
  <si>
    <t>CONTRASEMNEAZĂ PENTRU LEGALITATE:</t>
  </si>
  <si>
    <t>SECRETARUL GENERAL AL MUNICIPIULUI BRAD,</t>
  </si>
  <si>
    <t>CARMEN-IRINA BORA</t>
  </si>
  <si>
    <t>Anexa 1 la  Hotărârea nr.32 /2026</t>
  </si>
  <si>
    <t>Călin-Gheorghe DINEȘ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</si>
</sst>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.00;[Red]#,##0.0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7030A0"/>
      <name val="Times New Roman"/>
      <family val="1"/>
    </font>
    <font>
      <sz val="10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2"/>
    </font>
    <font>
      <b/>
      <sz val="9"/>
      <color theme="1"/>
      <name val="Times New Roman"/>
      <family val="1"/>
      <charset val="238"/>
    </font>
    <font>
      <sz val="10"/>
      <name val="Times New Roman"/>
      <family val="2"/>
    </font>
    <font>
      <sz val="11"/>
      <name val="Calibri"/>
      <family val="2"/>
      <scheme val="minor"/>
    </font>
    <font>
      <b/>
      <i/>
      <sz val="7"/>
      <name val="Times New Roman"/>
      <family val="1"/>
    </font>
    <font>
      <sz val="8"/>
      <color rgb="FF0070C0"/>
      <name val="Times New Roman"/>
      <family val="1"/>
    </font>
    <font>
      <b/>
      <i/>
      <sz val="10"/>
      <color theme="1"/>
      <name val="Times New Roman"/>
      <family val="1"/>
    </font>
    <font>
      <b/>
      <i/>
      <sz val="10"/>
      <color theme="1"/>
      <name val="Times New Roman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  <charset val="238"/>
    </font>
    <font>
      <b/>
      <sz val="10"/>
      <color rgb="FF7030A0"/>
      <name val="Times New Roman"/>
      <family val="1"/>
      <charset val="238"/>
    </font>
    <font>
      <sz val="9"/>
      <name val="Times New Roman"/>
      <family val="1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7"/>
      <name val="Times New Roman"/>
      <family val="1"/>
    </font>
    <font>
      <sz val="9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rgb="FF7030A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sz val="9"/>
      <color rgb="FFFF0000"/>
      <name val="Times New Roman"/>
      <family val="1"/>
    </font>
    <font>
      <sz val="11"/>
      <color rgb="FF7030A0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b/>
      <sz val="10"/>
      <color rgb="FF7030A0"/>
      <name val="Times New Roman"/>
      <family val="1"/>
    </font>
    <font>
      <b/>
      <i/>
      <sz val="9"/>
      <color rgb="FF7030A0"/>
      <name val="Times New Roman"/>
      <family val="1"/>
    </font>
    <font>
      <b/>
      <i/>
      <sz val="9"/>
      <color rgb="FFFF0000"/>
      <name val="Times New Roman"/>
      <family val="1"/>
    </font>
    <font>
      <b/>
      <sz val="9"/>
      <color rgb="FFFF0000"/>
      <name val="Times New Roman"/>
      <family val="1"/>
      <charset val="238"/>
    </font>
    <font>
      <b/>
      <i/>
      <sz val="11"/>
      <color rgb="FF7030A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6"/>
      <name val="Times New Roman"/>
      <family val="1"/>
      <charset val="238"/>
    </font>
    <font>
      <b/>
      <i/>
      <sz val="9"/>
      <name val="Times New Roman"/>
      <family val="1"/>
    </font>
    <font>
      <sz val="10"/>
      <color rgb="FF0070C0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  <charset val="238"/>
    </font>
    <font>
      <sz val="11"/>
      <color rgb="FF0070C0"/>
      <name val="Calibri"/>
      <family val="2"/>
      <scheme val="minor"/>
    </font>
    <font>
      <sz val="9"/>
      <color rgb="FF0070C0"/>
      <name val="Times New Roman"/>
      <family val="1"/>
    </font>
    <font>
      <sz val="10"/>
      <color rgb="FFFF0000"/>
      <name val="Times New Roman"/>
      <family val="1"/>
    </font>
    <font>
      <sz val="7"/>
      <color rgb="FF0070C0"/>
      <name val="Times New Roman"/>
      <family val="1"/>
    </font>
    <font>
      <sz val="9"/>
      <color rgb="FF0070C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sz val="7.5"/>
      <name val="Times New Roman"/>
      <family val="1"/>
      <charset val="238"/>
    </font>
    <font>
      <sz val="7.5"/>
      <name val="Times New Roman"/>
      <family val="1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8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3" fillId="0" borderId="0" xfId="0" applyFont="1"/>
    <xf numFmtId="4" fontId="6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4" fontId="6" fillId="0" borderId="9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4" fontId="36" fillId="0" borderId="0" xfId="0" applyNumberFormat="1" applyFont="1"/>
    <xf numFmtId="4" fontId="20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4" fontId="40" fillId="0" borderId="0" xfId="0" applyNumberFormat="1" applyFont="1" applyAlignment="1">
      <alignment horizontal="center" vertical="center"/>
    </xf>
    <xf numFmtId="4" fontId="36" fillId="0" borderId="0" xfId="0" applyNumberFormat="1" applyFont="1" applyAlignment="1">
      <alignment vertical="center"/>
    </xf>
    <xf numFmtId="4" fontId="41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indent="3"/>
    </xf>
    <xf numFmtId="0" fontId="0" fillId="0" borderId="6" xfId="0" applyBorder="1" applyAlignment="1">
      <alignment horizontal="left" vertical="center" wrapText="1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164" fontId="7" fillId="0" borderId="6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0" borderId="0" xfId="0" applyFont="1"/>
    <xf numFmtId="0" fontId="52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53" fillId="0" borderId="2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4" fontId="48" fillId="0" borderId="2" xfId="0" applyNumberFormat="1" applyFont="1" applyBorder="1" applyAlignment="1">
      <alignment horizontal="center" vertical="center"/>
    </xf>
    <xf numFmtId="0" fontId="53" fillId="0" borderId="7" xfId="0" applyFont="1" applyBorder="1" applyAlignment="1">
      <alignment horizontal="left" vertical="center" wrapText="1"/>
    </xf>
    <xf numFmtId="0" fontId="55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165" fontId="53" fillId="0" borderId="6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4" fontId="53" fillId="0" borderId="2" xfId="0" applyNumberFormat="1" applyFont="1" applyBorder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164" fontId="53" fillId="0" borderId="6" xfId="0" applyNumberFormat="1" applyFont="1" applyBorder="1" applyAlignment="1">
      <alignment horizontal="center" vertical="center" wrapText="1"/>
    </xf>
    <xf numFmtId="0" fontId="56" fillId="0" borderId="6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 wrapText="1"/>
    </xf>
    <xf numFmtId="164" fontId="27" fillId="0" borderId="6" xfId="0" applyNumberFormat="1" applyFont="1" applyBorder="1" applyAlignment="1">
      <alignment horizontal="center" vertical="center" wrapText="1"/>
    </xf>
    <xf numFmtId="165" fontId="27" fillId="0" borderId="6" xfId="0" applyNumberFormat="1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0" fontId="59" fillId="0" borderId="2" xfId="0" applyFont="1" applyBorder="1" applyAlignment="1">
      <alignment horizontal="center" vertical="center" wrapText="1"/>
    </xf>
    <xf numFmtId="0" fontId="60" fillId="0" borderId="0" xfId="0" applyFont="1"/>
    <xf numFmtId="0" fontId="18" fillId="0" borderId="2" xfId="0" applyFont="1" applyBorder="1" applyAlignment="1">
      <alignment horizontal="left" vertical="center" indent="3"/>
    </xf>
    <xf numFmtId="0" fontId="49" fillId="2" borderId="2" xfId="0" applyFont="1" applyFill="1" applyBorder="1" applyAlignment="1">
      <alignment horizontal="left" vertical="center" indent="3"/>
    </xf>
    <xf numFmtId="4" fontId="44" fillId="2" borderId="3" xfId="0" applyNumberFormat="1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49" fillId="2" borderId="3" xfId="0" applyNumberFormat="1" applyFont="1" applyFill="1" applyBorder="1" applyAlignment="1">
      <alignment horizontal="center" vertical="center"/>
    </xf>
    <xf numFmtId="4" fontId="49" fillId="2" borderId="4" xfId="0" applyNumberFormat="1" applyFont="1" applyFill="1" applyBorder="1" applyAlignment="1">
      <alignment horizontal="center" vertical="center"/>
    </xf>
    <xf numFmtId="4" fontId="49" fillId="2" borderId="5" xfId="0" applyNumberFormat="1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3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top"/>
    </xf>
    <xf numFmtId="0" fontId="18" fillId="2" borderId="2" xfId="0" applyFont="1" applyFill="1" applyBorder="1" applyAlignment="1">
      <alignment horizontal="left" vertical="center" indent="3"/>
    </xf>
    <xf numFmtId="4" fontId="19" fillId="2" borderId="3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top"/>
    </xf>
    <xf numFmtId="0" fontId="49" fillId="2" borderId="4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 indent="3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4" fontId="44" fillId="2" borderId="4" xfId="0" applyNumberFormat="1" applyFont="1" applyFill="1" applyBorder="1" applyAlignment="1">
      <alignment horizontal="center" vertical="center"/>
    </xf>
    <xf numFmtId="4" fontId="44" fillId="2" borderId="5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3" fillId="0" borderId="0" xfId="0" applyFont="1" applyAlignment="1">
      <alignment horizontal="center" vertical="center"/>
    </xf>
    <xf numFmtId="4" fontId="43" fillId="0" borderId="0" xfId="0" applyNumberFormat="1" applyFont="1" applyAlignment="1">
      <alignment horizontal="center" vertical="center"/>
    </xf>
    <xf numFmtId="0" fontId="18" fillId="0" borderId="3" xfId="0" applyFont="1" applyBorder="1" applyAlignment="1">
      <alignment horizontal="left" vertical="center" indent="3"/>
    </xf>
    <xf numFmtId="0" fontId="18" fillId="0" borderId="5" xfId="0" applyFont="1" applyBorder="1" applyAlignment="1">
      <alignment horizontal="left" vertical="center" indent="3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1A7B-87C9-4AD7-B83C-D05A926C3054}">
  <dimension ref="A2:V547"/>
  <sheetViews>
    <sheetView zoomScale="98" zoomScaleNormal="98" workbookViewId="0">
      <pane xSplit="9" ySplit="5" topLeftCell="J528" activePane="bottomRight" state="frozen"/>
      <selection pane="topRight" activeCell="J1" sqref="J1"/>
      <selection pane="bottomLeft" activeCell="A2" sqref="A2"/>
      <selection pane="bottomRight" activeCell="I2" sqref="I2"/>
    </sheetView>
  </sheetViews>
  <sheetFormatPr defaultRowHeight="15" x14ac:dyDescent="0.25"/>
  <cols>
    <col min="1" max="1" width="3.7109375" style="22" customWidth="1"/>
    <col min="2" max="2" width="30.7109375" style="22" customWidth="1"/>
    <col min="3" max="6" width="6.7109375" style="22" customWidth="1"/>
    <col min="7" max="7" width="5.7109375" style="22" customWidth="1"/>
    <col min="8" max="8" width="6.7109375" style="22" customWidth="1"/>
    <col min="9" max="9" width="17.7109375" style="22" customWidth="1"/>
    <col min="10" max="10" width="10.7109375" style="22" customWidth="1"/>
    <col min="11" max="12" width="5.7109375" style="22" customWidth="1"/>
    <col min="13" max="13" width="10.7109375" style="22" customWidth="1"/>
    <col min="14" max="14" width="6.7109375" style="22" customWidth="1"/>
    <col min="15" max="15" width="7.140625" style="22" customWidth="1"/>
    <col min="16" max="16" width="3.7109375" customWidth="1"/>
    <col min="17" max="17" width="10.7109375" style="46" customWidth="1"/>
    <col min="18" max="18" width="10.7109375" customWidth="1"/>
    <col min="20" max="20" width="10" bestFit="1" customWidth="1"/>
    <col min="22" max="22" width="10.140625" bestFit="1" customWidth="1"/>
  </cols>
  <sheetData>
    <row r="2" spans="1:17" x14ac:dyDescent="0.25">
      <c r="B2" s="22" t="s">
        <v>287</v>
      </c>
    </row>
    <row r="5" spans="1:17" ht="24.95" customHeight="1" x14ac:dyDescent="0.25">
      <c r="A5" s="132" t="s">
        <v>122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7" s="2" customFormat="1" ht="26.1" customHeight="1" x14ac:dyDescent="0.25">
      <c r="A6" s="122" t="s">
        <v>22</v>
      </c>
      <c r="B6" s="116"/>
      <c r="C6" s="122" t="s">
        <v>23</v>
      </c>
      <c r="D6" s="116"/>
      <c r="E6" s="116"/>
      <c r="F6" s="116"/>
      <c r="G6" s="116"/>
      <c r="H6" s="116"/>
      <c r="I6" s="116"/>
      <c r="J6" s="123" t="s">
        <v>123</v>
      </c>
      <c r="K6" s="124"/>
      <c r="L6" s="124"/>
      <c r="M6" s="124"/>
      <c r="N6" s="125"/>
      <c r="O6" s="119">
        <v>1</v>
      </c>
      <c r="P6"/>
      <c r="Q6" s="23"/>
    </row>
    <row r="7" spans="1:17" s="2" customFormat="1" ht="27.95" customHeight="1" x14ac:dyDescent="0.25">
      <c r="A7" s="116"/>
      <c r="B7" s="116"/>
      <c r="C7" s="116"/>
      <c r="D7" s="116"/>
      <c r="E7" s="116"/>
      <c r="F7" s="116"/>
      <c r="G7" s="116"/>
      <c r="H7" s="116"/>
      <c r="I7" s="116"/>
      <c r="J7" s="126" t="s">
        <v>124</v>
      </c>
      <c r="K7" s="126"/>
      <c r="L7" s="126"/>
      <c r="M7" s="126"/>
      <c r="N7" s="126"/>
      <c r="O7" s="119"/>
      <c r="P7"/>
      <c r="Q7" s="23"/>
    </row>
    <row r="8" spans="1:17" s="2" customFormat="1" ht="18" customHeight="1" x14ac:dyDescent="0.25">
      <c r="A8" s="116" t="s">
        <v>1</v>
      </c>
      <c r="B8" s="117" t="s">
        <v>2</v>
      </c>
      <c r="C8" s="118" t="s">
        <v>3</v>
      </c>
      <c r="D8" s="116" t="s">
        <v>4</v>
      </c>
      <c r="E8" s="117" t="s">
        <v>5</v>
      </c>
      <c r="F8" s="117"/>
      <c r="G8" s="117"/>
      <c r="H8" s="117"/>
      <c r="I8" s="116" t="s">
        <v>6</v>
      </c>
      <c r="J8" s="117" t="s">
        <v>7</v>
      </c>
      <c r="K8" s="117"/>
      <c r="L8" s="117"/>
      <c r="M8" s="116" t="s">
        <v>8</v>
      </c>
      <c r="N8" s="117" t="s">
        <v>9</v>
      </c>
      <c r="O8" s="117"/>
      <c r="P8"/>
      <c r="Q8" s="23"/>
    </row>
    <row r="9" spans="1:17" s="2" customFormat="1" ht="18" customHeight="1" x14ac:dyDescent="0.25">
      <c r="A9" s="116"/>
      <c r="B9" s="117"/>
      <c r="C9" s="118"/>
      <c r="D9" s="116"/>
      <c r="E9" s="117" t="s">
        <v>10</v>
      </c>
      <c r="F9" s="117"/>
      <c r="G9" s="117" t="s">
        <v>0</v>
      </c>
      <c r="H9" s="117"/>
      <c r="I9" s="116"/>
      <c r="J9" s="117" t="s">
        <v>11</v>
      </c>
      <c r="K9" s="117" t="s">
        <v>12</v>
      </c>
      <c r="L9" s="117"/>
      <c r="M9" s="116"/>
      <c r="N9" s="117" t="s">
        <v>13</v>
      </c>
      <c r="O9" s="116" t="s">
        <v>14</v>
      </c>
      <c r="P9"/>
      <c r="Q9" s="23"/>
    </row>
    <row r="10" spans="1:17" s="2" customFormat="1" ht="18" customHeight="1" x14ac:dyDescent="0.25">
      <c r="A10" s="116"/>
      <c r="B10" s="117"/>
      <c r="C10" s="118"/>
      <c r="D10" s="116"/>
      <c r="E10" s="15" t="s">
        <v>15</v>
      </c>
      <c r="F10" s="15" t="s">
        <v>16</v>
      </c>
      <c r="G10" s="15" t="s">
        <v>17</v>
      </c>
      <c r="H10" s="15" t="s">
        <v>18</v>
      </c>
      <c r="I10" s="116"/>
      <c r="J10" s="117"/>
      <c r="K10" s="15" t="s">
        <v>17</v>
      </c>
      <c r="L10" s="15" t="s">
        <v>18</v>
      </c>
      <c r="M10" s="116"/>
      <c r="N10" s="117"/>
      <c r="O10" s="116"/>
      <c r="P10"/>
      <c r="Q10" s="23"/>
    </row>
    <row r="11" spans="1:17" s="2" customFormat="1" ht="12.95" customHeight="1" x14ac:dyDescent="0.25">
      <c r="A11" s="39">
        <v>0</v>
      </c>
      <c r="B11" s="21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  <c r="I11" s="21">
        <v>8</v>
      </c>
      <c r="J11" s="21">
        <v>9</v>
      </c>
      <c r="K11" s="21">
        <v>10</v>
      </c>
      <c r="L11" s="21">
        <v>11</v>
      </c>
      <c r="M11" s="21">
        <v>12</v>
      </c>
      <c r="N11" s="21">
        <v>13</v>
      </c>
      <c r="O11" s="21">
        <v>14</v>
      </c>
      <c r="P11"/>
      <c r="Q11" s="23"/>
    </row>
    <row r="12" spans="1:17" s="2" customFormat="1" ht="26.1" customHeight="1" x14ac:dyDescent="0.25">
      <c r="A12" s="15">
        <v>1</v>
      </c>
      <c r="B12" s="11" t="s">
        <v>26</v>
      </c>
      <c r="C12" s="19"/>
      <c r="D12" s="10" t="s">
        <v>30</v>
      </c>
      <c r="E12" s="16">
        <v>13</v>
      </c>
      <c r="F12" s="15">
        <f>E12</f>
        <v>13</v>
      </c>
      <c r="G12" s="15"/>
      <c r="H12" s="15"/>
      <c r="I12" s="20">
        <v>654.5</v>
      </c>
      <c r="J12" s="18">
        <f>SUM(E12*I12)</f>
        <v>8508.5</v>
      </c>
      <c r="K12" s="15"/>
      <c r="L12" s="15"/>
      <c r="M12" s="18">
        <f>J12</f>
        <v>8508.5</v>
      </c>
      <c r="N12" s="15"/>
      <c r="O12" s="15"/>
      <c r="P12"/>
      <c r="Q12" s="23"/>
    </row>
    <row r="13" spans="1:17" s="2" customFormat="1" ht="26.1" customHeight="1" x14ac:dyDescent="0.25">
      <c r="A13" s="15">
        <v>2</v>
      </c>
      <c r="B13" s="11" t="s">
        <v>27</v>
      </c>
      <c r="C13" s="19"/>
      <c r="D13" s="10" t="s">
        <v>30</v>
      </c>
      <c r="E13" s="16">
        <v>13</v>
      </c>
      <c r="F13" s="15">
        <f>E13</f>
        <v>13</v>
      </c>
      <c r="G13" s="15"/>
      <c r="H13" s="15"/>
      <c r="I13" s="20">
        <v>1785</v>
      </c>
      <c r="J13" s="18">
        <f>SUM(E13*I13)</f>
        <v>23205</v>
      </c>
      <c r="K13" s="15"/>
      <c r="L13" s="15"/>
      <c r="M13" s="18">
        <f>J13</f>
        <v>23205</v>
      </c>
      <c r="N13" s="15"/>
      <c r="O13" s="15"/>
      <c r="P13"/>
      <c r="Q13" s="23"/>
    </row>
    <row r="14" spans="1:17" s="2" customFormat="1" ht="26.1" customHeight="1" x14ac:dyDescent="0.25">
      <c r="A14" s="15">
        <v>3</v>
      </c>
      <c r="B14" s="38" t="s">
        <v>34</v>
      </c>
      <c r="C14" s="15"/>
      <c r="D14" s="10" t="s">
        <v>30</v>
      </c>
      <c r="E14" s="15">
        <v>13</v>
      </c>
      <c r="F14" s="15">
        <f t="shared" ref="F14:F17" si="0">E14</f>
        <v>13</v>
      </c>
      <c r="G14" s="15"/>
      <c r="H14" s="15"/>
      <c r="I14" s="18">
        <v>1309</v>
      </c>
      <c r="J14" s="18">
        <f t="shared" ref="J14:J17" si="1">SUM(E14*I14)</f>
        <v>17017</v>
      </c>
      <c r="K14" s="15"/>
      <c r="L14" s="15"/>
      <c r="M14" s="18">
        <f t="shared" ref="M14:M17" si="2">J14</f>
        <v>17017</v>
      </c>
      <c r="N14" s="15"/>
      <c r="O14" s="15"/>
      <c r="P14"/>
      <c r="Q14" s="23"/>
    </row>
    <row r="15" spans="1:17" s="2" customFormat="1" ht="26.1" customHeight="1" x14ac:dyDescent="0.25">
      <c r="A15" s="15">
        <v>4</v>
      </c>
      <c r="B15" s="38" t="s">
        <v>28</v>
      </c>
      <c r="C15" s="15"/>
      <c r="D15" s="10" t="s">
        <v>30</v>
      </c>
      <c r="E15" s="15">
        <v>13</v>
      </c>
      <c r="F15" s="15">
        <f t="shared" si="0"/>
        <v>13</v>
      </c>
      <c r="G15" s="15"/>
      <c r="H15" s="15"/>
      <c r="I15" s="18">
        <v>1154.3</v>
      </c>
      <c r="J15" s="18">
        <f t="shared" si="1"/>
        <v>15005.9</v>
      </c>
      <c r="K15" s="15"/>
      <c r="L15" s="15"/>
      <c r="M15" s="18">
        <f t="shared" si="2"/>
        <v>15005.9</v>
      </c>
      <c r="N15" s="15"/>
      <c r="O15" s="15"/>
      <c r="P15"/>
      <c r="Q15" s="23"/>
    </row>
    <row r="16" spans="1:17" s="2" customFormat="1" ht="26.1" customHeight="1" x14ac:dyDescent="0.25">
      <c r="A16" s="15">
        <v>5</v>
      </c>
      <c r="B16" s="38" t="s">
        <v>31</v>
      </c>
      <c r="C16" s="15"/>
      <c r="D16" s="10" t="s">
        <v>30</v>
      </c>
      <c r="E16" s="15">
        <v>1</v>
      </c>
      <c r="F16" s="15">
        <f t="shared" si="0"/>
        <v>1</v>
      </c>
      <c r="G16" s="15"/>
      <c r="H16" s="15"/>
      <c r="I16" s="18">
        <v>1666</v>
      </c>
      <c r="J16" s="18">
        <f t="shared" si="1"/>
        <v>1666</v>
      </c>
      <c r="K16" s="15"/>
      <c r="L16" s="15"/>
      <c r="M16" s="18">
        <f t="shared" si="2"/>
        <v>1666</v>
      </c>
      <c r="N16" s="15"/>
      <c r="O16" s="15"/>
      <c r="P16"/>
      <c r="Q16" s="23"/>
    </row>
    <row r="17" spans="1:17" s="2" customFormat="1" ht="26.1" customHeight="1" x14ac:dyDescent="0.25">
      <c r="A17" s="15">
        <v>6</v>
      </c>
      <c r="B17" s="38" t="s">
        <v>29</v>
      </c>
      <c r="C17" s="15"/>
      <c r="D17" s="10" t="s">
        <v>30</v>
      </c>
      <c r="E17" s="15">
        <v>1</v>
      </c>
      <c r="F17" s="15">
        <f t="shared" si="0"/>
        <v>1</v>
      </c>
      <c r="G17" s="15"/>
      <c r="H17" s="15"/>
      <c r="I17" s="18">
        <v>2142</v>
      </c>
      <c r="J17" s="18">
        <f t="shared" si="1"/>
        <v>2142</v>
      </c>
      <c r="K17" s="15"/>
      <c r="L17" s="15"/>
      <c r="M17" s="18">
        <f t="shared" si="2"/>
        <v>2142</v>
      </c>
      <c r="N17" s="15"/>
      <c r="O17" s="15"/>
      <c r="P17"/>
      <c r="Q17" s="23"/>
    </row>
    <row r="18" spans="1:17" s="2" customFormat="1" ht="26.1" customHeight="1" x14ac:dyDescent="0.25">
      <c r="A18" s="15"/>
      <c r="B18" s="17"/>
      <c r="C18" s="15"/>
      <c r="D18" s="10"/>
      <c r="E18" s="15"/>
      <c r="F18" s="15"/>
      <c r="G18" s="15"/>
      <c r="H18" s="15"/>
      <c r="I18" s="18"/>
      <c r="J18" s="18"/>
      <c r="K18" s="15"/>
      <c r="L18" s="15"/>
      <c r="M18" s="18"/>
      <c r="N18" s="15"/>
      <c r="O18" s="15"/>
      <c r="P18"/>
      <c r="Q18" s="23"/>
    </row>
    <row r="19" spans="1:17" s="2" customFormat="1" ht="26.1" customHeight="1" x14ac:dyDescent="0.25">
      <c r="A19" s="15"/>
      <c r="B19" s="11"/>
      <c r="C19" s="19"/>
      <c r="D19" s="10"/>
      <c r="E19" s="16"/>
      <c r="F19" s="15"/>
      <c r="G19" s="15"/>
      <c r="H19" s="15"/>
      <c r="I19" s="20"/>
      <c r="J19" s="18"/>
      <c r="K19" s="15"/>
      <c r="L19" s="15"/>
      <c r="M19" s="18"/>
      <c r="N19" s="15"/>
      <c r="O19" s="15"/>
      <c r="P19"/>
      <c r="Q19" s="23"/>
    </row>
    <row r="20" spans="1:17" s="2" customFormat="1" ht="26.1" customHeight="1" x14ac:dyDescent="0.25">
      <c r="A20" s="15"/>
      <c r="B20" s="17"/>
      <c r="C20" s="15"/>
      <c r="D20" s="10"/>
      <c r="E20" s="15"/>
      <c r="F20" s="15"/>
      <c r="G20" s="15"/>
      <c r="H20" s="15"/>
      <c r="I20" s="18"/>
      <c r="J20" s="18"/>
      <c r="K20" s="15"/>
      <c r="L20" s="15"/>
      <c r="M20" s="18"/>
      <c r="N20" s="15"/>
      <c r="O20" s="15"/>
      <c r="P20"/>
      <c r="Q20" s="23"/>
    </row>
    <row r="21" spans="1:17" s="2" customFormat="1" ht="24.95" customHeight="1" x14ac:dyDescent="0.25">
      <c r="A21" s="111" t="s">
        <v>19</v>
      </c>
      <c r="B21" s="111"/>
      <c r="C21" s="15"/>
      <c r="D21" s="15"/>
      <c r="E21" s="15"/>
      <c r="F21" s="15"/>
      <c r="G21" s="15"/>
      <c r="H21" s="15"/>
      <c r="I21" s="18"/>
      <c r="J21" s="18"/>
      <c r="K21" s="15"/>
      <c r="L21" s="15"/>
      <c r="M21" s="41">
        <f>SUM(M12:M20)</f>
        <v>67544.399999999994</v>
      </c>
      <c r="N21" s="15"/>
      <c r="O21" s="15"/>
      <c r="P21"/>
      <c r="Q21" s="52"/>
    </row>
    <row r="22" spans="1:17" s="2" customFormat="1" ht="24.95" customHeight="1" x14ac:dyDescent="0.25">
      <c r="A22" s="111" t="s">
        <v>20</v>
      </c>
      <c r="B22" s="111"/>
      <c r="C22" s="15"/>
      <c r="D22" s="15"/>
      <c r="E22" s="15"/>
      <c r="F22" s="15"/>
      <c r="G22" s="15"/>
      <c r="H22" s="15"/>
      <c r="I22" s="18"/>
      <c r="J22" s="18"/>
      <c r="K22" s="15"/>
      <c r="L22" s="15"/>
      <c r="M22" s="41">
        <f>M21</f>
        <v>67544.399999999994</v>
      </c>
      <c r="N22" s="15"/>
      <c r="O22" s="15"/>
      <c r="P22"/>
      <c r="Q22" s="23"/>
    </row>
    <row r="23" spans="1:17" s="2" customFormat="1" ht="24.95" customHeight="1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/>
      <c r="Q23" s="23"/>
    </row>
    <row r="24" spans="1:17" s="2" customFormat="1" ht="30" customHeight="1" x14ac:dyDescent="0.25">
      <c r="A24" s="133"/>
      <c r="B24" s="133"/>
      <c r="C24" s="137"/>
      <c r="D24" s="137"/>
      <c r="E24" s="137"/>
      <c r="F24" s="137"/>
      <c r="G24" s="137"/>
      <c r="H24" s="137"/>
      <c r="I24" s="1"/>
      <c r="J24" s="1"/>
      <c r="K24" s="138"/>
      <c r="L24" s="139"/>
      <c r="M24" s="57"/>
      <c r="N24" s="134"/>
      <c r="O24" s="134"/>
      <c r="P24"/>
      <c r="Q24" s="23"/>
    </row>
    <row r="25" spans="1:17" s="2" customFormat="1" ht="30" customHeight="1" x14ac:dyDescent="0.25">
      <c r="A25" s="133"/>
      <c r="B25" s="133"/>
      <c r="C25" s="134"/>
      <c r="D25" s="134"/>
      <c r="E25" s="134"/>
      <c r="F25" s="134"/>
      <c r="G25" s="134"/>
      <c r="H25" s="134"/>
      <c r="I25" s="8"/>
      <c r="J25" s="56"/>
      <c r="K25" s="135"/>
      <c r="L25" s="136"/>
      <c r="M25" s="56"/>
      <c r="N25" s="134"/>
      <c r="O25" s="134"/>
      <c r="P25"/>
      <c r="Q25" s="23"/>
    </row>
    <row r="26" spans="1:17" s="2" customFormat="1" ht="26.1" customHeight="1" x14ac:dyDescent="0.25">
      <c r="A26" s="122" t="s">
        <v>22</v>
      </c>
      <c r="B26" s="116"/>
      <c r="C26" s="122" t="s">
        <v>23</v>
      </c>
      <c r="D26" s="116"/>
      <c r="E26" s="116"/>
      <c r="F26" s="116"/>
      <c r="G26" s="116"/>
      <c r="H26" s="116"/>
      <c r="I26" s="116"/>
      <c r="J26" s="123" t="s">
        <v>125</v>
      </c>
      <c r="K26" s="124"/>
      <c r="L26" s="124"/>
      <c r="M26" s="124"/>
      <c r="N26" s="125"/>
      <c r="O26" s="119">
        <v>1</v>
      </c>
      <c r="P26"/>
      <c r="Q26" s="23"/>
    </row>
    <row r="27" spans="1:17" s="2" customFormat="1" ht="27.95" customHeight="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26" t="s">
        <v>126</v>
      </c>
      <c r="K27" s="126"/>
      <c r="L27" s="126"/>
      <c r="M27" s="126"/>
      <c r="N27" s="126"/>
      <c r="O27" s="119"/>
      <c r="P27"/>
      <c r="Q27" s="23"/>
    </row>
    <row r="28" spans="1:17" s="2" customFormat="1" ht="18" customHeight="1" x14ac:dyDescent="0.25">
      <c r="A28" s="116" t="s">
        <v>1</v>
      </c>
      <c r="B28" s="117" t="s">
        <v>2</v>
      </c>
      <c r="C28" s="118" t="s">
        <v>3</v>
      </c>
      <c r="D28" s="116" t="s">
        <v>4</v>
      </c>
      <c r="E28" s="117" t="s">
        <v>5</v>
      </c>
      <c r="F28" s="117"/>
      <c r="G28" s="117"/>
      <c r="H28" s="117"/>
      <c r="I28" s="116" t="s">
        <v>6</v>
      </c>
      <c r="J28" s="117" t="s">
        <v>7</v>
      </c>
      <c r="K28" s="117"/>
      <c r="L28" s="117"/>
      <c r="M28" s="116" t="s">
        <v>8</v>
      </c>
      <c r="N28" s="117" t="s">
        <v>9</v>
      </c>
      <c r="O28" s="117"/>
      <c r="P28"/>
      <c r="Q28" s="23"/>
    </row>
    <row r="29" spans="1:17" s="2" customFormat="1" ht="18" customHeight="1" x14ac:dyDescent="0.25">
      <c r="A29" s="116"/>
      <c r="B29" s="117"/>
      <c r="C29" s="118"/>
      <c r="D29" s="116"/>
      <c r="E29" s="117" t="s">
        <v>10</v>
      </c>
      <c r="F29" s="117"/>
      <c r="G29" s="117" t="s">
        <v>0</v>
      </c>
      <c r="H29" s="117"/>
      <c r="I29" s="116"/>
      <c r="J29" s="117" t="s">
        <v>11</v>
      </c>
      <c r="K29" s="117" t="s">
        <v>12</v>
      </c>
      <c r="L29" s="117"/>
      <c r="M29" s="116"/>
      <c r="N29" s="117" t="s">
        <v>13</v>
      </c>
      <c r="O29" s="116" t="s">
        <v>14</v>
      </c>
      <c r="P29"/>
      <c r="Q29" s="23"/>
    </row>
    <row r="30" spans="1:17" s="2" customFormat="1" ht="18" customHeight="1" x14ac:dyDescent="0.25">
      <c r="A30" s="116"/>
      <c r="B30" s="117"/>
      <c r="C30" s="118"/>
      <c r="D30" s="116"/>
      <c r="E30" s="15" t="s">
        <v>15</v>
      </c>
      <c r="F30" s="15" t="s">
        <v>16</v>
      </c>
      <c r="G30" s="15" t="s">
        <v>17</v>
      </c>
      <c r="H30" s="15" t="s">
        <v>18</v>
      </c>
      <c r="I30" s="116"/>
      <c r="J30" s="117"/>
      <c r="K30" s="15" t="s">
        <v>17</v>
      </c>
      <c r="L30" s="15" t="s">
        <v>18</v>
      </c>
      <c r="M30" s="116"/>
      <c r="N30" s="117"/>
      <c r="O30" s="116"/>
      <c r="P30"/>
      <c r="Q30" s="23"/>
    </row>
    <row r="31" spans="1:17" s="2" customFormat="1" ht="12.95" customHeight="1" x14ac:dyDescent="0.25">
      <c r="A31" s="39">
        <v>0</v>
      </c>
      <c r="B31" s="21">
        <v>1</v>
      </c>
      <c r="C31" s="21">
        <v>2</v>
      </c>
      <c r="D31" s="21">
        <v>3</v>
      </c>
      <c r="E31" s="21">
        <v>4</v>
      </c>
      <c r="F31" s="21">
        <v>5</v>
      </c>
      <c r="G31" s="21">
        <v>6</v>
      </c>
      <c r="H31" s="21">
        <v>7</v>
      </c>
      <c r="I31" s="21">
        <v>8</v>
      </c>
      <c r="J31" s="21">
        <v>9</v>
      </c>
      <c r="K31" s="21">
        <v>10</v>
      </c>
      <c r="L31" s="21">
        <v>11</v>
      </c>
      <c r="M31" s="21">
        <v>12</v>
      </c>
      <c r="N31" s="21">
        <v>13</v>
      </c>
      <c r="O31" s="21">
        <v>14</v>
      </c>
      <c r="P31"/>
      <c r="Q31" s="23"/>
    </row>
    <row r="32" spans="1:17" s="2" customFormat="1" ht="26.1" customHeight="1" x14ac:dyDescent="0.25">
      <c r="A32" s="15">
        <v>1</v>
      </c>
      <c r="B32" s="17" t="s">
        <v>87</v>
      </c>
      <c r="C32" s="15"/>
      <c r="D32" s="10" t="s">
        <v>30</v>
      </c>
      <c r="E32" s="15">
        <v>10</v>
      </c>
      <c r="F32" s="15">
        <f t="shared" ref="F32" si="3">E32</f>
        <v>10</v>
      </c>
      <c r="G32" s="15"/>
      <c r="H32" s="15"/>
      <c r="I32" s="18">
        <v>935.34</v>
      </c>
      <c r="J32" s="18">
        <f>SUM(E32*I32)</f>
        <v>9353.4</v>
      </c>
      <c r="K32" s="15"/>
      <c r="L32" s="15"/>
      <c r="M32" s="18">
        <f>J32</f>
        <v>9353.4</v>
      </c>
      <c r="N32" s="15"/>
      <c r="O32" s="15"/>
      <c r="P32"/>
      <c r="Q32" s="23"/>
    </row>
    <row r="33" spans="1:17" s="2" customFormat="1" ht="26.1" customHeight="1" x14ac:dyDescent="0.25">
      <c r="A33" s="15">
        <v>2</v>
      </c>
      <c r="B33" s="11" t="s">
        <v>90</v>
      </c>
      <c r="C33" s="19"/>
      <c r="D33" s="10" t="s">
        <v>30</v>
      </c>
      <c r="E33" s="16">
        <v>190</v>
      </c>
      <c r="F33" s="15">
        <f>E33</f>
        <v>190</v>
      </c>
      <c r="G33" s="15"/>
      <c r="H33" s="15"/>
      <c r="I33" s="20">
        <v>719.95</v>
      </c>
      <c r="J33" s="18">
        <f>SUM(E33*I33)</f>
        <v>136790.5</v>
      </c>
      <c r="K33" s="15"/>
      <c r="L33" s="15"/>
      <c r="M33" s="18">
        <f>J33</f>
        <v>136790.5</v>
      </c>
      <c r="N33" s="15"/>
      <c r="O33" s="15"/>
      <c r="P33"/>
      <c r="Q33" s="23"/>
    </row>
    <row r="34" spans="1:17" s="2" customFormat="1" ht="26.1" customHeight="1" x14ac:dyDescent="0.25">
      <c r="A34" s="15">
        <v>3</v>
      </c>
      <c r="B34" s="38" t="s">
        <v>75</v>
      </c>
      <c r="C34" s="58" t="s">
        <v>76</v>
      </c>
      <c r="D34" s="10" t="s">
        <v>30</v>
      </c>
      <c r="E34" s="15">
        <v>70</v>
      </c>
      <c r="F34" s="15">
        <f t="shared" ref="F34" si="4">E34</f>
        <v>70</v>
      </c>
      <c r="G34" s="15"/>
      <c r="H34" s="15"/>
      <c r="I34" s="18">
        <v>1020</v>
      </c>
      <c r="J34" s="18">
        <f t="shared" ref="J34:J41" si="5">SUM(E34*I34)</f>
        <v>71400</v>
      </c>
      <c r="K34" s="15"/>
      <c r="L34" s="15"/>
      <c r="M34" s="18">
        <f t="shared" ref="M34:M41" si="6">J34</f>
        <v>71400</v>
      </c>
      <c r="N34" s="15"/>
      <c r="O34" s="15"/>
      <c r="P34"/>
      <c r="Q34" s="23"/>
    </row>
    <row r="35" spans="1:17" s="2" customFormat="1" ht="26.1" customHeight="1" x14ac:dyDescent="0.25">
      <c r="A35" s="15">
        <v>4</v>
      </c>
      <c r="B35" s="17" t="s">
        <v>88</v>
      </c>
      <c r="C35" s="15"/>
      <c r="D35" s="10" t="s">
        <v>30</v>
      </c>
      <c r="E35" s="15">
        <v>42</v>
      </c>
      <c r="F35" s="15">
        <f t="shared" ref="F35:F36" si="7">E35</f>
        <v>42</v>
      </c>
      <c r="G35" s="15"/>
      <c r="H35" s="15"/>
      <c r="I35" s="18">
        <v>178.5</v>
      </c>
      <c r="J35" s="18">
        <f t="shared" si="5"/>
        <v>7497</v>
      </c>
      <c r="K35" s="15"/>
      <c r="L35" s="15"/>
      <c r="M35" s="18">
        <f t="shared" si="6"/>
        <v>7497</v>
      </c>
      <c r="N35" s="15"/>
      <c r="O35" s="15"/>
      <c r="P35"/>
      <c r="Q35" s="23"/>
    </row>
    <row r="36" spans="1:17" s="2" customFormat="1" ht="26.1" customHeight="1" x14ac:dyDescent="0.25">
      <c r="A36" s="15">
        <v>5</v>
      </c>
      <c r="B36" s="17" t="s">
        <v>25</v>
      </c>
      <c r="C36" s="15"/>
      <c r="D36" s="10" t="s">
        <v>30</v>
      </c>
      <c r="E36" s="15">
        <v>12</v>
      </c>
      <c r="F36" s="15">
        <f t="shared" si="7"/>
        <v>12</v>
      </c>
      <c r="G36" s="15"/>
      <c r="H36" s="15"/>
      <c r="I36" s="18">
        <v>285.60000000000002</v>
      </c>
      <c r="J36" s="18">
        <f t="shared" si="5"/>
        <v>3427.2000000000003</v>
      </c>
      <c r="K36" s="15"/>
      <c r="L36" s="15"/>
      <c r="M36" s="18">
        <f t="shared" si="6"/>
        <v>3427.2000000000003</v>
      </c>
      <c r="N36" s="15"/>
      <c r="O36" s="15"/>
      <c r="P36"/>
      <c r="Q36" s="23"/>
    </row>
    <row r="37" spans="1:17" s="2" customFormat="1" ht="26.1" customHeight="1" x14ac:dyDescent="0.25">
      <c r="A37" s="15">
        <v>6</v>
      </c>
      <c r="B37" s="11" t="s">
        <v>89</v>
      </c>
      <c r="C37" s="19"/>
      <c r="D37" s="10" t="s">
        <v>30</v>
      </c>
      <c r="E37" s="16">
        <v>10</v>
      </c>
      <c r="F37" s="15">
        <f>E37</f>
        <v>10</v>
      </c>
      <c r="G37" s="15"/>
      <c r="H37" s="15"/>
      <c r="I37" s="20">
        <v>1071</v>
      </c>
      <c r="J37" s="18">
        <f t="shared" si="5"/>
        <v>10710</v>
      </c>
      <c r="K37" s="15"/>
      <c r="L37" s="15"/>
      <c r="M37" s="18">
        <f t="shared" si="6"/>
        <v>10710</v>
      </c>
      <c r="N37" s="15"/>
      <c r="O37" s="15"/>
      <c r="P37"/>
      <c r="Q37" s="23"/>
    </row>
    <row r="38" spans="1:17" s="2" customFormat="1" ht="26.1" customHeight="1" x14ac:dyDescent="0.25">
      <c r="A38" s="15">
        <v>7</v>
      </c>
      <c r="B38" s="17" t="s">
        <v>91</v>
      </c>
      <c r="C38" s="15"/>
      <c r="D38" s="10" t="s">
        <v>30</v>
      </c>
      <c r="E38" s="15">
        <v>10</v>
      </c>
      <c r="F38" s="15">
        <f t="shared" ref="F38:F41" si="8">E38</f>
        <v>10</v>
      </c>
      <c r="G38" s="15"/>
      <c r="H38" s="15"/>
      <c r="I38" s="18">
        <v>190.4</v>
      </c>
      <c r="J38" s="18">
        <f t="shared" si="5"/>
        <v>1904</v>
      </c>
      <c r="K38" s="15"/>
      <c r="L38" s="15"/>
      <c r="M38" s="18">
        <f t="shared" si="6"/>
        <v>1904</v>
      </c>
      <c r="N38" s="15"/>
      <c r="O38" s="15"/>
      <c r="P38"/>
      <c r="Q38" s="23"/>
    </row>
    <row r="39" spans="1:17" s="2" customFormat="1" ht="26.1" customHeight="1" x14ac:dyDescent="0.25">
      <c r="A39" s="15">
        <v>8</v>
      </c>
      <c r="B39" s="17" t="s">
        <v>92</v>
      </c>
      <c r="C39" s="15"/>
      <c r="D39" s="10" t="s">
        <v>30</v>
      </c>
      <c r="E39" s="15">
        <v>2</v>
      </c>
      <c r="F39" s="15">
        <f t="shared" si="8"/>
        <v>2</v>
      </c>
      <c r="G39" s="15"/>
      <c r="H39" s="15"/>
      <c r="I39" s="18">
        <v>2082.5</v>
      </c>
      <c r="J39" s="18">
        <f t="shared" si="5"/>
        <v>4165</v>
      </c>
      <c r="K39" s="15"/>
      <c r="L39" s="15"/>
      <c r="M39" s="18">
        <f t="shared" si="6"/>
        <v>4165</v>
      </c>
      <c r="N39" s="15"/>
      <c r="O39" s="15"/>
      <c r="P39"/>
      <c r="Q39" s="23"/>
    </row>
    <row r="40" spans="1:17" s="2" customFormat="1" ht="26.1" customHeight="1" x14ac:dyDescent="0.25">
      <c r="A40" s="15">
        <v>9</v>
      </c>
      <c r="B40" s="17" t="s">
        <v>93</v>
      </c>
      <c r="C40" s="15"/>
      <c r="D40" s="10" t="s">
        <v>30</v>
      </c>
      <c r="E40" s="15">
        <v>10</v>
      </c>
      <c r="F40" s="15">
        <f t="shared" si="8"/>
        <v>10</v>
      </c>
      <c r="G40" s="15"/>
      <c r="H40" s="15"/>
      <c r="I40" s="18">
        <v>470.05</v>
      </c>
      <c r="J40" s="18">
        <f t="shared" si="5"/>
        <v>4700.5</v>
      </c>
      <c r="K40" s="15"/>
      <c r="L40" s="15"/>
      <c r="M40" s="18">
        <f t="shared" si="6"/>
        <v>4700.5</v>
      </c>
      <c r="N40" s="15"/>
      <c r="O40" s="15"/>
      <c r="P40"/>
      <c r="Q40" s="23"/>
    </row>
    <row r="41" spans="1:17" s="2" customFormat="1" ht="26.1" customHeight="1" x14ac:dyDescent="0.25">
      <c r="A41" s="15">
        <v>10</v>
      </c>
      <c r="B41" s="17" t="s">
        <v>94</v>
      </c>
      <c r="C41" s="15"/>
      <c r="D41" s="10" t="s">
        <v>30</v>
      </c>
      <c r="E41" s="15">
        <v>10</v>
      </c>
      <c r="F41" s="15">
        <f t="shared" si="8"/>
        <v>10</v>
      </c>
      <c r="G41" s="15"/>
      <c r="H41" s="15"/>
      <c r="I41" s="18">
        <v>243.95</v>
      </c>
      <c r="J41" s="18">
        <f t="shared" si="5"/>
        <v>2439.5</v>
      </c>
      <c r="K41" s="15"/>
      <c r="L41" s="15"/>
      <c r="M41" s="18">
        <f t="shared" si="6"/>
        <v>2439.5</v>
      </c>
      <c r="N41" s="15"/>
      <c r="O41" s="15"/>
      <c r="P41"/>
      <c r="Q41" s="23"/>
    </row>
    <row r="42" spans="1:17" s="2" customFormat="1" ht="24.95" customHeight="1" x14ac:dyDescent="0.25">
      <c r="A42" s="111" t="s">
        <v>19</v>
      </c>
      <c r="B42" s="111"/>
      <c r="C42" s="15"/>
      <c r="D42" s="15"/>
      <c r="E42" s="15"/>
      <c r="F42" s="15"/>
      <c r="G42" s="15"/>
      <c r="H42" s="15"/>
      <c r="I42" s="18"/>
      <c r="J42" s="18"/>
      <c r="K42" s="15"/>
      <c r="L42" s="15"/>
      <c r="M42" s="41">
        <f>SUM(M32:M41)</f>
        <v>252387.1</v>
      </c>
      <c r="N42" s="15"/>
      <c r="O42" s="15"/>
      <c r="P42"/>
      <c r="Q42" s="23"/>
    </row>
    <row r="43" spans="1:17" s="2" customFormat="1" ht="24.95" customHeight="1" x14ac:dyDescent="0.25">
      <c r="A43" s="111" t="s">
        <v>20</v>
      </c>
      <c r="B43" s="111"/>
      <c r="C43" s="15"/>
      <c r="D43" s="15"/>
      <c r="E43" s="15"/>
      <c r="F43" s="15"/>
      <c r="G43" s="15"/>
      <c r="H43" s="15"/>
      <c r="I43" s="18"/>
      <c r="J43" s="18"/>
      <c r="K43" s="15"/>
      <c r="L43" s="15"/>
      <c r="M43" s="41">
        <f>M42</f>
        <v>252387.1</v>
      </c>
      <c r="N43" s="15"/>
      <c r="O43" s="15"/>
      <c r="P43"/>
      <c r="Q43" s="23"/>
    </row>
    <row r="44" spans="1:17" s="2" customFormat="1" ht="24.95" customHeight="1" x14ac:dyDescent="0.25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/>
      <c r="Q44" s="23"/>
    </row>
    <row r="45" spans="1:17" s="2" customFormat="1" ht="30" customHeight="1" x14ac:dyDescent="0.25">
      <c r="A45" s="133"/>
      <c r="B45" s="133"/>
      <c r="C45" s="137"/>
      <c r="D45" s="137"/>
      <c r="E45" s="137"/>
      <c r="F45" s="137"/>
      <c r="G45" s="137"/>
      <c r="H45" s="137"/>
      <c r="I45" s="1"/>
      <c r="J45" s="1"/>
      <c r="K45" s="138"/>
      <c r="L45" s="139"/>
      <c r="M45" s="57"/>
      <c r="N45" s="134"/>
      <c r="O45" s="134"/>
      <c r="P45"/>
      <c r="Q45" s="23"/>
    </row>
    <row r="46" spans="1:17" s="2" customFormat="1" ht="30" customHeight="1" x14ac:dyDescent="0.25">
      <c r="A46" s="133"/>
      <c r="B46" s="133"/>
      <c r="C46" s="134"/>
      <c r="D46" s="134"/>
      <c r="E46" s="134"/>
      <c r="F46" s="134"/>
      <c r="G46" s="134"/>
      <c r="H46" s="134"/>
      <c r="I46" s="8"/>
      <c r="J46" s="56"/>
      <c r="K46" s="135"/>
      <c r="L46" s="136"/>
      <c r="M46" s="56"/>
      <c r="N46" s="134"/>
      <c r="O46" s="134"/>
      <c r="P46"/>
      <c r="Q46" s="23"/>
    </row>
    <row r="47" spans="1:17" s="2" customFormat="1" ht="21.95" customHeight="1" x14ac:dyDescent="0.25">
      <c r="A47" s="122" t="s">
        <v>22</v>
      </c>
      <c r="B47" s="116"/>
      <c r="C47" s="122" t="s">
        <v>23</v>
      </c>
      <c r="D47" s="116"/>
      <c r="E47" s="116"/>
      <c r="F47" s="116"/>
      <c r="G47" s="116"/>
      <c r="H47" s="116"/>
      <c r="I47" s="116"/>
      <c r="J47" s="123" t="s">
        <v>127</v>
      </c>
      <c r="K47" s="124"/>
      <c r="L47" s="124"/>
      <c r="M47" s="124"/>
      <c r="N47" s="125"/>
      <c r="O47" s="119">
        <v>2</v>
      </c>
      <c r="P47"/>
      <c r="Q47" s="23"/>
    </row>
    <row r="48" spans="1:17" s="2" customFormat="1" ht="30" customHeight="1" x14ac:dyDescent="0.25">
      <c r="A48" s="116"/>
      <c r="B48" s="116"/>
      <c r="C48" s="116"/>
      <c r="D48" s="116"/>
      <c r="E48" s="116"/>
      <c r="F48" s="116"/>
      <c r="G48" s="116"/>
      <c r="H48" s="116"/>
      <c r="I48" s="116"/>
      <c r="J48" s="126" t="s">
        <v>124</v>
      </c>
      <c r="K48" s="126"/>
      <c r="L48" s="126"/>
      <c r="M48" s="126"/>
      <c r="N48" s="126"/>
      <c r="O48" s="119"/>
      <c r="P48"/>
      <c r="Q48" s="23"/>
    </row>
    <row r="49" spans="1:17" s="2" customFormat="1" ht="18" customHeight="1" x14ac:dyDescent="0.25">
      <c r="A49" s="116" t="s">
        <v>1</v>
      </c>
      <c r="B49" s="117" t="s">
        <v>2</v>
      </c>
      <c r="C49" s="118" t="s">
        <v>3</v>
      </c>
      <c r="D49" s="116" t="s">
        <v>4</v>
      </c>
      <c r="E49" s="117" t="s">
        <v>5</v>
      </c>
      <c r="F49" s="117"/>
      <c r="G49" s="117"/>
      <c r="H49" s="117"/>
      <c r="I49" s="116" t="s">
        <v>6</v>
      </c>
      <c r="J49" s="117" t="s">
        <v>7</v>
      </c>
      <c r="K49" s="117"/>
      <c r="L49" s="117"/>
      <c r="M49" s="116" t="s">
        <v>8</v>
      </c>
      <c r="N49" s="117" t="s">
        <v>9</v>
      </c>
      <c r="O49" s="117"/>
      <c r="P49"/>
      <c r="Q49" s="23"/>
    </row>
    <row r="50" spans="1:17" s="2" customFormat="1" ht="18" customHeight="1" x14ac:dyDescent="0.25">
      <c r="A50" s="116"/>
      <c r="B50" s="117"/>
      <c r="C50" s="118"/>
      <c r="D50" s="116"/>
      <c r="E50" s="117" t="s">
        <v>10</v>
      </c>
      <c r="F50" s="117"/>
      <c r="G50" s="117" t="s">
        <v>0</v>
      </c>
      <c r="H50" s="117"/>
      <c r="I50" s="116"/>
      <c r="J50" s="117" t="s">
        <v>11</v>
      </c>
      <c r="K50" s="117" t="s">
        <v>12</v>
      </c>
      <c r="L50" s="117"/>
      <c r="M50" s="116"/>
      <c r="N50" s="117" t="s">
        <v>13</v>
      </c>
      <c r="O50" s="116" t="s">
        <v>14</v>
      </c>
      <c r="P50"/>
      <c r="Q50" s="23"/>
    </row>
    <row r="51" spans="1:17" s="2" customFormat="1" ht="18" customHeight="1" x14ac:dyDescent="0.25">
      <c r="A51" s="116"/>
      <c r="B51" s="117"/>
      <c r="C51" s="118"/>
      <c r="D51" s="116"/>
      <c r="E51" s="15" t="s">
        <v>15</v>
      </c>
      <c r="F51" s="15" t="s">
        <v>16</v>
      </c>
      <c r="G51" s="15" t="s">
        <v>17</v>
      </c>
      <c r="H51" s="15" t="s">
        <v>18</v>
      </c>
      <c r="I51" s="116"/>
      <c r="J51" s="117"/>
      <c r="K51" s="15" t="s">
        <v>17</v>
      </c>
      <c r="L51" s="15" t="s">
        <v>18</v>
      </c>
      <c r="M51" s="116"/>
      <c r="N51" s="117"/>
      <c r="O51" s="116"/>
      <c r="P51"/>
      <c r="Q51" s="23"/>
    </row>
    <row r="52" spans="1:17" s="2" customFormat="1" ht="12.95" customHeight="1" x14ac:dyDescent="0.25">
      <c r="A52" s="39">
        <v>0</v>
      </c>
      <c r="B52" s="21">
        <v>1</v>
      </c>
      <c r="C52" s="21">
        <v>2</v>
      </c>
      <c r="D52" s="21">
        <v>3</v>
      </c>
      <c r="E52" s="21">
        <v>4</v>
      </c>
      <c r="F52" s="21">
        <v>5</v>
      </c>
      <c r="G52" s="21">
        <v>6</v>
      </c>
      <c r="H52" s="21">
        <v>7</v>
      </c>
      <c r="I52" s="21">
        <v>8</v>
      </c>
      <c r="J52" s="21">
        <v>9</v>
      </c>
      <c r="K52" s="21">
        <v>10</v>
      </c>
      <c r="L52" s="21">
        <v>11</v>
      </c>
      <c r="M52" s="21">
        <v>12</v>
      </c>
      <c r="N52" s="21">
        <v>13</v>
      </c>
      <c r="O52" s="21">
        <v>14</v>
      </c>
      <c r="P52"/>
      <c r="Q52" s="23"/>
    </row>
    <row r="53" spans="1:17" s="2" customFormat="1" ht="26.1" customHeight="1" x14ac:dyDescent="0.25">
      <c r="A53" s="15">
        <v>11</v>
      </c>
      <c r="B53" s="17" t="s">
        <v>95</v>
      </c>
      <c r="C53" s="15"/>
      <c r="D53" s="10" t="s">
        <v>30</v>
      </c>
      <c r="E53" s="15">
        <v>3</v>
      </c>
      <c r="F53" s="15">
        <f t="shared" ref="F53" si="9">E53</f>
        <v>3</v>
      </c>
      <c r="G53" s="15"/>
      <c r="H53" s="15"/>
      <c r="I53" s="18">
        <v>2023</v>
      </c>
      <c r="J53" s="18">
        <f>SUM(E53*I53)</f>
        <v>6069</v>
      </c>
      <c r="K53" s="15"/>
      <c r="L53" s="15"/>
      <c r="M53" s="18">
        <f>J53</f>
        <v>6069</v>
      </c>
      <c r="N53" s="15"/>
      <c r="O53" s="15"/>
      <c r="P53"/>
      <c r="Q53" s="23"/>
    </row>
    <row r="54" spans="1:17" s="2" customFormat="1" ht="26.1" customHeight="1" x14ac:dyDescent="0.25">
      <c r="A54" s="15">
        <v>12</v>
      </c>
      <c r="B54" s="17" t="s">
        <v>24</v>
      </c>
      <c r="C54" s="15"/>
      <c r="D54" s="10" t="s">
        <v>30</v>
      </c>
      <c r="E54" s="15">
        <v>8</v>
      </c>
      <c r="F54" s="15">
        <f t="shared" ref="F54:F62" si="10">E54</f>
        <v>8</v>
      </c>
      <c r="G54" s="15"/>
      <c r="H54" s="15"/>
      <c r="I54" s="18">
        <v>1475.6</v>
      </c>
      <c r="J54" s="18">
        <f>SUM(E54*I54)</f>
        <v>11804.8</v>
      </c>
      <c r="K54" s="15"/>
      <c r="L54" s="15"/>
      <c r="M54" s="18">
        <f>J54</f>
        <v>11804.8</v>
      </c>
      <c r="N54" s="15"/>
      <c r="O54" s="15"/>
      <c r="P54"/>
      <c r="Q54" s="23"/>
    </row>
    <row r="55" spans="1:17" s="2" customFormat="1" ht="26.1" customHeight="1" x14ac:dyDescent="0.25">
      <c r="A55" s="15">
        <v>13</v>
      </c>
      <c r="B55" s="38" t="s">
        <v>96</v>
      </c>
      <c r="C55" s="15"/>
      <c r="D55" s="10" t="s">
        <v>30</v>
      </c>
      <c r="E55" s="15">
        <v>26</v>
      </c>
      <c r="F55" s="15">
        <f t="shared" si="10"/>
        <v>26</v>
      </c>
      <c r="G55" s="15"/>
      <c r="H55" s="15"/>
      <c r="I55" s="18">
        <v>916.3</v>
      </c>
      <c r="J55" s="18">
        <f t="shared" ref="J55:J62" si="11">SUM(E55*I55)</f>
        <v>23823.8</v>
      </c>
      <c r="K55" s="15"/>
      <c r="L55" s="15"/>
      <c r="M55" s="18">
        <f t="shared" ref="M55:M62" si="12">J55</f>
        <v>23823.8</v>
      </c>
      <c r="N55" s="15"/>
      <c r="O55" s="15"/>
      <c r="P55"/>
      <c r="Q55" s="23"/>
    </row>
    <row r="56" spans="1:17" s="2" customFormat="1" ht="26.1" customHeight="1" x14ac:dyDescent="0.25">
      <c r="A56" s="15">
        <v>14</v>
      </c>
      <c r="B56" s="17" t="s">
        <v>97</v>
      </c>
      <c r="C56" s="15"/>
      <c r="D56" s="10" t="s">
        <v>30</v>
      </c>
      <c r="E56" s="15">
        <v>1</v>
      </c>
      <c r="F56" s="15">
        <f t="shared" si="10"/>
        <v>1</v>
      </c>
      <c r="G56" s="15"/>
      <c r="H56" s="15"/>
      <c r="I56" s="18">
        <v>1948.03</v>
      </c>
      <c r="J56" s="18">
        <f t="shared" si="11"/>
        <v>1948.03</v>
      </c>
      <c r="K56" s="15"/>
      <c r="L56" s="15"/>
      <c r="M56" s="18">
        <f t="shared" si="12"/>
        <v>1948.03</v>
      </c>
      <c r="N56" s="15"/>
      <c r="O56" s="15"/>
      <c r="P56"/>
      <c r="Q56" s="23"/>
    </row>
    <row r="57" spans="1:17" s="2" customFormat="1" ht="26.1" customHeight="1" x14ac:dyDescent="0.25">
      <c r="A57" s="15">
        <v>15</v>
      </c>
      <c r="B57" s="17" t="s">
        <v>98</v>
      </c>
      <c r="C57" s="15"/>
      <c r="D57" s="10" t="s">
        <v>30</v>
      </c>
      <c r="E57" s="15">
        <v>20</v>
      </c>
      <c r="F57" s="15">
        <f t="shared" si="10"/>
        <v>20</v>
      </c>
      <c r="G57" s="15"/>
      <c r="H57" s="15"/>
      <c r="I57" s="18">
        <v>243.95</v>
      </c>
      <c r="J57" s="18">
        <f t="shared" si="11"/>
        <v>4879</v>
      </c>
      <c r="K57" s="15"/>
      <c r="L57" s="15"/>
      <c r="M57" s="18">
        <f t="shared" si="12"/>
        <v>4879</v>
      </c>
      <c r="N57" s="15"/>
      <c r="O57" s="15"/>
      <c r="P57"/>
      <c r="Q57" s="23"/>
    </row>
    <row r="58" spans="1:17" s="2" customFormat="1" ht="26.1" customHeight="1" x14ac:dyDescent="0.25">
      <c r="A58" s="15">
        <v>16</v>
      </c>
      <c r="B58" s="17" t="s">
        <v>99</v>
      </c>
      <c r="C58" s="15"/>
      <c r="D58" s="10" t="s">
        <v>30</v>
      </c>
      <c r="E58" s="15">
        <v>20</v>
      </c>
      <c r="F58" s="15">
        <f t="shared" si="10"/>
        <v>20</v>
      </c>
      <c r="G58" s="15"/>
      <c r="H58" s="15"/>
      <c r="I58" s="18">
        <v>474.81</v>
      </c>
      <c r="J58" s="18">
        <f t="shared" si="11"/>
        <v>9496.2000000000007</v>
      </c>
      <c r="K58" s="15"/>
      <c r="L58" s="15"/>
      <c r="M58" s="18">
        <f t="shared" si="12"/>
        <v>9496.2000000000007</v>
      </c>
      <c r="N58" s="15"/>
      <c r="O58" s="15"/>
      <c r="P58"/>
      <c r="Q58" s="23"/>
    </row>
    <row r="59" spans="1:17" s="2" customFormat="1" ht="26.1" customHeight="1" x14ac:dyDescent="0.25">
      <c r="A59" s="15">
        <v>17</v>
      </c>
      <c r="B59" s="17" t="s">
        <v>100</v>
      </c>
      <c r="C59" s="15"/>
      <c r="D59" s="10" t="s">
        <v>30</v>
      </c>
      <c r="E59" s="15">
        <v>1</v>
      </c>
      <c r="F59" s="15">
        <f t="shared" si="10"/>
        <v>1</v>
      </c>
      <c r="G59" s="15"/>
      <c r="H59" s="15"/>
      <c r="I59" s="18">
        <v>1808.8</v>
      </c>
      <c r="J59" s="18">
        <f t="shared" si="11"/>
        <v>1808.8</v>
      </c>
      <c r="K59" s="15"/>
      <c r="L59" s="15"/>
      <c r="M59" s="18">
        <f t="shared" si="12"/>
        <v>1808.8</v>
      </c>
      <c r="N59" s="15"/>
      <c r="O59" s="15"/>
      <c r="P59"/>
      <c r="Q59" s="23"/>
    </row>
    <row r="60" spans="1:17" s="2" customFormat="1" ht="26.1" customHeight="1" x14ac:dyDescent="0.25">
      <c r="A60" s="15">
        <v>18</v>
      </c>
      <c r="B60" s="17" t="s">
        <v>101</v>
      </c>
      <c r="C60" s="15"/>
      <c r="D60" s="10" t="s">
        <v>30</v>
      </c>
      <c r="E60" s="15">
        <v>1</v>
      </c>
      <c r="F60" s="15">
        <f t="shared" si="10"/>
        <v>1</v>
      </c>
      <c r="G60" s="15"/>
      <c r="H60" s="15"/>
      <c r="I60" s="18">
        <v>354.62</v>
      </c>
      <c r="J60" s="18">
        <f t="shared" si="11"/>
        <v>354.62</v>
      </c>
      <c r="K60" s="15"/>
      <c r="L60" s="15"/>
      <c r="M60" s="18">
        <f t="shared" si="12"/>
        <v>354.62</v>
      </c>
      <c r="N60" s="15"/>
      <c r="O60" s="15"/>
      <c r="P60"/>
      <c r="Q60" s="23"/>
    </row>
    <row r="61" spans="1:17" s="2" customFormat="1" ht="26.1" customHeight="1" x14ac:dyDescent="0.25">
      <c r="A61" s="15">
        <v>19</v>
      </c>
      <c r="B61" s="17" t="s">
        <v>102</v>
      </c>
      <c r="C61" s="15"/>
      <c r="D61" s="10" t="s">
        <v>30</v>
      </c>
      <c r="E61" s="15">
        <v>13</v>
      </c>
      <c r="F61" s="15">
        <f t="shared" si="10"/>
        <v>13</v>
      </c>
      <c r="G61" s="15"/>
      <c r="H61" s="15"/>
      <c r="I61" s="18">
        <v>1309</v>
      </c>
      <c r="J61" s="18">
        <f t="shared" si="11"/>
        <v>17017</v>
      </c>
      <c r="K61" s="15"/>
      <c r="L61" s="15"/>
      <c r="M61" s="18">
        <f t="shared" si="12"/>
        <v>17017</v>
      </c>
      <c r="N61" s="15"/>
      <c r="O61" s="15"/>
      <c r="P61"/>
      <c r="Q61" s="23"/>
    </row>
    <row r="62" spans="1:17" s="2" customFormat="1" ht="26.1" customHeight="1" x14ac:dyDescent="0.25">
      <c r="A62" s="15">
        <v>20</v>
      </c>
      <c r="B62" s="38" t="s">
        <v>103</v>
      </c>
      <c r="C62" s="15"/>
      <c r="D62" s="10" t="s">
        <v>30</v>
      </c>
      <c r="E62" s="15">
        <v>8</v>
      </c>
      <c r="F62" s="15">
        <f t="shared" si="10"/>
        <v>8</v>
      </c>
      <c r="G62" s="15"/>
      <c r="H62" s="15"/>
      <c r="I62" s="18">
        <v>1606.5</v>
      </c>
      <c r="J62" s="18">
        <f t="shared" si="11"/>
        <v>12852</v>
      </c>
      <c r="K62" s="15"/>
      <c r="L62" s="15"/>
      <c r="M62" s="18">
        <f t="shared" si="12"/>
        <v>12852</v>
      </c>
      <c r="N62" s="15"/>
      <c r="O62" s="15"/>
      <c r="P62"/>
      <c r="Q62" s="23"/>
    </row>
    <row r="63" spans="1:17" s="2" customFormat="1" ht="24.95" customHeight="1" x14ac:dyDescent="0.25">
      <c r="A63" s="111" t="s">
        <v>19</v>
      </c>
      <c r="B63" s="111"/>
      <c r="C63" s="15"/>
      <c r="D63" s="15"/>
      <c r="E63" s="15"/>
      <c r="F63" s="15"/>
      <c r="G63" s="15"/>
      <c r="H63" s="15"/>
      <c r="I63" s="18"/>
      <c r="J63" s="18"/>
      <c r="K63" s="15"/>
      <c r="L63" s="15"/>
      <c r="M63" s="41">
        <f>SUM(M53:M62)</f>
        <v>90053.25</v>
      </c>
      <c r="N63" s="15"/>
      <c r="O63" s="15"/>
      <c r="P63"/>
      <c r="Q63" s="23"/>
    </row>
    <row r="64" spans="1:17" s="2" customFormat="1" ht="24.95" customHeight="1" x14ac:dyDescent="0.25">
      <c r="A64" s="111" t="s">
        <v>20</v>
      </c>
      <c r="B64" s="111"/>
      <c r="C64" s="15"/>
      <c r="D64" s="15"/>
      <c r="E64" s="15"/>
      <c r="F64" s="15"/>
      <c r="G64" s="15"/>
      <c r="H64" s="15"/>
      <c r="I64" s="18"/>
      <c r="J64" s="18"/>
      <c r="K64" s="15"/>
      <c r="L64" s="15"/>
      <c r="M64" s="41">
        <f>SUM(M42,M63)</f>
        <v>342440.35</v>
      </c>
      <c r="N64" s="15"/>
      <c r="O64" s="15"/>
      <c r="P64"/>
      <c r="Q64" s="23"/>
    </row>
    <row r="65" spans="1:17" s="2" customFormat="1" ht="24.95" customHeight="1" x14ac:dyDescent="0.25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/>
      <c r="Q65" s="23"/>
    </row>
    <row r="66" spans="1:17" s="2" customFormat="1" ht="30" customHeight="1" x14ac:dyDescent="0.25">
      <c r="A66" s="133"/>
      <c r="B66" s="133"/>
      <c r="C66" s="137"/>
      <c r="D66" s="137"/>
      <c r="E66" s="137"/>
      <c r="F66" s="137"/>
      <c r="G66" s="137"/>
      <c r="H66" s="137"/>
      <c r="I66" s="1"/>
      <c r="J66" s="1"/>
      <c r="K66" s="138"/>
      <c r="L66" s="139"/>
      <c r="M66" s="57"/>
      <c r="N66" s="134"/>
      <c r="O66" s="134"/>
      <c r="P66"/>
      <c r="Q66" s="23"/>
    </row>
    <row r="67" spans="1:17" s="2" customFormat="1" ht="30" customHeight="1" x14ac:dyDescent="0.25">
      <c r="A67" s="133"/>
      <c r="B67" s="133"/>
      <c r="C67" s="134"/>
      <c r="D67" s="134"/>
      <c r="E67" s="134"/>
      <c r="F67" s="134"/>
      <c r="G67" s="134"/>
      <c r="H67" s="134"/>
      <c r="I67" s="8"/>
      <c r="J67" s="56"/>
      <c r="K67" s="135"/>
      <c r="L67" s="136"/>
      <c r="M67" s="56"/>
      <c r="N67" s="134"/>
      <c r="O67" s="134"/>
      <c r="P67"/>
      <c r="Q67" s="23"/>
    </row>
    <row r="68" spans="1:17" s="2" customFormat="1" ht="21.95" customHeight="1" x14ac:dyDescent="0.25">
      <c r="A68" s="122" t="s">
        <v>22</v>
      </c>
      <c r="B68" s="116"/>
      <c r="C68" s="122" t="s">
        <v>23</v>
      </c>
      <c r="D68" s="116"/>
      <c r="E68" s="116"/>
      <c r="F68" s="116"/>
      <c r="G68" s="116"/>
      <c r="H68" s="116"/>
      <c r="I68" s="116"/>
      <c r="J68" s="123" t="s">
        <v>127</v>
      </c>
      <c r="K68" s="124"/>
      <c r="L68" s="124"/>
      <c r="M68" s="124"/>
      <c r="N68" s="125"/>
      <c r="O68" s="119">
        <v>3</v>
      </c>
      <c r="P68"/>
      <c r="Q68" s="23"/>
    </row>
    <row r="69" spans="1:17" s="2" customFormat="1" ht="30" customHeight="1" x14ac:dyDescent="0.25">
      <c r="A69" s="116"/>
      <c r="B69" s="116"/>
      <c r="C69" s="116"/>
      <c r="D69" s="116"/>
      <c r="E69" s="116"/>
      <c r="F69" s="116"/>
      <c r="G69" s="116"/>
      <c r="H69" s="116"/>
      <c r="I69" s="116"/>
      <c r="J69" s="126" t="s">
        <v>124</v>
      </c>
      <c r="K69" s="126"/>
      <c r="L69" s="126"/>
      <c r="M69" s="126"/>
      <c r="N69" s="126"/>
      <c r="O69" s="119"/>
      <c r="P69"/>
      <c r="Q69" s="23"/>
    </row>
    <row r="70" spans="1:17" s="2" customFormat="1" ht="18" customHeight="1" x14ac:dyDescent="0.25">
      <c r="A70" s="116" t="s">
        <v>1</v>
      </c>
      <c r="B70" s="117" t="s">
        <v>2</v>
      </c>
      <c r="C70" s="118" t="s">
        <v>3</v>
      </c>
      <c r="D70" s="116" t="s">
        <v>4</v>
      </c>
      <c r="E70" s="117" t="s">
        <v>5</v>
      </c>
      <c r="F70" s="117"/>
      <c r="G70" s="117"/>
      <c r="H70" s="117"/>
      <c r="I70" s="116" t="s">
        <v>6</v>
      </c>
      <c r="J70" s="117" t="s">
        <v>7</v>
      </c>
      <c r="K70" s="117"/>
      <c r="L70" s="117"/>
      <c r="M70" s="116" t="s">
        <v>8</v>
      </c>
      <c r="N70" s="117" t="s">
        <v>9</v>
      </c>
      <c r="O70" s="117"/>
      <c r="P70"/>
      <c r="Q70" s="23"/>
    </row>
    <row r="71" spans="1:17" s="2" customFormat="1" ht="18" customHeight="1" x14ac:dyDescent="0.25">
      <c r="A71" s="116"/>
      <c r="B71" s="117"/>
      <c r="C71" s="118"/>
      <c r="D71" s="116"/>
      <c r="E71" s="117" t="s">
        <v>10</v>
      </c>
      <c r="F71" s="117"/>
      <c r="G71" s="117" t="s">
        <v>0</v>
      </c>
      <c r="H71" s="117"/>
      <c r="I71" s="116"/>
      <c r="J71" s="117" t="s">
        <v>11</v>
      </c>
      <c r="K71" s="117" t="s">
        <v>12</v>
      </c>
      <c r="L71" s="117"/>
      <c r="M71" s="116"/>
      <c r="N71" s="117" t="s">
        <v>13</v>
      </c>
      <c r="O71" s="116" t="s">
        <v>14</v>
      </c>
      <c r="P71"/>
      <c r="Q71" s="23"/>
    </row>
    <row r="72" spans="1:17" s="2" customFormat="1" ht="18" customHeight="1" x14ac:dyDescent="0.25">
      <c r="A72" s="116"/>
      <c r="B72" s="117"/>
      <c r="C72" s="118"/>
      <c r="D72" s="116"/>
      <c r="E72" s="15" t="s">
        <v>15</v>
      </c>
      <c r="F72" s="15" t="s">
        <v>16</v>
      </c>
      <c r="G72" s="15" t="s">
        <v>17</v>
      </c>
      <c r="H72" s="15" t="s">
        <v>18</v>
      </c>
      <c r="I72" s="116"/>
      <c r="J72" s="117"/>
      <c r="K72" s="15" t="s">
        <v>17</v>
      </c>
      <c r="L72" s="15" t="s">
        <v>18</v>
      </c>
      <c r="M72" s="116"/>
      <c r="N72" s="117"/>
      <c r="O72" s="116"/>
      <c r="P72"/>
      <c r="Q72" s="23"/>
    </row>
    <row r="73" spans="1:17" s="2" customFormat="1" ht="12.95" customHeight="1" x14ac:dyDescent="0.25">
      <c r="A73" s="39">
        <v>0</v>
      </c>
      <c r="B73" s="21">
        <v>1</v>
      </c>
      <c r="C73" s="21">
        <v>2</v>
      </c>
      <c r="D73" s="21">
        <v>3</v>
      </c>
      <c r="E73" s="21">
        <v>4</v>
      </c>
      <c r="F73" s="21">
        <v>5</v>
      </c>
      <c r="G73" s="21">
        <v>6</v>
      </c>
      <c r="H73" s="21">
        <v>7</v>
      </c>
      <c r="I73" s="21">
        <v>8</v>
      </c>
      <c r="J73" s="21">
        <v>9</v>
      </c>
      <c r="K73" s="21">
        <v>10</v>
      </c>
      <c r="L73" s="21">
        <v>11</v>
      </c>
      <c r="M73" s="21">
        <v>12</v>
      </c>
      <c r="N73" s="21">
        <v>13</v>
      </c>
      <c r="O73" s="21">
        <v>14</v>
      </c>
      <c r="P73"/>
      <c r="Q73" s="23"/>
    </row>
    <row r="74" spans="1:17" s="2" customFormat="1" ht="26.1" customHeight="1" x14ac:dyDescent="0.25">
      <c r="A74" s="15">
        <v>21</v>
      </c>
      <c r="B74" s="11" t="s">
        <v>104</v>
      </c>
      <c r="C74" s="19"/>
      <c r="D74" s="10" t="s">
        <v>30</v>
      </c>
      <c r="E74" s="16">
        <v>26</v>
      </c>
      <c r="F74" s="15">
        <f>E74</f>
        <v>26</v>
      </c>
      <c r="G74" s="15"/>
      <c r="H74" s="15"/>
      <c r="I74" s="20">
        <v>354.62</v>
      </c>
      <c r="J74" s="18">
        <f>SUM(E74*I74)</f>
        <v>9220.1200000000008</v>
      </c>
      <c r="K74" s="15"/>
      <c r="L74" s="15"/>
      <c r="M74" s="18">
        <f>J74</f>
        <v>9220.1200000000008</v>
      </c>
      <c r="N74" s="15"/>
      <c r="O74" s="15"/>
      <c r="P74"/>
      <c r="Q74" s="23"/>
    </row>
    <row r="75" spans="1:17" s="2" customFormat="1" ht="26.1" customHeight="1" x14ac:dyDescent="0.25">
      <c r="A75" s="15">
        <v>22</v>
      </c>
      <c r="B75" s="38" t="s">
        <v>32</v>
      </c>
      <c r="C75" s="15"/>
      <c r="D75" s="10" t="s">
        <v>30</v>
      </c>
      <c r="E75" s="15">
        <v>1</v>
      </c>
      <c r="F75" s="15">
        <f t="shared" ref="F75:F76" si="13">E75</f>
        <v>1</v>
      </c>
      <c r="G75" s="15"/>
      <c r="H75" s="15"/>
      <c r="I75" s="18">
        <v>773.5</v>
      </c>
      <c r="J75" s="18">
        <f t="shared" ref="J75:J76" si="14">SUM(E75*I75)</f>
        <v>773.5</v>
      </c>
      <c r="K75" s="15"/>
      <c r="L75" s="15"/>
      <c r="M75" s="18">
        <f t="shared" ref="M75:M76" si="15">J75</f>
        <v>773.5</v>
      </c>
      <c r="N75" s="15"/>
      <c r="O75" s="15"/>
      <c r="P75"/>
      <c r="Q75" s="23"/>
    </row>
    <row r="76" spans="1:17" s="2" customFormat="1" ht="26.1" customHeight="1" x14ac:dyDescent="0.25">
      <c r="A76" s="15">
        <v>23</v>
      </c>
      <c r="B76" s="38" t="s">
        <v>33</v>
      </c>
      <c r="C76" s="15"/>
      <c r="D76" s="10" t="s">
        <v>30</v>
      </c>
      <c r="E76" s="15">
        <v>2</v>
      </c>
      <c r="F76" s="15">
        <f t="shared" si="13"/>
        <v>2</v>
      </c>
      <c r="G76" s="15"/>
      <c r="H76" s="15"/>
      <c r="I76" s="18">
        <v>1725.5</v>
      </c>
      <c r="J76" s="18">
        <f t="shared" si="14"/>
        <v>3451</v>
      </c>
      <c r="K76" s="15"/>
      <c r="L76" s="15"/>
      <c r="M76" s="18">
        <f t="shared" si="15"/>
        <v>3451</v>
      </c>
      <c r="N76" s="15"/>
      <c r="O76" s="15"/>
      <c r="P76"/>
      <c r="Q76" s="23"/>
    </row>
    <row r="77" spans="1:17" s="2" customFormat="1" ht="26.1" customHeight="1" x14ac:dyDescent="0.25">
      <c r="A77" s="15"/>
      <c r="B77" s="38"/>
      <c r="C77" s="15"/>
      <c r="D77" s="10"/>
      <c r="E77" s="15"/>
      <c r="F77" s="15"/>
      <c r="G77" s="15"/>
      <c r="H77" s="15"/>
      <c r="I77" s="18"/>
      <c r="J77" s="18"/>
      <c r="K77" s="15"/>
      <c r="L77" s="15"/>
      <c r="M77" s="18"/>
      <c r="N77" s="15"/>
      <c r="O77" s="15"/>
      <c r="P77"/>
      <c r="Q77" s="23"/>
    </row>
    <row r="78" spans="1:17" s="2" customFormat="1" ht="26.1" customHeight="1" x14ac:dyDescent="0.25">
      <c r="A78" s="15"/>
      <c r="B78" s="38"/>
      <c r="C78" s="15"/>
      <c r="D78" s="10"/>
      <c r="E78" s="15"/>
      <c r="F78" s="15"/>
      <c r="G78" s="15"/>
      <c r="H78" s="15"/>
      <c r="I78" s="18"/>
      <c r="J78" s="18"/>
      <c r="K78" s="15"/>
      <c r="L78" s="15"/>
      <c r="M78" s="18"/>
      <c r="N78" s="15"/>
      <c r="O78" s="15"/>
      <c r="P78"/>
      <c r="Q78" s="23"/>
    </row>
    <row r="79" spans="1:17" s="2" customFormat="1" ht="26.1" customHeight="1" x14ac:dyDescent="0.25">
      <c r="A79" s="15"/>
      <c r="B79" s="17"/>
      <c r="C79" s="15"/>
      <c r="D79" s="10"/>
      <c r="E79" s="15"/>
      <c r="F79" s="15"/>
      <c r="G79" s="15"/>
      <c r="H79" s="15"/>
      <c r="I79" s="18"/>
      <c r="J79" s="18"/>
      <c r="K79" s="15"/>
      <c r="L79" s="15"/>
      <c r="M79" s="18"/>
      <c r="N79" s="15"/>
      <c r="O79" s="15"/>
      <c r="P79"/>
      <c r="Q79" s="23"/>
    </row>
    <row r="80" spans="1:17" s="2" customFormat="1" ht="26.1" customHeight="1" x14ac:dyDescent="0.25">
      <c r="A80" s="15"/>
      <c r="B80" s="29"/>
      <c r="C80" s="15"/>
      <c r="D80" s="10"/>
      <c r="E80" s="15"/>
      <c r="F80" s="15"/>
      <c r="G80" s="15"/>
      <c r="H80" s="15"/>
      <c r="I80" s="20"/>
      <c r="J80" s="18"/>
      <c r="K80" s="15"/>
      <c r="L80" s="15"/>
      <c r="M80" s="18"/>
      <c r="N80" s="15"/>
      <c r="O80" s="15"/>
      <c r="P80"/>
      <c r="Q80" s="23"/>
    </row>
    <row r="81" spans="1:18" s="2" customFormat="1" ht="26.1" customHeight="1" x14ac:dyDescent="0.25">
      <c r="A81" s="15"/>
      <c r="B81" s="17"/>
      <c r="C81" s="15"/>
      <c r="D81" s="10"/>
      <c r="E81" s="15"/>
      <c r="F81" s="15"/>
      <c r="G81" s="15"/>
      <c r="H81" s="15"/>
      <c r="I81" s="18"/>
      <c r="J81" s="18"/>
      <c r="K81" s="15"/>
      <c r="L81" s="15"/>
      <c r="M81" s="18"/>
      <c r="N81" s="15"/>
      <c r="O81" s="15"/>
      <c r="P81"/>
      <c r="Q81" s="23"/>
    </row>
    <row r="82" spans="1:18" s="2" customFormat="1" ht="26.1" customHeight="1" x14ac:dyDescent="0.25">
      <c r="A82" s="15"/>
      <c r="B82" s="17"/>
      <c r="C82" s="15"/>
      <c r="D82" s="10"/>
      <c r="E82" s="15"/>
      <c r="F82" s="15"/>
      <c r="G82" s="15"/>
      <c r="H82" s="15"/>
      <c r="I82" s="18"/>
      <c r="J82" s="18"/>
      <c r="K82" s="15"/>
      <c r="L82" s="15"/>
      <c r="M82" s="18"/>
      <c r="N82" s="15"/>
      <c r="O82" s="15"/>
      <c r="P82"/>
      <c r="Q82" s="23"/>
    </row>
    <row r="83" spans="1:18" s="2" customFormat="1" ht="26.1" customHeight="1" x14ac:dyDescent="0.25">
      <c r="A83" s="15"/>
      <c r="B83" s="14"/>
      <c r="C83" s="15"/>
      <c r="D83" s="10"/>
      <c r="E83" s="15"/>
      <c r="F83" s="15"/>
      <c r="G83" s="15"/>
      <c r="H83" s="15"/>
      <c r="I83" s="20"/>
      <c r="J83" s="18"/>
      <c r="K83" s="15"/>
      <c r="L83" s="15"/>
      <c r="M83" s="18"/>
      <c r="N83" s="15"/>
      <c r="O83" s="15"/>
      <c r="P83"/>
      <c r="Q83" s="23"/>
    </row>
    <row r="84" spans="1:18" s="2" customFormat="1" ht="24.95" customHeight="1" x14ac:dyDescent="0.25">
      <c r="A84" s="111" t="s">
        <v>19</v>
      </c>
      <c r="B84" s="111"/>
      <c r="C84" s="15"/>
      <c r="D84" s="15"/>
      <c r="E84" s="15"/>
      <c r="F84" s="15"/>
      <c r="G84" s="15"/>
      <c r="H84" s="15"/>
      <c r="I84" s="18"/>
      <c r="J84" s="18"/>
      <c r="K84" s="15"/>
      <c r="L84" s="15"/>
      <c r="M84" s="41">
        <f>SUM(M74:M83)</f>
        <v>13444.62</v>
      </c>
      <c r="N84" s="15"/>
      <c r="O84" s="15"/>
      <c r="P84"/>
      <c r="Q84" s="23"/>
    </row>
    <row r="85" spans="1:18" s="2" customFormat="1" ht="24.95" customHeight="1" x14ac:dyDescent="0.25">
      <c r="A85" s="111" t="s">
        <v>20</v>
      </c>
      <c r="B85" s="111"/>
      <c r="C85" s="15"/>
      <c r="D85" s="15"/>
      <c r="E85" s="15"/>
      <c r="F85" s="15"/>
      <c r="G85" s="15"/>
      <c r="H85" s="15"/>
      <c r="I85" s="18"/>
      <c r="J85" s="18"/>
      <c r="K85" s="15"/>
      <c r="L85" s="15"/>
      <c r="M85" s="41">
        <f>SUM(M42,M63,M84)</f>
        <v>355884.97</v>
      </c>
      <c r="N85" s="15"/>
      <c r="O85" s="15"/>
      <c r="P85"/>
      <c r="Q85" s="51"/>
      <c r="R85" s="45"/>
    </row>
    <row r="86" spans="1:18" s="2" customFormat="1" ht="24.95" customHeight="1" x14ac:dyDescent="0.25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/>
      <c r="Q86" s="23"/>
    </row>
    <row r="87" spans="1:18" s="2" customFormat="1" ht="30" customHeight="1" x14ac:dyDescent="0.25">
      <c r="A87" s="133"/>
      <c r="B87" s="133"/>
      <c r="C87" s="137"/>
      <c r="D87" s="137"/>
      <c r="E87" s="137"/>
      <c r="F87" s="137"/>
      <c r="G87" s="137"/>
      <c r="H87" s="137"/>
      <c r="I87" s="1"/>
      <c r="J87" s="1"/>
      <c r="K87" s="138"/>
      <c r="L87" s="139"/>
      <c r="M87" s="57"/>
      <c r="N87" s="134"/>
      <c r="O87" s="134"/>
      <c r="P87"/>
      <c r="Q87" s="23"/>
    </row>
    <row r="88" spans="1:18" s="2" customFormat="1" ht="30" customHeight="1" x14ac:dyDescent="0.25">
      <c r="A88" s="133"/>
      <c r="B88" s="133"/>
      <c r="C88" s="134"/>
      <c r="D88" s="134"/>
      <c r="E88" s="134"/>
      <c r="F88" s="134"/>
      <c r="G88" s="134"/>
      <c r="H88" s="134"/>
      <c r="I88" s="8"/>
      <c r="J88" s="56"/>
      <c r="K88" s="135"/>
      <c r="L88" s="136"/>
      <c r="M88" s="56"/>
      <c r="N88" s="134"/>
      <c r="O88" s="134"/>
      <c r="P88"/>
      <c r="Q88" s="23"/>
    </row>
    <row r="89" spans="1:18" s="2" customFormat="1" ht="26.1" customHeight="1" x14ac:dyDescent="0.25">
      <c r="A89" s="122" t="s">
        <v>22</v>
      </c>
      <c r="B89" s="116"/>
      <c r="C89" s="122" t="s">
        <v>23</v>
      </c>
      <c r="D89" s="116"/>
      <c r="E89" s="116"/>
      <c r="F89" s="116"/>
      <c r="G89" s="116"/>
      <c r="H89" s="116"/>
      <c r="I89" s="116"/>
      <c r="J89" s="123" t="s">
        <v>111</v>
      </c>
      <c r="K89" s="124"/>
      <c r="L89" s="124"/>
      <c r="M89" s="124"/>
      <c r="N89" s="125"/>
      <c r="O89" s="119">
        <v>1</v>
      </c>
      <c r="P89"/>
      <c r="Q89" s="23"/>
    </row>
    <row r="90" spans="1:18" s="2" customFormat="1" ht="27.95" customHeight="1" x14ac:dyDescent="0.25">
      <c r="A90" s="116"/>
      <c r="B90" s="116"/>
      <c r="C90" s="116"/>
      <c r="D90" s="116"/>
      <c r="E90" s="116"/>
      <c r="F90" s="116"/>
      <c r="G90" s="116"/>
      <c r="H90" s="116"/>
      <c r="I90" s="116"/>
      <c r="J90" s="126" t="s">
        <v>112</v>
      </c>
      <c r="K90" s="126"/>
      <c r="L90" s="126"/>
      <c r="M90" s="126"/>
      <c r="N90" s="126"/>
      <c r="O90" s="119"/>
      <c r="P90"/>
      <c r="Q90" s="23"/>
    </row>
    <row r="91" spans="1:18" s="2" customFormat="1" ht="18" customHeight="1" x14ac:dyDescent="0.25">
      <c r="A91" s="116" t="s">
        <v>1</v>
      </c>
      <c r="B91" s="117" t="s">
        <v>2</v>
      </c>
      <c r="C91" s="118" t="s">
        <v>3</v>
      </c>
      <c r="D91" s="116" t="s">
        <v>4</v>
      </c>
      <c r="E91" s="117" t="s">
        <v>5</v>
      </c>
      <c r="F91" s="117"/>
      <c r="G91" s="117"/>
      <c r="H91" s="117"/>
      <c r="I91" s="116" t="s">
        <v>6</v>
      </c>
      <c r="J91" s="117" t="s">
        <v>7</v>
      </c>
      <c r="K91" s="117"/>
      <c r="L91" s="117"/>
      <c r="M91" s="116" t="s">
        <v>8</v>
      </c>
      <c r="N91" s="117" t="s">
        <v>9</v>
      </c>
      <c r="O91" s="117"/>
      <c r="P91"/>
      <c r="Q91" s="23"/>
    </row>
    <row r="92" spans="1:18" s="2" customFormat="1" ht="18" customHeight="1" x14ac:dyDescent="0.25">
      <c r="A92" s="116"/>
      <c r="B92" s="117"/>
      <c r="C92" s="118"/>
      <c r="D92" s="116"/>
      <c r="E92" s="117" t="s">
        <v>10</v>
      </c>
      <c r="F92" s="117"/>
      <c r="G92" s="117" t="s">
        <v>0</v>
      </c>
      <c r="H92" s="117"/>
      <c r="I92" s="116"/>
      <c r="J92" s="117" t="s">
        <v>11</v>
      </c>
      <c r="K92" s="117" t="s">
        <v>12</v>
      </c>
      <c r="L92" s="117"/>
      <c r="M92" s="116"/>
      <c r="N92" s="117" t="s">
        <v>13</v>
      </c>
      <c r="O92" s="116" t="s">
        <v>14</v>
      </c>
      <c r="P92"/>
      <c r="Q92" s="23"/>
    </row>
    <row r="93" spans="1:18" s="2" customFormat="1" ht="18" customHeight="1" x14ac:dyDescent="0.25">
      <c r="A93" s="116"/>
      <c r="B93" s="117"/>
      <c r="C93" s="118"/>
      <c r="D93" s="116"/>
      <c r="E93" s="15" t="s">
        <v>15</v>
      </c>
      <c r="F93" s="15" t="s">
        <v>16</v>
      </c>
      <c r="G93" s="15" t="s">
        <v>17</v>
      </c>
      <c r="H93" s="15" t="s">
        <v>18</v>
      </c>
      <c r="I93" s="116"/>
      <c r="J93" s="117"/>
      <c r="K93" s="15" t="s">
        <v>17</v>
      </c>
      <c r="L93" s="15" t="s">
        <v>18</v>
      </c>
      <c r="M93" s="116"/>
      <c r="N93" s="117"/>
      <c r="O93" s="116"/>
      <c r="P93"/>
      <c r="Q93" s="23"/>
    </row>
    <row r="94" spans="1:18" s="2" customFormat="1" ht="12.95" customHeight="1" x14ac:dyDescent="0.25">
      <c r="A94" s="39">
        <v>0</v>
      </c>
      <c r="B94" s="21">
        <v>1</v>
      </c>
      <c r="C94" s="21">
        <v>2</v>
      </c>
      <c r="D94" s="21">
        <v>3</v>
      </c>
      <c r="E94" s="21">
        <v>4</v>
      </c>
      <c r="F94" s="21">
        <v>5</v>
      </c>
      <c r="G94" s="21">
        <v>6</v>
      </c>
      <c r="H94" s="21">
        <v>7</v>
      </c>
      <c r="I94" s="21">
        <v>8</v>
      </c>
      <c r="J94" s="21">
        <v>9</v>
      </c>
      <c r="K94" s="21">
        <v>10</v>
      </c>
      <c r="L94" s="21">
        <v>11</v>
      </c>
      <c r="M94" s="21">
        <v>12</v>
      </c>
      <c r="N94" s="21">
        <v>13</v>
      </c>
      <c r="O94" s="21">
        <v>14</v>
      </c>
      <c r="P94"/>
      <c r="Q94" s="23"/>
    </row>
    <row r="95" spans="1:18" s="2" customFormat="1" ht="26.1" customHeight="1" x14ac:dyDescent="0.25">
      <c r="A95" s="15">
        <v>1</v>
      </c>
      <c r="B95" s="11" t="s">
        <v>36</v>
      </c>
      <c r="C95" s="19"/>
      <c r="D95" s="10" t="s">
        <v>30</v>
      </c>
      <c r="E95" s="16">
        <v>1</v>
      </c>
      <c r="F95" s="15">
        <f>E95</f>
        <v>1</v>
      </c>
      <c r="G95" s="15"/>
      <c r="H95" s="15"/>
      <c r="I95" s="40">
        <v>1785</v>
      </c>
      <c r="J95" s="18">
        <f>SUM(E95*I95)</f>
        <v>1785</v>
      </c>
      <c r="K95" s="15"/>
      <c r="L95" s="15"/>
      <c r="M95" s="18">
        <f>J95</f>
        <v>1785</v>
      </c>
      <c r="N95" s="15"/>
      <c r="O95" s="15"/>
      <c r="P95"/>
      <c r="Q95" s="23"/>
    </row>
    <row r="96" spans="1:18" s="2" customFormat="1" ht="26.1" customHeight="1" x14ac:dyDescent="0.25">
      <c r="A96" s="15">
        <v>2</v>
      </c>
      <c r="B96" s="38" t="s">
        <v>37</v>
      </c>
      <c r="C96" s="15"/>
      <c r="D96" s="10" t="s">
        <v>30</v>
      </c>
      <c r="E96" s="15">
        <v>2</v>
      </c>
      <c r="F96" s="15">
        <f t="shared" ref="F96:F104" si="16">E96</f>
        <v>2</v>
      </c>
      <c r="G96" s="15"/>
      <c r="H96" s="15"/>
      <c r="I96" s="18">
        <v>2142</v>
      </c>
      <c r="J96" s="18">
        <f t="shared" ref="J96:J104" si="17">SUM(E96*I96)</f>
        <v>4284</v>
      </c>
      <c r="K96" s="15"/>
      <c r="L96" s="15"/>
      <c r="M96" s="18">
        <f t="shared" ref="M96:M104" si="18">J96</f>
        <v>4284</v>
      </c>
      <c r="N96" s="15"/>
      <c r="O96" s="15"/>
      <c r="P96"/>
      <c r="Q96" s="23"/>
    </row>
    <row r="97" spans="1:17" s="2" customFormat="1" ht="26.1" customHeight="1" x14ac:dyDescent="0.25">
      <c r="A97" s="15">
        <v>3</v>
      </c>
      <c r="B97" s="38" t="s">
        <v>38</v>
      </c>
      <c r="C97" s="15"/>
      <c r="D97" s="10" t="s">
        <v>30</v>
      </c>
      <c r="E97" s="15">
        <v>2</v>
      </c>
      <c r="F97" s="15">
        <f t="shared" si="16"/>
        <v>2</v>
      </c>
      <c r="G97" s="15"/>
      <c r="H97" s="15"/>
      <c r="I97" s="18">
        <v>297.5</v>
      </c>
      <c r="J97" s="18">
        <f t="shared" si="17"/>
        <v>595</v>
      </c>
      <c r="K97" s="15"/>
      <c r="L97" s="15"/>
      <c r="M97" s="18">
        <f t="shared" si="18"/>
        <v>595</v>
      </c>
      <c r="N97" s="15"/>
      <c r="O97" s="15"/>
      <c r="P97"/>
      <c r="Q97" s="23"/>
    </row>
    <row r="98" spans="1:17" s="2" customFormat="1" ht="26.1" customHeight="1" x14ac:dyDescent="0.25">
      <c r="A98" s="15">
        <v>4</v>
      </c>
      <c r="B98" s="38" t="s">
        <v>106</v>
      </c>
      <c r="C98" s="15"/>
      <c r="D98" s="10" t="s">
        <v>105</v>
      </c>
      <c r="E98" s="15">
        <v>2</v>
      </c>
      <c r="F98" s="15">
        <f t="shared" si="16"/>
        <v>2</v>
      </c>
      <c r="G98" s="15"/>
      <c r="H98" s="15"/>
      <c r="I98" s="18">
        <v>119</v>
      </c>
      <c r="J98" s="18">
        <f t="shared" si="17"/>
        <v>238</v>
      </c>
      <c r="K98" s="15"/>
      <c r="L98" s="15"/>
      <c r="M98" s="18">
        <f t="shared" si="18"/>
        <v>238</v>
      </c>
      <c r="N98" s="15"/>
      <c r="O98" s="15"/>
      <c r="P98"/>
      <c r="Q98" s="23"/>
    </row>
    <row r="99" spans="1:17" s="2" customFormat="1" ht="26.1" customHeight="1" x14ac:dyDescent="0.25">
      <c r="A99" s="15">
        <v>5</v>
      </c>
      <c r="B99" s="38" t="s">
        <v>107</v>
      </c>
      <c r="C99" s="15"/>
      <c r="D99" s="10" t="s">
        <v>105</v>
      </c>
      <c r="E99" s="15">
        <v>3</v>
      </c>
      <c r="F99" s="15">
        <f t="shared" si="16"/>
        <v>3</v>
      </c>
      <c r="G99" s="15"/>
      <c r="H99" s="15"/>
      <c r="I99" s="18">
        <v>160.65</v>
      </c>
      <c r="J99" s="18">
        <f t="shared" si="17"/>
        <v>481.95000000000005</v>
      </c>
      <c r="K99" s="15"/>
      <c r="L99" s="15"/>
      <c r="M99" s="18">
        <f t="shared" si="18"/>
        <v>481.95000000000005</v>
      </c>
      <c r="N99" s="15"/>
      <c r="O99" s="15"/>
      <c r="P99"/>
      <c r="Q99" s="23"/>
    </row>
    <row r="100" spans="1:17" s="2" customFormat="1" ht="26.1" customHeight="1" x14ac:dyDescent="0.25">
      <c r="A100" s="15">
        <v>6</v>
      </c>
      <c r="B100" s="17" t="s">
        <v>52</v>
      </c>
      <c r="C100" s="15"/>
      <c r="D100" s="10" t="s">
        <v>30</v>
      </c>
      <c r="E100" s="15">
        <v>1</v>
      </c>
      <c r="F100" s="15">
        <f t="shared" si="16"/>
        <v>1</v>
      </c>
      <c r="G100" s="15"/>
      <c r="H100" s="15"/>
      <c r="I100" s="18">
        <v>1785</v>
      </c>
      <c r="J100" s="18">
        <f t="shared" si="17"/>
        <v>1785</v>
      </c>
      <c r="K100" s="15"/>
      <c r="L100" s="15"/>
      <c r="M100" s="18">
        <f t="shared" si="18"/>
        <v>1785</v>
      </c>
      <c r="N100" s="15"/>
      <c r="O100" s="15"/>
      <c r="P100"/>
      <c r="Q100" s="23"/>
    </row>
    <row r="101" spans="1:17" s="2" customFormat="1" ht="26.1" customHeight="1" x14ac:dyDescent="0.25">
      <c r="A101" s="15">
        <v>7</v>
      </c>
      <c r="B101" s="29" t="s">
        <v>39</v>
      </c>
      <c r="C101" s="15"/>
      <c r="D101" s="10" t="s">
        <v>30</v>
      </c>
      <c r="E101" s="15">
        <v>10</v>
      </c>
      <c r="F101" s="15">
        <f t="shared" si="16"/>
        <v>10</v>
      </c>
      <c r="G101" s="15"/>
      <c r="H101" s="15"/>
      <c r="I101" s="40">
        <v>142.80000000000001</v>
      </c>
      <c r="J101" s="18">
        <f t="shared" si="17"/>
        <v>1428</v>
      </c>
      <c r="K101" s="15"/>
      <c r="L101" s="15"/>
      <c r="M101" s="18">
        <f t="shared" si="18"/>
        <v>1428</v>
      </c>
      <c r="N101" s="15"/>
      <c r="O101" s="15"/>
      <c r="P101"/>
      <c r="Q101" s="23"/>
    </row>
    <row r="102" spans="1:17" s="2" customFormat="1" ht="26.1" customHeight="1" x14ac:dyDescent="0.25">
      <c r="A102" s="15">
        <v>8</v>
      </c>
      <c r="B102" s="17" t="s">
        <v>40</v>
      </c>
      <c r="C102" s="15"/>
      <c r="D102" s="10" t="s">
        <v>30</v>
      </c>
      <c r="E102" s="15">
        <v>10</v>
      </c>
      <c r="F102" s="15">
        <f t="shared" si="16"/>
        <v>10</v>
      </c>
      <c r="G102" s="15"/>
      <c r="H102" s="15"/>
      <c r="I102" s="18">
        <v>196.35</v>
      </c>
      <c r="J102" s="18">
        <f t="shared" si="17"/>
        <v>1963.5</v>
      </c>
      <c r="K102" s="15"/>
      <c r="L102" s="15"/>
      <c r="M102" s="18">
        <f t="shared" si="18"/>
        <v>1963.5</v>
      </c>
      <c r="N102" s="15"/>
      <c r="O102" s="15"/>
      <c r="P102"/>
      <c r="Q102" s="23"/>
    </row>
    <row r="103" spans="1:17" s="2" customFormat="1" ht="26.1" customHeight="1" x14ac:dyDescent="0.25">
      <c r="A103" s="15">
        <v>9</v>
      </c>
      <c r="B103" s="17" t="s">
        <v>41</v>
      </c>
      <c r="C103" s="15"/>
      <c r="D103" s="10" t="s">
        <v>30</v>
      </c>
      <c r="E103" s="15">
        <v>10</v>
      </c>
      <c r="F103" s="15">
        <f t="shared" si="16"/>
        <v>10</v>
      </c>
      <c r="G103" s="15"/>
      <c r="H103" s="15"/>
      <c r="I103" s="18">
        <v>178.5</v>
      </c>
      <c r="J103" s="18">
        <f t="shared" si="17"/>
        <v>1785</v>
      </c>
      <c r="K103" s="15"/>
      <c r="L103" s="15"/>
      <c r="M103" s="18">
        <f t="shared" si="18"/>
        <v>1785</v>
      </c>
      <c r="N103" s="15"/>
      <c r="O103" s="15"/>
      <c r="P103"/>
      <c r="Q103" s="23"/>
    </row>
    <row r="104" spans="1:17" s="2" customFormat="1" ht="26.1" customHeight="1" x14ac:dyDescent="0.25">
      <c r="A104" s="15">
        <v>10</v>
      </c>
      <c r="B104" s="14" t="s">
        <v>42</v>
      </c>
      <c r="C104" s="15"/>
      <c r="D104" s="10" t="s">
        <v>30</v>
      </c>
      <c r="E104" s="15">
        <v>10</v>
      </c>
      <c r="F104" s="15">
        <f t="shared" si="16"/>
        <v>10</v>
      </c>
      <c r="G104" s="15"/>
      <c r="H104" s="15"/>
      <c r="I104" s="40">
        <v>178.5</v>
      </c>
      <c r="J104" s="18">
        <f t="shared" si="17"/>
        <v>1785</v>
      </c>
      <c r="K104" s="15"/>
      <c r="L104" s="15"/>
      <c r="M104" s="18">
        <f t="shared" si="18"/>
        <v>1785</v>
      </c>
      <c r="N104" s="15"/>
      <c r="O104" s="15"/>
      <c r="P104"/>
      <c r="Q104" s="23"/>
    </row>
    <row r="105" spans="1:17" s="2" customFormat="1" ht="24.95" customHeight="1" x14ac:dyDescent="0.25">
      <c r="A105" s="111" t="s">
        <v>19</v>
      </c>
      <c r="B105" s="111"/>
      <c r="C105" s="15"/>
      <c r="D105" s="15"/>
      <c r="E105" s="15"/>
      <c r="F105" s="15"/>
      <c r="G105" s="15"/>
      <c r="H105" s="15"/>
      <c r="I105" s="18"/>
      <c r="J105" s="18"/>
      <c r="K105" s="15"/>
      <c r="L105" s="15"/>
      <c r="M105" s="41">
        <f>SUM(M95:M104)</f>
        <v>16130.45</v>
      </c>
      <c r="N105" s="15"/>
      <c r="O105" s="15"/>
      <c r="P105"/>
      <c r="Q105" s="23"/>
    </row>
    <row r="106" spans="1:17" s="2" customFormat="1" ht="24.95" customHeight="1" x14ac:dyDescent="0.25">
      <c r="A106" s="111" t="s">
        <v>20</v>
      </c>
      <c r="B106" s="111"/>
      <c r="C106" s="15"/>
      <c r="D106" s="15"/>
      <c r="E106" s="15"/>
      <c r="F106" s="15"/>
      <c r="G106" s="15"/>
      <c r="H106" s="15"/>
      <c r="I106" s="18"/>
      <c r="J106" s="18"/>
      <c r="K106" s="15"/>
      <c r="L106" s="15"/>
      <c r="M106" s="41">
        <f>M105</f>
        <v>16130.45</v>
      </c>
      <c r="N106" s="15"/>
      <c r="O106" s="15"/>
      <c r="P106"/>
      <c r="Q106" s="23"/>
    </row>
    <row r="107" spans="1:17" s="2" customFormat="1" ht="24.95" customHeight="1" x14ac:dyDescent="0.25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/>
      <c r="Q107" s="23"/>
    </row>
    <row r="108" spans="1:17" s="2" customFormat="1" ht="30" customHeight="1" x14ac:dyDescent="0.25">
      <c r="A108" s="133"/>
      <c r="B108" s="133"/>
      <c r="C108" s="137"/>
      <c r="D108" s="137"/>
      <c r="E108" s="137"/>
      <c r="F108" s="137"/>
      <c r="G108" s="137"/>
      <c r="H108" s="137"/>
      <c r="I108" s="1"/>
      <c r="J108" s="1"/>
      <c r="K108" s="138"/>
      <c r="L108" s="139"/>
      <c r="M108" s="57"/>
      <c r="N108" s="134"/>
      <c r="O108" s="134"/>
      <c r="P108"/>
      <c r="Q108" s="23"/>
    </row>
    <row r="109" spans="1:17" s="2" customFormat="1" ht="30" customHeight="1" x14ac:dyDescent="0.25">
      <c r="A109" s="133"/>
      <c r="B109" s="133"/>
      <c r="C109" s="134"/>
      <c r="D109" s="134"/>
      <c r="E109" s="134"/>
      <c r="F109" s="134"/>
      <c r="G109" s="134"/>
      <c r="H109" s="134"/>
      <c r="I109" s="8"/>
      <c r="J109" s="56"/>
      <c r="K109" s="135"/>
      <c r="L109" s="136"/>
      <c r="M109" s="56"/>
      <c r="N109" s="134"/>
      <c r="O109" s="134"/>
      <c r="P109"/>
      <c r="Q109" s="23"/>
    </row>
    <row r="110" spans="1:17" s="2" customFormat="1" ht="26.1" customHeight="1" x14ac:dyDescent="0.25">
      <c r="A110" s="122" t="s">
        <v>22</v>
      </c>
      <c r="B110" s="116"/>
      <c r="C110" s="122" t="s">
        <v>23</v>
      </c>
      <c r="D110" s="116"/>
      <c r="E110" s="116"/>
      <c r="F110" s="116"/>
      <c r="G110" s="116"/>
      <c r="H110" s="116"/>
      <c r="I110" s="116"/>
      <c r="J110" s="123" t="s">
        <v>111</v>
      </c>
      <c r="K110" s="124"/>
      <c r="L110" s="124"/>
      <c r="M110" s="124"/>
      <c r="N110" s="125"/>
      <c r="O110" s="119">
        <v>2</v>
      </c>
      <c r="P110"/>
      <c r="Q110" s="23"/>
    </row>
    <row r="111" spans="1:17" s="2" customFormat="1" ht="27.95" customHeight="1" x14ac:dyDescent="0.25">
      <c r="A111" s="116"/>
      <c r="B111" s="116"/>
      <c r="C111" s="116"/>
      <c r="D111" s="116"/>
      <c r="E111" s="116"/>
      <c r="F111" s="116"/>
      <c r="G111" s="116"/>
      <c r="H111" s="116"/>
      <c r="I111" s="116"/>
      <c r="J111" s="126" t="s">
        <v>112</v>
      </c>
      <c r="K111" s="126"/>
      <c r="L111" s="126"/>
      <c r="M111" s="126"/>
      <c r="N111" s="126"/>
      <c r="O111" s="119"/>
      <c r="P111"/>
      <c r="Q111" s="23"/>
    </row>
    <row r="112" spans="1:17" s="2" customFormat="1" ht="18" customHeight="1" x14ac:dyDescent="0.25">
      <c r="A112" s="116" t="s">
        <v>1</v>
      </c>
      <c r="B112" s="117" t="s">
        <v>2</v>
      </c>
      <c r="C112" s="118" t="s">
        <v>3</v>
      </c>
      <c r="D112" s="116" t="s">
        <v>4</v>
      </c>
      <c r="E112" s="117" t="s">
        <v>5</v>
      </c>
      <c r="F112" s="117"/>
      <c r="G112" s="117"/>
      <c r="H112" s="117"/>
      <c r="I112" s="116" t="s">
        <v>6</v>
      </c>
      <c r="J112" s="117" t="s">
        <v>7</v>
      </c>
      <c r="K112" s="117"/>
      <c r="L112" s="117"/>
      <c r="M112" s="116" t="s">
        <v>8</v>
      </c>
      <c r="N112" s="117" t="s">
        <v>9</v>
      </c>
      <c r="O112" s="117"/>
      <c r="P112"/>
      <c r="Q112" s="23"/>
    </row>
    <row r="113" spans="1:17" s="2" customFormat="1" ht="18" customHeight="1" x14ac:dyDescent="0.25">
      <c r="A113" s="116"/>
      <c r="B113" s="117"/>
      <c r="C113" s="118"/>
      <c r="D113" s="116"/>
      <c r="E113" s="117" t="s">
        <v>10</v>
      </c>
      <c r="F113" s="117"/>
      <c r="G113" s="117" t="s">
        <v>0</v>
      </c>
      <c r="H113" s="117"/>
      <c r="I113" s="116"/>
      <c r="J113" s="117" t="s">
        <v>11</v>
      </c>
      <c r="K113" s="117" t="s">
        <v>12</v>
      </c>
      <c r="L113" s="117"/>
      <c r="M113" s="116"/>
      <c r="N113" s="117" t="s">
        <v>13</v>
      </c>
      <c r="O113" s="116" t="s">
        <v>14</v>
      </c>
      <c r="P113"/>
      <c r="Q113" s="23"/>
    </row>
    <row r="114" spans="1:17" s="2" customFormat="1" ht="18" customHeight="1" x14ac:dyDescent="0.25">
      <c r="A114" s="116"/>
      <c r="B114" s="117"/>
      <c r="C114" s="118"/>
      <c r="D114" s="116"/>
      <c r="E114" s="15" t="s">
        <v>15</v>
      </c>
      <c r="F114" s="15" t="s">
        <v>16</v>
      </c>
      <c r="G114" s="15" t="s">
        <v>17</v>
      </c>
      <c r="H114" s="15" t="s">
        <v>18</v>
      </c>
      <c r="I114" s="116"/>
      <c r="J114" s="117"/>
      <c r="K114" s="15" t="s">
        <v>17</v>
      </c>
      <c r="L114" s="15" t="s">
        <v>18</v>
      </c>
      <c r="M114" s="116"/>
      <c r="N114" s="117"/>
      <c r="O114" s="116"/>
      <c r="P114"/>
      <c r="Q114" s="23"/>
    </row>
    <row r="115" spans="1:17" s="2" customFormat="1" ht="12.95" customHeight="1" x14ac:dyDescent="0.25">
      <c r="A115" s="39">
        <v>0</v>
      </c>
      <c r="B115" s="21">
        <v>1</v>
      </c>
      <c r="C115" s="21">
        <v>2</v>
      </c>
      <c r="D115" s="21">
        <v>3</v>
      </c>
      <c r="E115" s="21">
        <v>4</v>
      </c>
      <c r="F115" s="21">
        <v>5</v>
      </c>
      <c r="G115" s="21">
        <v>6</v>
      </c>
      <c r="H115" s="21">
        <v>7</v>
      </c>
      <c r="I115" s="21">
        <v>8</v>
      </c>
      <c r="J115" s="21">
        <v>9</v>
      </c>
      <c r="K115" s="21">
        <v>10</v>
      </c>
      <c r="L115" s="21">
        <v>11</v>
      </c>
      <c r="M115" s="21">
        <v>12</v>
      </c>
      <c r="N115" s="21">
        <v>13</v>
      </c>
      <c r="O115" s="21">
        <v>14</v>
      </c>
      <c r="P115"/>
      <c r="Q115" s="23"/>
    </row>
    <row r="116" spans="1:17" s="2" customFormat="1" ht="26.1" customHeight="1" x14ac:dyDescent="0.25">
      <c r="A116" s="15">
        <v>11</v>
      </c>
      <c r="B116" s="38" t="s">
        <v>43</v>
      </c>
      <c r="C116" s="15"/>
      <c r="D116" s="10" t="s">
        <v>30</v>
      </c>
      <c r="E116" s="15">
        <v>32</v>
      </c>
      <c r="F116" s="15">
        <f t="shared" ref="F116:F124" si="19">E116</f>
        <v>32</v>
      </c>
      <c r="G116" s="15"/>
      <c r="H116" s="15"/>
      <c r="I116" s="18">
        <v>89.25</v>
      </c>
      <c r="J116" s="18">
        <f>SUM(E116*I116)</f>
        <v>2856</v>
      </c>
      <c r="K116" s="15"/>
      <c r="L116" s="15"/>
      <c r="M116" s="18">
        <f>J116</f>
        <v>2856</v>
      </c>
      <c r="N116" s="15"/>
      <c r="O116" s="15"/>
      <c r="P116"/>
      <c r="Q116" s="23"/>
    </row>
    <row r="117" spans="1:17" s="2" customFormat="1" ht="26.1" customHeight="1" x14ac:dyDescent="0.25">
      <c r="A117" s="15">
        <v>12</v>
      </c>
      <c r="B117" s="38" t="s">
        <v>44</v>
      </c>
      <c r="C117" s="15"/>
      <c r="D117" s="10" t="s">
        <v>30</v>
      </c>
      <c r="E117" s="15">
        <v>2</v>
      </c>
      <c r="F117" s="15">
        <f t="shared" si="19"/>
        <v>2</v>
      </c>
      <c r="G117" s="15"/>
      <c r="H117" s="15"/>
      <c r="I117" s="18">
        <v>238</v>
      </c>
      <c r="J117" s="18">
        <f t="shared" ref="J117:J125" si="20">SUM(E117*I117)</f>
        <v>476</v>
      </c>
      <c r="K117" s="15"/>
      <c r="L117" s="15"/>
      <c r="M117" s="18">
        <f t="shared" ref="M117:M125" si="21">J117</f>
        <v>476</v>
      </c>
      <c r="N117" s="15"/>
      <c r="O117" s="15"/>
      <c r="P117"/>
      <c r="Q117" s="23"/>
    </row>
    <row r="118" spans="1:17" s="2" customFormat="1" ht="26.1" customHeight="1" x14ac:dyDescent="0.25">
      <c r="A118" s="15">
        <v>13</v>
      </c>
      <c r="B118" s="38" t="s">
        <v>108</v>
      </c>
      <c r="C118" s="15"/>
      <c r="D118" s="10" t="s">
        <v>105</v>
      </c>
      <c r="E118" s="15">
        <v>4</v>
      </c>
      <c r="F118" s="15">
        <f t="shared" si="19"/>
        <v>4</v>
      </c>
      <c r="G118" s="15"/>
      <c r="H118" s="15"/>
      <c r="I118" s="18">
        <v>142.80000000000001</v>
      </c>
      <c r="J118" s="18">
        <f t="shared" si="20"/>
        <v>571.20000000000005</v>
      </c>
      <c r="K118" s="15"/>
      <c r="L118" s="15"/>
      <c r="M118" s="18">
        <f t="shared" si="21"/>
        <v>571.20000000000005</v>
      </c>
      <c r="N118" s="15"/>
      <c r="O118" s="15"/>
      <c r="P118"/>
      <c r="Q118" s="23"/>
    </row>
    <row r="119" spans="1:17" s="2" customFormat="1" ht="26.1" customHeight="1" x14ac:dyDescent="0.25">
      <c r="A119" s="15">
        <v>14</v>
      </c>
      <c r="B119" s="38" t="s">
        <v>109</v>
      </c>
      <c r="C119" s="15"/>
      <c r="D119" s="10" t="s">
        <v>105</v>
      </c>
      <c r="E119" s="15">
        <v>4</v>
      </c>
      <c r="F119" s="15">
        <f t="shared" si="19"/>
        <v>4</v>
      </c>
      <c r="G119" s="15"/>
      <c r="H119" s="15"/>
      <c r="I119" s="18">
        <v>32.130000000000003</v>
      </c>
      <c r="J119" s="18">
        <f t="shared" si="20"/>
        <v>128.52000000000001</v>
      </c>
      <c r="K119" s="15"/>
      <c r="L119" s="15"/>
      <c r="M119" s="18">
        <f t="shared" si="21"/>
        <v>128.52000000000001</v>
      </c>
      <c r="N119" s="15"/>
      <c r="O119" s="15"/>
      <c r="P119"/>
      <c r="Q119" s="23"/>
    </row>
    <row r="120" spans="1:17" s="2" customFormat="1" ht="26.1" customHeight="1" x14ac:dyDescent="0.25">
      <c r="A120" s="15">
        <v>15</v>
      </c>
      <c r="B120" s="17" t="s">
        <v>49</v>
      </c>
      <c r="C120" s="15"/>
      <c r="D120" s="10" t="s">
        <v>30</v>
      </c>
      <c r="E120" s="15">
        <v>1</v>
      </c>
      <c r="F120" s="15">
        <f t="shared" si="19"/>
        <v>1</v>
      </c>
      <c r="G120" s="15"/>
      <c r="H120" s="15"/>
      <c r="I120" s="18">
        <v>357</v>
      </c>
      <c r="J120" s="18">
        <f t="shared" si="20"/>
        <v>357</v>
      </c>
      <c r="K120" s="15"/>
      <c r="L120" s="15"/>
      <c r="M120" s="18">
        <f t="shared" si="21"/>
        <v>357</v>
      </c>
      <c r="N120" s="15"/>
      <c r="O120" s="15"/>
      <c r="P120"/>
      <c r="Q120" s="23"/>
    </row>
    <row r="121" spans="1:17" s="2" customFormat="1" ht="26.1" customHeight="1" x14ac:dyDescent="0.25">
      <c r="A121" s="15">
        <v>16</v>
      </c>
      <c r="B121" s="29" t="s">
        <v>45</v>
      </c>
      <c r="C121" s="15"/>
      <c r="D121" s="10" t="s">
        <v>30</v>
      </c>
      <c r="E121" s="15">
        <v>10</v>
      </c>
      <c r="F121" s="15">
        <f t="shared" si="19"/>
        <v>10</v>
      </c>
      <c r="G121" s="15"/>
      <c r="H121" s="15"/>
      <c r="I121" s="40">
        <v>29.75</v>
      </c>
      <c r="J121" s="18">
        <f t="shared" si="20"/>
        <v>297.5</v>
      </c>
      <c r="K121" s="15"/>
      <c r="L121" s="15"/>
      <c r="M121" s="18">
        <f t="shared" si="21"/>
        <v>297.5</v>
      </c>
      <c r="N121" s="15"/>
      <c r="O121" s="15"/>
      <c r="P121"/>
      <c r="Q121" s="23"/>
    </row>
    <row r="122" spans="1:17" s="2" customFormat="1" ht="26.1" customHeight="1" x14ac:dyDescent="0.25">
      <c r="A122" s="15">
        <v>17</v>
      </c>
      <c r="B122" s="17" t="s">
        <v>47</v>
      </c>
      <c r="C122" s="15"/>
      <c r="D122" s="10" t="s">
        <v>30</v>
      </c>
      <c r="E122" s="15">
        <v>20</v>
      </c>
      <c r="F122" s="15">
        <f t="shared" si="19"/>
        <v>20</v>
      </c>
      <c r="G122" s="15"/>
      <c r="H122" s="15"/>
      <c r="I122" s="18">
        <v>53.55</v>
      </c>
      <c r="J122" s="18">
        <f t="shared" si="20"/>
        <v>1071</v>
      </c>
      <c r="K122" s="15"/>
      <c r="L122" s="15"/>
      <c r="M122" s="18">
        <f t="shared" si="21"/>
        <v>1071</v>
      </c>
      <c r="N122" s="15"/>
      <c r="O122" s="15"/>
      <c r="P122"/>
      <c r="Q122" s="23"/>
    </row>
    <row r="123" spans="1:17" s="2" customFormat="1" ht="26.1" customHeight="1" x14ac:dyDescent="0.25">
      <c r="A123" s="15">
        <v>18</v>
      </c>
      <c r="B123" s="17" t="s">
        <v>46</v>
      </c>
      <c r="C123" s="15"/>
      <c r="D123" s="10" t="s">
        <v>30</v>
      </c>
      <c r="E123" s="15">
        <v>28</v>
      </c>
      <c r="F123" s="15">
        <f t="shared" si="19"/>
        <v>28</v>
      </c>
      <c r="G123" s="15"/>
      <c r="H123" s="15"/>
      <c r="I123" s="18">
        <v>119</v>
      </c>
      <c r="J123" s="18">
        <f t="shared" si="20"/>
        <v>3332</v>
      </c>
      <c r="K123" s="15"/>
      <c r="L123" s="15"/>
      <c r="M123" s="18">
        <f t="shared" si="21"/>
        <v>3332</v>
      </c>
      <c r="N123" s="15"/>
      <c r="O123" s="15"/>
      <c r="P123"/>
      <c r="Q123" s="23"/>
    </row>
    <row r="124" spans="1:17" s="2" customFormat="1" ht="26.1" customHeight="1" x14ac:dyDescent="0.25">
      <c r="A124" s="15">
        <v>19</v>
      </c>
      <c r="B124" s="14" t="s">
        <v>110</v>
      </c>
      <c r="C124" s="15"/>
      <c r="D124" s="10" t="s">
        <v>30</v>
      </c>
      <c r="E124" s="15">
        <v>42</v>
      </c>
      <c r="F124" s="15">
        <f t="shared" si="19"/>
        <v>42</v>
      </c>
      <c r="G124" s="15"/>
      <c r="H124" s="15"/>
      <c r="I124" s="40">
        <v>29.75</v>
      </c>
      <c r="J124" s="18">
        <f t="shared" si="20"/>
        <v>1249.5</v>
      </c>
      <c r="K124" s="15"/>
      <c r="L124" s="15"/>
      <c r="M124" s="18">
        <f t="shared" si="21"/>
        <v>1249.5</v>
      </c>
      <c r="N124" s="15"/>
      <c r="O124" s="15"/>
      <c r="P124"/>
      <c r="Q124" s="23"/>
    </row>
    <row r="125" spans="1:17" s="2" customFormat="1" ht="26.1" customHeight="1" x14ac:dyDescent="0.25">
      <c r="A125" s="15">
        <v>20</v>
      </c>
      <c r="B125" s="11" t="s">
        <v>53</v>
      </c>
      <c r="C125" s="19"/>
      <c r="D125" s="10" t="s">
        <v>30</v>
      </c>
      <c r="E125" s="16">
        <v>10</v>
      </c>
      <c r="F125" s="15">
        <f>E125</f>
        <v>10</v>
      </c>
      <c r="G125" s="15"/>
      <c r="H125" s="15"/>
      <c r="I125" s="20">
        <v>297.5</v>
      </c>
      <c r="J125" s="18">
        <f t="shared" si="20"/>
        <v>2975</v>
      </c>
      <c r="K125" s="15"/>
      <c r="L125" s="15"/>
      <c r="M125" s="18">
        <f t="shared" si="21"/>
        <v>2975</v>
      </c>
      <c r="N125" s="15"/>
      <c r="O125" s="15"/>
      <c r="P125"/>
      <c r="Q125" s="23"/>
    </row>
    <row r="126" spans="1:17" s="2" customFormat="1" ht="24.95" customHeight="1" x14ac:dyDescent="0.25">
      <c r="A126" s="111" t="s">
        <v>19</v>
      </c>
      <c r="B126" s="111"/>
      <c r="C126" s="15"/>
      <c r="D126" s="15"/>
      <c r="E126" s="15"/>
      <c r="F126" s="15"/>
      <c r="G126" s="15"/>
      <c r="H126" s="15"/>
      <c r="I126" s="18"/>
      <c r="J126" s="18"/>
      <c r="K126" s="15"/>
      <c r="L126" s="15"/>
      <c r="M126" s="41">
        <f>SUM(M116:M125)</f>
        <v>13313.72</v>
      </c>
      <c r="N126" s="15"/>
      <c r="O126" s="15"/>
      <c r="P126"/>
      <c r="Q126" s="23"/>
    </row>
    <row r="127" spans="1:17" s="2" customFormat="1" ht="24.95" customHeight="1" x14ac:dyDescent="0.25">
      <c r="A127" s="111" t="s">
        <v>20</v>
      </c>
      <c r="B127" s="111"/>
      <c r="C127" s="15"/>
      <c r="D127" s="15"/>
      <c r="E127" s="15"/>
      <c r="F127" s="15"/>
      <c r="G127" s="15"/>
      <c r="H127" s="15"/>
      <c r="I127" s="18"/>
      <c r="J127" s="18"/>
      <c r="K127" s="15"/>
      <c r="L127" s="15"/>
      <c r="M127" s="41">
        <f>SUM(M105,M126)</f>
        <v>29444.17</v>
      </c>
      <c r="N127" s="15"/>
      <c r="O127" s="15"/>
      <c r="P127"/>
      <c r="Q127" s="23"/>
    </row>
    <row r="128" spans="1:17" s="2" customFormat="1" ht="24.95" customHeight="1" x14ac:dyDescent="0.25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/>
      <c r="Q128" s="23"/>
    </row>
    <row r="129" spans="1:17" s="2" customFormat="1" ht="30" customHeight="1" x14ac:dyDescent="0.25">
      <c r="A129" s="133"/>
      <c r="B129" s="133"/>
      <c r="C129" s="137"/>
      <c r="D129" s="137"/>
      <c r="E129" s="137"/>
      <c r="F129" s="137"/>
      <c r="G129" s="137"/>
      <c r="H129" s="137"/>
      <c r="I129" s="1"/>
      <c r="J129" s="1"/>
      <c r="K129" s="138"/>
      <c r="L129" s="139"/>
      <c r="M129" s="57"/>
      <c r="N129" s="134"/>
      <c r="O129" s="134"/>
      <c r="P129"/>
      <c r="Q129" s="23"/>
    </row>
    <row r="130" spans="1:17" s="2" customFormat="1" ht="30" customHeight="1" x14ac:dyDescent="0.25">
      <c r="A130" s="133"/>
      <c r="B130" s="133"/>
      <c r="C130" s="134"/>
      <c r="D130" s="134"/>
      <c r="E130" s="134"/>
      <c r="F130" s="134"/>
      <c r="G130" s="134"/>
      <c r="H130" s="134"/>
      <c r="I130" s="8"/>
      <c r="J130" s="56"/>
      <c r="K130" s="135"/>
      <c r="L130" s="136"/>
      <c r="M130" s="56"/>
      <c r="N130" s="134"/>
      <c r="O130" s="134"/>
      <c r="P130"/>
      <c r="Q130" s="23"/>
    </row>
    <row r="131" spans="1:17" s="2" customFormat="1" ht="26.1" customHeight="1" x14ac:dyDescent="0.25">
      <c r="A131" s="122" t="s">
        <v>22</v>
      </c>
      <c r="B131" s="116"/>
      <c r="C131" s="122" t="s">
        <v>23</v>
      </c>
      <c r="D131" s="116"/>
      <c r="E131" s="116"/>
      <c r="F131" s="116"/>
      <c r="G131" s="116"/>
      <c r="H131" s="116"/>
      <c r="I131" s="116"/>
      <c r="J131" s="123" t="s">
        <v>111</v>
      </c>
      <c r="K131" s="124"/>
      <c r="L131" s="124"/>
      <c r="M131" s="124"/>
      <c r="N131" s="125"/>
      <c r="O131" s="119">
        <v>3</v>
      </c>
      <c r="P131"/>
      <c r="Q131" s="23"/>
    </row>
    <row r="132" spans="1:17" s="2" customFormat="1" ht="27.95" customHeight="1" x14ac:dyDescent="0.25">
      <c r="A132" s="116"/>
      <c r="B132" s="116"/>
      <c r="C132" s="116"/>
      <c r="D132" s="116"/>
      <c r="E132" s="116"/>
      <c r="F132" s="116"/>
      <c r="G132" s="116"/>
      <c r="H132" s="116"/>
      <c r="I132" s="116"/>
      <c r="J132" s="126" t="s">
        <v>112</v>
      </c>
      <c r="K132" s="126"/>
      <c r="L132" s="126"/>
      <c r="M132" s="126"/>
      <c r="N132" s="126"/>
      <c r="O132" s="119"/>
      <c r="P132"/>
      <c r="Q132" s="23"/>
    </row>
    <row r="133" spans="1:17" s="2" customFormat="1" ht="18" customHeight="1" x14ac:dyDescent="0.25">
      <c r="A133" s="116" t="s">
        <v>1</v>
      </c>
      <c r="B133" s="117" t="s">
        <v>2</v>
      </c>
      <c r="C133" s="118" t="s">
        <v>3</v>
      </c>
      <c r="D133" s="116" t="s">
        <v>4</v>
      </c>
      <c r="E133" s="117" t="s">
        <v>5</v>
      </c>
      <c r="F133" s="117"/>
      <c r="G133" s="117"/>
      <c r="H133" s="117"/>
      <c r="I133" s="116" t="s">
        <v>6</v>
      </c>
      <c r="J133" s="117" t="s">
        <v>7</v>
      </c>
      <c r="K133" s="117"/>
      <c r="L133" s="117"/>
      <c r="M133" s="116" t="s">
        <v>8</v>
      </c>
      <c r="N133" s="117" t="s">
        <v>9</v>
      </c>
      <c r="O133" s="117"/>
      <c r="P133"/>
      <c r="Q133" s="23"/>
    </row>
    <row r="134" spans="1:17" s="2" customFormat="1" ht="18" customHeight="1" x14ac:dyDescent="0.25">
      <c r="A134" s="116"/>
      <c r="B134" s="117"/>
      <c r="C134" s="118"/>
      <c r="D134" s="116"/>
      <c r="E134" s="117" t="s">
        <v>10</v>
      </c>
      <c r="F134" s="117"/>
      <c r="G134" s="117" t="s">
        <v>0</v>
      </c>
      <c r="H134" s="117"/>
      <c r="I134" s="116"/>
      <c r="J134" s="117" t="s">
        <v>11</v>
      </c>
      <c r="K134" s="117" t="s">
        <v>12</v>
      </c>
      <c r="L134" s="117"/>
      <c r="M134" s="116"/>
      <c r="N134" s="117" t="s">
        <v>13</v>
      </c>
      <c r="O134" s="116" t="s">
        <v>14</v>
      </c>
      <c r="P134"/>
      <c r="Q134" s="23"/>
    </row>
    <row r="135" spans="1:17" s="2" customFormat="1" ht="18" customHeight="1" x14ac:dyDescent="0.25">
      <c r="A135" s="116"/>
      <c r="B135" s="117"/>
      <c r="C135" s="118"/>
      <c r="D135" s="116"/>
      <c r="E135" s="15" t="s">
        <v>15</v>
      </c>
      <c r="F135" s="15" t="s">
        <v>16</v>
      </c>
      <c r="G135" s="15" t="s">
        <v>17</v>
      </c>
      <c r="H135" s="15" t="s">
        <v>18</v>
      </c>
      <c r="I135" s="116"/>
      <c r="J135" s="117"/>
      <c r="K135" s="15" t="s">
        <v>17</v>
      </c>
      <c r="L135" s="15" t="s">
        <v>18</v>
      </c>
      <c r="M135" s="116"/>
      <c r="N135" s="117"/>
      <c r="O135" s="116"/>
      <c r="P135"/>
      <c r="Q135" s="23"/>
    </row>
    <row r="136" spans="1:17" s="2" customFormat="1" ht="12.95" customHeight="1" x14ac:dyDescent="0.25">
      <c r="A136" s="39">
        <v>0</v>
      </c>
      <c r="B136" s="21">
        <v>1</v>
      </c>
      <c r="C136" s="21">
        <v>2</v>
      </c>
      <c r="D136" s="21">
        <v>3</v>
      </c>
      <c r="E136" s="21">
        <v>4</v>
      </c>
      <c r="F136" s="21">
        <v>5</v>
      </c>
      <c r="G136" s="21">
        <v>6</v>
      </c>
      <c r="H136" s="21">
        <v>7</v>
      </c>
      <c r="I136" s="21">
        <v>8</v>
      </c>
      <c r="J136" s="21">
        <v>9</v>
      </c>
      <c r="K136" s="21">
        <v>10</v>
      </c>
      <c r="L136" s="21">
        <v>11</v>
      </c>
      <c r="M136" s="21">
        <v>12</v>
      </c>
      <c r="N136" s="21">
        <v>13</v>
      </c>
      <c r="O136" s="21">
        <v>14</v>
      </c>
      <c r="P136"/>
      <c r="Q136" s="23"/>
    </row>
    <row r="137" spans="1:17" s="2" customFormat="1" ht="26.1" customHeight="1" x14ac:dyDescent="0.25">
      <c r="A137" s="15">
        <v>21</v>
      </c>
      <c r="B137" s="38" t="s">
        <v>48</v>
      </c>
      <c r="C137" s="15"/>
      <c r="D137" s="10" t="s">
        <v>30</v>
      </c>
      <c r="E137" s="15">
        <v>6</v>
      </c>
      <c r="F137" s="15">
        <f t="shared" ref="F137" si="22">E137</f>
        <v>6</v>
      </c>
      <c r="G137" s="15"/>
      <c r="H137" s="15"/>
      <c r="I137" s="18">
        <v>119</v>
      </c>
      <c r="J137" s="18">
        <f>SUM(E137*I137)</f>
        <v>714</v>
      </c>
      <c r="K137" s="15"/>
      <c r="L137" s="15"/>
      <c r="M137" s="18">
        <f>J137</f>
        <v>714</v>
      </c>
      <c r="N137" s="15"/>
      <c r="O137" s="15"/>
      <c r="P137"/>
      <c r="Q137" s="23"/>
    </row>
    <row r="138" spans="1:17" s="2" customFormat="1" ht="26.1" customHeight="1" x14ac:dyDescent="0.25">
      <c r="A138" s="15"/>
      <c r="B138" s="38"/>
      <c r="C138" s="15"/>
      <c r="D138" s="10"/>
      <c r="E138" s="15"/>
      <c r="F138" s="15"/>
      <c r="G138" s="15"/>
      <c r="H138" s="15"/>
      <c r="I138" s="18"/>
      <c r="J138" s="18"/>
      <c r="K138" s="15"/>
      <c r="L138" s="15"/>
      <c r="M138" s="18"/>
      <c r="N138" s="15"/>
      <c r="O138" s="15"/>
      <c r="P138"/>
      <c r="Q138" s="23"/>
    </row>
    <row r="139" spans="1:17" s="2" customFormat="1" ht="26.1" customHeight="1" x14ac:dyDescent="0.25">
      <c r="A139" s="15"/>
      <c r="B139" s="38"/>
      <c r="C139" s="15"/>
      <c r="D139" s="10"/>
      <c r="E139" s="15"/>
      <c r="F139" s="15"/>
      <c r="G139" s="15"/>
      <c r="H139" s="15"/>
      <c r="I139" s="18"/>
      <c r="J139" s="18"/>
      <c r="K139" s="15"/>
      <c r="L139" s="15"/>
      <c r="M139" s="18"/>
      <c r="N139" s="15"/>
      <c r="O139" s="15"/>
      <c r="P139"/>
      <c r="Q139" s="23"/>
    </row>
    <row r="140" spans="1:17" s="2" customFormat="1" ht="26.1" customHeight="1" x14ac:dyDescent="0.25">
      <c r="A140" s="15"/>
      <c r="B140" s="38"/>
      <c r="C140" s="15"/>
      <c r="D140" s="10"/>
      <c r="E140" s="15"/>
      <c r="F140" s="15"/>
      <c r="G140" s="15"/>
      <c r="H140" s="15"/>
      <c r="I140" s="18"/>
      <c r="J140" s="18"/>
      <c r="K140" s="15"/>
      <c r="L140" s="15"/>
      <c r="M140" s="18"/>
      <c r="N140" s="15"/>
      <c r="O140" s="15"/>
      <c r="P140"/>
      <c r="Q140" s="23"/>
    </row>
    <row r="141" spans="1:17" s="2" customFormat="1" ht="26.1" customHeight="1" x14ac:dyDescent="0.25">
      <c r="A141" s="15"/>
      <c r="B141" s="38"/>
      <c r="C141" s="15"/>
      <c r="D141" s="10"/>
      <c r="E141" s="15"/>
      <c r="F141" s="15"/>
      <c r="G141" s="15"/>
      <c r="H141" s="15"/>
      <c r="I141" s="18"/>
      <c r="J141" s="18"/>
      <c r="K141" s="15"/>
      <c r="L141" s="15"/>
      <c r="M141" s="18"/>
      <c r="N141" s="15"/>
      <c r="O141" s="15"/>
      <c r="P141"/>
      <c r="Q141" s="23"/>
    </row>
    <row r="142" spans="1:17" s="2" customFormat="1" ht="26.1" customHeight="1" x14ac:dyDescent="0.25">
      <c r="A142" s="15"/>
      <c r="B142" s="17"/>
      <c r="C142" s="15"/>
      <c r="D142" s="10"/>
      <c r="E142" s="15"/>
      <c r="F142" s="15"/>
      <c r="G142" s="15"/>
      <c r="H142" s="15"/>
      <c r="I142" s="18"/>
      <c r="J142" s="18"/>
      <c r="K142" s="15"/>
      <c r="L142" s="15"/>
      <c r="M142" s="18"/>
      <c r="N142" s="15"/>
      <c r="O142" s="15"/>
      <c r="P142"/>
      <c r="Q142" s="23"/>
    </row>
    <row r="143" spans="1:17" s="2" customFormat="1" ht="26.1" customHeight="1" x14ac:dyDescent="0.25">
      <c r="A143" s="15"/>
      <c r="B143" s="29"/>
      <c r="C143" s="15"/>
      <c r="D143" s="10"/>
      <c r="E143" s="15"/>
      <c r="F143" s="15"/>
      <c r="G143" s="15"/>
      <c r="H143" s="15"/>
      <c r="I143" s="20"/>
      <c r="J143" s="18"/>
      <c r="K143" s="15"/>
      <c r="L143" s="15"/>
      <c r="M143" s="18"/>
      <c r="N143" s="15"/>
      <c r="O143" s="15"/>
      <c r="P143"/>
      <c r="Q143" s="23"/>
    </row>
    <row r="144" spans="1:17" s="2" customFormat="1" ht="26.1" customHeight="1" x14ac:dyDescent="0.25">
      <c r="A144" s="15"/>
      <c r="B144" s="17"/>
      <c r="C144" s="15"/>
      <c r="D144" s="10"/>
      <c r="E144" s="15"/>
      <c r="F144" s="15"/>
      <c r="G144" s="15"/>
      <c r="H144" s="15"/>
      <c r="I144" s="18"/>
      <c r="J144" s="18"/>
      <c r="K144" s="15"/>
      <c r="L144" s="15"/>
      <c r="M144" s="18"/>
      <c r="N144" s="15"/>
      <c r="O144" s="15"/>
      <c r="P144"/>
      <c r="Q144" s="23"/>
    </row>
    <row r="145" spans="1:18" s="2" customFormat="1" ht="26.1" customHeight="1" x14ac:dyDescent="0.25">
      <c r="A145" s="15"/>
      <c r="B145" s="17"/>
      <c r="C145" s="15"/>
      <c r="D145" s="10"/>
      <c r="E145" s="15"/>
      <c r="F145" s="15"/>
      <c r="G145" s="15"/>
      <c r="H145" s="15"/>
      <c r="I145" s="18"/>
      <c r="J145" s="18"/>
      <c r="K145" s="15"/>
      <c r="L145" s="15"/>
      <c r="M145" s="18"/>
      <c r="N145" s="15"/>
      <c r="O145" s="15"/>
      <c r="P145"/>
      <c r="Q145" s="23"/>
    </row>
    <row r="146" spans="1:18" s="2" customFormat="1" ht="26.1" customHeight="1" x14ac:dyDescent="0.25">
      <c r="A146" s="15"/>
      <c r="B146" s="14"/>
      <c r="C146" s="15"/>
      <c r="D146" s="10"/>
      <c r="E146" s="15"/>
      <c r="F146" s="15"/>
      <c r="G146" s="15"/>
      <c r="H146" s="15"/>
      <c r="I146" s="20"/>
      <c r="J146" s="18"/>
      <c r="K146" s="15"/>
      <c r="L146" s="15"/>
      <c r="M146" s="18"/>
      <c r="N146" s="15"/>
      <c r="O146" s="15"/>
      <c r="P146"/>
      <c r="Q146" s="23"/>
    </row>
    <row r="147" spans="1:18" s="2" customFormat="1" ht="24.95" customHeight="1" x14ac:dyDescent="0.25">
      <c r="A147" s="111" t="s">
        <v>19</v>
      </c>
      <c r="B147" s="111"/>
      <c r="C147" s="15"/>
      <c r="D147" s="15"/>
      <c r="E147" s="15"/>
      <c r="F147" s="15"/>
      <c r="G147" s="15"/>
      <c r="H147" s="15"/>
      <c r="I147" s="18"/>
      <c r="J147" s="18"/>
      <c r="K147" s="15"/>
      <c r="L147" s="15"/>
      <c r="M147" s="41">
        <f>SUM(M137:M146)</f>
        <v>714</v>
      </c>
      <c r="N147" s="15"/>
      <c r="O147" s="15"/>
      <c r="P147"/>
      <c r="Q147" s="23"/>
    </row>
    <row r="148" spans="1:18" s="2" customFormat="1" ht="24.95" customHeight="1" x14ac:dyDescent="0.25">
      <c r="A148" s="111" t="s">
        <v>20</v>
      </c>
      <c r="B148" s="111"/>
      <c r="C148" s="15"/>
      <c r="D148" s="15"/>
      <c r="E148" s="15"/>
      <c r="F148" s="15"/>
      <c r="G148" s="15"/>
      <c r="H148" s="15"/>
      <c r="I148" s="18"/>
      <c r="J148" s="18"/>
      <c r="K148" s="15"/>
      <c r="L148" s="15"/>
      <c r="M148" s="41">
        <f>SUM(M105,M126,M147)</f>
        <v>30158.17</v>
      </c>
      <c r="N148" s="15"/>
      <c r="O148" s="15"/>
      <c r="P148"/>
      <c r="Q148" s="51"/>
    </row>
    <row r="149" spans="1:18" s="2" customFormat="1" ht="24.95" customHeight="1" x14ac:dyDescent="0.25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/>
      <c r="Q149" s="23"/>
    </row>
    <row r="150" spans="1:18" s="2" customFormat="1" ht="30" customHeight="1" x14ac:dyDescent="0.25">
      <c r="A150" s="133"/>
      <c r="B150" s="133"/>
      <c r="C150" s="137"/>
      <c r="D150" s="137"/>
      <c r="E150" s="137"/>
      <c r="F150" s="137"/>
      <c r="G150" s="137"/>
      <c r="H150" s="137"/>
      <c r="I150" s="1"/>
      <c r="J150" s="1"/>
      <c r="K150" s="138"/>
      <c r="L150" s="139"/>
      <c r="M150" s="57"/>
      <c r="N150" s="134"/>
      <c r="O150" s="134"/>
      <c r="P150"/>
      <c r="Q150" s="23"/>
    </row>
    <row r="151" spans="1:18" s="2" customFormat="1" ht="30" customHeight="1" x14ac:dyDescent="0.25">
      <c r="A151" s="133"/>
      <c r="B151" s="133"/>
      <c r="C151" s="134"/>
      <c r="D151" s="134"/>
      <c r="E151" s="134"/>
      <c r="F151" s="134"/>
      <c r="G151" s="134"/>
      <c r="H151" s="134"/>
      <c r="I151" s="8"/>
      <c r="J151" s="56"/>
      <c r="K151" s="135"/>
      <c r="L151" s="136"/>
      <c r="M151" s="56"/>
      <c r="N151" s="134"/>
      <c r="O151" s="134"/>
      <c r="P151"/>
      <c r="Q151" s="23"/>
    </row>
    <row r="152" spans="1:18" s="2" customFormat="1" ht="26.1" customHeight="1" x14ac:dyDescent="0.25">
      <c r="A152" s="122" t="s">
        <v>22</v>
      </c>
      <c r="B152" s="116"/>
      <c r="C152" s="122" t="s">
        <v>23</v>
      </c>
      <c r="D152" s="116"/>
      <c r="E152" s="116"/>
      <c r="F152" s="116"/>
      <c r="G152" s="116"/>
      <c r="H152" s="116"/>
      <c r="I152" s="116"/>
      <c r="J152" s="123" t="s">
        <v>114</v>
      </c>
      <c r="K152" s="124"/>
      <c r="L152" s="124"/>
      <c r="M152" s="124"/>
      <c r="N152" s="125"/>
      <c r="O152" s="119">
        <v>1</v>
      </c>
      <c r="P152"/>
      <c r="Q152" s="23"/>
    </row>
    <row r="153" spans="1:18" s="2" customFormat="1" ht="27.95" customHeight="1" x14ac:dyDescent="0.25">
      <c r="A153" s="116"/>
      <c r="B153" s="116"/>
      <c r="C153" s="116"/>
      <c r="D153" s="116"/>
      <c r="E153" s="116"/>
      <c r="F153" s="116"/>
      <c r="G153" s="116"/>
      <c r="H153" s="116"/>
      <c r="I153" s="116"/>
      <c r="J153" s="126" t="s">
        <v>115</v>
      </c>
      <c r="K153" s="126"/>
      <c r="L153" s="126"/>
      <c r="M153" s="126"/>
      <c r="N153" s="126"/>
      <c r="O153" s="119"/>
      <c r="P153"/>
      <c r="Q153" s="23"/>
    </row>
    <row r="154" spans="1:18" s="2" customFormat="1" ht="18" customHeight="1" x14ac:dyDescent="0.25">
      <c r="A154" s="116" t="s">
        <v>1</v>
      </c>
      <c r="B154" s="117" t="s">
        <v>2</v>
      </c>
      <c r="C154" s="118" t="s">
        <v>3</v>
      </c>
      <c r="D154" s="116" t="s">
        <v>4</v>
      </c>
      <c r="E154" s="117" t="s">
        <v>5</v>
      </c>
      <c r="F154" s="117"/>
      <c r="G154" s="117"/>
      <c r="H154" s="117"/>
      <c r="I154" s="116" t="s">
        <v>6</v>
      </c>
      <c r="J154" s="117" t="s">
        <v>7</v>
      </c>
      <c r="K154" s="117"/>
      <c r="L154" s="117"/>
      <c r="M154" s="116" t="s">
        <v>8</v>
      </c>
      <c r="N154" s="117" t="s">
        <v>9</v>
      </c>
      <c r="O154" s="117"/>
      <c r="P154"/>
      <c r="Q154" s="23"/>
    </row>
    <row r="155" spans="1:18" s="2" customFormat="1" ht="18" customHeight="1" x14ac:dyDescent="0.25">
      <c r="A155" s="116"/>
      <c r="B155" s="117"/>
      <c r="C155" s="118"/>
      <c r="D155" s="116"/>
      <c r="E155" s="117" t="s">
        <v>10</v>
      </c>
      <c r="F155" s="117"/>
      <c r="G155" s="117" t="s">
        <v>0</v>
      </c>
      <c r="H155" s="117"/>
      <c r="I155" s="116"/>
      <c r="J155" s="117" t="s">
        <v>11</v>
      </c>
      <c r="K155" s="117" t="s">
        <v>12</v>
      </c>
      <c r="L155" s="117"/>
      <c r="M155" s="116"/>
      <c r="N155" s="117" t="s">
        <v>13</v>
      </c>
      <c r="O155" s="116" t="s">
        <v>14</v>
      </c>
      <c r="P155"/>
      <c r="Q155" s="23"/>
    </row>
    <row r="156" spans="1:18" s="2" customFormat="1" ht="18" customHeight="1" x14ac:dyDescent="0.25">
      <c r="A156" s="116"/>
      <c r="B156" s="117"/>
      <c r="C156" s="118"/>
      <c r="D156" s="116"/>
      <c r="E156" s="15" t="s">
        <v>15</v>
      </c>
      <c r="F156" s="15" t="s">
        <v>16</v>
      </c>
      <c r="G156" s="15" t="s">
        <v>17</v>
      </c>
      <c r="H156" s="15" t="s">
        <v>18</v>
      </c>
      <c r="I156" s="116"/>
      <c r="J156" s="117"/>
      <c r="K156" s="15" t="s">
        <v>17</v>
      </c>
      <c r="L156" s="15" t="s">
        <v>18</v>
      </c>
      <c r="M156" s="116"/>
      <c r="N156" s="117"/>
      <c r="O156" s="116"/>
      <c r="P156"/>
      <c r="Q156" s="23"/>
    </row>
    <row r="157" spans="1:18" s="2" customFormat="1" ht="12.95" customHeight="1" x14ac:dyDescent="0.25">
      <c r="A157" s="39">
        <v>0</v>
      </c>
      <c r="B157" s="21">
        <v>1</v>
      </c>
      <c r="C157" s="21">
        <v>2</v>
      </c>
      <c r="D157" s="21">
        <v>3</v>
      </c>
      <c r="E157" s="21">
        <v>4</v>
      </c>
      <c r="F157" s="21">
        <v>5</v>
      </c>
      <c r="G157" s="21">
        <v>6</v>
      </c>
      <c r="H157" s="21">
        <v>7</v>
      </c>
      <c r="I157" s="21">
        <v>8</v>
      </c>
      <c r="J157" s="21">
        <v>9</v>
      </c>
      <c r="K157" s="21">
        <v>10</v>
      </c>
      <c r="L157" s="21">
        <v>11</v>
      </c>
      <c r="M157" s="21">
        <v>12</v>
      </c>
      <c r="N157" s="21">
        <v>13</v>
      </c>
      <c r="O157" s="21">
        <v>14</v>
      </c>
      <c r="P157"/>
      <c r="Q157" s="23"/>
    </row>
    <row r="158" spans="1:18" s="2" customFormat="1" ht="26.1" customHeight="1" x14ac:dyDescent="0.25">
      <c r="A158" s="15">
        <v>1</v>
      </c>
      <c r="B158" s="11" t="s">
        <v>113</v>
      </c>
      <c r="C158" s="19"/>
      <c r="D158" s="10" t="s">
        <v>30</v>
      </c>
      <c r="E158" s="16">
        <v>13</v>
      </c>
      <c r="F158" s="15">
        <f>E158</f>
        <v>13</v>
      </c>
      <c r="G158" s="15"/>
      <c r="H158" s="15"/>
      <c r="I158" s="40">
        <v>2318.12</v>
      </c>
      <c r="J158" s="18">
        <f>SUM(E158*I158)</f>
        <v>30135.559999999998</v>
      </c>
      <c r="K158" s="15"/>
      <c r="L158" s="15"/>
      <c r="M158" s="18">
        <f>J158</f>
        <v>30135.559999999998</v>
      </c>
      <c r="N158" s="15"/>
      <c r="O158" s="15"/>
      <c r="P158"/>
      <c r="Q158" s="43"/>
    </row>
    <row r="159" spans="1:18" s="2" customFormat="1" ht="26.1" customHeight="1" x14ac:dyDescent="0.25">
      <c r="A159" s="15">
        <v>2</v>
      </c>
      <c r="B159" s="11" t="s">
        <v>54</v>
      </c>
      <c r="C159" s="19"/>
      <c r="D159" s="10" t="s">
        <v>30</v>
      </c>
      <c r="E159" s="16">
        <v>1</v>
      </c>
      <c r="F159" s="15">
        <f>E159</f>
        <v>1</v>
      </c>
      <c r="G159" s="15"/>
      <c r="H159" s="15"/>
      <c r="I159" s="40">
        <v>2130.39</v>
      </c>
      <c r="J159" s="18">
        <f t="shared" ref="J159:J166" si="23">SUM(E159*I159)</f>
        <v>2130.39</v>
      </c>
      <c r="K159" s="15"/>
      <c r="L159" s="15"/>
      <c r="M159" s="18">
        <f t="shared" ref="M159:M166" si="24">J159</f>
        <v>2130.39</v>
      </c>
      <c r="N159" s="15"/>
      <c r="O159" s="15"/>
      <c r="P159"/>
      <c r="Q159" s="44"/>
    </row>
    <row r="160" spans="1:18" s="2" customFormat="1" ht="26.1" customHeight="1" x14ac:dyDescent="0.25">
      <c r="A160" s="15">
        <v>3</v>
      </c>
      <c r="B160" s="38" t="s">
        <v>55</v>
      </c>
      <c r="C160" s="15"/>
      <c r="D160" s="10" t="s">
        <v>30</v>
      </c>
      <c r="E160" s="15">
        <v>1</v>
      </c>
      <c r="F160" s="15">
        <f t="shared" ref="F160:F166" si="25">E160</f>
        <v>1</v>
      </c>
      <c r="G160" s="15"/>
      <c r="H160" s="15"/>
      <c r="I160" s="18">
        <v>1053.21</v>
      </c>
      <c r="J160" s="18">
        <f t="shared" si="23"/>
        <v>1053.21</v>
      </c>
      <c r="K160" s="15"/>
      <c r="L160" s="15"/>
      <c r="M160" s="18">
        <f t="shared" si="24"/>
        <v>1053.21</v>
      </c>
      <c r="N160" s="15"/>
      <c r="O160" s="15"/>
      <c r="P160"/>
      <c r="Q160" s="44"/>
      <c r="R160" s="35"/>
    </row>
    <row r="161" spans="1:22" s="2" customFormat="1" ht="26.1" customHeight="1" x14ac:dyDescent="0.25">
      <c r="A161" s="15">
        <v>4</v>
      </c>
      <c r="B161" s="38" t="s">
        <v>56</v>
      </c>
      <c r="C161" s="15"/>
      <c r="D161" s="10" t="s">
        <v>30</v>
      </c>
      <c r="E161" s="15">
        <v>1</v>
      </c>
      <c r="F161" s="15">
        <f t="shared" si="25"/>
        <v>1</v>
      </c>
      <c r="G161" s="15"/>
      <c r="H161" s="15"/>
      <c r="I161" s="18">
        <v>625.85</v>
      </c>
      <c r="J161" s="18">
        <f t="shared" si="23"/>
        <v>625.85</v>
      </c>
      <c r="K161" s="15"/>
      <c r="L161" s="15"/>
      <c r="M161" s="18">
        <f t="shared" si="24"/>
        <v>625.85</v>
      </c>
      <c r="N161" s="15"/>
      <c r="O161" s="15"/>
      <c r="P161"/>
      <c r="Q161" s="44"/>
    </row>
    <row r="162" spans="1:22" s="2" customFormat="1" ht="26.1" customHeight="1" x14ac:dyDescent="0.25">
      <c r="A162" s="15">
        <v>5</v>
      </c>
      <c r="B162" s="38" t="s">
        <v>50</v>
      </c>
      <c r="C162" s="15"/>
      <c r="D162" s="10" t="s">
        <v>30</v>
      </c>
      <c r="E162" s="15">
        <v>1</v>
      </c>
      <c r="F162" s="15">
        <f t="shared" si="25"/>
        <v>1</v>
      </c>
      <c r="G162" s="15"/>
      <c r="H162" s="15"/>
      <c r="I162" s="18">
        <v>780.22</v>
      </c>
      <c r="J162" s="18">
        <f t="shared" si="23"/>
        <v>780.22</v>
      </c>
      <c r="K162" s="15"/>
      <c r="L162" s="15"/>
      <c r="M162" s="18">
        <f t="shared" si="24"/>
        <v>780.22</v>
      </c>
      <c r="N162" s="15"/>
      <c r="O162" s="15"/>
      <c r="P162"/>
      <c r="Q162" s="34"/>
      <c r="R162" s="35"/>
    </row>
    <row r="163" spans="1:22" s="2" customFormat="1" ht="26.1" customHeight="1" x14ac:dyDescent="0.25">
      <c r="A163" s="15">
        <v>6</v>
      </c>
      <c r="B163" s="38" t="s">
        <v>86</v>
      </c>
      <c r="C163" s="15"/>
      <c r="D163" s="10" t="s">
        <v>30</v>
      </c>
      <c r="E163" s="15">
        <v>3</v>
      </c>
      <c r="F163" s="15">
        <f t="shared" si="25"/>
        <v>3</v>
      </c>
      <c r="G163" s="15"/>
      <c r="H163" s="15"/>
      <c r="I163" s="18">
        <v>898.45</v>
      </c>
      <c r="J163" s="18">
        <f t="shared" si="23"/>
        <v>2695.3500000000004</v>
      </c>
      <c r="K163" s="15"/>
      <c r="L163" s="15"/>
      <c r="M163" s="18">
        <f t="shared" si="24"/>
        <v>2695.3500000000004</v>
      </c>
      <c r="N163" s="15"/>
      <c r="O163" s="15"/>
      <c r="P163"/>
      <c r="Q163" s="43"/>
      <c r="R163" s="32"/>
    </row>
    <row r="164" spans="1:22" s="2" customFormat="1" ht="26.1" customHeight="1" x14ac:dyDescent="0.25">
      <c r="A164" s="15">
        <v>7</v>
      </c>
      <c r="B164" s="38" t="s">
        <v>83</v>
      </c>
      <c r="C164" s="15"/>
      <c r="D164" s="10" t="s">
        <v>30</v>
      </c>
      <c r="E164" s="15">
        <v>3</v>
      </c>
      <c r="F164" s="15">
        <f t="shared" si="25"/>
        <v>3</v>
      </c>
      <c r="G164" s="15"/>
      <c r="H164" s="15"/>
      <c r="I164" s="18">
        <v>223.72</v>
      </c>
      <c r="J164" s="18">
        <f t="shared" si="23"/>
        <v>671.16</v>
      </c>
      <c r="K164" s="15"/>
      <c r="L164" s="15"/>
      <c r="M164" s="18">
        <f t="shared" si="24"/>
        <v>671.16</v>
      </c>
      <c r="N164" s="15"/>
      <c r="O164" s="15"/>
      <c r="P164"/>
      <c r="Q164" s="23"/>
      <c r="R164" s="32"/>
    </row>
    <row r="165" spans="1:22" s="2" customFormat="1" ht="26.1" customHeight="1" x14ac:dyDescent="0.25">
      <c r="A165" s="15">
        <v>8</v>
      </c>
      <c r="B165" s="29" t="s">
        <v>84</v>
      </c>
      <c r="C165" s="15"/>
      <c r="D165" s="10" t="s">
        <v>30</v>
      </c>
      <c r="E165" s="15">
        <v>2</v>
      </c>
      <c r="F165" s="15">
        <f t="shared" si="25"/>
        <v>2</v>
      </c>
      <c r="G165" s="15"/>
      <c r="H165" s="15"/>
      <c r="I165" s="40">
        <v>476</v>
      </c>
      <c r="J165" s="18">
        <f t="shared" si="23"/>
        <v>952</v>
      </c>
      <c r="K165" s="15"/>
      <c r="L165" s="15"/>
      <c r="M165" s="18">
        <f t="shared" si="24"/>
        <v>952</v>
      </c>
      <c r="N165" s="15"/>
      <c r="O165" s="15"/>
      <c r="P165"/>
      <c r="Q165" s="44"/>
    </row>
    <row r="166" spans="1:22" s="2" customFormat="1" ht="26.1" customHeight="1" x14ac:dyDescent="0.25">
      <c r="A166" s="15">
        <v>9</v>
      </c>
      <c r="B166" s="38" t="s">
        <v>85</v>
      </c>
      <c r="C166" s="15"/>
      <c r="D166" s="10" t="s">
        <v>30</v>
      </c>
      <c r="E166" s="15">
        <v>4</v>
      </c>
      <c r="F166" s="15">
        <f t="shared" si="25"/>
        <v>4</v>
      </c>
      <c r="G166" s="15"/>
      <c r="H166" s="15"/>
      <c r="I166" s="18">
        <v>297.5</v>
      </c>
      <c r="J166" s="18">
        <f t="shared" si="23"/>
        <v>1190</v>
      </c>
      <c r="K166" s="15"/>
      <c r="L166" s="15"/>
      <c r="M166" s="18">
        <f t="shared" si="24"/>
        <v>1190</v>
      </c>
      <c r="N166" s="15"/>
      <c r="O166" s="15"/>
      <c r="P166"/>
      <c r="Q166" s="34"/>
      <c r="T166" s="23"/>
    </row>
    <row r="167" spans="1:22" s="2" customFormat="1" ht="26.1" customHeight="1" x14ac:dyDescent="0.25">
      <c r="A167" s="111" t="s">
        <v>19</v>
      </c>
      <c r="B167" s="111"/>
      <c r="C167" s="15"/>
      <c r="D167" s="10"/>
      <c r="E167" s="15"/>
      <c r="F167" s="15"/>
      <c r="G167" s="15"/>
      <c r="H167" s="15"/>
      <c r="I167" s="20"/>
      <c r="J167" s="18"/>
      <c r="K167" s="15"/>
      <c r="L167" s="15"/>
      <c r="M167" s="31">
        <f>SUM(M158:M166)</f>
        <v>40233.74</v>
      </c>
      <c r="N167" s="15"/>
      <c r="O167" s="15"/>
      <c r="P167"/>
      <c r="Q167" s="51"/>
    </row>
    <row r="168" spans="1:22" s="2" customFormat="1" ht="24.95" customHeight="1" x14ac:dyDescent="0.25">
      <c r="A168" s="111" t="s">
        <v>20</v>
      </c>
      <c r="B168" s="111"/>
      <c r="C168" s="15"/>
      <c r="D168" s="15"/>
      <c r="E168" s="15"/>
      <c r="F168" s="15"/>
      <c r="G168" s="15"/>
      <c r="H168" s="15"/>
      <c r="I168" s="18"/>
      <c r="J168" s="18"/>
      <c r="K168" s="15"/>
      <c r="L168" s="15"/>
      <c r="M168" s="41">
        <f>M167</f>
        <v>40233.74</v>
      </c>
      <c r="N168" s="15"/>
      <c r="O168" s="15"/>
      <c r="P168"/>
      <c r="Q168" s="23"/>
    </row>
    <row r="169" spans="1:22" s="2" customFormat="1" ht="24.95" customHeight="1" x14ac:dyDescent="0.25">
      <c r="A169" s="148" t="s">
        <v>128</v>
      </c>
      <c r="B169" s="148"/>
      <c r="C169" s="15"/>
      <c r="D169" s="15"/>
      <c r="E169" s="15"/>
      <c r="F169" s="15"/>
      <c r="G169" s="15"/>
      <c r="H169" s="15"/>
      <c r="I169" s="18"/>
      <c r="J169" s="18"/>
      <c r="K169" s="15"/>
      <c r="L169" s="149">
        <f>SUM(M21,M42,M63,M84,M105,M126,M147,M167)</f>
        <v>493821.27999999997</v>
      </c>
      <c r="M169" s="150"/>
      <c r="N169" s="151"/>
      <c r="O169" s="15"/>
      <c r="P169"/>
      <c r="Q169" s="55"/>
      <c r="R169" s="24"/>
      <c r="S169" s="36"/>
      <c r="T169" s="24"/>
      <c r="U169" s="37"/>
      <c r="V169" s="24"/>
    </row>
    <row r="170" spans="1:22" s="2" customFormat="1" ht="24.95" customHeight="1" x14ac:dyDescent="0.25">
      <c r="A170" s="133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/>
      <c r="Q170" s="23"/>
      <c r="R170" s="23"/>
      <c r="S170" s="37"/>
      <c r="T170" s="24"/>
    </row>
    <row r="171" spans="1:22" s="2" customFormat="1" ht="30" customHeight="1" x14ac:dyDescent="0.25">
      <c r="A171" s="133"/>
      <c r="B171" s="133"/>
      <c r="C171" s="137"/>
      <c r="D171" s="137"/>
      <c r="E171" s="137"/>
      <c r="F171" s="137"/>
      <c r="G171" s="137"/>
      <c r="H171" s="137"/>
      <c r="I171" s="1"/>
      <c r="J171" s="1"/>
      <c r="K171" s="138"/>
      <c r="L171" s="139"/>
      <c r="M171" s="57"/>
      <c r="N171" s="134"/>
      <c r="O171" s="134"/>
      <c r="P171"/>
      <c r="Q171" s="54"/>
      <c r="R171" s="54"/>
    </row>
    <row r="172" spans="1:22" s="2" customFormat="1" ht="30" customHeight="1" x14ac:dyDescent="0.25">
      <c r="A172" s="133"/>
      <c r="B172" s="133"/>
      <c r="C172" s="134"/>
      <c r="D172" s="134"/>
      <c r="E172" s="134"/>
      <c r="F172" s="134"/>
      <c r="G172" s="134"/>
      <c r="H172" s="134"/>
      <c r="I172" s="8"/>
      <c r="J172" s="56"/>
      <c r="K172" s="135"/>
      <c r="L172" s="136"/>
      <c r="M172" s="56"/>
      <c r="N172" s="134"/>
      <c r="O172" s="134"/>
      <c r="P172"/>
      <c r="Q172" s="47"/>
      <c r="R172" s="48"/>
    </row>
    <row r="174" spans="1:22" ht="24.95" customHeight="1" x14ac:dyDescent="0.25">
      <c r="A174" s="147" t="s">
        <v>131</v>
      </c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Q174"/>
    </row>
    <row r="175" spans="1:22" s="2" customFormat="1" ht="24.95" customHeight="1" x14ac:dyDescent="0.25">
      <c r="A175" s="142" t="s">
        <v>22</v>
      </c>
      <c r="B175" s="137"/>
      <c r="C175" s="142" t="s">
        <v>23</v>
      </c>
      <c r="D175" s="137"/>
      <c r="E175" s="137"/>
      <c r="F175" s="137"/>
      <c r="G175" s="137"/>
      <c r="H175" s="137"/>
      <c r="I175" s="137"/>
      <c r="J175" s="143" t="s">
        <v>35</v>
      </c>
      <c r="K175" s="144"/>
      <c r="L175" s="144"/>
      <c r="M175" s="144"/>
      <c r="N175" s="145"/>
      <c r="O175" s="133">
        <v>1</v>
      </c>
      <c r="P175"/>
    </row>
    <row r="176" spans="1:22" s="2" customFormat="1" ht="27.95" customHeight="1" x14ac:dyDescent="0.25">
      <c r="A176" s="137"/>
      <c r="B176" s="137"/>
      <c r="C176" s="137"/>
      <c r="D176" s="137"/>
      <c r="E176" s="137"/>
      <c r="F176" s="137"/>
      <c r="G176" s="137"/>
      <c r="H176" s="137"/>
      <c r="I176" s="137"/>
      <c r="J176" s="146" t="s">
        <v>132</v>
      </c>
      <c r="K176" s="146"/>
      <c r="L176" s="146"/>
      <c r="M176" s="146"/>
      <c r="N176" s="146"/>
      <c r="O176" s="133"/>
      <c r="P176"/>
    </row>
    <row r="177" spans="1:16" s="2" customFormat="1" ht="18" customHeight="1" x14ac:dyDescent="0.25">
      <c r="A177" s="137" t="s">
        <v>1</v>
      </c>
      <c r="B177" s="134" t="s">
        <v>2</v>
      </c>
      <c r="C177" s="141" t="s">
        <v>3</v>
      </c>
      <c r="D177" s="137" t="s">
        <v>4</v>
      </c>
      <c r="E177" s="134" t="s">
        <v>5</v>
      </c>
      <c r="F177" s="134"/>
      <c r="G177" s="134"/>
      <c r="H177" s="134"/>
      <c r="I177" s="137" t="s">
        <v>6</v>
      </c>
      <c r="J177" s="134" t="s">
        <v>7</v>
      </c>
      <c r="K177" s="134"/>
      <c r="L177" s="134"/>
      <c r="M177" s="137" t="s">
        <v>8</v>
      </c>
      <c r="N177" s="134" t="s">
        <v>9</v>
      </c>
      <c r="O177" s="134"/>
      <c r="P177"/>
    </row>
    <row r="178" spans="1:16" s="2" customFormat="1" ht="18" customHeight="1" x14ac:dyDescent="0.25">
      <c r="A178" s="137"/>
      <c r="B178" s="134"/>
      <c r="C178" s="141"/>
      <c r="D178" s="137"/>
      <c r="E178" s="134" t="s">
        <v>10</v>
      </c>
      <c r="F178" s="134"/>
      <c r="G178" s="134" t="s">
        <v>0</v>
      </c>
      <c r="H178" s="134"/>
      <c r="I178" s="137"/>
      <c r="J178" s="134" t="s">
        <v>11</v>
      </c>
      <c r="K178" s="134" t="s">
        <v>12</v>
      </c>
      <c r="L178" s="134"/>
      <c r="M178" s="137"/>
      <c r="N178" s="134" t="s">
        <v>13</v>
      </c>
      <c r="O178" s="137" t="s">
        <v>14</v>
      </c>
      <c r="P178"/>
    </row>
    <row r="179" spans="1:16" s="2" customFormat="1" ht="18" customHeight="1" x14ac:dyDescent="0.25">
      <c r="A179" s="137"/>
      <c r="B179" s="134"/>
      <c r="C179" s="141"/>
      <c r="D179" s="137"/>
      <c r="E179" s="15" t="s">
        <v>15</v>
      </c>
      <c r="F179" s="4" t="s">
        <v>16</v>
      </c>
      <c r="G179" s="4" t="s">
        <v>17</v>
      </c>
      <c r="H179" s="4" t="s">
        <v>18</v>
      </c>
      <c r="I179" s="137"/>
      <c r="J179" s="134"/>
      <c r="K179" s="4" t="s">
        <v>17</v>
      </c>
      <c r="L179" s="4" t="s">
        <v>18</v>
      </c>
      <c r="M179" s="137"/>
      <c r="N179" s="134"/>
      <c r="O179" s="137"/>
      <c r="P179"/>
    </row>
    <row r="180" spans="1:16" s="2" customFormat="1" ht="12.95" customHeight="1" x14ac:dyDescent="0.25">
      <c r="A180" s="9">
        <v>0</v>
      </c>
      <c r="B180" s="5">
        <v>1</v>
      </c>
      <c r="C180" s="5">
        <v>2</v>
      </c>
      <c r="D180" s="5">
        <v>3</v>
      </c>
      <c r="E180" s="21">
        <v>4</v>
      </c>
      <c r="F180" s="5">
        <v>5</v>
      </c>
      <c r="G180" s="5">
        <v>6</v>
      </c>
      <c r="H180" s="5">
        <v>7</v>
      </c>
      <c r="I180" s="5">
        <v>8</v>
      </c>
      <c r="J180" s="5">
        <v>9</v>
      </c>
      <c r="K180" s="5">
        <v>10</v>
      </c>
      <c r="L180" s="5">
        <v>11</v>
      </c>
      <c r="M180" s="5">
        <v>12</v>
      </c>
      <c r="N180" s="5">
        <v>13</v>
      </c>
      <c r="O180" s="5">
        <v>14</v>
      </c>
      <c r="P180"/>
    </row>
    <row r="181" spans="1:16" s="2" customFormat="1" ht="26.1" customHeight="1" x14ac:dyDescent="0.25">
      <c r="A181" s="4">
        <v>1</v>
      </c>
      <c r="B181" s="11" t="s">
        <v>26</v>
      </c>
      <c r="C181" s="65"/>
      <c r="D181" s="10" t="s">
        <v>21</v>
      </c>
      <c r="E181" s="16">
        <v>25</v>
      </c>
      <c r="F181" s="4">
        <f>E181</f>
        <v>25</v>
      </c>
      <c r="G181" s="4"/>
      <c r="H181" s="4"/>
      <c r="I181" s="12">
        <v>654.5</v>
      </c>
      <c r="J181" s="6">
        <f>SUM(E181*I181)</f>
        <v>16362.5</v>
      </c>
      <c r="K181" s="4"/>
      <c r="L181" s="4"/>
      <c r="M181" s="6">
        <f>J181</f>
        <v>16362.5</v>
      </c>
      <c r="N181" s="4"/>
      <c r="O181" s="4"/>
      <c r="P181"/>
    </row>
    <row r="182" spans="1:16" s="2" customFormat="1" ht="26.1" customHeight="1" x14ac:dyDescent="0.25">
      <c r="A182" s="4">
        <v>2</v>
      </c>
      <c r="B182" s="11" t="s">
        <v>27</v>
      </c>
      <c r="C182" s="65"/>
      <c r="D182" s="10" t="s">
        <v>21</v>
      </c>
      <c r="E182" s="16">
        <v>25</v>
      </c>
      <c r="F182" s="4">
        <f>E182</f>
        <v>25</v>
      </c>
      <c r="G182" s="4"/>
      <c r="H182" s="4"/>
      <c r="I182" s="12">
        <v>1785</v>
      </c>
      <c r="J182" s="6">
        <f>SUM(E182*I182)</f>
        <v>44625</v>
      </c>
      <c r="K182" s="4"/>
      <c r="L182" s="4"/>
      <c r="M182" s="6">
        <f>J182</f>
        <v>44625</v>
      </c>
      <c r="N182" s="4"/>
      <c r="O182" s="4"/>
      <c r="P182"/>
    </row>
    <row r="183" spans="1:16" s="2" customFormat="1" ht="26.1" customHeight="1" x14ac:dyDescent="0.25">
      <c r="A183" s="4">
        <v>3</v>
      </c>
      <c r="B183" s="13" t="s">
        <v>133</v>
      </c>
      <c r="C183" s="4"/>
      <c r="D183" s="10" t="s">
        <v>21</v>
      </c>
      <c r="E183" s="15">
        <v>25</v>
      </c>
      <c r="F183" s="4">
        <f t="shared" ref="F183:F187" si="26">E183</f>
        <v>25</v>
      </c>
      <c r="G183" s="4"/>
      <c r="H183" s="4"/>
      <c r="I183" s="6">
        <v>1166.2</v>
      </c>
      <c r="J183" s="6">
        <f t="shared" ref="J183:J188" si="27">SUM(E183*I183)</f>
        <v>29155</v>
      </c>
      <c r="K183" s="4"/>
      <c r="L183" s="4"/>
      <c r="M183" s="6">
        <f t="shared" ref="M183:M188" si="28">J183</f>
        <v>29155</v>
      </c>
      <c r="N183" s="4"/>
      <c r="O183" s="4"/>
      <c r="P183"/>
    </row>
    <row r="184" spans="1:16" s="2" customFormat="1" ht="26.1" customHeight="1" x14ac:dyDescent="0.25">
      <c r="A184" s="4">
        <v>4</v>
      </c>
      <c r="B184" s="13" t="s">
        <v>134</v>
      </c>
      <c r="C184" s="4"/>
      <c r="D184" s="10" t="s">
        <v>21</v>
      </c>
      <c r="E184" s="15">
        <v>1</v>
      </c>
      <c r="F184" s="4">
        <f t="shared" si="26"/>
        <v>1</v>
      </c>
      <c r="G184" s="4"/>
      <c r="H184" s="4"/>
      <c r="I184" s="6">
        <v>833</v>
      </c>
      <c r="J184" s="6">
        <f t="shared" si="27"/>
        <v>833</v>
      </c>
      <c r="K184" s="4"/>
      <c r="L184" s="4"/>
      <c r="M184" s="6">
        <f t="shared" si="28"/>
        <v>833</v>
      </c>
      <c r="N184" s="4"/>
      <c r="O184" s="4"/>
      <c r="P184"/>
    </row>
    <row r="185" spans="1:16" s="2" customFormat="1" ht="26.1" customHeight="1" x14ac:dyDescent="0.25">
      <c r="A185" s="4">
        <v>5</v>
      </c>
      <c r="B185" s="13" t="s">
        <v>28</v>
      </c>
      <c r="C185" s="4"/>
      <c r="D185" s="10" t="s">
        <v>21</v>
      </c>
      <c r="E185" s="15">
        <v>24</v>
      </c>
      <c r="F185" s="4">
        <f t="shared" si="26"/>
        <v>24</v>
      </c>
      <c r="G185" s="4"/>
      <c r="H185" s="4"/>
      <c r="I185" s="6">
        <v>1071</v>
      </c>
      <c r="J185" s="6">
        <f t="shared" si="27"/>
        <v>25704</v>
      </c>
      <c r="K185" s="4"/>
      <c r="L185" s="4"/>
      <c r="M185" s="6">
        <f t="shared" si="28"/>
        <v>25704</v>
      </c>
      <c r="N185" s="4"/>
      <c r="O185" s="4"/>
      <c r="P185"/>
    </row>
    <row r="186" spans="1:16" s="2" customFormat="1" ht="26.1" customHeight="1" x14ac:dyDescent="0.25">
      <c r="A186" s="4">
        <v>6</v>
      </c>
      <c r="B186" s="3" t="s">
        <v>135</v>
      </c>
      <c r="C186" s="4"/>
      <c r="D186" s="10" t="s">
        <v>21</v>
      </c>
      <c r="E186" s="15">
        <v>1</v>
      </c>
      <c r="F186" s="4">
        <f t="shared" si="26"/>
        <v>1</v>
      </c>
      <c r="G186" s="4"/>
      <c r="H186" s="4"/>
      <c r="I186" s="6">
        <v>595</v>
      </c>
      <c r="J186" s="6">
        <f t="shared" si="27"/>
        <v>595</v>
      </c>
      <c r="K186" s="4"/>
      <c r="L186" s="4"/>
      <c r="M186" s="6">
        <f t="shared" si="28"/>
        <v>595</v>
      </c>
      <c r="N186" s="4"/>
      <c r="O186" s="4"/>
      <c r="P186"/>
    </row>
    <row r="187" spans="1:16" s="2" customFormat="1" ht="26.1" customHeight="1" x14ac:dyDescent="0.25">
      <c r="A187" s="4">
        <v>7</v>
      </c>
      <c r="B187" s="13" t="s">
        <v>31</v>
      </c>
      <c r="C187" s="4"/>
      <c r="D187" s="10" t="s">
        <v>21</v>
      </c>
      <c r="E187" s="15">
        <v>1</v>
      </c>
      <c r="F187" s="4">
        <f t="shared" si="26"/>
        <v>1</v>
      </c>
      <c r="G187" s="4"/>
      <c r="H187" s="4"/>
      <c r="I187" s="6">
        <v>1666</v>
      </c>
      <c r="J187" s="6">
        <f t="shared" si="27"/>
        <v>1666</v>
      </c>
      <c r="K187" s="4"/>
      <c r="L187" s="4"/>
      <c r="M187" s="6">
        <f t="shared" si="28"/>
        <v>1666</v>
      </c>
      <c r="N187" s="4"/>
      <c r="O187" s="4"/>
      <c r="P187"/>
    </row>
    <row r="188" spans="1:16" s="2" customFormat="1" ht="26.1" customHeight="1" x14ac:dyDescent="0.25">
      <c r="A188" s="4">
        <v>8</v>
      </c>
      <c r="B188" s="13" t="s">
        <v>29</v>
      </c>
      <c r="C188" s="65"/>
      <c r="D188" s="10" t="s">
        <v>21</v>
      </c>
      <c r="E188" s="16">
        <v>1</v>
      </c>
      <c r="F188" s="4">
        <f>E188</f>
        <v>1</v>
      </c>
      <c r="G188" s="4"/>
      <c r="H188" s="4"/>
      <c r="I188" s="6">
        <v>2142</v>
      </c>
      <c r="J188" s="6">
        <f t="shared" si="27"/>
        <v>2142</v>
      </c>
      <c r="K188" s="4"/>
      <c r="L188" s="4"/>
      <c r="M188" s="6">
        <f t="shared" si="28"/>
        <v>2142</v>
      </c>
      <c r="N188" s="4"/>
      <c r="O188" s="4"/>
      <c r="P188"/>
    </row>
    <row r="189" spans="1:16" s="2" customFormat="1" ht="26.1" customHeight="1" x14ac:dyDescent="0.25">
      <c r="A189" s="4"/>
      <c r="B189" s="3"/>
      <c r="C189" s="4"/>
      <c r="D189" s="10"/>
      <c r="E189" s="15"/>
      <c r="F189" s="4"/>
      <c r="G189" s="4"/>
      <c r="H189" s="4"/>
      <c r="I189" s="6"/>
      <c r="J189" s="6"/>
      <c r="K189" s="4"/>
      <c r="L189" s="4"/>
      <c r="M189" s="6"/>
      <c r="N189" s="4"/>
      <c r="O189" s="4"/>
      <c r="P189"/>
    </row>
    <row r="190" spans="1:16" s="2" customFormat="1" ht="24.95" customHeight="1" x14ac:dyDescent="0.25">
      <c r="A190" s="140" t="s">
        <v>19</v>
      </c>
      <c r="B190" s="140"/>
      <c r="C190" s="4"/>
      <c r="D190" s="4"/>
      <c r="E190" s="15"/>
      <c r="F190" s="4"/>
      <c r="G190" s="4"/>
      <c r="H190" s="4"/>
      <c r="I190" s="6"/>
      <c r="J190" s="6"/>
      <c r="K190" s="4"/>
      <c r="L190" s="4"/>
      <c r="M190" s="7">
        <f>SUM(M181:M189)</f>
        <v>121082.5</v>
      </c>
      <c r="N190" s="4"/>
      <c r="O190" s="4"/>
      <c r="P190"/>
    </row>
    <row r="191" spans="1:16" s="2" customFormat="1" ht="24.95" customHeight="1" x14ac:dyDescent="0.25">
      <c r="A191" s="140" t="s">
        <v>20</v>
      </c>
      <c r="B191" s="140"/>
      <c r="C191" s="4"/>
      <c r="D191" s="4"/>
      <c r="E191" s="15"/>
      <c r="F191" s="4"/>
      <c r="G191" s="4"/>
      <c r="H191" s="4"/>
      <c r="I191" s="6"/>
      <c r="J191" s="6"/>
      <c r="K191" s="4"/>
      <c r="L191" s="4"/>
      <c r="M191" s="7">
        <f>M190</f>
        <v>121082.5</v>
      </c>
      <c r="N191" s="4"/>
      <c r="O191" s="4"/>
      <c r="P191"/>
    </row>
    <row r="192" spans="1:16" s="2" customFormat="1" ht="24.95" customHeight="1" x14ac:dyDescent="0.25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/>
    </row>
    <row r="193" spans="1:16" s="2" customFormat="1" ht="30" customHeight="1" x14ac:dyDescent="0.25">
      <c r="A193" s="133"/>
      <c r="B193" s="133"/>
      <c r="C193" s="137"/>
      <c r="D193" s="137"/>
      <c r="E193" s="137"/>
      <c r="F193" s="137"/>
      <c r="G193" s="137"/>
      <c r="H193" s="137"/>
      <c r="I193" s="1"/>
      <c r="J193" s="1"/>
      <c r="K193" s="138"/>
      <c r="L193" s="139"/>
      <c r="M193" s="57"/>
      <c r="N193" s="134"/>
      <c r="O193" s="134"/>
      <c r="P193"/>
    </row>
    <row r="194" spans="1:16" s="2" customFormat="1" ht="30" customHeight="1" x14ac:dyDescent="0.25">
      <c r="A194" s="133"/>
      <c r="B194" s="133"/>
      <c r="C194" s="134"/>
      <c r="D194" s="134"/>
      <c r="E194" s="134"/>
      <c r="F194" s="134"/>
      <c r="G194" s="134"/>
      <c r="H194" s="134"/>
      <c r="I194" s="8"/>
      <c r="J194" s="56"/>
      <c r="K194" s="135"/>
      <c r="L194" s="136"/>
      <c r="M194" s="56"/>
      <c r="N194" s="134"/>
      <c r="O194" s="134"/>
      <c r="P194"/>
    </row>
    <row r="195" spans="1:16" s="2" customFormat="1" ht="21.95" customHeight="1" x14ac:dyDescent="0.25">
      <c r="A195" s="142" t="s">
        <v>22</v>
      </c>
      <c r="B195" s="137"/>
      <c r="C195" s="142" t="s">
        <v>23</v>
      </c>
      <c r="D195" s="137"/>
      <c r="E195" s="137"/>
      <c r="F195" s="137"/>
      <c r="G195" s="137"/>
      <c r="H195" s="137"/>
      <c r="I195" s="137"/>
      <c r="J195" s="143" t="s">
        <v>136</v>
      </c>
      <c r="K195" s="144"/>
      <c r="L195" s="144"/>
      <c r="M195" s="144"/>
      <c r="N195" s="145"/>
      <c r="O195" s="133">
        <v>1</v>
      </c>
      <c r="P195"/>
    </row>
    <row r="196" spans="1:16" s="2" customFormat="1" ht="30" customHeight="1" x14ac:dyDescent="0.25">
      <c r="A196" s="137"/>
      <c r="B196" s="137"/>
      <c r="C196" s="137"/>
      <c r="D196" s="137"/>
      <c r="E196" s="137"/>
      <c r="F196" s="137"/>
      <c r="G196" s="137"/>
      <c r="H196" s="137"/>
      <c r="I196" s="137"/>
      <c r="J196" s="146" t="s">
        <v>132</v>
      </c>
      <c r="K196" s="146"/>
      <c r="L196" s="146"/>
      <c r="M196" s="146"/>
      <c r="N196" s="146"/>
      <c r="O196" s="133"/>
      <c r="P196"/>
    </row>
    <row r="197" spans="1:16" s="2" customFormat="1" ht="18" customHeight="1" x14ac:dyDescent="0.25">
      <c r="A197" s="137" t="s">
        <v>1</v>
      </c>
      <c r="B197" s="134" t="s">
        <v>2</v>
      </c>
      <c r="C197" s="141" t="s">
        <v>3</v>
      </c>
      <c r="D197" s="137" t="s">
        <v>4</v>
      </c>
      <c r="E197" s="134" t="s">
        <v>5</v>
      </c>
      <c r="F197" s="134"/>
      <c r="G197" s="134"/>
      <c r="H197" s="134"/>
      <c r="I197" s="137" t="s">
        <v>6</v>
      </c>
      <c r="J197" s="134" t="s">
        <v>7</v>
      </c>
      <c r="K197" s="134"/>
      <c r="L197" s="134"/>
      <c r="M197" s="137" t="s">
        <v>8</v>
      </c>
      <c r="N197" s="134" t="s">
        <v>9</v>
      </c>
      <c r="O197" s="134"/>
      <c r="P197"/>
    </row>
    <row r="198" spans="1:16" s="2" customFormat="1" ht="18" customHeight="1" x14ac:dyDescent="0.25">
      <c r="A198" s="137"/>
      <c r="B198" s="134"/>
      <c r="C198" s="141"/>
      <c r="D198" s="137"/>
      <c r="E198" s="134" t="s">
        <v>10</v>
      </c>
      <c r="F198" s="134"/>
      <c r="G198" s="134" t="s">
        <v>0</v>
      </c>
      <c r="H198" s="134"/>
      <c r="I198" s="137"/>
      <c r="J198" s="134" t="s">
        <v>11</v>
      </c>
      <c r="K198" s="134" t="s">
        <v>12</v>
      </c>
      <c r="L198" s="134"/>
      <c r="M198" s="137"/>
      <c r="N198" s="134" t="s">
        <v>13</v>
      </c>
      <c r="O198" s="137" t="s">
        <v>14</v>
      </c>
      <c r="P198"/>
    </row>
    <row r="199" spans="1:16" s="2" customFormat="1" ht="18" customHeight="1" x14ac:dyDescent="0.25">
      <c r="A199" s="137"/>
      <c r="B199" s="134"/>
      <c r="C199" s="141"/>
      <c r="D199" s="137"/>
      <c r="E199" s="15" t="s">
        <v>15</v>
      </c>
      <c r="F199" s="4" t="s">
        <v>16</v>
      </c>
      <c r="G199" s="4" t="s">
        <v>17</v>
      </c>
      <c r="H199" s="4" t="s">
        <v>18</v>
      </c>
      <c r="I199" s="137"/>
      <c r="J199" s="134"/>
      <c r="K199" s="4" t="s">
        <v>17</v>
      </c>
      <c r="L199" s="4" t="s">
        <v>18</v>
      </c>
      <c r="M199" s="137"/>
      <c r="N199" s="134"/>
      <c r="O199" s="137"/>
      <c r="P199"/>
    </row>
    <row r="200" spans="1:16" s="2" customFormat="1" ht="12.95" customHeight="1" x14ac:dyDescent="0.25">
      <c r="A200" s="9">
        <v>0</v>
      </c>
      <c r="B200" s="5">
        <v>1</v>
      </c>
      <c r="C200" s="5">
        <v>2</v>
      </c>
      <c r="D200" s="5">
        <v>3</v>
      </c>
      <c r="E200" s="21">
        <v>4</v>
      </c>
      <c r="F200" s="5">
        <v>5</v>
      </c>
      <c r="G200" s="5">
        <v>6</v>
      </c>
      <c r="H200" s="5">
        <v>7</v>
      </c>
      <c r="I200" s="5">
        <v>8</v>
      </c>
      <c r="J200" s="5">
        <v>9</v>
      </c>
      <c r="K200" s="5">
        <v>10</v>
      </c>
      <c r="L200" s="5">
        <v>11</v>
      </c>
      <c r="M200" s="5">
        <v>12</v>
      </c>
      <c r="N200" s="5">
        <v>13</v>
      </c>
      <c r="O200" s="5">
        <v>14</v>
      </c>
      <c r="P200"/>
    </row>
    <row r="201" spans="1:16" s="2" customFormat="1" ht="26.1" customHeight="1" x14ac:dyDescent="0.25">
      <c r="A201" s="4">
        <v>1</v>
      </c>
      <c r="B201" s="3" t="s">
        <v>87</v>
      </c>
      <c r="C201" s="4"/>
      <c r="D201" s="10" t="s">
        <v>21</v>
      </c>
      <c r="E201" s="15">
        <v>22</v>
      </c>
      <c r="F201" s="4">
        <f t="shared" ref="F201" si="29">E201</f>
        <v>22</v>
      </c>
      <c r="G201" s="4"/>
      <c r="H201" s="4"/>
      <c r="I201" s="6">
        <v>935.34</v>
      </c>
      <c r="J201" s="6">
        <f>SUM(E201*I201)</f>
        <v>20577.48</v>
      </c>
      <c r="K201" s="4"/>
      <c r="L201" s="4"/>
      <c r="M201" s="18">
        <f>J201</f>
        <v>20577.48</v>
      </c>
      <c r="N201" s="4"/>
      <c r="O201" s="4"/>
      <c r="P201"/>
    </row>
    <row r="202" spans="1:16" s="2" customFormat="1" ht="26.1" customHeight="1" x14ac:dyDescent="0.25">
      <c r="A202" s="4">
        <v>2</v>
      </c>
      <c r="B202" s="11" t="s">
        <v>137</v>
      </c>
      <c r="C202" s="65"/>
      <c r="D202" s="10" t="s">
        <v>21</v>
      </c>
      <c r="E202" s="16">
        <v>514</v>
      </c>
      <c r="F202" s="4">
        <f>E202</f>
        <v>514</v>
      </c>
      <c r="G202" s="4"/>
      <c r="H202" s="4"/>
      <c r="I202" s="12">
        <v>719.95</v>
      </c>
      <c r="J202" s="6">
        <f>SUM(E202*I202)</f>
        <v>370054.30000000005</v>
      </c>
      <c r="K202" s="4"/>
      <c r="L202" s="4"/>
      <c r="M202" s="18">
        <f>J202</f>
        <v>370054.30000000005</v>
      </c>
      <c r="N202" s="4"/>
      <c r="O202" s="4"/>
      <c r="P202"/>
    </row>
    <row r="203" spans="1:16" s="2" customFormat="1" ht="26.1" customHeight="1" x14ac:dyDescent="0.25">
      <c r="A203" s="4">
        <v>3</v>
      </c>
      <c r="B203" s="3" t="s">
        <v>138</v>
      </c>
      <c r="C203" s="4"/>
      <c r="D203" s="10" t="s">
        <v>21</v>
      </c>
      <c r="E203" s="15">
        <v>117</v>
      </c>
      <c r="F203" s="4">
        <f t="shared" ref="F203:F205" si="30">E203</f>
        <v>117</v>
      </c>
      <c r="G203" s="4"/>
      <c r="H203" s="4"/>
      <c r="I203" s="6">
        <v>755.65</v>
      </c>
      <c r="J203" s="6">
        <f t="shared" ref="J203:J210" si="31">SUM(E203*I203)</f>
        <v>88411.05</v>
      </c>
      <c r="K203" s="4"/>
      <c r="L203" s="4"/>
      <c r="M203" s="18">
        <f t="shared" ref="M203:M210" si="32">J203</f>
        <v>88411.05</v>
      </c>
      <c r="N203" s="4"/>
      <c r="O203" s="4"/>
      <c r="P203"/>
    </row>
    <row r="204" spans="1:16" s="2" customFormat="1" ht="26.1" customHeight="1" x14ac:dyDescent="0.25">
      <c r="A204" s="4">
        <v>4</v>
      </c>
      <c r="B204" s="3" t="s">
        <v>139</v>
      </c>
      <c r="C204" s="4"/>
      <c r="D204" s="10" t="s">
        <v>21</v>
      </c>
      <c r="E204" s="15">
        <v>75</v>
      </c>
      <c r="F204" s="4">
        <f t="shared" si="30"/>
        <v>75</v>
      </c>
      <c r="G204" s="4"/>
      <c r="H204" s="4"/>
      <c r="I204" s="6">
        <v>178.5</v>
      </c>
      <c r="J204" s="6">
        <f t="shared" si="31"/>
        <v>13387.5</v>
      </c>
      <c r="K204" s="4"/>
      <c r="L204" s="4"/>
      <c r="M204" s="18">
        <f t="shared" si="32"/>
        <v>13387.5</v>
      </c>
      <c r="N204" s="4"/>
      <c r="O204" s="4"/>
      <c r="P204"/>
    </row>
    <row r="205" spans="1:16" s="2" customFormat="1" ht="26.1" customHeight="1" x14ac:dyDescent="0.25">
      <c r="A205" s="4">
        <v>5</v>
      </c>
      <c r="B205" s="3" t="s">
        <v>25</v>
      </c>
      <c r="C205" s="4"/>
      <c r="D205" s="10" t="s">
        <v>21</v>
      </c>
      <c r="E205" s="15">
        <v>23</v>
      </c>
      <c r="F205" s="4">
        <f t="shared" si="30"/>
        <v>23</v>
      </c>
      <c r="G205" s="4"/>
      <c r="H205" s="4"/>
      <c r="I205" s="6">
        <v>285.60000000000002</v>
      </c>
      <c r="J205" s="6">
        <f t="shared" si="31"/>
        <v>6568.8</v>
      </c>
      <c r="K205" s="4"/>
      <c r="L205" s="4"/>
      <c r="M205" s="18">
        <f t="shared" si="32"/>
        <v>6568.8</v>
      </c>
      <c r="N205" s="4"/>
      <c r="O205" s="4"/>
      <c r="P205"/>
    </row>
    <row r="206" spans="1:16" s="2" customFormat="1" ht="26.1" customHeight="1" x14ac:dyDescent="0.25">
      <c r="A206" s="4">
        <v>6</v>
      </c>
      <c r="B206" s="11" t="s">
        <v>140</v>
      </c>
      <c r="C206" s="65"/>
      <c r="D206" s="10" t="s">
        <v>21</v>
      </c>
      <c r="E206" s="16">
        <v>22</v>
      </c>
      <c r="F206" s="4">
        <f>E206</f>
        <v>22</v>
      </c>
      <c r="G206" s="4"/>
      <c r="H206" s="4"/>
      <c r="I206" s="12">
        <v>1071</v>
      </c>
      <c r="J206" s="6">
        <f t="shared" si="31"/>
        <v>23562</v>
      </c>
      <c r="K206" s="4"/>
      <c r="L206" s="4"/>
      <c r="M206" s="18">
        <f t="shared" si="32"/>
        <v>23562</v>
      </c>
      <c r="N206" s="4"/>
      <c r="O206" s="4"/>
      <c r="P206"/>
    </row>
    <row r="207" spans="1:16" s="2" customFormat="1" ht="26.1" customHeight="1" x14ac:dyDescent="0.25">
      <c r="A207" s="4">
        <v>7</v>
      </c>
      <c r="B207" s="3" t="s">
        <v>91</v>
      </c>
      <c r="C207" s="4"/>
      <c r="D207" s="10" t="s">
        <v>21</v>
      </c>
      <c r="E207" s="15">
        <v>22</v>
      </c>
      <c r="F207" s="4">
        <f t="shared" ref="F207:F210" si="33">E207</f>
        <v>22</v>
      </c>
      <c r="G207" s="4"/>
      <c r="H207" s="4"/>
      <c r="I207" s="6">
        <v>190.4</v>
      </c>
      <c r="J207" s="6">
        <f t="shared" si="31"/>
        <v>4188.8</v>
      </c>
      <c r="K207" s="4"/>
      <c r="L207" s="4"/>
      <c r="M207" s="18">
        <f t="shared" si="32"/>
        <v>4188.8</v>
      </c>
      <c r="N207" s="4"/>
      <c r="O207" s="4"/>
      <c r="P207"/>
    </row>
    <row r="208" spans="1:16" s="2" customFormat="1" ht="26.1" customHeight="1" x14ac:dyDescent="0.25">
      <c r="A208" s="4">
        <v>8</v>
      </c>
      <c r="B208" s="3" t="s">
        <v>141</v>
      </c>
      <c r="C208" s="4"/>
      <c r="D208" s="10" t="s">
        <v>21</v>
      </c>
      <c r="E208" s="15">
        <v>1</v>
      </c>
      <c r="F208" s="4">
        <f t="shared" si="33"/>
        <v>1</v>
      </c>
      <c r="G208" s="4"/>
      <c r="H208" s="4"/>
      <c r="I208" s="6">
        <v>2082.5</v>
      </c>
      <c r="J208" s="6">
        <f t="shared" si="31"/>
        <v>2082.5</v>
      </c>
      <c r="K208" s="4"/>
      <c r="L208" s="4"/>
      <c r="M208" s="18">
        <f t="shared" si="32"/>
        <v>2082.5</v>
      </c>
      <c r="N208" s="4"/>
      <c r="O208" s="4"/>
      <c r="P208"/>
    </row>
    <row r="209" spans="1:16" s="2" customFormat="1" ht="26.1" customHeight="1" x14ac:dyDescent="0.25">
      <c r="A209" s="4">
        <v>9</v>
      </c>
      <c r="B209" s="3" t="s">
        <v>142</v>
      </c>
      <c r="C209" s="4"/>
      <c r="D209" s="10" t="s">
        <v>21</v>
      </c>
      <c r="E209" s="15">
        <v>10</v>
      </c>
      <c r="F209" s="4">
        <f t="shared" si="33"/>
        <v>10</v>
      </c>
      <c r="G209" s="4"/>
      <c r="H209" s="4"/>
      <c r="I209" s="6">
        <v>470.05</v>
      </c>
      <c r="J209" s="6">
        <f t="shared" si="31"/>
        <v>4700.5</v>
      </c>
      <c r="K209" s="4"/>
      <c r="L209" s="4"/>
      <c r="M209" s="18">
        <f t="shared" si="32"/>
        <v>4700.5</v>
      </c>
      <c r="N209" s="4"/>
      <c r="O209" s="4"/>
      <c r="P209"/>
    </row>
    <row r="210" spans="1:16" s="2" customFormat="1" ht="26.1" customHeight="1" x14ac:dyDescent="0.25">
      <c r="A210" s="4">
        <v>10</v>
      </c>
      <c r="B210" s="3" t="s">
        <v>143</v>
      </c>
      <c r="C210" s="4"/>
      <c r="D210" s="10" t="s">
        <v>21</v>
      </c>
      <c r="E210" s="15">
        <v>10</v>
      </c>
      <c r="F210" s="4">
        <f t="shared" si="33"/>
        <v>10</v>
      </c>
      <c r="G210" s="4"/>
      <c r="H210" s="4"/>
      <c r="I210" s="6">
        <v>243.95</v>
      </c>
      <c r="J210" s="6">
        <f t="shared" si="31"/>
        <v>2439.5</v>
      </c>
      <c r="K210" s="4"/>
      <c r="L210" s="4"/>
      <c r="M210" s="18">
        <f t="shared" si="32"/>
        <v>2439.5</v>
      </c>
      <c r="N210" s="4"/>
      <c r="O210" s="4"/>
      <c r="P210"/>
    </row>
    <row r="211" spans="1:16" s="2" customFormat="1" ht="24.95" customHeight="1" x14ac:dyDescent="0.25">
      <c r="A211" s="140" t="s">
        <v>19</v>
      </c>
      <c r="B211" s="140"/>
      <c r="C211" s="4"/>
      <c r="D211" s="4"/>
      <c r="E211" s="15"/>
      <c r="F211" s="4"/>
      <c r="G211" s="4"/>
      <c r="H211" s="4"/>
      <c r="I211" s="6"/>
      <c r="J211" s="6"/>
      <c r="K211" s="4"/>
      <c r="L211" s="4"/>
      <c r="M211" s="7">
        <f>SUM(M201:M210)</f>
        <v>535972.43000000005</v>
      </c>
      <c r="N211" s="4"/>
      <c r="O211" s="4"/>
      <c r="P211"/>
    </row>
    <row r="212" spans="1:16" s="2" customFormat="1" ht="24.95" customHeight="1" x14ac:dyDescent="0.25">
      <c r="A212" s="140" t="s">
        <v>20</v>
      </c>
      <c r="B212" s="140"/>
      <c r="C212" s="4"/>
      <c r="D212" s="4"/>
      <c r="E212" s="15"/>
      <c r="F212" s="4"/>
      <c r="G212" s="4"/>
      <c r="H212" s="4"/>
      <c r="I212" s="6"/>
      <c r="J212" s="6"/>
      <c r="K212" s="4"/>
      <c r="L212" s="4"/>
      <c r="M212" s="7">
        <f>M211</f>
        <v>535972.43000000005</v>
      </c>
      <c r="N212" s="4"/>
      <c r="O212" s="4"/>
      <c r="P212"/>
    </row>
    <row r="213" spans="1:16" s="2" customFormat="1" ht="24.95" customHeight="1" x14ac:dyDescent="0.25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/>
    </row>
    <row r="214" spans="1:16" s="2" customFormat="1" ht="30" customHeight="1" x14ac:dyDescent="0.25">
      <c r="A214" s="133"/>
      <c r="B214" s="133"/>
      <c r="C214" s="137"/>
      <c r="D214" s="137"/>
      <c r="E214" s="137"/>
      <c r="F214" s="137"/>
      <c r="G214" s="137"/>
      <c r="H214" s="137"/>
      <c r="I214" s="1"/>
      <c r="J214" s="1"/>
      <c r="K214" s="138"/>
      <c r="L214" s="139"/>
      <c r="M214" s="57"/>
      <c r="N214" s="134"/>
      <c r="O214" s="134"/>
      <c r="P214"/>
    </row>
    <row r="215" spans="1:16" s="2" customFormat="1" ht="30" customHeight="1" x14ac:dyDescent="0.25">
      <c r="A215" s="133"/>
      <c r="B215" s="133"/>
      <c r="C215" s="134"/>
      <c r="D215" s="134"/>
      <c r="E215" s="134"/>
      <c r="F215" s="134"/>
      <c r="G215" s="134"/>
      <c r="H215" s="134"/>
      <c r="I215" s="8"/>
      <c r="J215" s="56"/>
      <c r="K215" s="135"/>
      <c r="L215" s="136"/>
      <c r="M215" s="56"/>
      <c r="N215" s="134"/>
      <c r="O215" s="134"/>
      <c r="P215"/>
    </row>
    <row r="216" spans="1:16" s="2" customFormat="1" ht="21.95" customHeight="1" x14ac:dyDescent="0.25">
      <c r="A216" s="142" t="s">
        <v>22</v>
      </c>
      <c r="B216" s="137"/>
      <c r="C216" s="142" t="s">
        <v>23</v>
      </c>
      <c r="D216" s="137"/>
      <c r="E216" s="137"/>
      <c r="F216" s="137"/>
      <c r="G216" s="137"/>
      <c r="H216" s="137"/>
      <c r="I216" s="137"/>
      <c r="J216" s="143" t="s">
        <v>136</v>
      </c>
      <c r="K216" s="144"/>
      <c r="L216" s="144"/>
      <c r="M216" s="144"/>
      <c r="N216" s="145"/>
      <c r="O216" s="133">
        <v>2</v>
      </c>
      <c r="P216"/>
    </row>
    <row r="217" spans="1:16" s="2" customFormat="1" ht="30" customHeight="1" x14ac:dyDescent="0.25">
      <c r="A217" s="137"/>
      <c r="B217" s="137"/>
      <c r="C217" s="137"/>
      <c r="D217" s="137"/>
      <c r="E217" s="137"/>
      <c r="F217" s="137"/>
      <c r="G217" s="137"/>
      <c r="H217" s="137"/>
      <c r="I217" s="137"/>
      <c r="J217" s="146" t="s">
        <v>132</v>
      </c>
      <c r="K217" s="146"/>
      <c r="L217" s="146"/>
      <c r="M217" s="146"/>
      <c r="N217" s="146"/>
      <c r="O217" s="133"/>
      <c r="P217"/>
    </row>
    <row r="218" spans="1:16" s="2" customFormat="1" ht="18" customHeight="1" x14ac:dyDescent="0.25">
      <c r="A218" s="137" t="s">
        <v>1</v>
      </c>
      <c r="B218" s="134" t="s">
        <v>2</v>
      </c>
      <c r="C218" s="141" t="s">
        <v>3</v>
      </c>
      <c r="D218" s="137" t="s">
        <v>4</v>
      </c>
      <c r="E218" s="134" t="s">
        <v>5</v>
      </c>
      <c r="F218" s="134"/>
      <c r="G218" s="134"/>
      <c r="H218" s="134"/>
      <c r="I218" s="137" t="s">
        <v>6</v>
      </c>
      <c r="J218" s="134" t="s">
        <v>7</v>
      </c>
      <c r="K218" s="134"/>
      <c r="L218" s="134"/>
      <c r="M218" s="137" t="s">
        <v>8</v>
      </c>
      <c r="N218" s="134" t="s">
        <v>9</v>
      </c>
      <c r="O218" s="134"/>
      <c r="P218"/>
    </row>
    <row r="219" spans="1:16" s="2" customFormat="1" ht="18" customHeight="1" x14ac:dyDescent="0.25">
      <c r="A219" s="137"/>
      <c r="B219" s="134"/>
      <c r="C219" s="141"/>
      <c r="D219" s="137"/>
      <c r="E219" s="134" t="s">
        <v>10</v>
      </c>
      <c r="F219" s="134"/>
      <c r="G219" s="134" t="s">
        <v>0</v>
      </c>
      <c r="H219" s="134"/>
      <c r="I219" s="137"/>
      <c r="J219" s="134" t="s">
        <v>11</v>
      </c>
      <c r="K219" s="134" t="s">
        <v>12</v>
      </c>
      <c r="L219" s="134"/>
      <c r="M219" s="137"/>
      <c r="N219" s="134" t="s">
        <v>13</v>
      </c>
      <c r="O219" s="137" t="s">
        <v>14</v>
      </c>
      <c r="P219"/>
    </row>
    <row r="220" spans="1:16" s="2" customFormat="1" ht="18" customHeight="1" x14ac:dyDescent="0.25">
      <c r="A220" s="137"/>
      <c r="B220" s="134"/>
      <c r="C220" s="141"/>
      <c r="D220" s="137"/>
      <c r="E220" s="15" t="s">
        <v>15</v>
      </c>
      <c r="F220" s="4" t="s">
        <v>16</v>
      </c>
      <c r="G220" s="4" t="s">
        <v>17</v>
      </c>
      <c r="H220" s="4" t="s">
        <v>18</v>
      </c>
      <c r="I220" s="137"/>
      <c r="J220" s="134"/>
      <c r="K220" s="4" t="s">
        <v>17</v>
      </c>
      <c r="L220" s="4" t="s">
        <v>18</v>
      </c>
      <c r="M220" s="137"/>
      <c r="N220" s="134"/>
      <c r="O220" s="137"/>
      <c r="P220"/>
    </row>
    <row r="221" spans="1:16" s="2" customFormat="1" ht="12.95" customHeight="1" x14ac:dyDescent="0.25">
      <c r="A221" s="9">
        <v>0</v>
      </c>
      <c r="B221" s="5">
        <v>1</v>
      </c>
      <c r="C221" s="5">
        <v>2</v>
      </c>
      <c r="D221" s="5">
        <v>3</v>
      </c>
      <c r="E221" s="21">
        <v>4</v>
      </c>
      <c r="F221" s="5">
        <v>5</v>
      </c>
      <c r="G221" s="5">
        <v>6</v>
      </c>
      <c r="H221" s="5">
        <v>7</v>
      </c>
      <c r="I221" s="5">
        <v>8</v>
      </c>
      <c r="J221" s="5">
        <v>9</v>
      </c>
      <c r="K221" s="5">
        <v>10</v>
      </c>
      <c r="L221" s="5">
        <v>11</v>
      </c>
      <c r="M221" s="5">
        <v>12</v>
      </c>
      <c r="N221" s="5">
        <v>13</v>
      </c>
      <c r="O221" s="5">
        <v>14</v>
      </c>
      <c r="P221"/>
    </row>
    <row r="222" spans="1:16" s="2" customFormat="1" ht="26.1" customHeight="1" x14ac:dyDescent="0.25">
      <c r="A222" s="4">
        <v>11</v>
      </c>
      <c r="B222" s="3" t="s">
        <v>95</v>
      </c>
      <c r="C222" s="4"/>
      <c r="D222" s="10" t="s">
        <v>21</v>
      </c>
      <c r="E222" s="15">
        <v>2</v>
      </c>
      <c r="F222" s="4">
        <f t="shared" ref="F222:F229" si="34">E222</f>
        <v>2</v>
      </c>
      <c r="G222" s="4"/>
      <c r="H222" s="4"/>
      <c r="I222" s="6">
        <v>2023</v>
      </c>
      <c r="J222" s="6">
        <f>SUM(E222*I222)</f>
        <v>4046</v>
      </c>
      <c r="K222" s="4"/>
      <c r="L222" s="4"/>
      <c r="M222" s="18">
        <f>J222</f>
        <v>4046</v>
      </c>
      <c r="N222" s="4"/>
      <c r="O222" s="4"/>
      <c r="P222"/>
    </row>
    <row r="223" spans="1:16" s="2" customFormat="1" ht="26.1" customHeight="1" x14ac:dyDescent="0.25">
      <c r="A223" s="4">
        <v>12</v>
      </c>
      <c r="B223" s="3" t="s">
        <v>144</v>
      </c>
      <c r="C223" s="4"/>
      <c r="D223" s="10" t="s">
        <v>21</v>
      </c>
      <c r="E223" s="15">
        <v>1</v>
      </c>
      <c r="F223" s="4">
        <f t="shared" si="34"/>
        <v>1</v>
      </c>
      <c r="G223" s="4"/>
      <c r="H223" s="4"/>
      <c r="I223" s="6">
        <v>1948.03</v>
      </c>
      <c r="J223" s="6">
        <f t="shared" ref="J223:J231" si="35">SUM(E223*I223)</f>
        <v>1948.03</v>
      </c>
      <c r="K223" s="4"/>
      <c r="L223" s="4"/>
      <c r="M223" s="18">
        <f t="shared" ref="M223:M231" si="36">J223</f>
        <v>1948.03</v>
      </c>
      <c r="N223" s="4"/>
      <c r="O223" s="4"/>
      <c r="P223"/>
    </row>
    <row r="224" spans="1:16" s="2" customFormat="1" ht="26.1" customHeight="1" x14ac:dyDescent="0.25">
      <c r="A224" s="4">
        <v>13</v>
      </c>
      <c r="B224" s="3" t="s">
        <v>98</v>
      </c>
      <c r="C224" s="4"/>
      <c r="D224" s="10" t="s">
        <v>21</v>
      </c>
      <c r="E224" s="15">
        <v>26</v>
      </c>
      <c r="F224" s="4">
        <f t="shared" si="34"/>
        <v>26</v>
      </c>
      <c r="G224" s="4"/>
      <c r="H224" s="4"/>
      <c r="I224" s="6">
        <v>243.95</v>
      </c>
      <c r="J224" s="6">
        <f t="shared" si="35"/>
        <v>6342.7</v>
      </c>
      <c r="K224" s="4"/>
      <c r="L224" s="4"/>
      <c r="M224" s="18">
        <f t="shared" si="36"/>
        <v>6342.7</v>
      </c>
      <c r="N224" s="4"/>
      <c r="O224" s="4"/>
      <c r="P224"/>
    </row>
    <row r="225" spans="1:16" s="2" customFormat="1" ht="26.1" customHeight="1" x14ac:dyDescent="0.25">
      <c r="A225" s="4">
        <v>14</v>
      </c>
      <c r="B225" s="3" t="s">
        <v>99</v>
      </c>
      <c r="C225" s="4"/>
      <c r="D225" s="10" t="s">
        <v>21</v>
      </c>
      <c r="E225" s="15">
        <v>26</v>
      </c>
      <c r="F225" s="4">
        <f t="shared" si="34"/>
        <v>26</v>
      </c>
      <c r="G225" s="4"/>
      <c r="H225" s="4"/>
      <c r="I225" s="6">
        <v>474.81</v>
      </c>
      <c r="J225" s="6">
        <f t="shared" si="35"/>
        <v>12345.06</v>
      </c>
      <c r="K225" s="4"/>
      <c r="L225" s="4"/>
      <c r="M225" s="18">
        <f t="shared" si="36"/>
        <v>12345.06</v>
      </c>
      <c r="N225" s="4"/>
      <c r="O225" s="4"/>
      <c r="P225"/>
    </row>
    <row r="226" spans="1:16" s="2" customFormat="1" ht="26.1" customHeight="1" x14ac:dyDescent="0.25">
      <c r="A226" s="4">
        <v>15</v>
      </c>
      <c r="B226" s="3" t="s">
        <v>100</v>
      </c>
      <c r="C226" s="4"/>
      <c r="D226" s="10" t="s">
        <v>21</v>
      </c>
      <c r="E226" s="15">
        <v>1</v>
      </c>
      <c r="F226" s="4">
        <f t="shared" si="34"/>
        <v>1</v>
      </c>
      <c r="G226" s="4"/>
      <c r="H226" s="4"/>
      <c r="I226" s="6">
        <v>1808.8</v>
      </c>
      <c r="J226" s="6">
        <f t="shared" si="35"/>
        <v>1808.8</v>
      </c>
      <c r="K226" s="4"/>
      <c r="L226" s="4"/>
      <c r="M226" s="18">
        <f t="shared" si="36"/>
        <v>1808.8</v>
      </c>
      <c r="N226" s="4"/>
      <c r="O226" s="4"/>
      <c r="P226"/>
    </row>
    <row r="227" spans="1:16" s="2" customFormat="1" ht="26.1" customHeight="1" x14ac:dyDescent="0.25">
      <c r="A227" s="4">
        <v>16</v>
      </c>
      <c r="B227" s="3" t="s">
        <v>145</v>
      </c>
      <c r="C227" s="4"/>
      <c r="D227" s="10" t="s">
        <v>21</v>
      </c>
      <c r="E227" s="15">
        <v>1</v>
      </c>
      <c r="F227" s="4">
        <f t="shared" si="34"/>
        <v>1</v>
      </c>
      <c r="G227" s="4"/>
      <c r="H227" s="4"/>
      <c r="I227" s="6">
        <v>354.62</v>
      </c>
      <c r="J227" s="6">
        <f t="shared" si="35"/>
        <v>354.62</v>
      </c>
      <c r="K227" s="4"/>
      <c r="L227" s="4"/>
      <c r="M227" s="18">
        <f t="shared" si="36"/>
        <v>354.62</v>
      </c>
      <c r="N227" s="4"/>
      <c r="O227" s="4"/>
      <c r="P227"/>
    </row>
    <row r="228" spans="1:16" s="2" customFormat="1" ht="26.1" customHeight="1" x14ac:dyDescent="0.25">
      <c r="A228" s="4">
        <v>17</v>
      </c>
      <c r="B228" s="3" t="s">
        <v>146</v>
      </c>
      <c r="C228" s="4"/>
      <c r="D228" s="10" t="s">
        <v>21</v>
      </c>
      <c r="E228" s="15">
        <v>13</v>
      </c>
      <c r="F228" s="4">
        <f t="shared" si="34"/>
        <v>13</v>
      </c>
      <c r="G228" s="4"/>
      <c r="H228" s="4"/>
      <c r="I228" s="6">
        <v>1309</v>
      </c>
      <c r="J228" s="6">
        <f t="shared" si="35"/>
        <v>17017</v>
      </c>
      <c r="K228" s="4"/>
      <c r="L228" s="4"/>
      <c r="M228" s="18">
        <f t="shared" si="36"/>
        <v>17017</v>
      </c>
      <c r="N228" s="4"/>
      <c r="O228" s="4"/>
      <c r="P228"/>
    </row>
    <row r="229" spans="1:16" s="2" customFormat="1" ht="26.1" customHeight="1" x14ac:dyDescent="0.25">
      <c r="A229" s="4">
        <v>18</v>
      </c>
      <c r="B229" s="13" t="s">
        <v>147</v>
      </c>
      <c r="C229" s="4"/>
      <c r="D229" s="10" t="s">
        <v>21</v>
      </c>
      <c r="E229" s="15">
        <v>8</v>
      </c>
      <c r="F229" s="4">
        <f t="shared" si="34"/>
        <v>8</v>
      </c>
      <c r="G229" s="4"/>
      <c r="H229" s="4"/>
      <c r="I229" s="6">
        <v>1606.5</v>
      </c>
      <c r="J229" s="6">
        <f t="shared" si="35"/>
        <v>12852</v>
      </c>
      <c r="K229" s="4"/>
      <c r="L229" s="4"/>
      <c r="M229" s="18">
        <f t="shared" si="36"/>
        <v>12852</v>
      </c>
      <c r="N229" s="4"/>
      <c r="O229" s="4"/>
      <c r="P229"/>
    </row>
    <row r="230" spans="1:16" s="2" customFormat="1" ht="26.1" customHeight="1" x14ac:dyDescent="0.25">
      <c r="A230" s="4">
        <v>19</v>
      </c>
      <c r="B230" s="11" t="s">
        <v>148</v>
      </c>
      <c r="C230" s="65"/>
      <c r="D230" s="10" t="s">
        <v>21</v>
      </c>
      <c r="E230" s="16">
        <v>26</v>
      </c>
      <c r="F230" s="4">
        <f>E230</f>
        <v>26</v>
      </c>
      <c r="G230" s="4"/>
      <c r="H230" s="4"/>
      <c r="I230" s="12">
        <v>354.62</v>
      </c>
      <c r="J230" s="6">
        <f t="shared" si="35"/>
        <v>9220.1200000000008</v>
      </c>
      <c r="K230" s="4"/>
      <c r="L230" s="4"/>
      <c r="M230" s="18">
        <f t="shared" si="36"/>
        <v>9220.1200000000008</v>
      </c>
      <c r="N230" s="4"/>
      <c r="O230" s="4"/>
      <c r="P230"/>
    </row>
    <row r="231" spans="1:16" s="2" customFormat="1" ht="26.1" customHeight="1" x14ac:dyDescent="0.25">
      <c r="A231" s="4">
        <v>20</v>
      </c>
      <c r="B231" s="13" t="s">
        <v>32</v>
      </c>
      <c r="C231" s="4"/>
      <c r="D231" s="10" t="s">
        <v>21</v>
      </c>
      <c r="E231" s="15">
        <v>1</v>
      </c>
      <c r="F231" s="4">
        <f t="shared" ref="F231" si="37">E231</f>
        <v>1</v>
      </c>
      <c r="G231" s="4"/>
      <c r="H231" s="4"/>
      <c r="I231" s="6">
        <v>773.5</v>
      </c>
      <c r="J231" s="6">
        <f t="shared" si="35"/>
        <v>773.5</v>
      </c>
      <c r="K231" s="4"/>
      <c r="L231" s="4"/>
      <c r="M231" s="18">
        <f t="shared" si="36"/>
        <v>773.5</v>
      </c>
      <c r="N231" s="4"/>
      <c r="O231" s="4"/>
      <c r="P231"/>
    </row>
    <row r="232" spans="1:16" s="2" customFormat="1" ht="24.95" customHeight="1" x14ac:dyDescent="0.25">
      <c r="A232" s="140" t="s">
        <v>19</v>
      </c>
      <c r="B232" s="140"/>
      <c r="C232" s="4"/>
      <c r="D232" s="4"/>
      <c r="E232" s="15"/>
      <c r="F232" s="4"/>
      <c r="G232" s="4"/>
      <c r="H232" s="4"/>
      <c r="I232" s="6"/>
      <c r="J232" s="6"/>
      <c r="K232" s="4"/>
      <c r="L232" s="4"/>
      <c r="M232" s="7">
        <f>SUM(M222:M231)</f>
        <v>66707.83</v>
      </c>
      <c r="N232" s="4"/>
      <c r="O232" s="4"/>
      <c r="P232"/>
    </row>
    <row r="233" spans="1:16" s="2" customFormat="1" ht="24.95" customHeight="1" x14ac:dyDescent="0.25">
      <c r="A233" s="140" t="s">
        <v>20</v>
      </c>
      <c r="B233" s="140"/>
      <c r="C233" s="4"/>
      <c r="D233" s="4"/>
      <c r="E233" s="15"/>
      <c r="F233" s="4"/>
      <c r="G233" s="4"/>
      <c r="H233" s="4"/>
      <c r="I233" s="6"/>
      <c r="J233" s="6"/>
      <c r="K233" s="4"/>
      <c r="L233" s="4"/>
      <c r="M233" s="7">
        <f>SUM(M211,M232)</f>
        <v>602680.26</v>
      </c>
      <c r="N233" s="4"/>
      <c r="O233" s="4"/>
      <c r="P233"/>
    </row>
    <row r="234" spans="1:16" s="2" customFormat="1" ht="24.95" customHeight="1" x14ac:dyDescent="0.25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/>
    </row>
    <row r="235" spans="1:16" s="2" customFormat="1" ht="30" customHeight="1" x14ac:dyDescent="0.25">
      <c r="A235" s="133"/>
      <c r="B235" s="133"/>
      <c r="C235" s="137"/>
      <c r="D235" s="137"/>
      <c r="E235" s="137"/>
      <c r="F235" s="137"/>
      <c r="G235" s="137"/>
      <c r="H235" s="137"/>
      <c r="I235" s="1"/>
      <c r="J235" s="1"/>
      <c r="K235" s="138"/>
      <c r="L235" s="139"/>
      <c r="M235" s="57"/>
      <c r="N235" s="134"/>
      <c r="O235" s="134"/>
      <c r="P235"/>
    </row>
    <row r="236" spans="1:16" s="2" customFormat="1" ht="30" customHeight="1" x14ac:dyDescent="0.25">
      <c r="A236" s="133"/>
      <c r="B236" s="133"/>
      <c r="C236" s="134"/>
      <c r="D236" s="134"/>
      <c r="E236" s="134"/>
      <c r="F236" s="134"/>
      <c r="G236" s="134"/>
      <c r="H236" s="134"/>
      <c r="I236" s="8"/>
      <c r="J236" s="56"/>
      <c r="K236" s="135"/>
      <c r="L236" s="136"/>
      <c r="M236" s="56"/>
      <c r="N236" s="134"/>
      <c r="O236" s="134"/>
      <c r="P236"/>
    </row>
    <row r="237" spans="1:16" s="2" customFormat="1" ht="21.95" customHeight="1" x14ac:dyDescent="0.25">
      <c r="A237" s="142" t="s">
        <v>22</v>
      </c>
      <c r="B237" s="137"/>
      <c r="C237" s="142" t="s">
        <v>23</v>
      </c>
      <c r="D237" s="137"/>
      <c r="E237" s="137"/>
      <c r="F237" s="137"/>
      <c r="G237" s="137"/>
      <c r="H237" s="137"/>
      <c r="I237" s="137"/>
      <c r="J237" s="143" t="s">
        <v>136</v>
      </c>
      <c r="K237" s="144"/>
      <c r="L237" s="144"/>
      <c r="M237" s="144"/>
      <c r="N237" s="145"/>
      <c r="O237" s="133">
        <v>3</v>
      </c>
      <c r="P237"/>
    </row>
    <row r="238" spans="1:16" s="2" customFormat="1" ht="30" customHeight="1" x14ac:dyDescent="0.25">
      <c r="A238" s="137"/>
      <c r="B238" s="137"/>
      <c r="C238" s="137"/>
      <c r="D238" s="137"/>
      <c r="E238" s="137"/>
      <c r="F238" s="137"/>
      <c r="G238" s="137"/>
      <c r="H238" s="137"/>
      <c r="I238" s="137"/>
      <c r="J238" s="146" t="s">
        <v>132</v>
      </c>
      <c r="K238" s="146"/>
      <c r="L238" s="146"/>
      <c r="M238" s="146"/>
      <c r="N238" s="146"/>
      <c r="O238" s="133"/>
      <c r="P238"/>
    </row>
    <row r="239" spans="1:16" s="2" customFormat="1" ht="18" customHeight="1" x14ac:dyDescent="0.25">
      <c r="A239" s="137" t="s">
        <v>1</v>
      </c>
      <c r="B239" s="134" t="s">
        <v>2</v>
      </c>
      <c r="C239" s="141" t="s">
        <v>3</v>
      </c>
      <c r="D239" s="137" t="s">
        <v>4</v>
      </c>
      <c r="E239" s="134" t="s">
        <v>5</v>
      </c>
      <c r="F239" s="134"/>
      <c r="G239" s="134"/>
      <c r="H239" s="134"/>
      <c r="I239" s="137" t="s">
        <v>6</v>
      </c>
      <c r="J239" s="134" t="s">
        <v>7</v>
      </c>
      <c r="K239" s="134"/>
      <c r="L239" s="134"/>
      <c r="M239" s="137" t="s">
        <v>8</v>
      </c>
      <c r="N239" s="134" t="s">
        <v>9</v>
      </c>
      <c r="O239" s="134"/>
      <c r="P239"/>
    </row>
    <row r="240" spans="1:16" s="2" customFormat="1" ht="18" customHeight="1" x14ac:dyDescent="0.25">
      <c r="A240" s="137"/>
      <c r="B240" s="134"/>
      <c r="C240" s="141"/>
      <c r="D240" s="137"/>
      <c r="E240" s="134" t="s">
        <v>10</v>
      </c>
      <c r="F240" s="134"/>
      <c r="G240" s="134" t="s">
        <v>0</v>
      </c>
      <c r="H240" s="134"/>
      <c r="I240" s="137"/>
      <c r="J240" s="134" t="s">
        <v>11</v>
      </c>
      <c r="K240" s="134" t="s">
        <v>12</v>
      </c>
      <c r="L240" s="134"/>
      <c r="M240" s="137"/>
      <c r="N240" s="134" t="s">
        <v>13</v>
      </c>
      <c r="O240" s="137" t="s">
        <v>14</v>
      </c>
      <c r="P240"/>
    </row>
    <row r="241" spans="1:16" s="2" customFormat="1" ht="18" customHeight="1" x14ac:dyDescent="0.25">
      <c r="A241" s="137"/>
      <c r="B241" s="134"/>
      <c r="C241" s="141"/>
      <c r="D241" s="137"/>
      <c r="E241" s="15" t="s">
        <v>15</v>
      </c>
      <c r="F241" s="4" t="s">
        <v>16</v>
      </c>
      <c r="G241" s="4" t="s">
        <v>17</v>
      </c>
      <c r="H241" s="4" t="s">
        <v>18</v>
      </c>
      <c r="I241" s="137"/>
      <c r="J241" s="134"/>
      <c r="K241" s="4" t="s">
        <v>17</v>
      </c>
      <c r="L241" s="4" t="s">
        <v>18</v>
      </c>
      <c r="M241" s="137"/>
      <c r="N241" s="134"/>
      <c r="O241" s="137"/>
      <c r="P241"/>
    </row>
    <row r="242" spans="1:16" s="2" customFormat="1" ht="12.95" customHeight="1" x14ac:dyDescent="0.25">
      <c r="A242" s="9">
        <v>0</v>
      </c>
      <c r="B242" s="5">
        <v>1</v>
      </c>
      <c r="C242" s="5">
        <v>2</v>
      </c>
      <c r="D242" s="5">
        <v>3</v>
      </c>
      <c r="E242" s="21">
        <v>4</v>
      </c>
      <c r="F242" s="5">
        <v>5</v>
      </c>
      <c r="G242" s="5">
        <v>6</v>
      </c>
      <c r="H242" s="5">
        <v>7</v>
      </c>
      <c r="I242" s="5">
        <v>8</v>
      </c>
      <c r="J242" s="5">
        <v>9</v>
      </c>
      <c r="K242" s="5">
        <v>10</v>
      </c>
      <c r="L242" s="5">
        <v>11</v>
      </c>
      <c r="M242" s="5">
        <v>12</v>
      </c>
      <c r="N242" s="5">
        <v>13</v>
      </c>
      <c r="O242" s="5">
        <v>14</v>
      </c>
      <c r="P242"/>
    </row>
    <row r="243" spans="1:16" s="2" customFormat="1" ht="26.1" customHeight="1" x14ac:dyDescent="0.25">
      <c r="A243" s="4">
        <v>21</v>
      </c>
      <c r="B243" s="13" t="s">
        <v>33</v>
      </c>
      <c r="C243" s="4"/>
      <c r="D243" s="10" t="s">
        <v>21</v>
      </c>
      <c r="E243" s="15">
        <v>2</v>
      </c>
      <c r="F243" s="4">
        <f t="shared" ref="F243" si="38">E243</f>
        <v>2</v>
      </c>
      <c r="G243" s="4"/>
      <c r="H243" s="4"/>
      <c r="I243" s="6">
        <v>1725.5</v>
      </c>
      <c r="J243" s="6">
        <f>SUM(E243*I243)</f>
        <v>3451</v>
      </c>
      <c r="K243" s="4"/>
      <c r="L243" s="4"/>
      <c r="M243" s="18">
        <f>J243</f>
        <v>3451</v>
      </c>
      <c r="N243" s="4"/>
      <c r="O243" s="4"/>
      <c r="P243"/>
    </row>
    <row r="244" spans="1:16" s="2" customFormat="1" ht="26.1" customHeight="1" x14ac:dyDescent="0.25">
      <c r="A244" s="4"/>
      <c r="B244" s="13"/>
      <c r="C244" s="4"/>
      <c r="D244" s="10"/>
      <c r="E244" s="15"/>
      <c r="F244" s="4"/>
      <c r="G244" s="4"/>
      <c r="H244" s="4"/>
      <c r="I244" s="6"/>
      <c r="J244" s="6"/>
      <c r="K244" s="4"/>
      <c r="L244" s="4"/>
      <c r="M244" s="6"/>
      <c r="N244" s="4"/>
      <c r="O244" s="4"/>
      <c r="P244"/>
    </row>
    <row r="245" spans="1:16" s="2" customFormat="1" ht="26.1" customHeight="1" x14ac:dyDescent="0.25">
      <c r="A245" s="4"/>
      <c r="B245" s="3"/>
      <c r="C245" s="4"/>
      <c r="D245" s="10"/>
      <c r="E245" s="15"/>
      <c r="F245" s="4"/>
      <c r="G245" s="4"/>
      <c r="H245" s="4"/>
      <c r="I245" s="6"/>
      <c r="J245" s="6"/>
      <c r="K245" s="4"/>
      <c r="L245" s="4"/>
      <c r="M245" s="6"/>
      <c r="N245" s="4"/>
      <c r="O245" s="4"/>
      <c r="P245"/>
    </row>
    <row r="246" spans="1:16" s="2" customFormat="1" ht="26.1" customHeight="1" x14ac:dyDescent="0.25">
      <c r="A246" s="4"/>
      <c r="B246" s="3"/>
      <c r="C246" s="4"/>
      <c r="D246" s="10"/>
      <c r="E246" s="15"/>
      <c r="F246" s="4"/>
      <c r="G246" s="4"/>
      <c r="H246" s="4"/>
      <c r="I246" s="6"/>
      <c r="J246" s="6"/>
      <c r="K246" s="4"/>
      <c r="L246" s="4"/>
      <c r="M246" s="6"/>
      <c r="N246" s="4"/>
      <c r="O246" s="4"/>
      <c r="P246"/>
    </row>
    <row r="247" spans="1:16" s="2" customFormat="1" ht="26.1" customHeight="1" x14ac:dyDescent="0.25">
      <c r="A247" s="4"/>
      <c r="B247" s="3"/>
      <c r="C247" s="4"/>
      <c r="D247" s="10"/>
      <c r="E247" s="15"/>
      <c r="F247" s="4"/>
      <c r="G247" s="4"/>
      <c r="H247" s="4"/>
      <c r="I247" s="6"/>
      <c r="J247" s="6"/>
      <c r="K247" s="4"/>
      <c r="L247" s="4"/>
      <c r="M247" s="6"/>
      <c r="N247" s="4"/>
      <c r="O247" s="4"/>
      <c r="P247"/>
    </row>
    <row r="248" spans="1:16" s="2" customFormat="1" ht="26.1" customHeight="1" x14ac:dyDescent="0.25">
      <c r="A248" s="4"/>
      <c r="B248" s="3"/>
      <c r="C248" s="4"/>
      <c r="D248" s="10"/>
      <c r="E248" s="15"/>
      <c r="F248" s="4"/>
      <c r="G248" s="4"/>
      <c r="H248" s="4"/>
      <c r="I248" s="6"/>
      <c r="J248" s="6"/>
      <c r="K248" s="4"/>
      <c r="L248" s="4"/>
      <c r="M248" s="6"/>
      <c r="N248" s="4"/>
      <c r="O248" s="4"/>
      <c r="P248"/>
    </row>
    <row r="249" spans="1:16" s="2" customFormat="1" ht="26.1" customHeight="1" x14ac:dyDescent="0.25">
      <c r="A249" s="4"/>
      <c r="B249" s="13"/>
      <c r="C249" s="4"/>
      <c r="D249" s="10"/>
      <c r="E249" s="15"/>
      <c r="F249" s="4"/>
      <c r="G249" s="4"/>
      <c r="H249" s="4"/>
      <c r="I249" s="6"/>
      <c r="J249" s="6"/>
      <c r="K249" s="4"/>
      <c r="L249" s="4"/>
      <c r="M249" s="6"/>
      <c r="N249" s="4"/>
      <c r="O249" s="4"/>
      <c r="P249"/>
    </row>
    <row r="250" spans="1:16" s="2" customFormat="1" ht="26.1" customHeight="1" x14ac:dyDescent="0.25">
      <c r="A250" s="4"/>
      <c r="B250" s="11"/>
      <c r="C250" s="65"/>
      <c r="D250" s="10"/>
      <c r="E250" s="16"/>
      <c r="F250" s="4"/>
      <c r="G250" s="4"/>
      <c r="H250" s="4"/>
      <c r="I250" s="12"/>
      <c r="J250" s="6"/>
      <c r="K250" s="4"/>
      <c r="L250" s="4"/>
      <c r="M250" s="6"/>
      <c r="N250" s="4"/>
      <c r="O250" s="4"/>
      <c r="P250"/>
    </row>
    <row r="251" spans="1:16" s="2" customFormat="1" ht="26.1" customHeight="1" x14ac:dyDescent="0.25">
      <c r="A251" s="4"/>
      <c r="B251" s="13"/>
      <c r="C251" s="4"/>
      <c r="D251" s="10"/>
      <c r="E251" s="15"/>
      <c r="F251" s="4"/>
      <c r="G251" s="4"/>
      <c r="H251" s="4"/>
      <c r="I251" s="6"/>
      <c r="J251" s="6"/>
      <c r="K251" s="4"/>
      <c r="L251" s="4"/>
      <c r="M251" s="6"/>
      <c r="N251" s="4"/>
      <c r="O251" s="4"/>
      <c r="P251"/>
    </row>
    <row r="252" spans="1:16" s="2" customFormat="1" ht="26.1" customHeight="1" x14ac:dyDescent="0.25">
      <c r="A252" s="4"/>
      <c r="B252" s="13"/>
      <c r="C252" s="4"/>
      <c r="D252" s="10"/>
      <c r="E252" s="15"/>
      <c r="F252" s="4"/>
      <c r="G252" s="4"/>
      <c r="H252" s="4"/>
      <c r="I252" s="6"/>
      <c r="J252" s="6"/>
      <c r="K252" s="4"/>
      <c r="L252" s="4"/>
      <c r="M252" s="6"/>
      <c r="N252" s="4"/>
      <c r="O252" s="4"/>
      <c r="P252"/>
    </row>
    <row r="253" spans="1:16" s="2" customFormat="1" ht="24.95" customHeight="1" x14ac:dyDescent="0.25">
      <c r="A253" s="140" t="s">
        <v>19</v>
      </c>
      <c r="B253" s="140"/>
      <c r="C253" s="4"/>
      <c r="D253" s="4"/>
      <c r="E253" s="15"/>
      <c r="F253" s="4"/>
      <c r="G253" s="4"/>
      <c r="H253" s="4"/>
      <c r="I253" s="6"/>
      <c r="J253" s="6"/>
      <c r="K253" s="4"/>
      <c r="L253" s="4"/>
      <c r="M253" s="7">
        <f>SUM(M243:M252)</f>
        <v>3451</v>
      </c>
      <c r="N253" s="4"/>
      <c r="O253" s="4"/>
      <c r="P253"/>
    </row>
    <row r="254" spans="1:16" s="2" customFormat="1" ht="24.95" customHeight="1" x14ac:dyDescent="0.25">
      <c r="A254" s="140" t="s">
        <v>20</v>
      </c>
      <c r="B254" s="140"/>
      <c r="C254" s="4"/>
      <c r="D254" s="4"/>
      <c r="E254" s="15"/>
      <c r="F254" s="4"/>
      <c r="G254" s="4"/>
      <c r="H254" s="4"/>
      <c r="I254" s="6"/>
      <c r="J254" s="6"/>
      <c r="K254" s="4"/>
      <c r="L254" s="4"/>
      <c r="M254" s="7">
        <f>SUM(M211,M232,M253)</f>
        <v>606131.26</v>
      </c>
      <c r="N254" s="4"/>
      <c r="O254" s="4"/>
      <c r="P254"/>
    </row>
    <row r="255" spans="1:16" s="2" customFormat="1" ht="24.95" customHeight="1" x14ac:dyDescent="0.25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/>
    </row>
    <row r="256" spans="1:16" s="2" customFormat="1" ht="30" customHeight="1" x14ac:dyDescent="0.25">
      <c r="A256" s="133"/>
      <c r="B256" s="133"/>
      <c r="C256" s="137"/>
      <c r="D256" s="137"/>
      <c r="E256" s="137"/>
      <c r="F256" s="137"/>
      <c r="G256" s="137"/>
      <c r="H256" s="137"/>
      <c r="I256" s="1"/>
      <c r="J256" s="1"/>
      <c r="K256" s="138"/>
      <c r="L256" s="139"/>
      <c r="M256" s="57"/>
      <c r="N256" s="134"/>
      <c r="O256" s="134"/>
      <c r="P256"/>
    </row>
    <row r="257" spans="1:16" s="2" customFormat="1" ht="30" customHeight="1" x14ac:dyDescent="0.25">
      <c r="A257" s="119"/>
      <c r="B257" s="119"/>
      <c r="C257" s="117"/>
      <c r="D257" s="117"/>
      <c r="E257" s="117"/>
      <c r="F257" s="117"/>
      <c r="G257" s="117"/>
      <c r="H257" s="117"/>
      <c r="I257" s="66"/>
      <c r="J257" s="67"/>
      <c r="K257" s="120"/>
      <c r="L257" s="121"/>
      <c r="M257" s="67"/>
      <c r="N257" s="117"/>
      <c r="O257" s="117"/>
      <c r="P257"/>
    </row>
    <row r="258" spans="1:16" s="2" customFormat="1" ht="24.95" customHeight="1" x14ac:dyDescent="0.25">
      <c r="A258" s="122" t="s">
        <v>22</v>
      </c>
      <c r="B258" s="116"/>
      <c r="C258" s="122" t="s">
        <v>23</v>
      </c>
      <c r="D258" s="116"/>
      <c r="E258" s="116"/>
      <c r="F258" s="116"/>
      <c r="G258" s="116"/>
      <c r="H258" s="116"/>
      <c r="I258" s="116"/>
      <c r="J258" s="123" t="s">
        <v>149</v>
      </c>
      <c r="K258" s="124"/>
      <c r="L258" s="124"/>
      <c r="M258" s="124"/>
      <c r="N258" s="125"/>
      <c r="O258" s="119">
        <v>1</v>
      </c>
      <c r="P258"/>
    </row>
    <row r="259" spans="1:16" s="2" customFormat="1" ht="27.95" customHeight="1" x14ac:dyDescent="0.25">
      <c r="A259" s="116"/>
      <c r="B259" s="116"/>
      <c r="C259" s="116"/>
      <c r="D259" s="116"/>
      <c r="E259" s="116"/>
      <c r="F259" s="116"/>
      <c r="G259" s="116"/>
      <c r="H259" s="116"/>
      <c r="I259" s="116"/>
      <c r="J259" s="126" t="s">
        <v>150</v>
      </c>
      <c r="K259" s="126"/>
      <c r="L259" s="126"/>
      <c r="M259" s="126"/>
      <c r="N259" s="126"/>
      <c r="O259" s="119"/>
      <c r="P259"/>
    </row>
    <row r="260" spans="1:16" s="2" customFormat="1" ht="18" customHeight="1" x14ac:dyDescent="0.25">
      <c r="A260" s="116" t="s">
        <v>1</v>
      </c>
      <c r="B260" s="117" t="s">
        <v>2</v>
      </c>
      <c r="C260" s="118" t="s">
        <v>3</v>
      </c>
      <c r="D260" s="116" t="s">
        <v>4</v>
      </c>
      <c r="E260" s="117" t="s">
        <v>5</v>
      </c>
      <c r="F260" s="117"/>
      <c r="G260" s="117"/>
      <c r="H260" s="117"/>
      <c r="I260" s="116" t="s">
        <v>6</v>
      </c>
      <c r="J260" s="117" t="s">
        <v>7</v>
      </c>
      <c r="K260" s="117"/>
      <c r="L260" s="117"/>
      <c r="M260" s="116" t="s">
        <v>8</v>
      </c>
      <c r="N260" s="117" t="s">
        <v>9</v>
      </c>
      <c r="O260" s="117"/>
      <c r="P260"/>
    </row>
    <row r="261" spans="1:16" s="2" customFormat="1" ht="18" customHeight="1" x14ac:dyDescent="0.25">
      <c r="A261" s="116"/>
      <c r="B261" s="117"/>
      <c r="C261" s="118"/>
      <c r="D261" s="116"/>
      <c r="E261" s="117" t="s">
        <v>10</v>
      </c>
      <c r="F261" s="117"/>
      <c r="G261" s="117" t="s">
        <v>0</v>
      </c>
      <c r="H261" s="117"/>
      <c r="I261" s="116"/>
      <c r="J261" s="117" t="s">
        <v>11</v>
      </c>
      <c r="K261" s="117" t="s">
        <v>12</v>
      </c>
      <c r="L261" s="117"/>
      <c r="M261" s="116"/>
      <c r="N261" s="117" t="s">
        <v>13</v>
      </c>
      <c r="O261" s="116" t="s">
        <v>14</v>
      </c>
      <c r="P261"/>
    </row>
    <row r="262" spans="1:16" s="2" customFormat="1" ht="18" customHeight="1" x14ac:dyDescent="0.25">
      <c r="A262" s="116"/>
      <c r="B262" s="117"/>
      <c r="C262" s="118"/>
      <c r="D262" s="116"/>
      <c r="E262" s="15" t="s">
        <v>15</v>
      </c>
      <c r="F262" s="15" t="s">
        <v>16</v>
      </c>
      <c r="G262" s="15" t="s">
        <v>17</v>
      </c>
      <c r="H262" s="15" t="s">
        <v>18</v>
      </c>
      <c r="I262" s="116"/>
      <c r="J262" s="117"/>
      <c r="K262" s="15" t="s">
        <v>17</v>
      </c>
      <c r="L262" s="15" t="s">
        <v>18</v>
      </c>
      <c r="M262" s="116"/>
      <c r="N262" s="117"/>
      <c r="O262" s="116"/>
      <c r="P262"/>
    </row>
    <row r="263" spans="1:16" s="2" customFormat="1" ht="12.95" customHeight="1" x14ac:dyDescent="0.25">
      <c r="A263" s="39">
        <v>0</v>
      </c>
      <c r="B263" s="21">
        <v>1</v>
      </c>
      <c r="C263" s="21">
        <v>2</v>
      </c>
      <c r="D263" s="21">
        <v>3</v>
      </c>
      <c r="E263" s="21">
        <v>4</v>
      </c>
      <c r="F263" s="21">
        <v>5</v>
      </c>
      <c r="G263" s="21">
        <v>6</v>
      </c>
      <c r="H263" s="21">
        <v>7</v>
      </c>
      <c r="I263" s="21">
        <v>8</v>
      </c>
      <c r="J263" s="21">
        <v>9</v>
      </c>
      <c r="K263" s="21">
        <v>10</v>
      </c>
      <c r="L263" s="21">
        <v>11</v>
      </c>
      <c r="M263" s="21">
        <v>12</v>
      </c>
      <c r="N263" s="21">
        <v>13</v>
      </c>
      <c r="O263" s="21">
        <v>14</v>
      </c>
      <c r="P263"/>
    </row>
    <row r="264" spans="1:16" s="2" customFormat="1" ht="26.1" customHeight="1" x14ac:dyDescent="0.25">
      <c r="A264" s="15">
        <v>1</v>
      </c>
      <c r="B264" s="38" t="s">
        <v>36</v>
      </c>
      <c r="C264" s="15"/>
      <c r="D264" s="10" t="s">
        <v>30</v>
      </c>
      <c r="E264" s="15">
        <v>1</v>
      </c>
      <c r="F264" s="15">
        <f t="shared" ref="F264:F273" si="39">E264</f>
        <v>1</v>
      </c>
      <c r="G264" s="15"/>
      <c r="H264" s="15"/>
      <c r="I264" s="18">
        <v>1785</v>
      </c>
      <c r="J264" s="18">
        <f>SUM(E264*I264)</f>
        <v>1785</v>
      </c>
      <c r="K264" s="15"/>
      <c r="L264" s="15"/>
      <c r="M264" s="18">
        <f>J264</f>
        <v>1785</v>
      </c>
      <c r="N264" s="15"/>
      <c r="O264" s="15"/>
      <c r="P264"/>
    </row>
    <row r="265" spans="1:16" s="2" customFormat="1" ht="26.1" customHeight="1" x14ac:dyDescent="0.25">
      <c r="A265" s="15">
        <v>2</v>
      </c>
      <c r="B265" s="38" t="s">
        <v>151</v>
      </c>
      <c r="C265" s="15"/>
      <c r="D265" s="10" t="s">
        <v>30</v>
      </c>
      <c r="E265" s="15">
        <v>1</v>
      </c>
      <c r="F265" s="15">
        <f t="shared" si="39"/>
        <v>1</v>
      </c>
      <c r="G265" s="15"/>
      <c r="H265" s="15"/>
      <c r="I265" s="18">
        <v>1785</v>
      </c>
      <c r="J265" s="18">
        <f t="shared" ref="J265:J273" si="40">SUM(E265*I265)</f>
        <v>1785</v>
      </c>
      <c r="K265" s="15"/>
      <c r="L265" s="15"/>
      <c r="M265" s="18">
        <f t="shared" ref="M265:M273" si="41">J265</f>
        <v>1785</v>
      </c>
      <c r="N265" s="15"/>
      <c r="O265" s="15"/>
      <c r="P265"/>
    </row>
    <row r="266" spans="1:16" s="2" customFormat="1" ht="26.1" customHeight="1" x14ac:dyDescent="0.25">
      <c r="A266" s="15">
        <v>3</v>
      </c>
      <c r="B266" s="38" t="s">
        <v>37</v>
      </c>
      <c r="C266" s="15"/>
      <c r="D266" s="10" t="s">
        <v>30</v>
      </c>
      <c r="E266" s="15">
        <v>2</v>
      </c>
      <c r="F266" s="15">
        <f t="shared" si="39"/>
        <v>2</v>
      </c>
      <c r="G266" s="15"/>
      <c r="H266" s="15"/>
      <c r="I266" s="18">
        <v>2142</v>
      </c>
      <c r="J266" s="18">
        <f t="shared" si="40"/>
        <v>4284</v>
      </c>
      <c r="K266" s="15"/>
      <c r="L266" s="15"/>
      <c r="M266" s="18">
        <f t="shared" si="41"/>
        <v>4284</v>
      </c>
      <c r="N266" s="15"/>
      <c r="O266" s="15"/>
      <c r="P266"/>
    </row>
    <row r="267" spans="1:16" s="2" customFormat="1" ht="26.1" customHeight="1" x14ac:dyDescent="0.25">
      <c r="A267" s="15">
        <v>4</v>
      </c>
      <c r="B267" s="38" t="s">
        <v>38</v>
      </c>
      <c r="C267" s="15"/>
      <c r="D267" s="10" t="s">
        <v>30</v>
      </c>
      <c r="E267" s="15">
        <v>2</v>
      </c>
      <c r="F267" s="15">
        <f t="shared" si="39"/>
        <v>2</v>
      </c>
      <c r="G267" s="15"/>
      <c r="H267" s="15"/>
      <c r="I267" s="18">
        <v>297.5</v>
      </c>
      <c r="J267" s="18">
        <f t="shared" si="40"/>
        <v>595</v>
      </c>
      <c r="K267" s="15"/>
      <c r="L267" s="15"/>
      <c r="M267" s="18">
        <f t="shared" si="41"/>
        <v>595</v>
      </c>
      <c r="N267" s="15"/>
      <c r="O267" s="15"/>
      <c r="P267"/>
    </row>
    <row r="268" spans="1:16" s="2" customFormat="1" ht="26.1" customHeight="1" x14ac:dyDescent="0.25">
      <c r="A268" s="15">
        <v>5</v>
      </c>
      <c r="B268" s="14" t="s">
        <v>152</v>
      </c>
      <c r="C268" s="15"/>
      <c r="D268" s="10" t="s">
        <v>30</v>
      </c>
      <c r="E268" s="68">
        <v>4</v>
      </c>
      <c r="F268" s="15">
        <f t="shared" si="39"/>
        <v>4</v>
      </c>
      <c r="G268" s="15"/>
      <c r="H268" s="15"/>
      <c r="I268" s="69">
        <v>119</v>
      </c>
      <c r="J268" s="18">
        <f t="shared" si="40"/>
        <v>476</v>
      </c>
      <c r="K268" s="15"/>
      <c r="L268" s="15"/>
      <c r="M268" s="18">
        <f t="shared" si="41"/>
        <v>476</v>
      </c>
      <c r="N268" s="15"/>
      <c r="O268" s="15"/>
      <c r="P268"/>
    </row>
    <row r="269" spans="1:16" s="2" customFormat="1" ht="26.1" customHeight="1" x14ac:dyDescent="0.25">
      <c r="A269" s="15">
        <v>6</v>
      </c>
      <c r="B269" s="38" t="s">
        <v>153</v>
      </c>
      <c r="C269" s="15"/>
      <c r="D269" s="10" t="s">
        <v>30</v>
      </c>
      <c r="E269" s="15">
        <v>1</v>
      </c>
      <c r="F269" s="15">
        <f t="shared" si="39"/>
        <v>1</v>
      </c>
      <c r="G269" s="15"/>
      <c r="H269" s="15"/>
      <c r="I269" s="18">
        <v>160.65</v>
      </c>
      <c r="J269" s="18">
        <f t="shared" si="40"/>
        <v>160.65</v>
      </c>
      <c r="K269" s="15"/>
      <c r="L269" s="15"/>
      <c r="M269" s="18">
        <f t="shared" si="41"/>
        <v>160.65</v>
      </c>
      <c r="N269" s="15"/>
      <c r="O269" s="15"/>
      <c r="P269"/>
    </row>
    <row r="270" spans="1:16" s="2" customFormat="1" ht="26.1" customHeight="1" x14ac:dyDescent="0.25">
      <c r="A270" s="15">
        <v>7</v>
      </c>
      <c r="B270" s="17" t="s">
        <v>154</v>
      </c>
      <c r="C270" s="15"/>
      <c r="D270" s="10" t="s">
        <v>30</v>
      </c>
      <c r="E270" s="15">
        <v>2</v>
      </c>
      <c r="F270" s="15">
        <f t="shared" si="39"/>
        <v>2</v>
      </c>
      <c r="G270" s="15"/>
      <c r="H270" s="15"/>
      <c r="I270" s="18">
        <v>178.5</v>
      </c>
      <c r="J270" s="18">
        <f t="shared" si="40"/>
        <v>357</v>
      </c>
      <c r="K270" s="15"/>
      <c r="L270" s="15"/>
      <c r="M270" s="18">
        <f t="shared" si="41"/>
        <v>357</v>
      </c>
      <c r="N270" s="15"/>
      <c r="O270" s="15"/>
      <c r="P270"/>
    </row>
    <row r="271" spans="1:16" s="2" customFormat="1" ht="26.1" customHeight="1" x14ac:dyDescent="0.25">
      <c r="A271" s="15">
        <v>8</v>
      </c>
      <c r="B271" s="14" t="s">
        <v>155</v>
      </c>
      <c r="C271" s="15"/>
      <c r="D271" s="10" t="s">
        <v>30</v>
      </c>
      <c r="E271" s="15">
        <v>2</v>
      </c>
      <c r="F271" s="15">
        <f t="shared" si="39"/>
        <v>2</v>
      </c>
      <c r="G271" s="15"/>
      <c r="H271" s="15"/>
      <c r="I271" s="69">
        <v>1231.6500000000001</v>
      </c>
      <c r="J271" s="18">
        <f t="shared" si="40"/>
        <v>2463.3000000000002</v>
      </c>
      <c r="K271" s="15"/>
      <c r="L271" s="15"/>
      <c r="M271" s="18">
        <f t="shared" si="41"/>
        <v>2463.3000000000002</v>
      </c>
      <c r="N271" s="15"/>
      <c r="O271" s="15"/>
      <c r="P271"/>
    </row>
    <row r="272" spans="1:16" s="2" customFormat="1" ht="26.1" customHeight="1" x14ac:dyDescent="0.25">
      <c r="A272" s="15">
        <v>9</v>
      </c>
      <c r="B272" s="14" t="s">
        <v>156</v>
      </c>
      <c r="C272" s="15"/>
      <c r="D272" s="10" t="s">
        <v>30</v>
      </c>
      <c r="E272" s="15">
        <v>6</v>
      </c>
      <c r="F272" s="15">
        <f t="shared" si="39"/>
        <v>6</v>
      </c>
      <c r="G272" s="15"/>
      <c r="H272" s="15"/>
      <c r="I272" s="69">
        <v>714</v>
      </c>
      <c r="J272" s="18">
        <f t="shared" si="40"/>
        <v>4284</v>
      </c>
      <c r="K272" s="15"/>
      <c r="L272" s="15"/>
      <c r="M272" s="18">
        <f t="shared" si="41"/>
        <v>4284</v>
      </c>
      <c r="N272" s="15"/>
      <c r="O272" s="15"/>
      <c r="P272"/>
    </row>
    <row r="273" spans="1:16" s="2" customFormat="1" ht="26.1" customHeight="1" x14ac:dyDescent="0.25">
      <c r="A273" s="15">
        <v>10</v>
      </c>
      <c r="B273" s="14" t="s">
        <v>157</v>
      </c>
      <c r="C273" s="15"/>
      <c r="D273" s="10" t="s">
        <v>30</v>
      </c>
      <c r="E273" s="15">
        <v>3</v>
      </c>
      <c r="F273" s="15">
        <f t="shared" si="39"/>
        <v>3</v>
      </c>
      <c r="G273" s="15"/>
      <c r="H273" s="15"/>
      <c r="I273" s="69">
        <v>107.1</v>
      </c>
      <c r="J273" s="18">
        <f t="shared" si="40"/>
        <v>321.29999999999995</v>
      </c>
      <c r="K273" s="15"/>
      <c r="L273" s="15"/>
      <c r="M273" s="18">
        <f t="shared" si="41"/>
        <v>321.29999999999995</v>
      </c>
      <c r="N273" s="70"/>
      <c r="O273" s="70"/>
      <c r="P273"/>
    </row>
    <row r="274" spans="1:16" s="2" customFormat="1" ht="24.95" customHeight="1" x14ac:dyDescent="0.25">
      <c r="A274" s="111" t="s">
        <v>19</v>
      </c>
      <c r="B274" s="111"/>
      <c r="C274" s="15"/>
      <c r="D274" s="15"/>
      <c r="E274" s="15"/>
      <c r="F274" s="15"/>
      <c r="G274" s="15"/>
      <c r="H274" s="15"/>
      <c r="I274" s="18"/>
      <c r="J274" s="18"/>
      <c r="K274" s="15"/>
      <c r="L274" s="15"/>
      <c r="M274" s="41">
        <f>SUM(M264:M273)</f>
        <v>16511.25</v>
      </c>
      <c r="N274" s="15"/>
      <c r="O274" s="15"/>
      <c r="P274"/>
    </row>
    <row r="275" spans="1:16" s="2" customFormat="1" ht="24.95" customHeight="1" x14ac:dyDescent="0.25">
      <c r="A275" s="111" t="s">
        <v>20</v>
      </c>
      <c r="B275" s="111"/>
      <c r="C275" s="15"/>
      <c r="D275" s="15"/>
      <c r="E275" s="15"/>
      <c r="F275" s="15"/>
      <c r="G275" s="15"/>
      <c r="H275" s="15"/>
      <c r="I275" s="18"/>
      <c r="J275" s="18"/>
      <c r="K275" s="15"/>
      <c r="L275" s="15"/>
      <c r="M275" s="41">
        <f>M274</f>
        <v>16511.25</v>
      </c>
      <c r="N275" s="15"/>
      <c r="O275" s="15"/>
      <c r="P275"/>
    </row>
    <row r="276" spans="1:16" s="2" customFormat="1" ht="24.95" customHeight="1" x14ac:dyDescent="0.25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/>
    </row>
    <row r="277" spans="1:16" s="2" customFormat="1" ht="30" customHeight="1" x14ac:dyDescent="0.25">
      <c r="A277" s="119"/>
      <c r="B277" s="119"/>
      <c r="C277" s="116"/>
      <c r="D277" s="116"/>
      <c r="E277" s="116"/>
      <c r="F277" s="116"/>
      <c r="G277" s="116"/>
      <c r="H277" s="116"/>
      <c r="I277" s="63"/>
      <c r="J277" s="63"/>
      <c r="K277" s="127"/>
      <c r="L277" s="128"/>
      <c r="M277" s="71"/>
      <c r="N277" s="117"/>
      <c r="O277" s="117"/>
      <c r="P277"/>
    </row>
    <row r="278" spans="1:16" s="2" customFormat="1" ht="30" customHeight="1" x14ac:dyDescent="0.25">
      <c r="A278" s="119"/>
      <c r="B278" s="119"/>
      <c r="C278" s="117"/>
      <c r="D278" s="117"/>
      <c r="E278" s="117"/>
      <c r="F278" s="117"/>
      <c r="G278" s="117"/>
      <c r="H278" s="117"/>
      <c r="I278" s="66"/>
      <c r="J278" s="67"/>
      <c r="K278" s="120"/>
      <c r="L278" s="121"/>
      <c r="M278" s="67"/>
      <c r="N278" s="117"/>
      <c r="O278" s="117"/>
      <c r="P278"/>
    </row>
    <row r="279" spans="1:16" s="2" customFormat="1" ht="24.95" customHeight="1" x14ac:dyDescent="0.25">
      <c r="A279" s="122" t="s">
        <v>22</v>
      </c>
      <c r="B279" s="116"/>
      <c r="C279" s="122" t="s">
        <v>23</v>
      </c>
      <c r="D279" s="116"/>
      <c r="E279" s="116"/>
      <c r="F279" s="116"/>
      <c r="G279" s="116"/>
      <c r="H279" s="116"/>
      <c r="I279" s="116"/>
      <c r="J279" s="123" t="s">
        <v>158</v>
      </c>
      <c r="K279" s="124"/>
      <c r="L279" s="124"/>
      <c r="M279" s="124"/>
      <c r="N279" s="125"/>
      <c r="O279" s="119">
        <v>2</v>
      </c>
      <c r="P279"/>
    </row>
    <row r="280" spans="1:16" s="2" customFormat="1" ht="27.95" customHeight="1" x14ac:dyDescent="0.25">
      <c r="A280" s="116"/>
      <c r="B280" s="116"/>
      <c r="C280" s="116"/>
      <c r="D280" s="116"/>
      <c r="E280" s="116"/>
      <c r="F280" s="116"/>
      <c r="G280" s="116"/>
      <c r="H280" s="116"/>
      <c r="I280" s="116"/>
      <c r="J280" s="126" t="s">
        <v>150</v>
      </c>
      <c r="K280" s="126"/>
      <c r="L280" s="126"/>
      <c r="M280" s="126"/>
      <c r="N280" s="126"/>
      <c r="O280" s="119"/>
      <c r="P280"/>
    </row>
    <row r="281" spans="1:16" s="2" customFormat="1" ht="18" customHeight="1" x14ac:dyDescent="0.25">
      <c r="A281" s="116" t="s">
        <v>1</v>
      </c>
      <c r="B281" s="117" t="s">
        <v>2</v>
      </c>
      <c r="C281" s="118" t="s">
        <v>3</v>
      </c>
      <c r="D281" s="116" t="s">
        <v>4</v>
      </c>
      <c r="E281" s="117" t="s">
        <v>5</v>
      </c>
      <c r="F281" s="117"/>
      <c r="G281" s="117"/>
      <c r="H281" s="117"/>
      <c r="I281" s="116" t="s">
        <v>6</v>
      </c>
      <c r="J281" s="117" t="s">
        <v>7</v>
      </c>
      <c r="K281" s="117"/>
      <c r="L281" s="117"/>
      <c r="M281" s="116" t="s">
        <v>8</v>
      </c>
      <c r="N281" s="117" t="s">
        <v>9</v>
      </c>
      <c r="O281" s="117"/>
      <c r="P281"/>
    </row>
    <row r="282" spans="1:16" s="2" customFormat="1" ht="18" customHeight="1" x14ac:dyDescent="0.25">
      <c r="A282" s="116"/>
      <c r="B282" s="117"/>
      <c r="C282" s="118"/>
      <c r="D282" s="116"/>
      <c r="E282" s="117" t="s">
        <v>10</v>
      </c>
      <c r="F282" s="117"/>
      <c r="G282" s="117" t="s">
        <v>0</v>
      </c>
      <c r="H282" s="117"/>
      <c r="I282" s="116"/>
      <c r="J282" s="117" t="s">
        <v>11</v>
      </c>
      <c r="K282" s="117" t="s">
        <v>12</v>
      </c>
      <c r="L282" s="117"/>
      <c r="M282" s="116"/>
      <c r="N282" s="117" t="s">
        <v>13</v>
      </c>
      <c r="O282" s="116" t="s">
        <v>14</v>
      </c>
      <c r="P282"/>
    </row>
    <row r="283" spans="1:16" s="2" customFormat="1" ht="18" customHeight="1" x14ac:dyDescent="0.25">
      <c r="A283" s="116"/>
      <c r="B283" s="117"/>
      <c r="C283" s="118"/>
      <c r="D283" s="116"/>
      <c r="E283" s="15" t="s">
        <v>15</v>
      </c>
      <c r="F283" s="15" t="s">
        <v>16</v>
      </c>
      <c r="G283" s="15" t="s">
        <v>17</v>
      </c>
      <c r="H283" s="15" t="s">
        <v>18</v>
      </c>
      <c r="I283" s="116"/>
      <c r="J283" s="117"/>
      <c r="K283" s="15" t="s">
        <v>17</v>
      </c>
      <c r="L283" s="15" t="s">
        <v>18</v>
      </c>
      <c r="M283" s="116"/>
      <c r="N283" s="117"/>
      <c r="O283" s="116"/>
      <c r="P283"/>
    </row>
    <row r="284" spans="1:16" s="2" customFormat="1" ht="12.95" customHeight="1" x14ac:dyDescent="0.25">
      <c r="A284" s="39">
        <v>0</v>
      </c>
      <c r="B284" s="21">
        <v>1</v>
      </c>
      <c r="C284" s="21">
        <v>2</v>
      </c>
      <c r="D284" s="21">
        <v>3</v>
      </c>
      <c r="E284" s="21">
        <v>4</v>
      </c>
      <c r="F284" s="21">
        <v>5</v>
      </c>
      <c r="G284" s="21">
        <v>6</v>
      </c>
      <c r="H284" s="21">
        <v>7</v>
      </c>
      <c r="I284" s="21">
        <v>8</v>
      </c>
      <c r="J284" s="21">
        <v>9</v>
      </c>
      <c r="K284" s="21">
        <v>10</v>
      </c>
      <c r="L284" s="21">
        <v>11</v>
      </c>
      <c r="M284" s="21">
        <v>12</v>
      </c>
      <c r="N284" s="21">
        <v>13</v>
      </c>
      <c r="O284" s="21">
        <v>14</v>
      </c>
      <c r="P284"/>
    </row>
    <row r="285" spans="1:16" s="2" customFormat="1" ht="26.1" customHeight="1" x14ac:dyDescent="0.25">
      <c r="A285" s="15">
        <v>11</v>
      </c>
      <c r="B285" s="11" t="s">
        <v>159</v>
      </c>
      <c r="C285" s="19"/>
      <c r="D285" s="10" t="s">
        <v>30</v>
      </c>
      <c r="E285" s="16">
        <v>2</v>
      </c>
      <c r="F285" s="15">
        <f>E285</f>
        <v>2</v>
      </c>
      <c r="G285" s="15"/>
      <c r="H285" s="15"/>
      <c r="I285" s="20">
        <v>178.5</v>
      </c>
      <c r="J285" s="18">
        <f>SUM(E285*I285)</f>
        <v>357</v>
      </c>
      <c r="K285" s="15"/>
      <c r="L285" s="15"/>
      <c r="M285" s="18">
        <f>J285</f>
        <v>357</v>
      </c>
      <c r="N285" s="15"/>
      <c r="O285" s="15"/>
      <c r="P285"/>
    </row>
    <row r="286" spans="1:16" s="2" customFormat="1" ht="26.1" customHeight="1" x14ac:dyDescent="0.25">
      <c r="A286" s="15">
        <v>12</v>
      </c>
      <c r="B286" s="38" t="s">
        <v>39</v>
      </c>
      <c r="C286" s="15"/>
      <c r="D286" s="10" t="s">
        <v>30</v>
      </c>
      <c r="E286" s="15">
        <v>10</v>
      </c>
      <c r="F286" s="15">
        <f t="shared" ref="F286:F294" si="42">E286</f>
        <v>10</v>
      </c>
      <c r="G286" s="15"/>
      <c r="H286" s="15"/>
      <c r="I286" s="18">
        <v>142.80000000000001</v>
      </c>
      <c r="J286" s="18">
        <f t="shared" ref="J286:J294" si="43">SUM(E286*I286)</f>
        <v>1428</v>
      </c>
      <c r="K286" s="15"/>
      <c r="L286" s="15"/>
      <c r="M286" s="18">
        <f t="shared" ref="M286:M294" si="44">J286</f>
        <v>1428</v>
      </c>
      <c r="N286" s="15"/>
      <c r="O286" s="15"/>
      <c r="P286"/>
    </row>
    <row r="287" spans="1:16" s="2" customFormat="1" ht="26.1" customHeight="1" x14ac:dyDescent="0.25">
      <c r="A287" s="15">
        <v>13</v>
      </c>
      <c r="B287" s="38" t="s">
        <v>40</v>
      </c>
      <c r="C287" s="15"/>
      <c r="D287" s="10" t="s">
        <v>30</v>
      </c>
      <c r="E287" s="15">
        <v>10</v>
      </c>
      <c r="F287" s="15">
        <f t="shared" si="42"/>
        <v>10</v>
      </c>
      <c r="G287" s="15"/>
      <c r="H287" s="15"/>
      <c r="I287" s="18">
        <v>196.35</v>
      </c>
      <c r="J287" s="18">
        <f t="shared" si="43"/>
        <v>1963.5</v>
      </c>
      <c r="K287" s="15"/>
      <c r="L287" s="15"/>
      <c r="M287" s="18">
        <f t="shared" si="44"/>
        <v>1963.5</v>
      </c>
      <c r="N287" s="15"/>
      <c r="O287" s="15"/>
      <c r="P287"/>
    </row>
    <row r="288" spans="1:16" s="2" customFormat="1" ht="26.1" customHeight="1" x14ac:dyDescent="0.25">
      <c r="A288" s="15">
        <v>14</v>
      </c>
      <c r="B288" s="38" t="s">
        <v>160</v>
      </c>
      <c r="C288" s="15"/>
      <c r="D288" s="10" t="s">
        <v>30</v>
      </c>
      <c r="E288" s="15">
        <v>10</v>
      </c>
      <c r="F288" s="15">
        <f t="shared" si="42"/>
        <v>10</v>
      </c>
      <c r="G288" s="15"/>
      <c r="H288" s="15"/>
      <c r="I288" s="18">
        <v>178.5</v>
      </c>
      <c r="J288" s="18">
        <f t="shared" si="43"/>
        <v>1785</v>
      </c>
      <c r="K288" s="15"/>
      <c r="L288" s="15"/>
      <c r="M288" s="18">
        <f t="shared" si="44"/>
        <v>1785</v>
      </c>
      <c r="N288" s="15"/>
      <c r="O288" s="15"/>
      <c r="P288"/>
    </row>
    <row r="289" spans="1:16" s="2" customFormat="1" ht="26.1" customHeight="1" x14ac:dyDescent="0.25">
      <c r="A289" s="15">
        <v>15</v>
      </c>
      <c r="B289" s="38" t="s">
        <v>41</v>
      </c>
      <c r="C289" s="15"/>
      <c r="D289" s="10" t="s">
        <v>30</v>
      </c>
      <c r="E289" s="15">
        <v>10</v>
      </c>
      <c r="F289" s="15">
        <f t="shared" si="42"/>
        <v>10</v>
      </c>
      <c r="G289" s="15"/>
      <c r="H289" s="15"/>
      <c r="I289" s="18">
        <v>178.5</v>
      </c>
      <c r="J289" s="18">
        <f t="shared" si="43"/>
        <v>1785</v>
      </c>
      <c r="K289" s="15"/>
      <c r="L289" s="15"/>
      <c r="M289" s="18">
        <f t="shared" si="44"/>
        <v>1785</v>
      </c>
      <c r="N289" s="15"/>
      <c r="O289" s="15"/>
      <c r="P289"/>
    </row>
    <row r="290" spans="1:16" s="2" customFormat="1" ht="26.1" customHeight="1" x14ac:dyDescent="0.25">
      <c r="A290" s="15">
        <v>16</v>
      </c>
      <c r="B290" s="14" t="s">
        <v>42</v>
      </c>
      <c r="C290" s="15"/>
      <c r="D290" s="10" t="s">
        <v>30</v>
      </c>
      <c r="E290" s="16">
        <v>15</v>
      </c>
      <c r="F290" s="15">
        <f t="shared" si="42"/>
        <v>15</v>
      </c>
      <c r="G290" s="15"/>
      <c r="H290" s="15"/>
      <c r="I290" s="20">
        <v>178.5</v>
      </c>
      <c r="J290" s="18">
        <f t="shared" si="43"/>
        <v>2677.5</v>
      </c>
      <c r="K290" s="15"/>
      <c r="L290" s="15"/>
      <c r="M290" s="18">
        <f t="shared" si="44"/>
        <v>2677.5</v>
      </c>
      <c r="N290" s="15"/>
      <c r="O290" s="15"/>
      <c r="P290"/>
    </row>
    <row r="291" spans="1:16" s="2" customFormat="1" ht="26.1" customHeight="1" x14ac:dyDescent="0.25">
      <c r="A291" s="15">
        <v>17</v>
      </c>
      <c r="B291" s="38" t="s">
        <v>43</v>
      </c>
      <c r="C291" s="15"/>
      <c r="D291" s="10" t="s">
        <v>30</v>
      </c>
      <c r="E291" s="15">
        <v>10</v>
      </c>
      <c r="F291" s="15">
        <f t="shared" si="42"/>
        <v>10</v>
      </c>
      <c r="G291" s="15"/>
      <c r="H291" s="15"/>
      <c r="I291" s="18">
        <v>89.25</v>
      </c>
      <c r="J291" s="18">
        <f t="shared" si="43"/>
        <v>892.5</v>
      </c>
      <c r="K291" s="15"/>
      <c r="L291" s="15"/>
      <c r="M291" s="18">
        <f t="shared" si="44"/>
        <v>892.5</v>
      </c>
      <c r="N291" s="15"/>
      <c r="O291" s="15"/>
      <c r="P291"/>
    </row>
    <row r="292" spans="1:16" s="2" customFormat="1" ht="26.1" customHeight="1" x14ac:dyDescent="0.25">
      <c r="A292" s="15">
        <v>18</v>
      </c>
      <c r="B292" s="17" t="s">
        <v>44</v>
      </c>
      <c r="C292" s="15"/>
      <c r="D292" s="10" t="s">
        <v>30</v>
      </c>
      <c r="E292" s="15">
        <v>8</v>
      </c>
      <c r="F292" s="15">
        <f t="shared" si="42"/>
        <v>8</v>
      </c>
      <c r="G292" s="15"/>
      <c r="H292" s="15"/>
      <c r="I292" s="18">
        <v>238</v>
      </c>
      <c r="J292" s="18">
        <f t="shared" si="43"/>
        <v>1904</v>
      </c>
      <c r="K292" s="15"/>
      <c r="L292" s="15"/>
      <c r="M292" s="18">
        <f t="shared" si="44"/>
        <v>1904</v>
      </c>
      <c r="N292" s="15"/>
      <c r="O292" s="15"/>
      <c r="P292"/>
    </row>
    <row r="293" spans="1:16" s="2" customFormat="1" ht="26.1" customHeight="1" x14ac:dyDescent="0.25">
      <c r="A293" s="15">
        <v>19</v>
      </c>
      <c r="B293" s="17" t="s">
        <v>161</v>
      </c>
      <c r="C293" s="15"/>
      <c r="D293" s="10" t="s">
        <v>30</v>
      </c>
      <c r="E293" s="15">
        <v>2</v>
      </c>
      <c r="F293" s="15">
        <f t="shared" si="42"/>
        <v>2</v>
      </c>
      <c r="G293" s="15"/>
      <c r="H293" s="15"/>
      <c r="I293" s="18">
        <v>142.80000000000001</v>
      </c>
      <c r="J293" s="18">
        <f t="shared" si="43"/>
        <v>285.60000000000002</v>
      </c>
      <c r="K293" s="15"/>
      <c r="L293" s="15"/>
      <c r="M293" s="18">
        <f t="shared" si="44"/>
        <v>285.60000000000002</v>
      </c>
      <c r="N293" s="15"/>
      <c r="O293" s="15"/>
      <c r="P293"/>
    </row>
    <row r="294" spans="1:16" s="2" customFormat="1" ht="26.1" customHeight="1" x14ac:dyDescent="0.25">
      <c r="A294" s="15">
        <v>20</v>
      </c>
      <c r="B294" s="14" t="s">
        <v>162</v>
      </c>
      <c r="C294" s="15"/>
      <c r="D294" s="10" t="s">
        <v>30</v>
      </c>
      <c r="E294" s="15">
        <v>4</v>
      </c>
      <c r="F294" s="15">
        <f t="shared" si="42"/>
        <v>4</v>
      </c>
      <c r="G294" s="15"/>
      <c r="H294" s="15"/>
      <c r="I294" s="40">
        <v>32.130000000000003</v>
      </c>
      <c r="J294" s="18">
        <f t="shared" si="43"/>
        <v>128.52000000000001</v>
      </c>
      <c r="K294" s="15"/>
      <c r="L294" s="15"/>
      <c r="M294" s="18">
        <f t="shared" si="44"/>
        <v>128.52000000000001</v>
      </c>
      <c r="N294" s="15"/>
      <c r="O294" s="15"/>
      <c r="P294"/>
    </row>
    <row r="295" spans="1:16" s="2" customFormat="1" ht="24.95" customHeight="1" x14ac:dyDescent="0.25">
      <c r="A295" s="111" t="s">
        <v>19</v>
      </c>
      <c r="B295" s="111"/>
      <c r="C295" s="15"/>
      <c r="D295" s="15"/>
      <c r="E295" s="15"/>
      <c r="F295" s="15"/>
      <c r="G295" s="15"/>
      <c r="H295" s="15"/>
      <c r="I295" s="18"/>
      <c r="J295" s="18"/>
      <c r="K295" s="15"/>
      <c r="L295" s="15"/>
      <c r="M295" s="41">
        <f>SUM(M285:M294)</f>
        <v>13206.62</v>
      </c>
      <c r="N295" s="15"/>
      <c r="O295" s="15"/>
      <c r="P295"/>
    </row>
    <row r="296" spans="1:16" s="2" customFormat="1" ht="24.95" customHeight="1" x14ac:dyDescent="0.25">
      <c r="A296" s="111" t="s">
        <v>20</v>
      </c>
      <c r="B296" s="111"/>
      <c r="C296" s="15"/>
      <c r="D296" s="15"/>
      <c r="E296" s="15"/>
      <c r="F296" s="15"/>
      <c r="G296" s="15"/>
      <c r="H296" s="15"/>
      <c r="I296" s="18"/>
      <c r="J296" s="18"/>
      <c r="K296" s="15"/>
      <c r="L296" s="15"/>
      <c r="M296" s="41">
        <f>SUM(M274,M295)</f>
        <v>29717.870000000003</v>
      </c>
      <c r="N296" s="15"/>
      <c r="O296" s="15"/>
      <c r="P296"/>
    </row>
    <row r="297" spans="1:16" s="2" customFormat="1" ht="24.95" customHeight="1" x14ac:dyDescent="0.25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/>
    </row>
    <row r="298" spans="1:16" s="2" customFormat="1" ht="30" customHeight="1" x14ac:dyDescent="0.25">
      <c r="A298" s="133"/>
      <c r="B298" s="133"/>
      <c r="C298" s="137"/>
      <c r="D298" s="137"/>
      <c r="E298" s="137"/>
      <c r="F298" s="137"/>
      <c r="G298" s="137"/>
      <c r="H298" s="137"/>
      <c r="I298" s="1"/>
      <c r="J298" s="1"/>
      <c r="K298" s="138"/>
      <c r="L298" s="139"/>
      <c r="M298" s="57"/>
      <c r="N298" s="134"/>
      <c r="O298" s="134"/>
      <c r="P298"/>
    </row>
    <row r="299" spans="1:16" s="2" customFormat="1" ht="30" customHeight="1" x14ac:dyDescent="0.25">
      <c r="A299" s="133"/>
      <c r="B299" s="133"/>
      <c r="C299" s="134"/>
      <c r="D299" s="134"/>
      <c r="E299" s="134"/>
      <c r="F299" s="134"/>
      <c r="G299" s="134"/>
      <c r="H299" s="134"/>
      <c r="I299" s="8"/>
      <c r="J299" s="56"/>
      <c r="K299" s="135"/>
      <c r="L299" s="136"/>
      <c r="M299" s="56"/>
      <c r="N299" s="134"/>
      <c r="O299" s="134"/>
      <c r="P299"/>
    </row>
    <row r="300" spans="1:16" s="2" customFormat="1" ht="24.95" customHeight="1" x14ac:dyDescent="0.25">
      <c r="A300" s="122" t="s">
        <v>22</v>
      </c>
      <c r="B300" s="116"/>
      <c r="C300" s="122" t="s">
        <v>23</v>
      </c>
      <c r="D300" s="116"/>
      <c r="E300" s="116"/>
      <c r="F300" s="116"/>
      <c r="G300" s="116"/>
      <c r="H300" s="116"/>
      <c r="I300" s="116"/>
      <c r="J300" s="123" t="s">
        <v>158</v>
      </c>
      <c r="K300" s="124"/>
      <c r="L300" s="124"/>
      <c r="M300" s="124"/>
      <c r="N300" s="125"/>
      <c r="O300" s="119">
        <v>3</v>
      </c>
      <c r="P300"/>
    </row>
    <row r="301" spans="1:16" s="2" customFormat="1" ht="27.95" customHeight="1" x14ac:dyDescent="0.25">
      <c r="A301" s="116"/>
      <c r="B301" s="116"/>
      <c r="C301" s="116"/>
      <c r="D301" s="116"/>
      <c r="E301" s="116"/>
      <c r="F301" s="116"/>
      <c r="G301" s="116"/>
      <c r="H301" s="116"/>
      <c r="I301" s="116"/>
      <c r="J301" s="126" t="s">
        <v>150</v>
      </c>
      <c r="K301" s="126"/>
      <c r="L301" s="126"/>
      <c r="M301" s="126"/>
      <c r="N301" s="126"/>
      <c r="O301" s="119"/>
      <c r="P301"/>
    </row>
    <row r="302" spans="1:16" s="2" customFormat="1" ht="18" customHeight="1" x14ac:dyDescent="0.25">
      <c r="A302" s="116" t="s">
        <v>1</v>
      </c>
      <c r="B302" s="117" t="s">
        <v>2</v>
      </c>
      <c r="C302" s="118" t="s">
        <v>3</v>
      </c>
      <c r="D302" s="116" t="s">
        <v>4</v>
      </c>
      <c r="E302" s="117" t="s">
        <v>5</v>
      </c>
      <c r="F302" s="117"/>
      <c r="G302" s="117"/>
      <c r="H302" s="117"/>
      <c r="I302" s="116" t="s">
        <v>6</v>
      </c>
      <c r="J302" s="117" t="s">
        <v>7</v>
      </c>
      <c r="K302" s="117"/>
      <c r="L302" s="117"/>
      <c r="M302" s="116" t="s">
        <v>8</v>
      </c>
      <c r="N302" s="117" t="s">
        <v>9</v>
      </c>
      <c r="O302" s="117"/>
      <c r="P302"/>
    </row>
    <row r="303" spans="1:16" s="2" customFormat="1" ht="18" customHeight="1" x14ac:dyDescent="0.25">
      <c r="A303" s="116"/>
      <c r="B303" s="117"/>
      <c r="C303" s="118"/>
      <c r="D303" s="116"/>
      <c r="E303" s="117" t="s">
        <v>10</v>
      </c>
      <c r="F303" s="117"/>
      <c r="G303" s="117" t="s">
        <v>0</v>
      </c>
      <c r="H303" s="117"/>
      <c r="I303" s="116"/>
      <c r="J303" s="117" t="s">
        <v>11</v>
      </c>
      <c r="K303" s="117" t="s">
        <v>12</v>
      </c>
      <c r="L303" s="117"/>
      <c r="M303" s="116"/>
      <c r="N303" s="117" t="s">
        <v>13</v>
      </c>
      <c r="O303" s="116" t="s">
        <v>14</v>
      </c>
      <c r="P303"/>
    </row>
    <row r="304" spans="1:16" s="2" customFormat="1" ht="18" customHeight="1" x14ac:dyDescent="0.25">
      <c r="A304" s="116"/>
      <c r="B304" s="117"/>
      <c r="C304" s="118"/>
      <c r="D304" s="116"/>
      <c r="E304" s="15" t="s">
        <v>15</v>
      </c>
      <c r="F304" s="15" t="s">
        <v>16</v>
      </c>
      <c r="G304" s="15" t="s">
        <v>17</v>
      </c>
      <c r="H304" s="15" t="s">
        <v>18</v>
      </c>
      <c r="I304" s="116"/>
      <c r="J304" s="117"/>
      <c r="K304" s="15" t="s">
        <v>17</v>
      </c>
      <c r="L304" s="15" t="s">
        <v>18</v>
      </c>
      <c r="M304" s="116"/>
      <c r="N304" s="117"/>
      <c r="O304" s="116"/>
      <c r="P304"/>
    </row>
    <row r="305" spans="1:16" s="2" customFormat="1" ht="12.95" customHeight="1" x14ac:dyDescent="0.25">
      <c r="A305" s="39">
        <v>0</v>
      </c>
      <c r="B305" s="21">
        <v>1</v>
      </c>
      <c r="C305" s="21">
        <v>2</v>
      </c>
      <c r="D305" s="21">
        <v>3</v>
      </c>
      <c r="E305" s="21">
        <v>4</v>
      </c>
      <c r="F305" s="21">
        <v>5</v>
      </c>
      <c r="G305" s="21">
        <v>6</v>
      </c>
      <c r="H305" s="21">
        <v>7</v>
      </c>
      <c r="I305" s="21">
        <v>8</v>
      </c>
      <c r="J305" s="21">
        <v>9</v>
      </c>
      <c r="K305" s="21">
        <v>10</v>
      </c>
      <c r="L305" s="21">
        <v>11</v>
      </c>
      <c r="M305" s="21">
        <v>12</v>
      </c>
      <c r="N305" s="21">
        <v>13</v>
      </c>
      <c r="O305" s="21">
        <v>14</v>
      </c>
      <c r="P305"/>
    </row>
    <row r="306" spans="1:16" s="2" customFormat="1" ht="26.1" customHeight="1" x14ac:dyDescent="0.25">
      <c r="A306" s="15">
        <v>21</v>
      </c>
      <c r="B306" s="72" t="s">
        <v>163</v>
      </c>
      <c r="C306" s="19"/>
      <c r="D306" s="10" t="s">
        <v>30</v>
      </c>
      <c r="E306" s="16">
        <v>20</v>
      </c>
      <c r="F306" s="15">
        <f>E306</f>
        <v>20</v>
      </c>
      <c r="G306" s="15"/>
      <c r="H306" s="15"/>
      <c r="I306" s="40">
        <v>249.9</v>
      </c>
      <c r="J306" s="18">
        <f>SUM(E306*I306)</f>
        <v>4998</v>
      </c>
      <c r="K306" s="15"/>
      <c r="L306" s="15"/>
      <c r="M306" s="18">
        <f>J306</f>
        <v>4998</v>
      </c>
      <c r="N306" s="15"/>
      <c r="O306" s="15"/>
      <c r="P306"/>
    </row>
    <row r="307" spans="1:16" s="2" customFormat="1" ht="26.1" customHeight="1" x14ac:dyDescent="0.25">
      <c r="A307" s="15">
        <v>22</v>
      </c>
      <c r="B307" s="17" t="s">
        <v>45</v>
      </c>
      <c r="C307" s="15"/>
      <c r="D307" s="10" t="s">
        <v>30</v>
      </c>
      <c r="E307" s="15">
        <v>20</v>
      </c>
      <c r="F307" s="15">
        <f t="shared" ref="F307:F314" si="45">E307</f>
        <v>20</v>
      </c>
      <c r="G307" s="15"/>
      <c r="H307" s="15"/>
      <c r="I307" s="18">
        <v>29.75</v>
      </c>
      <c r="J307" s="18">
        <f t="shared" ref="J307:J314" si="46">SUM(E307*I307)</f>
        <v>595</v>
      </c>
      <c r="K307" s="15"/>
      <c r="L307" s="15"/>
      <c r="M307" s="18">
        <f t="shared" ref="M307:M314" si="47">J307</f>
        <v>595</v>
      </c>
      <c r="N307" s="15"/>
      <c r="O307" s="15"/>
      <c r="P307"/>
    </row>
    <row r="308" spans="1:16" s="2" customFormat="1" ht="26.1" customHeight="1" x14ac:dyDescent="0.25">
      <c r="A308" s="15">
        <v>23</v>
      </c>
      <c r="B308" s="17" t="s">
        <v>164</v>
      </c>
      <c r="C308" s="15"/>
      <c r="D308" s="10" t="s">
        <v>30</v>
      </c>
      <c r="E308" s="15">
        <v>10</v>
      </c>
      <c r="F308" s="15">
        <f t="shared" si="45"/>
        <v>10</v>
      </c>
      <c r="G308" s="15"/>
      <c r="H308" s="15"/>
      <c r="I308" s="18">
        <v>89.25</v>
      </c>
      <c r="J308" s="18">
        <f t="shared" si="46"/>
        <v>892.5</v>
      </c>
      <c r="K308" s="15"/>
      <c r="L308" s="15"/>
      <c r="M308" s="18">
        <f t="shared" si="47"/>
        <v>892.5</v>
      </c>
      <c r="N308" s="15"/>
      <c r="O308" s="15"/>
      <c r="P308"/>
    </row>
    <row r="309" spans="1:16" s="2" customFormat="1" ht="26.1" customHeight="1" x14ac:dyDescent="0.25">
      <c r="A309" s="15">
        <v>24</v>
      </c>
      <c r="B309" s="17" t="s">
        <v>165</v>
      </c>
      <c r="C309" s="15"/>
      <c r="D309" s="10" t="s">
        <v>30</v>
      </c>
      <c r="E309" s="15">
        <v>2</v>
      </c>
      <c r="F309" s="15">
        <f t="shared" si="45"/>
        <v>2</v>
      </c>
      <c r="G309" s="15"/>
      <c r="H309" s="15"/>
      <c r="I309" s="18">
        <v>476</v>
      </c>
      <c r="J309" s="18">
        <f t="shared" si="46"/>
        <v>952</v>
      </c>
      <c r="K309" s="15"/>
      <c r="L309" s="15"/>
      <c r="M309" s="18">
        <f t="shared" si="47"/>
        <v>952</v>
      </c>
      <c r="N309" s="15"/>
      <c r="O309" s="15"/>
      <c r="P309"/>
    </row>
    <row r="310" spans="1:16" s="2" customFormat="1" ht="26.1" customHeight="1" x14ac:dyDescent="0.25">
      <c r="A310" s="15">
        <v>25</v>
      </c>
      <c r="B310" s="17" t="s">
        <v>166</v>
      </c>
      <c r="C310" s="15"/>
      <c r="D310" s="10" t="s">
        <v>30</v>
      </c>
      <c r="E310" s="15">
        <v>20</v>
      </c>
      <c r="F310" s="15">
        <f t="shared" si="45"/>
        <v>20</v>
      </c>
      <c r="G310" s="15"/>
      <c r="H310" s="15"/>
      <c r="I310" s="18">
        <v>53.55</v>
      </c>
      <c r="J310" s="18">
        <f t="shared" si="46"/>
        <v>1071</v>
      </c>
      <c r="K310" s="15"/>
      <c r="L310" s="15"/>
      <c r="M310" s="18">
        <f t="shared" si="47"/>
        <v>1071</v>
      </c>
      <c r="N310" s="15"/>
      <c r="O310" s="15"/>
      <c r="P310"/>
    </row>
    <row r="311" spans="1:16" s="2" customFormat="1" ht="26.1" customHeight="1" x14ac:dyDescent="0.25">
      <c r="A311" s="15">
        <v>26</v>
      </c>
      <c r="B311" s="17" t="s">
        <v>47</v>
      </c>
      <c r="C311" s="15"/>
      <c r="D311" s="10" t="s">
        <v>30</v>
      </c>
      <c r="E311" s="15">
        <v>20</v>
      </c>
      <c r="F311" s="15">
        <f t="shared" si="45"/>
        <v>20</v>
      </c>
      <c r="G311" s="15"/>
      <c r="H311" s="15"/>
      <c r="I311" s="40">
        <v>53.55</v>
      </c>
      <c r="J311" s="18">
        <f t="shared" si="46"/>
        <v>1071</v>
      </c>
      <c r="K311" s="15"/>
      <c r="L311" s="15"/>
      <c r="M311" s="18">
        <f t="shared" si="47"/>
        <v>1071</v>
      </c>
      <c r="N311" s="15"/>
      <c r="O311" s="15"/>
      <c r="P311"/>
    </row>
    <row r="312" spans="1:16" s="2" customFormat="1" ht="26.1" customHeight="1" x14ac:dyDescent="0.25">
      <c r="A312" s="15">
        <v>27</v>
      </c>
      <c r="B312" s="17" t="s">
        <v>46</v>
      </c>
      <c r="C312" s="15"/>
      <c r="D312" s="10" t="s">
        <v>30</v>
      </c>
      <c r="E312" s="15">
        <v>28</v>
      </c>
      <c r="F312" s="15">
        <f t="shared" si="45"/>
        <v>28</v>
      </c>
      <c r="G312" s="15"/>
      <c r="H312" s="15"/>
      <c r="I312" s="18">
        <v>119</v>
      </c>
      <c r="J312" s="18">
        <f t="shared" si="46"/>
        <v>3332</v>
      </c>
      <c r="K312" s="15"/>
      <c r="L312" s="15"/>
      <c r="M312" s="18">
        <f t="shared" si="47"/>
        <v>3332</v>
      </c>
      <c r="N312" s="15"/>
      <c r="O312" s="15"/>
      <c r="P312"/>
    </row>
    <row r="313" spans="1:16" s="2" customFormat="1" ht="26.1" customHeight="1" x14ac:dyDescent="0.25">
      <c r="A313" s="15">
        <v>28</v>
      </c>
      <c r="B313" s="17" t="s">
        <v>167</v>
      </c>
      <c r="C313" s="15"/>
      <c r="D313" s="10" t="s">
        <v>30</v>
      </c>
      <c r="E313" s="15">
        <v>6</v>
      </c>
      <c r="F313" s="15">
        <f t="shared" si="45"/>
        <v>6</v>
      </c>
      <c r="G313" s="15"/>
      <c r="H313" s="15"/>
      <c r="I313" s="18">
        <v>61.88</v>
      </c>
      <c r="J313" s="18">
        <f t="shared" si="46"/>
        <v>371.28000000000003</v>
      </c>
      <c r="K313" s="15"/>
      <c r="L313" s="15"/>
      <c r="M313" s="18">
        <f t="shared" si="47"/>
        <v>371.28000000000003</v>
      </c>
      <c r="N313" s="15"/>
      <c r="O313" s="15"/>
      <c r="P313"/>
    </row>
    <row r="314" spans="1:16" s="2" customFormat="1" ht="26.1" customHeight="1" x14ac:dyDescent="0.25">
      <c r="A314" s="15">
        <v>29</v>
      </c>
      <c r="B314" s="73" t="s">
        <v>48</v>
      </c>
      <c r="C314" s="15"/>
      <c r="D314" s="10" t="s">
        <v>30</v>
      </c>
      <c r="E314" s="15">
        <v>4</v>
      </c>
      <c r="F314" s="15">
        <f t="shared" si="45"/>
        <v>4</v>
      </c>
      <c r="G314" s="15"/>
      <c r="H314" s="15"/>
      <c r="I314" s="18">
        <v>119</v>
      </c>
      <c r="J314" s="18">
        <f t="shared" si="46"/>
        <v>476</v>
      </c>
      <c r="K314" s="15"/>
      <c r="L314" s="15"/>
      <c r="M314" s="18">
        <f t="shared" si="47"/>
        <v>476</v>
      </c>
      <c r="N314" s="15"/>
      <c r="O314" s="15"/>
      <c r="P314"/>
    </row>
    <row r="315" spans="1:16" s="2" customFormat="1" ht="26.1" customHeight="1" x14ac:dyDescent="0.25">
      <c r="A315" s="15"/>
      <c r="B315" s="73"/>
      <c r="C315" s="15"/>
      <c r="D315" s="10"/>
      <c r="E315" s="15"/>
      <c r="F315" s="15"/>
      <c r="G315" s="15"/>
      <c r="H315" s="15"/>
      <c r="I315" s="20"/>
      <c r="J315" s="18"/>
      <c r="K315" s="15"/>
      <c r="L315" s="15"/>
      <c r="M315" s="18"/>
      <c r="N315" s="15"/>
      <c r="O315" s="15"/>
      <c r="P315"/>
    </row>
    <row r="316" spans="1:16" s="2" customFormat="1" ht="24.95" customHeight="1" x14ac:dyDescent="0.25">
      <c r="A316" s="111" t="s">
        <v>19</v>
      </c>
      <c r="B316" s="111"/>
      <c r="C316" s="15"/>
      <c r="D316" s="15"/>
      <c r="E316" s="15"/>
      <c r="F316" s="15"/>
      <c r="G316" s="15"/>
      <c r="H316" s="15"/>
      <c r="I316" s="18"/>
      <c r="J316" s="18"/>
      <c r="K316" s="15"/>
      <c r="L316" s="15"/>
      <c r="M316" s="41">
        <f>SUM(M306:M315)</f>
        <v>13758.78</v>
      </c>
      <c r="N316" s="15"/>
      <c r="O316" s="15"/>
      <c r="P316"/>
    </row>
    <row r="317" spans="1:16" s="2" customFormat="1" ht="24.95" customHeight="1" x14ac:dyDescent="0.25">
      <c r="A317" s="111" t="s">
        <v>20</v>
      </c>
      <c r="B317" s="111"/>
      <c r="C317" s="15"/>
      <c r="D317" s="15"/>
      <c r="E317" s="15"/>
      <c r="F317" s="15"/>
      <c r="G317" s="15"/>
      <c r="H317" s="15"/>
      <c r="I317" s="18"/>
      <c r="J317" s="18"/>
      <c r="K317" s="15"/>
      <c r="L317" s="15"/>
      <c r="M317" s="41">
        <f>SUM(M274,M295,M316)</f>
        <v>43476.65</v>
      </c>
      <c r="N317" s="15"/>
      <c r="O317" s="15"/>
      <c r="P317"/>
    </row>
    <row r="318" spans="1:16" s="2" customFormat="1" ht="24.95" customHeight="1" x14ac:dyDescent="0.25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/>
    </row>
    <row r="319" spans="1:16" s="2" customFormat="1" ht="30" customHeight="1" x14ac:dyDescent="0.25">
      <c r="A319" s="119"/>
      <c r="B319" s="119"/>
      <c r="C319" s="116"/>
      <c r="D319" s="116"/>
      <c r="E319" s="116"/>
      <c r="F319" s="116"/>
      <c r="G319" s="116"/>
      <c r="H319" s="116"/>
      <c r="I319" s="63"/>
      <c r="J319" s="63"/>
      <c r="K319" s="127"/>
      <c r="L319" s="128"/>
      <c r="M319" s="71"/>
      <c r="N319" s="117"/>
      <c r="O319" s="117"/>
      <c r="P319"/>
    </row>
    <row r="320" spans="1:16" s="2" customFormat="1" ht="30" customHeight="1" x14ac:dyDescent="0.25">
      <c r="A320" s="119"/>
      <c r="B320" s="119"/>
      <c r="C320" s="117"/>
      <c r="D320" s="117"/>
      <c r="E320" s="117"/>
      <c r="F320" s="117"/>
      <c r="G320" s="117"/>
      <c r="H320" s="117"/>
      <c r="I320" s="66"/>
      <c r="J320" s="67"/>
      <c r="K320" s="120"/>
      <c r="L320" s="121"/>
      <c r="M320" s="67"/>
      <c r="N320" s="117"/>
      <c r="O320" s="117"/>
      <c r="P320"/>
    </row>
    <row r="321" spans="1:16" s="2" customFormat="1" ht="24.95" customHeight="1" x14ac:dyDescent="0.25">
      <c r="A321" s="122" t="s">
        <v>22</v>
      </c>
      <c r="B321" s="116"/>
      <c r="C321" s="122" t="s">
        <v>23</v>
      </c>
      <c r="D321" s="116"/>
      <c r="E321" s="116"/>
      <c r="F321" s="116"/>
      <c r="G321" s="116"/>
      <c r="H321" s="116"/>
      <c r="I321" s="116"/>
      <c r="J321" s="123" t="s">
        <v>168</v>
      </c>
      <c r="K321" s="124"/>
      <c r="L321" s="124"/>
      <c r="M321" s="124"/>
      <c r="N321" s="125"/>
      <c r="O321" s="119">
        <v>1</v>
      </c>
      <c r="P321"/>
    </row>
    <row r="322" spans="1:16" s="2" customFormat="1" ht="30" customHeight="1" x14ac:dyDescent="0.25">
      <c r="A322" s="116"/>
      <c r="B322" s="116"/>
      <c r="C322" s="116"/>
      <c r="D322" s="116"/>
      <c r="E322" s="116"/>
      <c r="F322" s="116"/>
      <c r="G322" s="116"/>
      <c r="H322" s="116"/>
      <c r="I322" s="116"/>
      <c r="J322" s="126" t="s">
        <v>150</v>
      </c>
      <c r="K322" s="126"/>
      <c r="L322" s="126"/>
      <c r="M322" s="126"/>
      <c r="N322" s="126"/>
      <c r="O322" s="119"/>
      <c r="P322"/>
    </row>
    <row r="323" spans="1:16" s="2" customFormat="1" ht="18" customHeight="1" x14ac:dyDescent="0.25">
      <c r="A323" s="116" t="s">
        <v>1</v>
      </c>
      <c r="B323" s="117" t="s">
        <v>2</v>
      </c>
      <c r="C323" s="118" t="s">
        <v>3</v>
      </c>
      <c r="D323" s="116" t="s">
        <v>4</v>
      </c>
      <c r="E323" s="117" t="s">
        <v>5</v>
      </c>
      <c r="F323" s="117"/>
      <c r="G323" s="117"/>
      <c r="H323" s="117"/>
      <c r="I323" s="116" t="s">
        <v>6</v>
      </c>
      <c r="J323" s="117" t="s">
        <v>7</v>
      </c>
      <c r="K323" s="117"/>
      <c r="L323" s="117"/>
      <c r="M323" s="116" t="s">
        <v>8</v>
      </c>
      <c r="N323" s="117" t="s">
        <v>9</v>
      </c>
      <c r="O323" s="117"/>
      <c r="P323"/>
    </row>
    <row r="324" spans="1:16" s="2" customFormat="1" ht="18" customHeight="1" x14ac:dyDescent="0.25">
      <c r="A324" s="116"/>
      <c r="B324" s="117"/>
      <c r="C324" s="118"/>
      <c r="D324" s="116"/>
      <c r="E324" s="117" t="s">
        <v>10</v>
      </c>
      <c r="F324" s="117"/>
      <c r="G324" s="117" t="s">
        <v>0</v>
      </c>
      <c r="H324" s="117"/>
      <c r="I324" s="116"/>
      <c r="J324" s="117" t="s">
        <v>11</v>
      </c>
      <c r="K324" s="117" t="s">
        <v>12</v>
      </c>
      <c r="L324" s="117"/>
      <c r="M324" s="116"/>
      <c r="N324" s="117" t="s">
        <v>13</v>
      </c>
      <c r="O324" s="116" t="s">
        <v>14</v>
      </c>
      <c r="P324"/>
    </row>
    <row r="325" spans="1:16" s="2" customFormat="1" ht="18" customHeight="1" x14ac:dyDescent="0.25">
      <c r="A325" s="116"/>
      <c r="B325" s="117"/>
      <c r="C325" s="118"/>
      <c r="D325" s="116"/>
      <c r="E325" s="15" t="s">
        <v>15</v>
      </c>
      <c r="F325" s="15" t="s">
        <v>16</v>
      </c>
      <c r="G325" s="15" t="s">
        <v>17</v>
      </c>
      <c r="H325" s="15" t="s">
        <v>18</v>
      </c>
      <c r="I325" s="116"/>
      <c r="J325" s="117"/>
      <c r="K325" s="15" t="s">
        <v>17</v>
      </c>
      <c r="L325" s="15" t="s">
        <v>18</v>
      </c>
      <c r="M325" s="116"/>
      <c r="N325" s="117"/>
      <c r="O325" s="116"/>
      <c r="P325"/>
    </row>
    <row r="326" spans="1:16" s="2" customFormat="1" ht="12.95" customHeight="1" x14ac:dyDescent="0.25">
      <c r="A326" s="39">
        <v>0</v>
      </c>
      <c r="B326" s="21">
        <v>1</v>
      </c>
      <c r="C326" s="21">
        <v>2</v>
      </c>
      <c r="D326" s="21">
        <v>3</v>
      </c>
      <c r="E326" s="21">
        <v>4</v>
      </c>
      <c r="F326" s="21">
        <v>5</v>
      </c>
      <c r="G326" s="21">
        <v>6</v>
      </c>
      <c r="H326" s="21">
        <v>7</v>
      </c>
      <c r="I326" s="21">
        <v>8</v>
      </c>
      <c r="J326" s="21">
        <v>9</v>
      </c>
      <c r="K326" s="21">
        <v>10</v>
      </c>
      <c r="L326" s="21">
        <v>11</v>
      </c>
      <c r="M326" s="21">
        <v>12</v>
      </c>
      <c r="N326" s="21">
        <v>13</v>
      </c>
      <c r="O326" s="21">
        <v>14</v>
      </c>
      <c r="P326"/>
    </row>
    <row r="327" spans="1:16" s="2" customFormat="1" ht="26.1" customHeight="1" x14ac:dyDescent="0.25">
      <c r="A327" s="15">
        <v>1</v>
      </c>
      <c r="B327" s="11" t="s">
        <v>169</v>
      </c>
      <c r="C327" s="19"/>
      <c r="D327" s="10" t="s">
        <v>30</v>
      </c>
      <c r="E327" s="16">
        <v>1</v>
      </c>
      <c r="F327" s="15">
        <f>E327</f>
        <v>1</v>
      </c>
      <c r="G327" s="15"/>
      <c r="H327" s="15"/>
      <c r="I327" s="20">
        <v>1959.79</v>
      </c>
      <c r="J327" s="18">
        <f>SUM(E327*I327)</f>
        <v>1959.79</v>
      </c>
      <c r="K327" s="15"/>
      <c r="L327" s="15"/>
      <c r="M327" s="18">
        <f>J327</f>
        <v>1959.79</v>
      </c>
      <c r="N327" s="15"/>
      <c r="O327" s="15"/>
      <c r="P327"/>
    </row>
    <row r="328" spans="1:16" s="2" customFormat="1" ht="26.1" customHeight="1" x14ac:dyDescent="0.25">
      <c r="A328" s="15">
        <v>2</v>
      </c>
      <c r="B328" s="38" t="s">
        <v>170</v>
      </c>
      <c r="C328" s="15"/>
      <c r="D328" s="10" t="s">
        <v>30</v>
      </c>
      <c r="E328" s="16">
        <v>1</v>
      </c>
      <c r="F328" s="15">
        <f t="shared" ref="F328:F335" si="48">E328</f>
        <v>1</v>
      </c>
      <c r="G328" s="15"/>
      <c r="H328" s="15"/>
      <c r="I328" s="18">
        <v>467.57</v>
      </c>
      <c r="J328" s="18">
        <f t="shared" ref="J328:J336" si="49">SUM(E328*I328)</f>
        <v>467.57</v>
      </c>
      <c r="K328" s="15"/>
      <c r="L328" s="15"/>
      <c r="M328" s="18">
        <f t="shared" ref="M328:M336" si="50">J328</f>
        <v>467.57</v>
      </c>
      <c r="N328" s="15"/>
      <c r="O328" s="15"/>
      <c r="P328"/>
    </row>
    <row r="329" spans="1:16" s="2" customFormat="1" ht="26.1" customHeight="1" x14ac:dyDescent="0.25">
      <c r="A329" s="15">
        <v>3</v>
      </c>
      <c r="B329" s="38" t="s">
        <v>171</v>
      </c>
      <c r="C329" s="15"/>
      <c r="D329" s="10" t="s">
        <v>30</v>
      </c>
      <c r="E329" s="16">
        <v>1</v>
      </c>
      <c r="F329" s="15">
        <f t="shared" si="48"/>
        <v>1</v>
      </c>
      <c r="G329" s="15"/>
      <c r="H329" s="15"/>
      <c r="I329" s="18">
        <v>1635.39</v>
      </c>
      <c r="J329" s="18">
        <f t="shared" si="49"/>
        <v>1635.39</v>
      </c>
      <c r="K329" s="15"/>
      <c r="L329" s="15"/>
      <c r="M329" s="18">
        <f t="shared" si="50"/>
        <v>1635.39</v>
      </c>
      <c r="N329" s="15"/>
      <c r="O329" s="15"/>
      <c r="P329"/>
    </row>
    <row r="330" spans="1:16" s="2" customFormat="1" ht="26.1" customHeight="1" x14ac:dyDescent="0.25">
      <c r="A330" s="15">
        <v>4</v>
      </c>
      <c r="B330" s="38" t="s">
        <v>172</v>
      </c>
      <c r="C330" s="15"/>
      <c r="D330" s="10" t="s">
        <v>30</v>
      </c>
      <c r="E330" s="16">
        <v>1</v>
      </c>
      <c r="F330" s="15">
        <f t="shared" si="48"/>
        <v>1</v>
      </c>
      <c r="G330" s="15"/>
      <c r="H330" s="15"/>
      <c r="I330" s="18">
        <v>425.07</v>
      </c>
      <c r="J330" s="18">
        <f t="shared" si="49"/>
        <v>425.07</v>
      </c>
      <c r="K330" s="15"/>
      <c r="L330" s="15"/>
      <c r="M330" s="18">
        <f t="shared" si="50"/>
        <v>425.07</v>
      </c>
      <c r="N330" s="15"/>
      <c r="O330" s="15"/>
      <c r="P330"/>
    </row>
    <row r="331" spans="1:16" s="2" customFormat="1" ht="26.1" customHeight="1" x14ac:dyDescent="0.25">
      <c r="A331" s="15">
        <v>5</v>
      </c>
      <c r="B331" s="38" t="s">
        <v>173</v>
      </c>
      <c r="C331" s="15"/>
      <c r="D331" s="10" t="s">
        <v>30</v>
      </c>
      <c r="E331" s="16">
        <v>1</v>
      </c>
      <c r="F331" s="15">
        <f t="shared" si="48"/>
        <v>1</v>
      </c>
      <c r="G331" s="15"/>
      <c r="H331" s="15"/>
      <c r="I331" s="18">
        <v>492.18</v>
      </c>
      <c r="J331" s="18">
        <f t="shared" si="49"/>
        <v>492.18</v>
      </c>
      <c r="K331" s="15"/>
      <c r="L331" s="15"/>
      <c r="M331" s="18">
        <f t="shared" si="50"/>
        <v>492.18</v>
      </c>
      <c r="N331" s="15"/>
      <c r="O331" s="15"/>
      <c r="P331"/>
    </row>
    <row r="332" spans="1:16" s="2" customFormat="1" ht="26.1" customHeight="1" x14ac:dyDescent="0.25">
      <c r="A332" s="15">
        <v>6</v>
      </c>
      <c r="B332" s="14" t="s">
        <v>174</v>
      </c>
      <c r="C332" s="15"/>
      <c r="D332" s="10" t="s">
        <v>30</v>
      </c>
      <c r="E332" s="16">
        <v>1</v>
      </c>
      <c r="F332" s="15">
        <f t="shared" si="48"/>
        <v>1</v>
      </c>
      <c r="G332" s="15"/>
      <c r="H332" s="15"/>
      <c r="I332" s="40">
        <v>360.19</v>
      </c>
      <c r="J332" s="18">
        <f t="shared" si="49"/>
        <v>360.19</v>
      </c>
      <c r="K332" s="15"/>
      <c r="L332" s="15"/>
      <c r="M332" s="18">
        <f t="shared" si="50"/>
        <v>360.19</v>
      </c>
      <c r="N332" s="15"/>
      <c r="O332" s="15"/>
      <c r="P332"/>
    </row>
    <row r="333" spans="1:16" s="2" customFormat="1" ht="26.1" customHeight="1" x14ac:dyDescent="0.25">
      <c r="A333" s="15">
        <v>7</v>
      </c>
      <c r="B333" s="38" t="s">
        <v>175</v>
      </c>
      <c r="C333" s="15"/>
      <c r="D333" s="10" t="s">
        <v>30</v>
      </c>
      <c r="E333" s="68">
        <v>1</v>
      </c>
      <c r="F333" s="15">
        <f t="shared" si="48"/>
        <v>1</v>
      </c>
      <c r="G333" s="15"/>
      <c r="H333" s="15"/>
      <c r="I333" s="18">
        <v>604.04399999999998</v>
      </c>
      <c r="J333" s="18">
        <f t="shared" si="49"/>
        <v>604.04399999999998</v>
      </c>
      <c r="K333" s="15"/>
      <c r="L333" s="15"/>
      <c r="M333" s="18">
        <f t="shared" si="50"/>
        <v>604.04399999999998</v>
      </c>
      <c r="N333" s="70"/>
      <c r="O333" s="70"/>
      <c r="P333"/>
    </row>
    <row r="334" spans="1:16" s="2" customFormat="1" ht="26.1" customHeight="1" x14ac:dyDescent="0.25">
      <c r="A334" s="15">
        <v>8</v>
      </c>
      <c r="B334" s="17" t="s">
        <v>176</v>
      </c>
      <c r="C334" s="15"/>
      <c r="D334" s="10" t="s">
        <v>30</v>
      </c>
      <c r="E334" s="16">
        <v>1</v>
      </c>
      <c r="F334" s="15">
        <f t="shared" si="48"/>
        <v>1</v>
      </c>
      <c r="G334" s="15"/>
      <c r="H334" s="15"/>
      <c r="I334" s="18">
        <v>715.9</v>
      </c>
      <c r="J334" s="18">
        <f t="shared" si="49"/>
        <v>715.9</v>
      </c>
      <c r="K334" s="15"/>
      <c r="L334" s="15"/>
      <c r="M334" s="18">
        <f t="shared" si="50"/>
        <v>715.9</v>
      </c>
      <c r="N334" s="70"/>
      <c r="O334" s="70"/>
      <c r="P334"/>
    </row>
    <row r="335" spans="1:16" s="2" customFormat="1" ht="26.1" customHeight="1" x14ac:dyDescent="0.25">
      <c r="A335" s="15">
        <v>9</v>
      </c>
      <c r="B335" s="17" t="s">
        <v>177</v>
      </c>
      <c r="C335" s="15"/>
      <c r="D335" s="10" t="s">
        <v>30</v>
      </c>
      <c r="E335" s="16">
        <v>1</v>
      </c>
      <c r="F335" s="15">
        <f t="shared" si="48"/>
        <v>1</v>
      </c>
      <c r="G335" s="15"/>
      <c r="H335" s="15"/>
      <c r="I335" s="18">
        <v>335.58</v>
      </c>
      <c r="J335" s="18">
        <f t="shared" si="49"/>
        <v>335.58</v>
      </c>
      <c r="K335" s="15"/>
      <c r="L335" s="15"/>
      <c r="M335" s="18">
        <f t="shared" si="50"/>
        <v>335.58</v>
      </c>
      <c r="N335" s="70"/>
      <c r="O335" s="70"/>
      <c r="P335"/>
    </row>
    <row r="336" spans="1:16" s="2" customFormat="1" ht="26.1" customHeight="1" x14ac:dyDescent="0.25">
      <c r="A336" s="15">
        <v>11</v>
      </c>
      <c r="B336" s="11" t="s">
        <v>178</v>
      </c>
      <c r="C336" s="19"/>
      <c r="D336" s="10" t="s">
        <v>30</v>
      </c>
      <c r="E336" s="68">
        <v>1</v>
      </c>
      <c r="F336" s="15">
        <f>E336</f>
        <v>1</v>
      </c>
      <c r="G336" s="15"/>
      <c r="H336" s="15"/>
      <c r="I336" s="69">
        <v>566.01099999999997</v>
      </c>
      <c r="J336" s="18">
        <f t="shared" si="49"/>
        <v>566.01099999999997</v>
      </c>
      <c r="K336" s="15"/>
      <c r="L336" s="15"/>
      <c r="M336" s="18">
        <f t="shared" si="50"/>
        <v>566.01099999999997</v>
      </c>
      <c r="N336" s="70"/>
      <c r="O336" s="70"/>
      <c r="P336"/>
    </row>
    <row r="337" spans="1:16" s="2" customFormat="1" ht="24.95" customHeight="1" x14ac:dyDescent="0.25">
      <c r="A337" s="111" t="s">
        <v>19</v>
      </c>
      <c r="B337" s="111"/>
      <c r="C337" s="15"/>
      <c r="D337" s="15"/>
      <c r="E337" s="15"/>
      <c r="F337" s="15"/>
      <c r="G337" s="15"/>
      <c r="H337" s="15"/>
      <c r="I337" s="18"/>
      <c r="J337" s="18"/>
      <c r="K337" s="15"/>
      <c r="L337" s="15"/>
      <c r="M337" s="41">
        <f>SUM(M327:M336)</f>
        <v>7561.7249999999985</v>
      </c>
      <c r="N337" s="70"/>
      <c r="O337" s="70"/>
      <c r="P337"/>
    </row>
    <row r="338" spans="1:16" s="2" customFormat="1" ht="24.95" customHeight="1" x14ac:dyDescent="0.25">
      <c r="A338" s="111" t="s">
        <v>20</v>
      </c>
      <c r="B338" s="111"/>
      <c r="C338" s="15"/>
      <c r="D338" s="15"/>
      <c r="E338" s="15"/>
      <c r="F338" s="15"/>
      <c r="G338" s="15"/>
      <c r="H338" s="15"/>
      <c r="I338" s="18"/>
      <c r="J338" s="18"/>
      <c r="K338" s="15"/>
      <c r="L338" s="15"/>
      <c r="M338" s="41">
        <f>M337</f>
        <v>7561.7249999999985</v>
      </c>
      <c r="N338" s="70"/>
      <c r="O338" s="70"/>
      <c r="P338"/>
    </row>
    <row r="339" spans="1:16" s="2" customFormat="1" ht="24.95" customHeight="1" x14ac:dyDescent="0.25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/>
    </row>
    <row r="340" spans="1:16" s="2" customFormat="1" ht="30" customHeight="1" x14ac:dyDescent="0.25">
      <c r="A340" s="133"/>
      <c r="B340" s="133"/>
      <c r="C340" s="137"/>
      <c r="D340" s="137"/>
      <c r="E340" s="137"/>
      <c r="F340" s="137"/>
      <c r="G340" s="137"/>
      <c r="H340" s="137"/>
      <c r="I340" s="1"/>
      <c r="J340" s="1"/>
      <c r="K340" s="138"/>
      <c r="L340" s="139"/>
      <c r="M340" s="57"/>
      <c r="N340" s="134"/>
      <c r="O340" s="134"/>
      <c r="P340"/>
    </row>
    <row r="341" spans="1:16" s="2" customFormat="1" ht="30" customHeight="1" x14ac:dyDescent="0.25">
      <c r="A341" s="133"/>
      <c r="B341" s="133"/>
      <c r="C341" s="134"/>
      <c r="D341" s="134"/>
      <c r="E341" s="134"/>
      <c r="F341" s="134"/>
      <c r="G341" s="134"/>
      <c r="H341" s="134"/>
      <c r="I341" s="8"/>
      <c r="J341" s="56"/>
      <c r="K341" s="135"/>
      <c r="L341" s="136"/>
      <c r="M341" s="56"/>
      <c r="N341" s="134"/>
      <c r="O341" s="134"/>
      <c r="P341"/>
    </row>
    <row r="342" spans="1:16" s="2" customFormat="1" ht="24.95" customHeight="1" x14ac:dyDescent="0.25">
      <c r="A342" s="122" t="s">
        <v>22</v>
      </c>
      <c r="B342" s="116"/>
      <c r="C342" s="122" t="s">
        <v>23</v>
      </c>
      <c r="D342" s="116"/>
      <c r="E342" s="116"/>
      <c r="F342" s="116"/>
      <c r="G342" s="116"/>
      <c r="H342" s="116"/>
      <c r="I342" s="116"/>
      <c r="J342" s="123" t="s">
        <v>168</v>
      </c>
      <c r="K342" s="124"/>
      <c r="L342" s="124"/>
      <c r="M342" s="124"/>
      <c r="N342" s="125"/>
      <c r="O342" s="119">
        <v>2</v>
      </c>
      <c r="P342"/>
    </row>
    <row r="343" spans="1:16" s="2" customFormat="1" ht="27.95" customHeight="1" x14ac:dyDescent="0.25">
      <c r="A343" s="116"/>
      <c r="B343" s="116"/>
      <c r="C343" s="116"/>
      <c r="D343" s="116"/>
      <c r="E343" s="116"/>
      <c r="F343" s="116"/>
      <c r="G343" s="116"/>
      <c r="H343" s="116"/>
      <c r="I343" s="116"/>
      <c r="J343" s="126" t="s">
        <v>150</v>
      </c>
      <c r="K343" s="126"/>
      <c r="L343" s="126"/>
      <c r="M343" s="126"/>
      <c r="N343" s="126"/>
      <c r="O343" s="119"/>
      <c r="P343"/>
    </row>
    <row r="344" spans="1:16" s="2" customFormat="1" ht="18" customHeight="1" x14ac:dyDescent="0.25">
      <c r="A344" s="116" t="s">
        <v>1</v>
      </c>
      <c r="B344" s="117" t="s">
        <v>2</v>
      </c>
      <c r="C344" s="118" t="s">
        <v>3</v>
      </c>
      <c r="D344" s="116" t="s">
        <v>4</v>
      </c>
      <c r="E344" s="117" t="s">
        <v>5</v>
      </c>
      <c r="F344" s="117"/>
      <c r="G344" s="117"/>
      <c r="H344" s="117"/>
      <c r="I344" s="116" t="s">
        <v>6</v>
      </c>
      <c r="J344" s="117" t="s">
        <v>7</v>
      </c>
      <c r="K344" s="117"/>
      <c r="L344" s="117"/>
      <c r="M344" s="116" t="s">
        <v>8</v>
      </c>
      <c r="N344" s="117" t="s">
        <v>9</v>
      </c>
      <c r="O344" s="117"/>
      <c r="P344"/>
    </row>
    <row r="345" spans="1:16" s="2" customFormat="1" ht="18" customHeight="1" x14ac:dyDescent="0.25">
      <c r="A345" s="116"/>
      <c r="B345" s="117"/>
      <c r="C345" s="118"/>
      <c r="D345" s="116"/>
      <c r="E345" s="117" t="s">
        <v>10</v>
      </c>
      <c r="F345" s="117"/>
      <c r="G345" s="117" t="s">
        <v>0</v>
      </c>
      <c r="H345" s="117"/>
      <c r="I345" s="116"/>
      <c r="J345" s="117" t="s">
        <v>11</v>
      </c>
      <c r="K345" s="117" t="s">
        <v>12</v>
      </c>
      <c r="L345" s="117"/>
      <c r="M345" s="116"/>
      <c r="N345" s="117" t="s">
        <v>13</v>
      </c>
      <c r="O345" s="116" t="s">
        <v>14</v>
      </c>
      <c r="P345"/>
    </row>
    <row r="346" spans="1:16" s="2" customFormat="1" ht="18" customHeight="1" x14ac:dyDescent="0.25">
      <c r="A346" s="116"/>
      <c r="B346" s="117"/>
      <c r="C346" s="118"/>
      <c r="D346" s="116"/>
      <c r="E346" s="15" t="s">
        <v>15</v>
      </c>
      <c r="F346" s="15" t="s">
        <v>16</v>
      </c>
      <c r="G346" s="15" t="s">
        <v>17</v>
      </c>
      <c r="H346" s="15" t="s">
        <v>18</v>
      </c>
      <c r="I346" s="116"/>
      <c r="J346" s="117"/>
      <c r="K346" s="15" t="s">
        <v>17</v>
      </c>
      <c r="L346" s="15" t="s">
        <v>18</v>
      </c>
      <c r="M346" s="116"/>
      <c r="N346" s="117"/>
      <c r="O346" s="116"/>
      <c r="P346"/>
    </row>
    <row r="347" spans="1:16" s="2" customFormat="1" ht="12.95" customHeight="1" x14ac:dyDescent="0.25">
      <c r="A347" s="39">
        <v>0</v>
      </c>
      <c r="B347" s="21">
        <v>1</v>
      </c>
      <c r="C347" s="21">
        <v>2</v>
      </c>
      <c r="D347" s="21">
        <v>3</v>
      </c>
      <c r="E347" s="21">
        <v>4</v>
      </c>
      <c r="F347" s="21">
        <v>5</v>
      </c>
      <c r="G347" s="21">
        <v>6</v>
      </c>
      <c r="H347" s="21">
        <v>7</v>
      </c>
      <c r="I347" s="21">
        <v>8</v>
      </c>
      <c r="J347" s="21">
        <v>9</v>
      </c>
      <c r="K347" s="21">
        <v>10</v>
      </c>
      <c r="L347" s="21">
        <v>11</v>
      </c>
      <c r="M347" s="21">
        <v>12</v>
      </c>
      <c r="N347" s="21">
        <v>13</v>
      </c>
      <c r="O347" s="21">
        <v>14</v>
      </c>
      <c r="P347"/>
    </row>
    <row r="348" spans="1:16" s="2" customFormat="1" ht="26.1" customHeight="1" x14ac:dyDescent="0.25">
      <c r="A348" s="15">
        <v>12</v>
      </c>
      <c r="B348" s="11" t="s">
        <v>179</v>
      </c>
      <c r="C348" s="15"/>
      <c r="D348" s="10" t="s">
        <v>30</v>
      </c>
      <c r="E348" s="15">
        <v>1</v>
      </c>
      <c r="F348" s="15">
        <f t="shared" ref="F348:F354" si="51">E348</f>
        <v>1</v>
      </c>
      <c r="G348" s="15"/>
      <c r="H348" s="15"/>
      <c r="I348" s="18">
        <v>590.62</v>
      </c>
      <c r="J348" s="18">
        <f>SUM(E348*I348)</f>
        <v>590.62</v>
      </c>
      <c r="K348" s="15"/>
      <c r="L348" s="15"/>
      <c r="M348" s="18">
        <f>J348</f>
        <v>590.62</v>
      </c>
      <c r="N348" s="15"/>
      <c r="O348" s="15"/>
      <c r="P348"/>
    </row>
    <row r="349" spans="1:16" s="2" customFormat="1" ht="26.1" customHeight="1" x14ac:dyDescent="0.25">
      <c r="A349" s="15">
        <v>13</v>
      </c>
      <c r="B349" s="38" t="s">
        <v>180</v>
      </c>
      <c r="C349" s="15"/>
      <c r="D349" s="10" t="s">
        <v>30</v>
      </c>
      <c r="E349" s="15">
        <v>1</v>
      </c>
      <c r="F349" s="15">
        <f t="shared" si="51"/>
        <v>1</v>
      </c>
      <c r="G349" s="15"/>
      <c r="H349" s="15"/>
      <c r="I349" s="18">
        <v>778.54499999999996</v>
      </c>
      <c r="J349" s="18">
        <f t="shared" ref="J349:J357" si="52">SUM(E349*I349)</f>
        <v>778.54499999999996</v>
      </c>
      <c r="K349" s="15"/>
      <c r="L349" s="15"/>
      <c r="M349" s="18">
        <f t="shared" ref="M349:M357" si="53">J349</f>
        <v>778.54499999999996</v>
      </c>
      <c r="N349" s="15"/>
      <c r="O349" s="15"/>
      <c r="P349"/>
    </row>
    <row r="350" spans="1:16" s="2" customFormat="1" ht="26.1" customHeight="1" x14ac:dyDescent="0.25">
      <c r="A350" s="15">
        <v>14</v>
      </c>
      <c r="B350" s="38" t="s">
        <v>181</v>
      </c>
      <c r="C350" s="15"/>
      <c r="D350" s="10" t="s">
        <v>30</v>
      </c>
      <c r="E350" s="15">
        <v>1</v>
      </c>
      <c r="F350" s="15">
        <f t="shared" si="51"/>
        <v>1</v>
      </c>
      <c r="G350" s="15"/>
      <c r="H350" s="15"/>
      <c r="I350" s="18">
        <v>2146.6410000000001</v>
      </c>
      <c r="J350" s="18">
        <f t="shared" si="52"/>
        <v>2146.6410000000001</v>
      </c>
      <c r="K350" s="15"/>
      <c r="L350" s="15"/>
      <c r="M350" s="18">
        <f t="shared" si="53"/>
        <v>2146.6410000000001</v>
      </c>
      <c r="N350" s="15"/>
      <c r="O350" s="15"/>
      <c r="P350"/>
    </row>
    <row r="351" spans="1:16" s="2" customFormat="1" ht="26.1" customHeight="1" x14ac:dyDescent="0.25">
      <c r="A351" s="15">
        <v>15</v>
      </c>
      <c r="B351" s="38" t="s">
        <v>182</v>
      </c>
      <c r="C351" s="15"/>
      <c r="D351" s="10" t="s">
        <v>30</v>
      </c>
      <c r="E351" s="15">
        <v>1</v>
      </c>
      <c r="F351" s="15">
        <f t="shared" si="51"/>
        <v>1</v>
      </c>
      <c r="G351" s="15"/>
      <c r="H351" s="15"/>
      <c r="I351" s="18">
        <v>1874.25</v>
      </c>
      <c r="J351" s="18">
        <f t="shared" si="52"/>
        <v>1874.25</v>
      </c>
      <c r="K351" s="15"/>
      <c r="L351" s="15"/>
      <c r="M351" s="18">
        <f t="shared" si="53"/>
        <v>1874.25</v>
      </c>
      <c r="N351" s="15"/>
      <c r="O351" s="15"/>
      <c r="P351"/>
    </row>
    <row r="352" spans="1:16" s="2" customFormat="1" ht="26.1" customHeight="1" x14ac:dyDescent="0.25">
      <c r="A352" s="15">
        <v>16</v>
      </c>
      <c r="B352" s="17" t="s">
        <v>183</v>
      </c>
      <c r="C352" s="15"/>
      <c r="D352" s="10" t="s">
        <v>30</v>
      </c>
      <c r="E352" s="15">
        <v>1</v>
      </c>
      <c r="F352" s="15">
        <f t="shared" si="51"/>
        <v>1</v>
      </c>
      <c r="G352" s="15"/>
      <c r="H352" s="15"/>
      <c r="I352" s="18">
        <v>148.75</v>
      </c>
      <c r="J352" s="18">
        <f t="shared" si="52"/>
        <v>148.75</v>
      </c>
      <c r="K352" s="15"/>
      <c r="L352" s="15"/>
      <c r="M352" s="18">
        <f t="shared" si="53"/>
        <v>148.75</v>
      </c>
      <c r="N352" s="15"/>
      <c r="O352" s="15"/>
      <c r="P352"/>
    </row>
    <row r="353" spans="1:16" s="2" customFormat="1" ht="26.1" customHeight="1" x14ac:dyDescent="0.25">
      <c r="A353" s="15">
        <v>17</v>
      </c>
      <c r="B353" s="17" t="s">
        <v>184</v>
      </c>
      <c r="C353" s="15"/>
      <c r="D353" s="10" t="s">
        <v>30</v>
      </c>
      <c r="E353" s="15">
        <v>1</v>
      </c>
      <c r="F353" s="15">
        <f t="shared" si="51"/>
        <v>1</v>
      </c>
      <c r="G353" s="15"/>
      <c r="H353" s="15"/>
      <c r="I353" s="18">
        <v>148.75</v>
      </c>
      <c r="J353" s="18">
        <f t="shared" si="52"/>
        <v>148.75</v>
      </c>
      <c r="K353" s="15"/>
      <c r="L353" s="15"/>
      <c r="M353" s="18">
        <f t="shared" si="53"/>
        <v>148.75</v>
      </c>
      <c r="N353" s="15"/>
      <c r="O353" s="15"/>
      <c r="P353"/>
    </row>
    <row r="354" spans="1:16" s="2" customFormat="1" ht="26.1" customHeight="1" x14ac:dyDescent="0.25">
      <c r="A354" s="15">
        <v>18</v>
      </c>
      <c r="B354" s="14" t="s">
        <v>185</v>
      </c>
      <c r="C354" s="15"/>
      <c r="D354" s="10" t="s">
        <v>30</v>
      </c>
      <c r="E354" s="15">
        <v>1</v>
      </c>
      <c r="F354" s="15">
        <f t="shared" si="51"/>
        <v>1</v>
      </c>
      <c r="G354" s="15"/>
      <c r="H354" s="15"/>
      <c r="I354" s="18">
        <v>148.75</v>
      </c>
      <c r="J354" s="18">
        <f t="shared" si="52"/>
        <v>148.75</v>
      </c>
      <c r="K354" s="15"/>
      <c r="L354" s="15"/>
      <c r="M354" s="18">
        <f t="shared" si="53"/>
        <v>148.75</v>
      </c>
      <c r="N354" s="15"/>
      <c r="O354" s="15"/>
      <c r="P354"/>
    </row>
    <row r="355" spans="1:16" s="2" customFormat="1" ht="26.1" customHeight="1" x14ac:dyDescent="0.25">
      <c r="A355" s="15">
        <v>19</v>
      </c>
      <c r="B355" s="11" t="s">
        <v>186</v>
      </c>
      <c r="C355" s="19"/>
      <c r="D355" s="10" t="s">
        <v>30</v>
      </c>
      <c r="E355" s="68">
        <v>1</v>
      </c>
      <c r="F355" s="15">
        <f>E355</f>
        <v>1</v>
      </c>
      <c r="G355" s="15"/>
      <c r="H355" s="15"/>
      <c r="I355" s="18">
        <v>148.75</v>
      </c>
      <c r="J355" s="18">
        <f t="shared" si="52"/>
        <v>148.75</v>
      </c>
      <c r="K355" s="15"/>
      <c r="L355" s="15"/>
      <c r="M355" s="18">
        <f t="shared" si="53"/>
        <v>148.75</v>
      </c>
      <c r="N355" s="15"/>
      <c r="O355" s="15"/>
      <c r="P355"/>
    </row>
    <row r="356" spans="1:16" s="2" customFormat="1" ht="26.1" customHeight="1" x14ac:dyDescent="0.25">
      <c r="A356" s="15">
        <v>20</v>
      </c>
      <c r="B356" s="38" t="s">
        <v>187</v>
      </c>
      <c r="C356" s="15"/>
      <c r="D356" s="10" t="s">
        <v>30</v>
      </c>
      <c r="E356" s="15">
        <v>1</v>
      </c>
      <c r="F356" s="15">
        <f t="shared" ref="F356:F357" si="54">E356</f>
        <v>1</v>
      </c>
      <c r="G356" s="15"/>
      <c r="H356" s="15"/>
      <c r="I356" s="18">
        <v>148.75</v>
      </c>
      <c r="J356" s="18">
        <f t="shared" si="52"/>
        <v>148.75</v>
      </c>
      <c r="K356" s="15"/>
      <c r="L356" s="15"/>
      <c r="M356" s="18">
        <f t="shared" si="53"/>
        <v>148.75</v>
      </c>
      <c r="N356" s="15"/>
      <c r="O356" s="15"/>
      <c r="P356"/>
    </row>
    <row r="357" spans="1:16" s="2" customFormat="1" ht="26.1" customHeight="1" x14ac:dyDescent="0.25">
      <c r="A357" s="15">
        <v>21</v>
      </c>
      <c r="B357" s="38" t="s">
        <v>188</v>
      </c>
      <c r="C357" s="15"/>
      <c r="D357" s="10" t="s">
        <v>30</v>
      </c>
      <c r="E357" s="15">
        <v>1</v>
      </c>
      <c r="F357" s="15">
        <f t="shared" si="54"/>
        <v>1</v>
      </c>
      <c r="G357" s="15"/>
      <c r="H357" s="15"/>
      <c r="I357" s="18">
        <v>148.75</v>
      </c>
      <c r="J357" s="18">
        <f t="shared" si="52"/>
        <v>148.75</v>
      </c>
      <c r="K357" s="15"/>
      <c r="L357" s="15"/>
      <c r="M357" s="18">
        <f t="shared" si="53"/>
        <v>148.75</v>
      </c>
      <c r="N357" s="15"/>
      <c r="O357" s="15"/>
      <c r="P357"/>
    </row>
    <row r="358" spans="1:16" s="2" customFormat="1" ht="24.95" customHeight="1" x14ac:dyDescent="0.25">
      <c r="A358" s="111" t="s">
        <v>19</v>
      </c>
      <c r="B358" s="111"/>
      <c r="C358" s="15"/>
      <c r="D358" s="15"/>
      <c r="E358" s="15"/>
      <c r="F358" s="15"/>
      <c r="G358" s="15"/>
      <c r="H358" s="15"/>
      <c r="I358" s="18"/>
      <c r="J358" s="18"/>
      <c r="K358" s="15"/>
      <c r="L358" s="15"/>
      <c r="M358" s="41">
        <f>SUM(M348:M357)</f>
        <v>6282.5560000000005</v>
      </c>
      <c r="N358" s="15"/>
      <c r="O358" s="15"/>
      <c r="P358"/>
    </row>
    <row r="359" spans="1:16" s="2" customFormat="1" ht="24.95" customHeight="1" x14ac:dyDescent="0.25">
      <c r="A359" s="111" t="s">
        <v>20</v>
      </c>
      <c r="B359" s="111"/>
      <c r="C359" s="15"/>
      <c r="D359" s="15"/>
      <c r="E359" s="15"/>
      <c r="F359" s="15"/>
      <c r="G359" s="15"/>
      <c r="H359" s="15"/>
      <c r="I359" s="18"/>
      <c r="J359" s="18"/>
      <c r="K359" s="15"/>
      <c r="L359" s="15"/>
      <c r="M359" s="41">
        <f>SUM(M337,M358)</f>
        <v>13844.280999999999</v>
      </c>
      <c r="N359" s="15"/>
      <c r="O359" s="15"/>
      <c r="P359"/>
    </row>
    <row r="360" spans="1:16" s="2" customFormat="1" ht="24.95" customHeight="1" x14ac:dyDescent="0.25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/>
    </row>
    <row r="361" spans="1:16" s="2" customFormat="1" ht="30" customHeight="1" x14ac:dyDescent="0.25">
      <c r="A361" s="119"/>
      <c r="B361" s="119"/>
      <c r="C361" s="116"/>
      <c r="D361" s="116"/>
      <c r="E361" s="116"/>
      <c r="F361" s="116"/>
      <c r="G361" s="116"/>
      <c r="H361" s="116"/>
      <c r="I361" s="63"/>
      <c r="J361" s="63"/>
      <c r="K361" s="127"/>
      <c r="L361" s="128"/>
      <c r="M361" s="71"/>
      <c r="N361" s="117"/>
      <c r="O361" s="117"/>
      <c r="P361"/>
    </row>
    <row r="362" spans="1:16" s="2" customFormat="1" ht="30" customHeight="1" x14ac:dyDescent="0.25">
      <c r="A362" s="119"/>
      <c r="B362" s="119"/>
      <c r="C362" s="117"/>
      <c r="D362" s="117"/>
      <c r="E362" s="117"/>
      <c r="F362" s="117"/>
      <c r="G362" s="117"/>
      <c r="H362" s="117"/>
      <c r="I362" s="66"/>
      <c r="J362" s="67"/>
      <c r="K362" s="120"/>
      <c r="L362" s="121"/>
      <c r="M362" s="67"/>
      <c r="N362" s="117"/>
      <c r="O362" s="117"/>
      <c r="P362"/>
    </row>
    <row r="363" spans="1:16" s="2" customFormat="1" ht="24.95" customHeight="1" x14ac:dyDescent="0.25">
      <c r="A363" s="122" t="s">
        <v>22</v>
      </c>
      <c r="B363" s="116"/>
      <c r="C363" s="122" t="s">
        <v>23</v>
      </c>
      <c r="D363" s="116"/>
      <c r="E363" s="116"/>
      <c r="F363" s="116"/>
      <c r="G363" s="116"/>
      <c r="H363" s="116"/>
      <c r="I363" s="116"/>
      <c r="J363" s="123" t="s">
        <v>168</v>
      </c>
      <c r="K363" s="124"/>
      <c r="L363" s="124"/>
      <c r="M363" s="124"/>
      <c r="N363" s="125"/>
      <c r="O363" s="119">
        <v>3</v>
      </c>
      <c r="P363"/>
    </row>
    <row r="364" spans="1:16" s="2" customFormat="1" ht="27.95" customHeight="1" x14ac:dyDescent="0.25">
      <c r="A364" s="116"/>
      <c r="B364" s="116"/>
      <c r="C364" s="116"/>
      <c r="D364" s="116"/>
      <c r="E364" s="116"/>
      <c r="F364" s="116"/>
      <c r="G364" s="116"/>
      <c r="H364" s="116"/>
      <c r="I364" s="116"/>
      <c r="J364" s="126" t="s">
        <v>150</v>
      </c>
      <c r="K364" s="126"/>
      <c r="L364" s="126"/>
      <c r="M364" s="126"/>
      <c r="N364" s="126"/>
      <c r="O364" s="119"/>
      <c r="P364"/>
    </row>
    <row r="365" spans="1:16" s="2" customFormat="1" ht="18" customHeight="1" x14ac:dyDescent="0.25">
      <c r="A365" s="116" t="s">
        <v>1</v>
      </c>
      <c r="B365" s="117" t="s">
        <v>2</v>
      </c>
      <c r="C365" s="118" t="s">
        <v>3</v>
      </c>
      <c r="D365" s="116" t="s">
        <v>4</v>
      </c>
      <c r="E365" s="117" t="s">
        <v>5</v>
      </c>
      <c r="F365" s="117"/>
      <c r="G365" s="117"/>
      <c r="H365" s="117"/>
      <c r="I365" s="116" t="s">
        <v>6</v>
      </c>
      <c r="J365" s="117" t="s">
        <v>7</v>
      </c>
      <c r="K365" s="117"/>
      <c r="L365" s="117"/>
      <c r="M365" s="116" t="s">
        <v>8</v>
      </c>
      <c r="N365" s="117" t="s">
        <v>9</v>
      </c>
      <c r="O365" s="117"/>
      <c r="P365"/>
    </row>
    <row r="366" spans="1:16" s="2" customFormat="1" ht="18" customHeight="1" x14ac:dyDescent="0.25">
      <c r="A366" s="116"/>
      <c r="B366" s="117"/>
      <c r="C366" s="118"/>
      <c r="D366" s="116"/>
      <c r="E366" s="117" t="s">
        <v>10</v>
      </c>
      <c r="F366" s="117"/>
      <c r="G366" s="117" t="s">
        <v>0</v>
      </c>
      <c r="H366" s="117"/>
      <c r="I366" s="116"/>
      <c r="J366" s="117" t="s">
        <v>11</v>
      </c>
      <c r="K366" s="117" t="s">
        <v>12</v>
      </c>
      <c r="L366" s="117"/>
      <c r="M366" s="116"/>
      <c r="N366" s="117" t="s">
        <v>13</v>
      </c>
      <c r="O366" s="116" t="s">
        <v>14</v>
      </c>
      <c r="P366"/>
    </row>
    <row r="367" spans="1:16" s="2" customFormat="1" ht="18" customHeight="1" x14ac:dyDescent="0.25">
      <c r="A367" s="116"/>
      <c r="B367" s="117"/>
      <c r="C367" s="118"/>
      <c r="D367" s="116"/>
      <c r="E367" s="15" t="s">
        <v>15</v>
      </c>
      <c r="F367" s="15" t="s">
        <v>16</v>
      </c>
      <c r="G367" s="15" t="s">
        <v>17</v>
      </c>
      <c r="H367" s="15" t="s">
        <v>18</v>
      </c>
      <c r="I367" s="116"/>
      <c r="J367" s="117"/>
      <c r="K367" s="15" t="s">
        <v>17</v>
      </c>
      <c r="L367" s="15" t="s">
        <v>18</v>
      </c>
      <c r="M367" s="116"/>
      <c r="N367" s="117"/>
      <c r="O367" s="116"/>
      <c r="P367"/>
    </row>
    <row r="368" spans="1:16" s="2" customFormat="1" ht="12.95" customHeight="1" x14ac:dyDescent="0.25">
      <c r="A368" s="39">
        <v>0</v>
      </c>
      <c r="B368" s="21">
        <v>1</v>
      </c>
      <c r="C368" s="21">
        <v>2</v>
      </c>
      <c r="D368" s="21">
        <v>3</v>
      </c>
      <c r="E368" s="21">
        <v>4</v>
      </c>
      <c r="F368" s="21">
        <v>5</v>
      </c>
      <c r="G368" s="21">
        <v>6</v>
      </c>
      <c r="H368" s="21">
        <v>7</v>
      </c>
      <c r="I368" s="21">
        <v>8</v>
      </c>
      <c r="J368" s="21">
        <v>9</v>
      </c>
      <c r="K368" s="21">
        <v>10</v>
      </c>
      <c r="L368" s="21">
        <v>11</v>
      </c>
      <c r="M368" s="21">
        <v>12</v>
      </c>
      <c r="N368" s="21">
        <v>13</v>
      </c>
      <c r="O368" s="21">
        <v>14</v>
      </c>
      <c r="P368"/>
    </row>
    <row r="369" spans="1:18" s="2" customFormat="1" ht="26.1" customHeight="1" x14ac:dyDescent="0.25">
      <c r="A369" s="15">
        <v>22</v>
      </c>
      <c r="B369" s="38" t="s">
        <v>189</v>
      </c>
      <c r="C369" s="15"/>
      <c r="D369" s="10" t="s">
        <v>30</v>
      </c>
      <c r="E369" s="15">
        <v>1</v>
      </c>
      <c r="F369" s="15">
        <f t="shared" ref="F369:F373" si="55">E369</f>
        <v>1</v>
      </c>
      <c r="G369" s="15"/>
      <c r="H369" s="15"/>
      <c r="I369" s="18">
        <v>148.75</v>
      </c>
      <c r="J369" s="18">
        <f>SUM(E369*I369)</f>
        <v>148.75</v>
      </c>
      <c r="K369" s="15"/>
      <c r="L369" s="15"/>
      <c r="M369" s="18">
        <f>J369</f>
        <v>148.75</v>
      </c>
      <c r="N369" s="15"/>
      <c r="O369" s="15"/>
      <c r="P369"/>
    </row>
    <row r="370" spans="1:18" s="2" customFormat="1" ht="26.1" customHeight="1" x14ac:dyDescent="0.25">
      <c r="A370" s="15">
        <v>23</v>
      </c>
      <c r="B370" s="38" t="s">
        <v>190</v>
      </c>
      <c r="C370" s="15"/>
      <c r="D370" s="10" t="s">
        <v>30</v>
      </c>
      <c r="E370" s="15">
        <v>1</v>
      </c>
      <c r="F370" s="15">
        <f t="shared" si="55"/>
        <v>1</v>
      </c>
      <c r="G370" s="15"/>
      <c r="H370" s="15"/>
      <c r="I370" s="18">
        <v>148.75</v>
      </c>
      <c r="J370" s="18">
        <f t="shared" ref="J370:J373" si="56">SUM(E370*I370)</f>
        <v>148.75</v>
      </c>
      <c r="K370" s="15"/>
      <c r="L370" s="15"/>
      <c r="M370" s="18">
        <f t="shared" ref="M370:M373" si="57">J370</f>
        <v>148.75</v>
      </c>
      <c r="N370" s="15"/>
      <c r="O370" s="15"/>
      <c r="P370"/>
    </row>
    <row r="371" spans="1:18" s="2" customFormat="1" ht="26.1" customHeight="1" x14ac:dyDescent="0.25">
      <c r="A371" s="15">
        <v>24</v>
      </c>
      <c r="B371" s="14" t="s">
        <v>191</v>
      </c>
      <c r="C371" s="15"/>
      <c r="D371" s="10" t="s">
        <v>30</v>
      </c>
      <c r="E371" s="68">
        <v>1</v>
      </c>
      <c r="F371" s="15">
        <f t="shared" si="55"/>
        <v>1</v>
      </c>
      <c r="G371" s="15"/>
      <c r="H371" s="15"/>
      <c r="I371" s="18">
        <v>148.75</v>
      </c>
      <c r="J371" s="18">
        <f t="shared" si="56"/>
        <v>148.75</v>
      </c>
      <c r="K371" s="15"/>
      <c r="L371" s="15"/>
      <c r="M371" s="18">
        <f t="shared" si="57"/>
        <v>148.75</v>
      </c>
      <c r="N371" s="15"/>
      <c r="O371" s="15"/>
      <c r="P371"/>
    </row>
    <row r="372" spans="1:18" s="2" customFormat="1" ht="26.1" customHeight="1" x14ac:dyDescent="0.25">
      <c r="A372" s="15">
        <v>25</v>
      </c>
      <c r="B372" s="38" t="s">
        <v>192</v>
      </c>
      <c r="C372" s="15"/>
      <c r="D372" s="10" t="s">
        <v>30</v>
      </c>
      <c r="E372" s="15">
        <v>1</v>
      </c>
      <c r="F372" s="15">
        <f t="shared" si="55"/>
        <v>1</v>
      </c>
      <c r="G372" s="15"/>
      <c r="H372" s="15"/>
      <c r="I372" s="18">
        <v>148.75</v>
      </c>
      <c r="J372" s="18">
        <f t="shared" si="56"/>
        <v>148.75</v>
      </c>
      <c r="K372" s="15"/>
      <c r="L372" s="15"/>
      <c r="M372" s="18">
        <f t="shared" si="57"/>
        <v>148.75</v>
      </c>
      <c r="N372" s="15"/>
      <c r="O372" s="15"/>
      <c r="P372"/>
    </row>
    <row r="373" spans="1:18" s="2" customFormat="1" ht="26.1" customHeight="1" x14ac:dyDescent="0.25">
      <c r="A373" s="15">
        <v>26</v>
      </c>
      <c r="B373" s="38" t="s">
        <v>193</v>
      </c>
      <c r="C373" s="15"/>
      <c r="D373" s="10" t="s">
        <v>30</v>
      </c>
      <c r="E373" s="15">
        <v>1</v>
      </c>
      <c r="F373" s="15">
        <f t="shared" si="55"/>
        <v>1</v>
      </c>
      <c r="G373" s="15"/>
      <c r="H373" s="15"/>
      <c r="I373" s="18">
        <v>148.75</v>
      </c>
      <c r="J373" s="18">
        <f t="shared" si="56"/>
        <v>148.75</v>
      </c>
      <c r="K373" s="15"/>
      <c r="L373" s="15"/>
      <c r="M373" s="18">
        <f t="shared" si="57"/>
        <v>148.75</v>
      </c>
      <c r="N373" s="15"/>
      <c r="O373" s="15"/>
      <c r="P373"/>
    </row>
    <row r="374" spans="1:18" s="2" customFormat="1" ht="26.1" customHeight="1" x14ac:dyDescent="0.25">
      <c r="A374" s="15"/>
      <c r="B374" s="14"/>
      <c r="C374" s="15"/>
      <c r="D374" s="10"/>
      <c r="E374" s="68"/>
      <c r="F374" s="15"/>
      <c r="G374" s="15"/>
      <c r="H374" s="15"/>
      <c r="I374" s="18"/>
      <c r="J374" s="18"/>
      <c r="K374" s="15"/>
      <c r="L374" s="15"/>
      <c r="M374" s="18"/>
      <c r="N374" s="15"/>
      <c r="O374" s="15"/>
      <c r="P374"/>
    </row>
    <row r="375" spans="1:18" s="2" customFormat="1" ht="26.1" customHeight="1" x14ac:dyDescent="0.25">
      <c r="A375" s="15"/>
      <c r="B375" s="38"/>
      <c r="C375" s="15"/>
      <c r="D375" s="10"/>
      <c r="E375" s="15"/>
      <c r="F375" s="15"/>
      <c r="G375" s="15"/>
      <c r="H375" s="15"/>
      <c r="I375" s="18"/>
      <c r="J375" s="18"/>
      <c r="K375" s="15"/>
      <c r="L375" s="15"/>
      <c r="M375" s="18"/>
      <c r="N375" s="15"/>
      <c r="O375" s="15"/>
      <c r="P375"/>
    </row>
    <row r="376" spans="1:18" s="2" customFormat="1" ht="26.1" customHeight="1" x14ac:dyDescent="0.25">
      <c r="A376" s="15"/>
      <c r="B376" s="38"/>
      <c r="C376" s="15"/>
      <c r="D376" s="10"/>
      <c r="E376" s="15"/>
      <c r="F376" s="15"/>
      <c r="G376" s="15"/>
      <c r="H376" s="15"/>
      <c r="I376" s="18"/>
      <c r="J376" s="18"/>
      <c r="K376" s="15"/>
      <c r="L376" s="15"/>
      <c r="M376" s="18"/>
      <c r="N376" s="15"/>
      <c r="O376" s="15"/>
      <c r="P376"/>
    </row>
    <row r="377" spans="1:18" s="2" customFormat="1" ht="26.1" customHeight="1" x14ac:dyDescent="0.25">
      <c r="A377" s="15"/>
      <c r="B377" s="17"/>
      <c r="C377" s="15"/>
      <c r="D377" s="10"/>
      <c r="E377" s="15"/>
      <c r="F377" s="15"/>
      <c r="G377" s="15"/>
      <c r="H377" s="15"/>
      <c r="I377" s="18"/>
      <c r="J377" s="18"/>
      <c r="K377" s="15"/>
      <c r="L377" s="15"/>
      <c r="M377" s="18"/>
      <c r="N377" s="15"/>
      <c r="O377" s="15"/>
      <c r="P377"/>
    </row>
    <row r="378" spans="1:18" s="2" customFormat="1" ht="26.1" customHeight="1" x14ac:dyDescent="0.25">
      <c r="A378" s="111" t="s">
        <v>19</v>
      </c>
      <c r="B378" s="111"/>
      <c r="C378" s="15"/>
      <c r="D378" s="10"/>
      <c r="E378" s="15"/>
      <c r="F378" s="15"/>
      <c r="G378" s="15"/>
      <c r="H378" s="15"/>
      <c r="I378" s="74"/>
      <c r="J378" s="18"/>
      <c r="K378" s="15"/>
      <c r="L378" s="15"/>
      <c r="M378" s="41">
        <f>SUM(M369:M377)</f>
        <v>743.75</v>
      </c>
      <c r="N378" s="15"/>
      <c r="O378" s="15"/>
      <c r="P378"/>
    </row>
    <row r="379" spans="1:18" s="2" customFormat="1" ht="24.95" customHeight="1" x14ac:dyDescent="0.25">
      <c r="A379" s="111" t="s">
        <v>20</v>
      </c>
      <c r="B379" s="111"/>
      <c r="C379" s="15"/>
      <c r="D379" s="15"/>
      <c r="E379" s="15"/>
      <c r="F379" s="15"/>
      <c r="G379" s="15"/>
      <c r="H379" s="15"/>
      <c r="I379" s="18"/>
      <c r="J379" s="18"/>
      <c r="K379" s="15"/>
      <c r="L379" s="15"/>
      <c r="M379" s="41">
        <f>SUM(M337,M358,M378)</f>
        <v>14588.030999999999</v>
      </c>
      <c r="N379" s="15"/>
      <c r="O379" s="15"/>
      <c r="P379"/>
    </row>
    <row r="380" spans="1:18" s="2" customFormat="1" ht="24.95" customHeight="1" x14ac:dyDescent="0.25">
      <c r="A380" s="112" t="s">
        <v>194</v>
      </c>
      <c r="B380" s="112"/>
      <c r="C380" s="15"/>
      <c r="D380" s="15"/>
      <c r="E380" s="15"/>
      <c r="F380" s="15"/>
      <c r="G380" s="15"/>
      <c r="H380" s="15"/>
      <c r="I380" s="18"/>
      <c r="J380" s="18"/>
      <c r="K380" s="15"/>
      <c r="L380" s="129">
        <f>SUM(M190,M211,M232,M253,M274,M295,M316,M337,M358,M378)</f>
        <v>785278.44099999999</v>
      </c>
      <c r="M380" s="130"/>
      <c r="N380" s="131"/>
      <c r="O380" s="15"/>
      <c r="P380"/>
    </row>
    <row r="381" spans="1:18" ht="24.95" customHeight="1" x14ac:dyDescent="0.25">
      <c r="Q381" s="53"/>
      <c r="R381" s="53"/>
    </row>
    <row r="382" spans="1:18" s="22" customFormat="1" ht="24.95" customHeight="1" x14ac:dyDescent="0.25">
      <c r="A382" s="132" t="s">
        <v>195</v>
      </c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</row>
    <row r="383" spans="1:18" s="33" customFormat="1" ht="24.95" customHeight="1" x14ac:dyDescent="0.25">
      <c r="A383" s="122" t="s">
        <v>22</v>
      </c>
      <c r="B383" s="116"/>
      <c r="C383" s="122" t="s">
        <v>23</v>
      </c>
      <c r="D383" s="116"/>
      <c r="E383" s="116"/>
      <c r="F383" s="116"/>
      <c r="G383" s="116"/>
      <c r="H383" s="116"/>
      <c r="I383" s="116"/>
      <c r="J383" s="123" t="s">
        <v>123</v>
      </c>
      <c r="K383" s="124"/>
      <c r="L383" s="124"/>
      <c r="M383" s="124"/>
      <c r="N383" s="125"/>
      <c r="O383" s="119">
        <v>1</v>
      </c>
      <c r="P383" s="22"/>
    </row>
    <row r="384" spans="1:18" s="33" customFormat="1" ht="24.95" customHeight="1" x14ac:dyDescent="0.25">
      <c r="A384" s="116"/>
      <c r="B384" s="116"/>
      <c r="C384" s="116"/>
      <c r="D384" s="116"/>
      <c r="E384" s="116"/>
      <c r="F384" s="116"/>
      <c r="G384" s="116"/>
      <c r="H384" s="116"/>
      <c r="I384" s="116"/>
      <c r="J384" s="126" t="s">
        <v>196</v>
      </c>
      <c r="K384" s="126"/>
      <c r="L384" s="126"/>
      <c r="M384" s="126"/>
      <c r="N384" s="126"/>
      <c r="O384" s="119"/>
      <c r="P384" s="22"/>
    </row>
    <row r="385" spans="1:16" s="33" customFormat="1" ht="18" customHeight="1" x14ac:dyDescent="0.25">
      <c r="A385" s="116" t="s">
        <v>1</v>
      </c>
      <c r="B385" s="117" t="s">
        <v>2</v>
      </c>
      <c r="C385" s="118" t="s">
        <v>3</v>
      </c>
      <c r="D385" s="116" t="s">
        <v>4</v>
      </c>
      <c r="E385" s="117" t="s">
        <v>5</v>
      </c>
      <c r="F385" s="117"/>
      <c r="G385" s="117"/>
      <c r="H385" s="117"/>
      <c r="I385" s="116" t="s">
        <v>6</v>
      </c>
      <c r="J385" s="117" t="s">
        <v>7</v>
      </c>
      <c r="K385" s="117"/>
      <c r="L385" s="117"/>
      <c r="M385" s="116" t="s">
        <v>8</v>
      </c>
      <c r="N385" s="117" t="s">
        <v>9</v>
      </c>
      <c r="O385" s="117"/>
      <c r="P385" s="22"/>
    </row>
    <row r="386" spans="1:16" s="33" customFormat="1" ht="18" customHeight="1" x14ac:dyDescent="0.25">
      <c r="A386" s="116"/>
      <c r="B386" s="117"/>
      <c r="C386" s="118"/>
      <c r="D386" s="116"/>
      <c r="E386" s="117" t="s">
        <v>10</v>
      </c>
      <c r="F386" s="117"/>
      <c r="G386" s="117" t="s">
        <v>0</v>
      </c>
      <c r="H386" s="117"/>
      <c r="I386" s="116"/>
      <c r="J386" s="117" t="s">
        <v>11</v>
      </c>
      <c r="K386" s="117" t="s">
        <v>12</v>
      </c>
      <c r="L386" s="117"/>
      <c r="M386" s="116"/>
      <c r="N386" s="117" t="s">
        <v>13</v>
      </c>
      <c r="O386" s="116" t="s">
        <v>14</v>
      </c>
      <c r="P386" s="22"/>
    </row>
    <row r="387" spans="1:16" s="33" customFormat="1" ht="18" customHeight="1" x14ac:dyDescent="0.25">
      <c r="A387" s="116"/>
      <c r="B387" s="117"/>
      <c r="C387" s="118"/>
      <c r="D387" s="116"/>
      <c r="E387" s="15" t="s">
        <v>15</v>
      </c>
      <c r="F387" s="15" t="s">
        <v>16</v>
      </c>
      <c r="G387" s="15" t="s">
        <v>17</v>
      </c>
      <c r="H387" s="15" t="s">
        <v>18</v>
      </c>
      <c r="I387" s="116"/>
      <c r="J387" s="117"/>
      <c r="K387" s="15" t="s">
        <v>17</v>
      </c>
      <c r="L387" s="15" t="s">
        <v>18</v>
      </c>
      <c r="M387" s="116"/>
      <c r="N387" s="117"/>
      <c r="O387" s="116"/>
      <c r="P387" s="22"/>
    </row>
    <row r="388" spans="1:16" s="33" customFormat="1" ht="12.95" customHeight="1" x14ac:dyDescent="0.25">
      <c r="A388" s="39">
        <v>0</v>
      </c>
      <c r="B388" s="21">
        <v>1</v>
      </c>
      <c r="C388" s="21">
        <v>2</v>
      </c>
      <c r="D388" s="21">
        <v>3</v>
      </c>
      <c r="E388" s="21">
        <v>4</v>
      </c>
      <c r="F388" s="21">
        <v>5</v>
      </c>
      <c r="G388" s="21">
        <v>6</v>
      </c>
      <c r="H388" s="21">
        <v>7</v>
      </c>
      <c r="I388" s="21">
        <v>8</v>
      </c>
      <c r="J388" s="21">
        <v>9</v>
      </c>
      <c r="K388" s="21">
        <v>10</v>
      </c>
      <c r="L388" s="21">
        <v>11</v>
      </c>
      <c r="M388" s="21">
        <v>12</v>
      </c>
      <c r="N388" s="21">
        <v>13</v>
      </c>
      <c r="O388" s="21">
        <v>14</v>
      </c>
      <c r="P388" s="22"/>
    </row>
    <row r="389" spans="1:16" s="33" customFormat="1" ht="26.1" customHeight="1" x14ac:dyDescent="0.25">
      <c r="A389" s="15">
        <v>1</v>
      </c>
      <c r="B389" s="11" t="s">
        <v>26</v>
      </c>
      <c r="C389" s="19"/>
      <c r="D389" s="10" t="s">
        <v>30</v>
      </c>
      <c r="E389" s="16">
        <v>12</v>
      </c>
      <c r="F389" s="15">
        <f>E389</f>
        <v>12</v>
      </c>
      <c r="G389" s="15"/>
      <c r="H389" s="15"/>
      <c r="I389" s="20">
        <v>654.5</v>
      </c>
      <c r="J389" s="18">
        <f>SUM(E389*I389)</f>
        <v>7854</v>
      </c>
      <c r="K389" s="15"/>
      <c r="L389" s="15"/>
      <c r="M389" s="18">
        <f>J389</f>
        <v>7854</v>
      </c>
      <c r="N389" s="15"/>
      <c r="O389" s="15"/>
      <c r="P389" s="22"/>
    </row>
    <row r="390" spans="1:16" s="33" customFormat="1" ht="26.1" customHeight="1" x14ac:dyDescent="0.25">
      <c r="A390" s="15">
        <v>2</v>
      </c>
      <c r="B390" s="11" t="s">
        <v>27</v>
      </c>
      <c r="C390" s="19"/>
      <c r="D390" s="10" t="s">
        <v>30</v>
      </c>
      <c r="E390" s="16">
        <v>12</v>
      </c>
      <c r="F390" s="15">
        <f>E390</f>
        <v>12</v>
      </c>
      <c r="G390" s="15"/>
      <c r="H390" s="15"/>
      <c r="I390" s="20">
        <v>1785</v>
      </c>
      <c r="J390" s="18">
        <f>SUM(E390*I390)</f>
        <v>21420</v>
      </c>
      <c r="K390" s="15"/>
      <c r="L390" s="15"/>
      <c r="M390" s="18">
        <f>J390</f>
        <v>21420</v>
      </c>
      <c r="N390" s="15"/>
      <c r="O390" s="15"/>
      <c r="P390" s="22"/>
    </row>
    <row r="391" spans="1:16" s="33" customFormat="1" ht="26.1" customHeight="1" x14ac:dyDescent="0.25">
      <c r="A391" s="15">
        <v>3</v>
      </c>
      <c r="B391" s="38" t="s">
        <v>133</v>
      </c>
      <c r="C391" s="15"/>
      <c r="D391" s="10" t="s">
        <v>30</v>
      </c>
      <c r="E391" s="15">
        <v>12</v>
      </c>
      <c r="F391" s="15">
        <f t="shared" ref="F391:F397" si="58">E391</f>
        <v>12</v>
      </c>
      <c r="G391" s="15"/>
      <c r="H391" s="15"/>
      <c r="I391" s="18">
        <v>1166.2</v>
      </c>
      <c r="J391" s="18">
        <f t="shared" ref="J391:J398" si="59">SUM(E391*I391)</f>
        <v>13994.400000000001</v>
      </c>
      <c r="K391" s="15"/>
      <c r="L391" s="15"/>
      <c r="M391" s="18">
        <f t="shared" ref="M391:M398" si="60">J391</f>
        <v>13994.400000000001</v>
      </c>
      <c r="N391" s="15"/>
      <c r="O391" s="15"/>
      <c r="P391" s="22"/>
    </row>
    <row r="392" spans="1:16" s="33" customFormat="1" ht="26.1" customHeight="1" x14ac:dyDescent="0.25">
      <c r="A392" s="15">
        <v>4</v>
      </c>
      <c r="B392" s="38" t="s">
        <v>134</v>
      </c>
      <c r="C392" s="15"/>
      <c r="D392" s="10" t="s">
        <v>30</v>
      </c>
      <c r="E392" s="15">
        <v>1</v>
      </c>
      <c r="F392" s="15">
        <f t="shared" si="58"/>
        <v>1</v>
      </c>
      <c r="G392" s="15"/>
      <c r="H392" s="15"/>
      <c r="I392" s="18">
        <v>833</v>
      </c>
      <c r="J392" s="18">
        <f t="shared" si="59"/>
        <v>833</v>
      </c>
      <c r="K392" s="15"/>
      <c r="L392" s="15"/>
      <c r="M392" s="18">
        <f t="shared" si="60"/>
        <v>833</v>
      </c>
      <c r="N392" s="15"/>
      <c r="O392" s="15"/>
      <c r="P392" s="22"/>
    </row>
    <row r="393" spans="1:16" s="33" customFormat="1" ht="26.1" customHeight="1" x14ac:dyDescent="0.25">
      <c r="A393" s="15">
        <v>5</v>
      </c>
      <c r="B393" s="38" t="s">
        <v>28</v>
      </c>
      <c r="C393" s="15"/>
      <c r="D393" s="10" t="s">
        <v>30</v>
      </c>
      <c r="E393" s="15">
        <v>11</v>
      </c>
      <c r="F393" s="15">
        <f t="shared" si="58"/>
        <v>11</v>
      </c>
      <c r="G393" s="15"/>
      <c r="H393" s="15"/>
      <c r="I393" s="18">
        <v>1071</v>
      </c>
      <c r="J393" s="18">
        <f t="shared" si="59"/>
        <v>11781</v>
      </c>
      <c r="K393" s="15"/>
      <c r="L393" s="15"/>
      <c r="M393" s="18">
        <f t="shared" si="60"/>
        <v>11781</v>
      </c>
      <c r="N393" s="15"/>
      <c r="O393" s="15"/>
      <c r="P393" s="22"/>
    </row>
    <row r="394" spans="1:16" s="33" customFormat="1" ht="26.1" customHeight="1" x14ac:dyDescent="0.25">
      <c r="A394" s="15">
        <v>6</v>
      </c>
      <c r="B394" s="17" t="s">
        <v>197</v>
      </c>
      <c r="C394" s="15"/>
      <c r="D394" s="10" t="s">
        <v>30</v>
      </c>
      <c r="E394" s="15">
        <v>9</v>
      </c>
      <c r="F394" s="15">
        <f t="shared" si="58"/>
        <v>9</v>
      </c>
      <c r="G394" s="15"/>
      <c r="H394" s="15"/>
      <c r="I394" s="18">
        <v>1547</v>
      </c>
      <c r="J394" s="18">
        <f t="shared" si="59"/>
        <v>13923</v>
      </c>
      <c r="K394" s="15"/>
      <c r="L394" s="15"/>
      <c r="M394" s="18">
        <f t="shared" si="60"/>
        <v>13923</v>
      </c>
      <c r="N394" s="15"/>
      <c r="O394" s="15"/>
      <c r="P394" s="22"/>
    </row>
    <row r="395" spans="1:16" s="33" customFormat="1" ht="26.1" customHeight="1" x14ac:dyDescent="0.25">
      <c r="A395" s="15">
        <v>7</v>
      </c>
      <c r="B395" s="29" t="s">
        <v>198</v>
      </c>
      <c r="C395" s="15"/>
      <c r="D395" s="10" t="s">
        <v>30</v>
      </c>
      <c r="E395" s="15">
        <v>9</v>
      </c>
      <c r="F395" s="15">
        <f t="shared" si="58"/>
        <v>9</v>
      </c>
      <c r="G395" s="15"/>
      <c r="H395" s="15"/>
      <c r="I395" s="20">
        <v>428.4</v>
      </c>
      <c r="J395" s="18">
        <f t="shared" si="59"/>
        <v>3855.6</v>
      </c>
      <c r="K395" s="15"/>
      <c r="L395" s="15"/>
      <c r="M395" s="18">
        <f t="shared" si="60"/>
        <v>3855.6</v>
      </c>
      <c r="N395" s="15"/>
      <c r="O395" s="15"/>
      <c r="P395" s="22"/>
    </row>
    <row r="396" spans="1:16" s="33" customFormat="1" ht="26.1" customHeight="1" x14ac:dyDescent="0.25">
      <c r="A396" s="15">
        <v>8</v>
      </c>
      <c r="B396" s="17" t="s">
        <v>135</v>
      </c>
      <c r="C396" s="15"/>
      <c r="D396" s="10" t="s">
        <v>30</v>
      </c>
      <c r="E396" s="15">
        <v>9</v>
      </c>
      <c r="F396" s="15">
        <f t="shared" si="58"/>
        <v>9</v>
      </c>
      <c r="G396" s="15"/>
      <c r="H396" s="15"/>
      <c r="I396" s="18">
        <v>595</v>
      </c>
      <c r="J396" s="18">
        <f t="shared" si="59"/>
        <v>5355</v>
      </c>
      <c r="K396" s="15"/>
      <c r="L396" s="15"/>
      <c r="M396" s="18">
        <f t="shared" si="60"/>
        <v>5355</v>
      </c>
      <c r="N396" s="15"/>
      <c r="O396" s="15"/>
      <c r="P396" s="22"/>
    </row>
    <row r="397" spans="1:16" s="33" customFormat="1" ht="26.1" customHeight="1" x14ac:dyDescent="0.25">
      <c r="A397" s="15">
        <v>9</v>
      </c>
      <c r="B397" s="17" t="s">
        <v>199</v>
      </c>
      <c r="C397" s="15"/>
      <c r="D397" s="10" t="s">
        <v>30</v>
      </c>
      <c r="E397" s="15">
        <v>1</v>
      </c>
      <c r="F397" s="15">
        <f t="shared" si="58"/>
        <v>1</v>
      </c>
      <c r="G397" s="15"/>
      <c r="H397" s="15"/>
      <c r="I397" s="18">
        <v>654.5</v>
      </c>
      <c r="J397" s="18">
        <f t="shared" si="59"/>
        <v>654.5</v>
      </c>
      <c r="K397" s="15"/>
      <c r="L397" s="15"/>
      <c r="M397" s="18">
        <f t="shared" si="60"/>
        <v>654.5</v>
      </c>
      <c r="N397" s="15"/>
      <c r="O397" s="15"/>
      <c r="P397" s="22"/>
    </row>
    <row r="398" spans="1:16" s="33" customFormat="1" ht="26.1" customHeight="1" x14ac:dyDescent="0.25">
      <c r="A398" s="15">
        <v>10</v>
      </c>
      <c r="B398" s="38" t="s">
        <v>29</v>
      </c>
      <c r="C398" s="19"/>
      <c r="D398" s="10" t="s">
        <v>30</v>
      </c>
      <c r="E398" s="16">
        <v>1</v>
      </c>
      <c r="F398" s="15">
        <f>E398</f>
        <v>1</v>
      </c>
      <c r="G398" s="15"/>
      <c r="H398" s="15"/>
      <c r="I398" s="18">
        <v>2142</v>
      </c>
      <c r="J398" s="18">
        <f t="shared" si="59"/>
        <v>2142</v>
      </c>
      <c r="K398" s="15"/>
      <c r="L398" s="15"/>
      <c r="M398" s="18">
        <f t="shared" si="60"/>
        <v>2142</v>
      </c>
      <c r="N398" s="15"/>
      <c r="O398" s="15"/>
      <c r="P398" s="22"/>
    </row>
    <row r="399" spans="1:16" s="33" customFormat="1" ht="21.95" customHeight="1" x14ac:dyDescent="0.25">
      <c r="A399" s="111" t="s">
        <v>19</v>
      </c>
      <c r="B399" s="111"/>
      <c r="C399" s="15"/>
      <c r="D399" s="15"/>
      <c r="E399" s="15"/>
      <c r="F399" s="15"/>
      <c r="G399" s="15"/>
      <c r="H399" s="15"/>
      <c r="I399" s="18"/>
      <c r="J399" s="18"/>
      <c r="K399" s="15"/>
      <c r="L399" s="15"/>
      <c r="M399" s="41">
        <f>SUM(M389:M398)</f>
        <v>81812.5</v>
      </c>
      <c r="N399" s="15"/>
      <c r="O399" s="15"/>
      <c r="P399" s="22"/>
    </row>
    <row r="400" spans="1:16" s="33" customFormat="1" ht="21.95" customHeight="1" x14ac:dyDescent="0.25">
      <c r="A400" s="111" t="s">
        <v>20</v>
      </c>
      <c r="B400" s="111"/>
      <c r="C400" s="15"/>
      <c r="D400" s="15"/>
      <c r="E400" s="15"/>
      <c r="F400" s="15"/>
      <c r="G400" s="15"/>
      <c r="H400" s="15"/>
      <c r="I400" s="18"/>
      <c r="J400" s="18"/>
      <c r="K400" s="15"/>
      <c r="L400" s="15"/>
      <c r="M400" s="41">
        <f>M399</f>
        <v>81812.5</v>
      </c>
      <c r="N400" s="15"/>
      <c r="O400" s="15"/>
      <c r="P400" s="22"/>
    </row>
    <row r="401" spans="1:16" s="33" customFormat="1" ht="20.100000000000001" customHeight="1" x14ac:dyDescent="0.25">
      <c r="A401" s="119"/>
      <c r="B401" s="119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22"/>
    </row>
    <row r="402" spans="1:16" s="33" customFormat="1" ht="30" customHeight="1" x14ac:dyDescent="0.25">
      <c r="A402" s="119"/>
      <c r="B402" s="119"/>
      <c r="C402" s="116"/>
      <c r="D402" s="116"/>
      <c r="E402" s="116"/>
      <c r="F402" s="116"/>
      <c r="G402" s="116"/>
      <c r="H402" s="116"/>
      <c r="I402" s="63"/>
      <c r="J402" s="63"/>
      <c r="K402" s="127"/>
      <c r="L402" s="128"/>
      <c r="M402" s="71"/>
      <c r="N402" s="117"/>
      <c r="O402" s="117"/>
      <c r="P402" s="22"/>
    </row>
    <row r="403" spans="1:16" s="33" customFormat="1" ht="30" customHeight="1" x14ac:dyDescent="0.25">
      <c r="A403" s="119"/>
      <c r="B403" s="119"/>
      <c r="C403" s="117"/>
      <c r="D403" s="117"/>
      <c r="E403" s="117"/>
      <c r="F403" s="117"/>
      <c r="G403" s="117"/>
      <c r="H403" s="117"/>
      <c r="I403" s="66"/>
      <c r="J403" s="67"/>
      <c r="K403" s="120"/>
      <c r="L403" s="121"/>
      <c r="M403" s="67"/>
      <c r="N403" s="117"/>
      <c r="O403" s="117"/>
      <c r="P403" s="22"/>
    </row>
    <row r="404" spans="1:16" s="33" customFormat="1" ht="21.95" customHeight="1" x14ac:dyDescent="0.25">
      <c r="A404" s="122" t="s">
        <v>22</v>
      </c>
      <c r="B404" s="116"/>
      <c r="C404" s="122" t="s">
        <v>23</v>
      </c>
      <c r="D404" s="116"/>
      <c r="E404" s="116"/>
      <c r="F404" s="116"/>
      <c r="G404" s="116"/>
      <c r="H404" s="116"/>
      <c r="I404" s="116"/>
      <c r="J404" s="123" t="s">
        <v>200</v>
      </c>
      <c r="K404" s="124"/>
      <c r="L404" s="124"/>
      <c r="M404" s="124"/>
      <c r="N404" s="125"/>
      <c r="O404" s="119">
        <v>1</v>
      </c>
      <c r="P404" s="22"/>
    </row>
    <row r="405" spans="1:16" s="33" customFormat="1" ht="30" customHeight="1" x14ac:dyDescent="0.25">
      <c r="A405" s="116"/>
      <c r="B405" s="116"/>
      <c r="C405" s="116"/>
      <c r="D405" s="116"/>
      <c r="E405" s="116"/>
      <c r="F405" s="116"/>
      <c r="G405" s="116"/>
      <c r="H405" s="116"/>
      <c r="I405" s="116"/>
      <c r="J405" s="126" t="s">
        <v>196</v>
      </c>
      <c r="K405" s="126"/>
      <c r="L405" s="126"/>
      <c r="M405" s="126"/>
      <c r="N405" s="126"/>
      <c r="O405" s="119"/>
      <c r="P405" s="22"/>
    </row>
    <row r="406" spans="1:16" s="33" customFormat="1" ht="18" customHeight="1" x14ac:dyDescent="0.25">
      <c r="A406" s="116" t="s">
        <v>1</v>
      </c>
      <c r="B406" s="117" t="s">
        <v>2</v>
      </c>
      <c r="C406" s="118" t="s">
        <v>3</v>
      </c>
      <c r="D406" s="116" t="s">
        <v>4</v>
      </c>
      <c r="E406" s="117" t="s">
        <v>5</v>
      </c>
      <c r="F406" s="117"/>
      <c r="G406" s="117"/>
      <c r="H406" s="117"/>
      <c r="I406" s="116" t="s">
        <v>6</v>
      </c>
      <c r="J406" s="117" t="s">
        <v>7</v>
      </c>
      <c r="K406" s="117"/>
      <c r="L406" s="117"/>
      <c r="M406" s="116" t="s">
        <v>8</v>
      </c>
      <c r="N406" s="117" t="s">
        <v>9</v>
      </c>
      <c r="O406" s="117"/>
      <c r="P406" s="22"/>
    </row>
    <row r="407" spans="1:16" s="33" customFormat="1" ht="18" customHeight="1" x14ac:dyDescent="0.25">
      <c r="A407" s="116"/>
      <c r="B407" s="117"/>
      <c r="C407" s="118"/>
      <c r="D407" s="116"/>
      <c r="E407" s="117" t="s">
        <v>10</v>
      </c>
      <c r="F407" s="117"/>
      <c r="G407" s="117" t="s">
        <v>0</v>
      </c>
      <c r="H407" s="117"/>
      <c r="I407" s="116"/>
      <c r="J407" s="117" t="s">
        <v>11</v>
      </c>
      <c r="K407" s="117" t="s">
        <v>12</v>
      </c>
      <c r="L407" s="117"/>
      <c r="M407" s="116"/>
      <c r="N407" s="117" t="s">
        <v>13</v>
      </c>
      <c r="O407" s="116" t="s">
        <v>14</v>
      </c>
      <c r="P407" s="22"/>
    </row>
    <row r="408" spans="1:16" s="33" customFormat="1" ht="18" customHeight="1" x14ac:dyDescent="0.25">
      <c r="A408" s="116"/>
      <c r="B408" s="117"/>
      <c r="C408" s="118"/>
      <c r="D408" s="116"/>
      <c r="E408" s="15" t="s">
        <v>15</v>
      </c>
      <c r="F408" s="15" t="s">
        <v>16</v>
      </c>
      <c r="G408" s="15" t="s">
        <v>17</v>
      </c>
      <c r="H408" s="15" t="s">
        <v>18</v>
      </c>
      <c r="I408" s="116"/>
      <c r="J408" s="117"/>
      <c r="K408" s="15" t="s">
        <v>17</v>
      </c>
      <c r="L408" s="15" t="s">
        <v>18</v>
      </c>
      <c r="M408" s="116"/>
      <c r="N408" s="117"/>
      <c r="O408" s="116"/>
      <c r="P408" s="22"/>
    </row>
    <row r="409" spans="1:16" s="33" customFormat="1" ht="12.95" customHeight="1" x14ac:dyDescent="0.25">
      <c r="A409" s="39">
        <v>0</v>
      </c>
      <c r="B409" s="21">
        <v>1</v>
      </c>
      <c r="C409" s="21">
        <v>2</v>
      </c>
      <c r="D409" s="21">
        <v>3</v>
      </c>
      <c r="E409" s="21">
        <v>4</v>
      </c>
      <c r="F409" s="21">
        <v>5</v>
      </c>
      <c r="G409" s="21">
        <v>6</v>
      </c>
      <c r="H409" s="21">
        <v>7</v>
      </c>
      <c r="I409" s="21">
        <v>8</v>
      </c>
      <c r="J409" s="21">
        <v>9</v>
      </c>
      <c r="K409" s="21">
        <v>10</v>
      </c>
      <c r="L409" s="21">
        <v>11</v>
      </c>
      <c r="M409" s="21">
        <v>12</v>
      </c>
      <c r="N409" s="21">
        <v>13</v>
      </c>
      <c r="O409" s="21">
        <v>14</v>
      </c>
      <c r="P409" s="22"/>
    </row>
    <row r="410" spans="1:16" s="33" customFormat="1" ht="26.1" customHeight="1" x14ac:dyDescent="0.25">
      <c r="A410" s="15">
        <v>1</v>
      </c>
      <c r="B410" s="17" t="s">
        <v>201</v>
      </c>
      <c r="C410" s="19"/>
      <c r="D410" s="10" t="s">
        <v>30</v>
      </c>
      <c r="E410" s="16">
        <v>6</v>
      </c>
      <c r="F410" s="15">
        <f t="shared" ref="F410:F419" si="61">E410</f>
        <v>6</v>
      </c>
      <c r="G410" s="15"/>
      <c r="H410" s="15"/>
      <c r="I410" s="18">
        <v>1011.5</v>
      </c>
      <c r="J410" s="18">
        <f>SUM(E410*I410)</f>
        <v>6069</v>
      </c>
      <c r="K410" s="15"/>
      <c r="L410" s="15"/>
      <c r="M410" s="18">
        <f>J410</f>
        <v>6069</v>
      </c>
      <c r="N410" s="15"/>
      <c r="O410" s="15"/>
      <c r="P410" s="22"/>
    </row>
    <row r="411" spans="1:16" s="33" customFormat="1" ht="26.1" customHeight="1" x14ac:dyDescent="0.25">
      <c r="A411" s="15">
        <v>2</v>
      </c>
      <c r="B411" s="11" t="s">
        <v>202</v>
      </c>
      <c r="C411" s="15"/>
      <c r="D411" s="10" t="s">
        <v>30</v>
      </c>
      <c r="E411" s="15">
        <v>60</v>
      </c>
      <c r="F411" s="15">
        <f t="shared" si="61"/>
        <v>60</v>
      </c>
      <c r="G411" s="15"/>
      <c r="H411" s="15"/>
      <c r="I411" s="20">
        <v>41.65</v>
      </c>
      <c r="J411" s="18">
        <f t="shared" ref="J411:J419" si="62">SUM(E411*I411)</f>
        <v>2499</v>
      </c>
      <c r="K411" s="15"/>
      <c r="L411" s="15"/>
      <c r="M411" s="18">
        <f t="shared" ref="M411:M419" si="63">J411</f>
        <v>2499</v>
      </c>
      <c r="N411" s="15"/>
      <c r="O411" s="15"/>
      <c r="P411" s="22"/>
    </row>
    <row r="412" spans="1:16" s="33" customFormat="1" ht="26.1" customHeight="1" x14ac:dyDescent="0.25">
      <c r="A412" s="15">
        <v>3</v>
      </c>
      <c r="B412" s="17" t="s">
        <v>203</v>
      </c>
      <c r="C412" s="15"/>
      <c r="D412" s="10" t="s">
        <v>30</v>
      </c>
      <c r="E412" s="15">
        <v>6</v>
      </c>
      <c r="F412" s="15">
        <f t="shared" si="61"/>
        <v>6</v>
      </c>
      <c r="G412" s="15"/>
      <c r="H412" s="15"/>
      <c r="I412" s="18">
        <v>1426.81</v>
      </c>
      <c r="J412" s="18">
        <f t="shared" si="62"/>
        <v>8560.86</v>
      </c>
      <c r="K412" s="15"/>
      <c r="L412" s="15"/>
      <c r="M412" s="18">
        <f t="shared" si="63"/>
        <v>8560.86</v>
      </c>
      <c r="N412" s="15"/>
      <c r="O412" s="15"/>
      <c r="P412" s="22"/>
    </row>
    <row r="413" spans="1:16" s="33" customFormat="1" ht="26.1" customHeight="1" x14ac:dyDescent="0.25">
      <c r="A413" s="15">
        <v>4</v>
      </c>
      <c r="B413" s="17" t="s">
        <v>204</v>
      </c>
      <c r="C413" s="15"/>
      <c r="D413" s="10" t="s">
        <v>30</v>
      </c>
      <c r="E413" s="15">
        <v>3</v>
      </c>
      <c r="F413" s="15">
        <f t="shared" si="61"/>
        <v>3</v>
      </c>
      <c r="G413" s="15"/>
      <c r="H413" s="15"/>
      <c r="I413" s="18">
        <v>952</v>
      </c>
      <c r="J413" s="18">
        <f t="shared" si="62"/>
        <v>2856</v>
      </c>
      <c r="K413" s="15"/>
      <c r="L413" s="15"/>
      <c r="M413" s="18">
        <f t="shared" si="63"/>
        <v>2856</v>
      </c>
      <c r="N413" s="15"/>
      <c r="O413" s="15"/>
      <c r="P413" s="22"/>
    </row>
    <row r="414" spans="1:16" s="33" customFormat="1" ht="26.1" customHeight="1" x14ac:dyDescent="0.25">
      <c r="A414" s="15">
        <v>5</v>
      </c>
      <c r="B414" s="17" t="s">
        <v>205</v>
      </c>
      <c r="C414" s="15"/>
      <c r="D414" s="10" t="s">
        <v>30</v>
      </c>
      <c r="E414" s="15">
        <v>90</v>
      </c>
      <c r="F414" s="15">
        <f t="shared" si="61"/>
        <v>90</v>
      </c>
      <c r="G414" s="15"/>
      <c r="H414" s="15"/>
      <c r="I414" s="18">
        <v>196.35</v>
      </c>
      <c r="J414" s="18">
        <f t="shared" si="62"/>
        <v>17671.5</v>
      </c>
      <c r="K414" s="15"/>
      <c r="L414" s="15"/>
      <c r="M414" s="18">
        <f t="shared" si="63"/>
        <v>17671.5</v>
      </c>
      <c r="N414" s="15"/>
      <c r="O414" s="15"/>
      <c r="P414" s="22"/>
    </row>
    <row r="415" spans="1:16" s="33" customFormat="1" ht="26.1" customHeight="1" x14ac:dyDescent="0.25">
      <c r="A415" s="15">
        <v>6</v>
      </c>
      <c r="B415" s="17" t="s">
        <v>206</v>
      </c>
      <c r="C415" s="15"/>
      <c r="D415" s="10" t="s">
        <v>30</v>
      </c>
      <c r="E415" s="15">
        <v>23</v>
      </c>
      <c r="F415" s="15">
        <f t="shared" si="61"/>
        <v>23</v>
      </c>
      <c r="G415" s="15"/>
      <c r="H415" s="15"/>
      <c r="I415" s="18">
        <v>535.5</v>
      </c>
      <c r="J415" s="18">
        <f t="shared" si="62"/>
        <v>12316.5</v>
      </c>
      <c r="K415" s="15"/>
      <c r="L415" s="15"/>
      <c r="M415" s="18">
        <f t="shared" si="63"/>
        <v>12316.5</v>
      </c>
      <c r="N415" s="15"/>
      <c r="O415" s="15"/>
      <c r="P415" s="22"/>
    </row>
    <row r="416" spans="1:16" s="33" customFormat="1" ht="26.1" customHeight="1" x14ac:dyDescent="0.25">
      <c r="A416" s="15">
        <v>7</v>
      </c>
      <c r="B416" s="17" t="s">
        <v>141</v>
      </c>
      <c r="C416" s="15"/>
      <c r="D416" s="10" t="s">
        <v>30</v>
      </c>
      <c r="E416" s="15">
        <v>1</v>
      </c>
      <c r="F416" s="15">
        <f t="shared" si="61"/>
        <v>1</v>
      </c>
      <c r="G416" s="15"/>
      <c r="H416" s="15"/>
      <c r="I416" s="18">
        <v>2082.5</v>
      </c>
      <c r="J416" s="18">
        <f t="shared" si="62"/>
        <v>2082.5</v>
      </c>
      <c r="K416" s="15"/>
      <c r="L416" s="15"/>
      <c r="M416" s="18">
        <f t="shared" si="63"/>
        <v>2082.5</v>
      </c>
      <c r="N416" s="15"/>
      <c r="O416" s="15"/>
      <c r="P416" s="22"/>
    </row>
    <row r="417" spans="1:16" s="33" customFormat="1" ht="26.1" customHeight="1" x14ac:dyDescent="0.25">
      <c r="A417" s="15">
        <v>8</v>
      </c>
      <c r="B417" s="11" t="s">
        <v>89</v>
      </c>
      <c r="C417" s="15"/>
      <c r="D417" s="10" t="s">
        <v>30</v>
      </c>
      <c r="E417" s="15">
        <v>3</v>
      </c>
      <c r="F417" s="15">
        <f t="shared" si="61"/>
        <v>3</v>
      </c>
      <c r="G417" s="15"/>
      <c r="H417" s="15"/>
      <c r="I417" s="18">
        <v>2023</v>
      </c>
      <c r="J417" s="18">
        <f t="shared" si="62"/>
        <v>6069</v>
      </c>
      <c r="K417" s="15"/>
      <c r="L417" s="15"/>
      <c r="M417" s="18">
        <f t="shared" si="63"/>
        <v>6069</v>
      </c>
      <c r="N417" s="15"/>
      <c r="O417" s="15"/>
      <c r="P417" s="22"/>
    </row>
    <row r="418" spans="1:16" s="33" customFormat="1" ht="26.1" customHeight="1" x14ac:dyDescent="0.25">
      <c r="A418" s="15">
        <v>9</v>
      </c>
      <c r="B418" s="17" t="s">
        <v>139</v>
      </c>
      <c r="C418" s="15"/>
      <c r="D418" s="10" t="s">
        <v>30</v>
      </c>
      <c r="E418" s="15">
        <v>9</v>
      </c>
      <c r="F418" s="15">
        <f t="shared" si="61"/>
        <v>9</v>
      </c>
      <c r="G418" s="15"/>
      <c r="H418" s="15"/>
      <c r="I418" s="18">
        <v>178.5</v>
      </c>
      <c r="J418" s="18">
        <f t="shared" si="62"/>
        <v>1606.5</v>
      </c>
      <c r="K418" s="15"/>
      <c r="L418" s="15"/>
      <c r="M418" s="18">
        <f t="shared" si="63"/>
        <v>1606.5</v>
      </c>
      <c r="N418" s="15"/>
      <c r="O418" s="15"/>
      <c r="P418" s="22"/>
    </row>
    <row r="419" spans="1:16" s="33" customFormat="1" ht="26.1" customHeight="1" x14ac:dyDescent="0.25">
      <c r="A419" s="15">
        <v>10</v>
      </c>
      <c r="B419" s="17" t="s">
        <v>144</v>
      </c>
      <c r="C419" s="15"/>
      <c r="D419" s="10" t="s">
        <v>30</v>
      </c>
      <c r="E419" s="15">
        <v>1</v>
      </c>
      <c r="F419" s="15">
        <f t="shared" si="61"/>
        <v>1</v>
      </c>
      <c r="G419" s="15"/>
      <c r="H419" s="15"/>
      <c r="I419" s="18">
        <v>1948.03</v>
      </c>
      <c r="J419" s="18">
        <f t="shared" si="62"/>
        <v>1948.03</v>
      </c>
      <c r="K419" s="15"/>
      <c r="L419" s="15"/>
      <c r="M419" s="18">
        <f t="shared" si="63"/>
        <v>1948.03</v>
      </c>
      <c r="N419" s="15"/>
      <c r="O419" s="15"/>
      <c r="P419" s="22"/>
    </row>
    <row r="420" spans="1:16" s="33" customFormat="1" ht="24.95" customHeight="1" x14ac:dyDescent="0.25">
      <c r="A420" s="111" t="s">
        <v>19</v>
      </c>
      <c r="B420" s="111"/>
      <c r="C420" s="15"/>
      <c r="D420" s="15"/>
      <c r="E420" s="15"/>
      <c r="F420" s="15"/>
      <c r="G420" s="15"/>
      <c r="H420" s="15"/>
      <c r="I420" s="18"/>
      <c r="J420" s="18"/>
      <c r="K420" s="15"/>
      <c r="L420" s="15"/>
      <c r="M420" s="41">
        <f>SUM(M410:M419)</f>
        <v>61678.89</v>
      </c>
      <c r="N420" s="15"/>
      <c r="O420" s="15"/>
      <c r="P420" s="22"/>
    </row>
    <row r="421" spans="1:16" s="33" customFormat="1" ht="24.95" customHeight="1" x14ac:dyDescent="0.25">
      <c r="A421" s="111" t="s">
        <v>20</v>
      </c>
      <c r="B421" s="111"/>
      <c r="C421" s="15"/>
      <c r="D421" s="15"/>
      <c r="E421" s="15"/>
      <c r="F421" s="15"/>
      <c r="G421" s="15"/>
      <c r="H421" s="15"/>
      <c r="I421" s="18"/>
      <c r="J421" s="18"/>
      <c r="K421" s="15"/>
      <c r="L421" s="15"/>
      <c r="M421" s="41">
        <f>M420</f>
        <v>61678.89</v>
      </c>
      <c r="N421" s="15"/>
      <c r="O421" s="15"/>
      <c r="P421" s="22"/>
    </row>
    <row r="422" spans="1:16" s="33" customFormat="1" ht="24.95" customHeight="1" x14ac:dyDescent="0.25">
      <c r="A422" s="119"/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22"/>
    </row>
    <row r="423" spans="1:16" s="33" customFormat="1" ht="30" customHeight="1" x14ac:dyDescent="0.25">
      <c r="A423" s="119"/>
      <c r="B423" s="119"/>
      <c r="C423" s="116"/>
      <c r="D423" s="116"/>
      <c r="E423" s="116"/>
      <c r="F423" s="116"/>
      <c r="G423" s="116"/>
      <c r="H423" s="116"/>
      <c r="I423" s="63"/>
      <c r="J423" s="63"/>
      <c r="K423" s="127"/>
      <c r="L423" s="128"/>
      <c r="M423" s="71"/>
      <c r="N423" s="117"/>
      <c r="O423" s="117"/>
      <c r="P423" s="22"/>
    </row>
    <row r="424" spans="1:16" s="33" customFormat="1" ht="30" customHeight="1" x14ac:dyDescent="0.25">
      <c r="A424" s="119"/>
      <c r="B424" s="119"/>
      <c r="C424" s="117"/>
      <c r="D424" s="117"/>
      <c r="E424" s="117"/>
      <c r="F424" s="117"/>
      <c r="G424" s="117"/>
      <c r="H424" s="117"/>
      <c r="I424" s="66"/>
      <c r="J424" s="67"/>
      <c r="K424" s="120"/>
      <c r="L424" s="121"/>
      <c r="M424" s="67"/>
      <c r="N424" s="117"/>
      <c r="O424" s="117"/>
      <c r="P424" s="22"/>
    </row>
    <row r="425" spans="1:16" s="33" customFormat="1" ht="21.95" customHeight="1" x14ac:dyDescent="0.25">
      <c r="A425" s="122" t="s">
        <v>22</v>
      </c>
      <c r="B425" s="116"/>
      <c r="C425" s="122" t="s">
        <v>23</v>
      </c>
      <c r="D425" s="116"/>
      <c r="E425" s="116"/>
      <c r="F425" s="116"/>
      <c r="G425" s="116"/>
      <c r="H425" s="116"/>
      <c r="I425" s="116"/>
      <c r="J425" s="123" t="s">
        <v>200</v>
      </c>
      <c r="K425" s="124"/>
      <c r="L425" s="124"/>
      <c r="M425" s="124"/>
      <c r="N425" s="125"/>
      <c r="O425" s="119">
        <v>2</v>
      </c>
      <c r="P425" s="22"/>
    </row>
    <row r="426" spans="1:16" s="33" customFormat="1" ht="30" customHeight="1" x14ac:dyDescent="0.25">
      <c r="A426" s="116"/>
      <c r="B426" s="116"/>
      <c r="C426" s="116"/>
      <c r="D426" s="116"/>
      <c r="E426" s="116"/>
      <c r="F426" s="116"/>
      <c r="G426" s="116"/>
      <c r="H426" s="116"/>
      <c r="I426" s="116"/>
      <c r="J426" s="126" t="s">
        <v>196</v>
      </c>
      <c r="K426" s="126"/>
      <c r="L426" s="126"/>
      <c r="M426" s="126"/>
      <c r="N426" s="126"/>
      <c r="O426" s="119"/>
      <c r="P426" s="22"/>
    </row>
    <row r="427" spans="1:16" s="33" customFormat="1" ht="18" customHeight="1" x14ac:dyDescent="0.25">
      <c r="A427" s="116" t="s">
        <v>1</v>
      </c>
      <c r="B427" s="117" t="s">
        <v>2</v>
      </c>
      <c r="C427" s="118" t="s">
        <v>3</v>
      </c>
      <c r="D427" s="116" t="s">
        <v>4</v>
      </c>
      <c r="E427" s="117" t="s">
        <v>5</v>
      </c>
      <c r="F427" s="117"/>
      <c r="G427" s="117"/>
      <c r="H427" s="117"/>
      <c r="I427" s="116" t="s">
        <v>6</v>
      </c>
      <c r="J427" s="117" t="s">
        <v>7</v>
      </c>
      <c r="K427" s="117"/>
      <c r="L427" s="117"/>
      <c r="M427" s="116" t="s">
        <v>8</v>
      </c>
      <c r="N427" s="117" t="s">
        <v>9</v>
      </c>
      <c r="O427" s="117"/>
      <c r="P427" s="22"/>
    </row>
    <row r="428" spans="1:16" s="33" customFormat="1" ht="18" customHeight="1" x14ac:dyDescent="0.25">
      <c r="A428" s="116"/>
      <c r="B428" s="117"/>
      <c r="C428" s="118"/>
      <c r="D428" s="116"/>
      <c r="E428" s="117" t="s">
        <v>10</v>
      </c>
      <c r="F428" s="117"/>
      <c r="G428" s="117" t="s">
        <v>0</v>
      </c>
      <c r="H428" s="117"/>
      <c r="I428" s="116"/>
      <c r="J428" s="117" t="s">
        <v>11</v>
      </c>
      <c r="K428" s="117" t="s">
        <v>12</v>
      </c>
      <c r="L428" s="117"/>
      <c r="M428" s="116"/>
      <c r="N428" s="117" t="s">
        <v>13</v>
      </c>
      <c r="O428" s="116" t="s">
        <v>14</v>
      </c>
      <c r="P428" s="22"/>
    </row>
    <row r="429" spans="1:16" s="33" customFormat="1" ht="18" customHeight="1" x14ac:dyDescent="0.25">
      <c r="A429" s="116"/>
      <c r="B429" s="117"/>
      <c r="C429" s="118"/>
      <c r="D429" s="116"/>
      <c r="E429" s="15" t="s">
        <v>15</v>
      </c>
      <c r="F429" s="15" t="s">
        <v>16</v>
      </c>
      <c r="G429" s="15" t="s">
        <v>17</v>
      </c>
      <c r="H429" s="15" t="s">
        <v>18</v>
      </c>
      <c r="I429" s="116"/>
      <c r="J429" s="117"/>
      <c r="K429" s="15" t="s">
        <v>17</v>
      </c>
      <c r="L429" s="15" t="s">
        <v>18</v>
      </c>
      <c r="M429" s="116"/>
      <c r="N429" s="117"/>
      <c r="O429" s="116"/>
      <c r="P429" s="22"/>
    </row>
    <row r="430" spans="1:16" s="33" customFormat="1" ht="12.95" customHeight="1" x14ac:dyDescent="0.25">
      <c r="A430" s="39">
        <v>0</v>
      </c>
      <c r="B430" s="21">
        <v>1</v>
      </c>
      <c r="C430" s="21">
        <v>2</v>
      </c>
      <c r="D430" s="21">
        <v>3</v>
      </c>
      <c r="E430" s="21">
        <v>4</v>
      </c>
      <c r="F430" s="21">
        <v>5</v>
      </c>
      <c r="G430" s="21">
        <v>6</v>
      </c>
      <c r="H430" s="21">
        <v>7</v>
      </c>
      <c r="I430" s="21">
        <v>8</v>
      </c>
      <c r="J430" s="21">
        <v>9</v>
      </c>
      <c r="K430" s="21">
        <v>10</v>
      </c>
      <c r="L430" s="21">
        <v>11</v>
      </c>
      <c r="M430" s="21">
        <v>12</v>
      </c>
      <c r="N430" s="21">
        <v>13</v>
      </c>
      <c r="O430" s="21">
        <v>14</v>
      </c>
      <c r="P430" s="22"/>
    </row>
    <row r="431" spans="1:16" s="33" customFormat="1" ht="26.1" customHeight="1" x14ac:dyDescent="0.25">
      <c r="A431" s="15">
        <v>11</v>
      </c>
      <c r="B431" s="17" t="s">
        <v>207</v>
      </c>
      <c r="C431" s="15"/>
      <c r="D431" s="10" t="s">
        <v>30</v>
      </c>
      <c r="E431" s="15">
        <v>20</v>
      </c>
      <c r="F431" s="15">
        <f t="shared" ref="F431:F432" si="64">E431</f>
        <v>20</v>
      </c>
      <c r="G431" s="15"/>
      <c r="H431" s="15"/>
      <c r="I431" s="18">
        <v>654.5</v>
      </c>
      <c r="J431" s="18">
        <f>SUM(E431*I431)</f>
        <v>13090</v>
      </c>
      <c r="K431" s="15"/>
      <c r="L431" s="15"/>
      <c r="M431" s="18">
        <f>J431</f>
        <v>13090</v>
      </c>
      <c r="N431" s="15"/>
      <c r="O431" s="15"/>
      <c r="P431" s="22"/>
    </row>
    <row r="432" spans="1:16" s="33" customFormat="1" ht="26.1" customHeight="1" x14ac:dyDescent="0.25">
      <c r="A432" s="15">
        <v>12</v>
      </c>
      <c r="B432" s="17" t="s">
        <v>208</v>
      </c>
      <c r="C432" s="15"/>
      <c r="D432" s="10" t="s">
        <v>30</v>
      </c>
      <c r="E432" s="15">
        <v>20</v>
      </c>
      <c r="F432" s="15">
        <f t="shared" si="64"/>
        <v>20</v>
      </c>
      <c r="G432" s="15"/>
      <c r="H432" s="15"/>
      <c r="I432" s="18">
        <v>130.9</v>
      </c>
      <c r="J432" s="18">
        <f>SUM(E432*I432)</f>
        <v>2618</v>
      </c>
      <c r="K432" s="15"/>
      <c r="L432" s="15"/>
      <c r="M432" s="18">
        <f>J432</f>
        <v>2618</v>
      </c>
      <c r="N432" s="15"/>
      <c r="O432" s="15"/>
      <c r="P432" s="22"/>
    </row>
    <row r="433" spans="1:16" s="33" customFormat="1" ht="26.1" customHeight="1" x14ac:dyDescent="0.25">
      <c r="A433" s="15"/>
      <c r="B433" s="17"/>
      <c r="C433" s="15"/>
      <c r="D433" s="10"/>
      <c r="E433" s="15"/>
      <c r="F433" s="15"/>
      <c r="G433" s="15"/>
      <c r="H433" s="15"/>
      <c r="I433" s="18"/>
      <c r="J433" s="18"/>
      <c r="K433" s="15"/>
      <c r="L433" s="15"/>
      <c r="M433" s="18"/>
      <c r="N433" s="15"/>
      <c r="O433" s="15"/>
      <c r="P433" s="22"/>
    </row>
    <row r="434" spans="1:16" s="33" customFormat="1" ht="26.1" customHeight="1" x14ac:dyDescent="0.25">
      <c r="A434" s="15"/>
      <c r="B434" s="17"/>
      <c r="C434" s="15"/>
      <c r="D434" s="10"/>
      <c r="E434" s="15"/>
      <c r="F434" s="15"/>
      <c r="G434" s="15"/>
      <c r="H434" s="15"/>
      <c r="I434" s="18"/>
      <c r="J434" s="18"/>
      <c r="K434" s="15"/>
      <c r="L434" s="15"/>
      <c r="M434" s="18"/>
      <c r="N434" s="15"/>
      <c r="O434" s="15"/>
      <c r="P434" s="22"/>
    </row>
    <row r="435" spans="1:16" s="33" customFormat="1" ht="26.1" customHeight="1" x14ac:dyDescent="0.25">
      <c r="A435" s="15"/>
      <c r="B435" s="17"/>
      <c r="C435" s="15"/>
      <c r="D435" s="10"/>
      <c r="E435" s="15"/>
      <c r="F435" s="15"/>
      <c r="G435" s="15"/>
      <c r="H435" s="15"/>
      <c r="I435" s="18"/>
      <c r="J435" s="18"/>
      <c r="K435" s="15"/>
      <c r="L435" s="15"/>
      <c r="M435" s="18"/>
      <c r="N435" s="15"/>
      <c r="O435" s="15"/>
      <c r="P435" s="22"/>
    </row>
    <row r="436" spans="1:16" s="33" customFormat="1" ht="26.1" customHeight="1" x14ac:dyDescent="0.25">
      <c r="A436" s="15"/>
      <c r="B436" s="17"/>
      <c r="C436" s="15"/>
      <c r="D436" s="10"/>
      <c r="E436" s="15"/>
      <c r="F436" s="15"/>
      <c r="G436" s="15"/>
      <c r="H436" s="15"/>
      <c r="I436" s="18"/>
      <c r="J436" s="18"/>
      <c r="K436" s="15"/>
      <c r="L436" s="15"/>
      <c r="M436" s="18"/>
      <c r="N436" s="15"/>
      <c r="O436" s="15"/>
      <c r="P436" s="22"/>
    </row>
    <row r="437" spans="1:16" s="33" customFormat="1" ht="26.1" customHeight="1" x14ac:dyDescent="0.25">
      <c r="A437" s="15"/>
      <c r="B437" s="29"/>
      <c r="C437" s="15"/>
      <c r="D437" s="10"/>
      <c r="E437" s="15"/>
      <c r="F437" s="15"/>
      <c r="G437" s="15"/>
      <c r="H437" s="15"/>
      <c r="I437" s="20"/>
      <c r="J437" s="18"/>
      <c r="K437" s="15"/>
      <c r="L437" s="15"/>
      <c r="M437" s="18"/>
      <c r="N437" s="15"/>
      <c r="O437" s="15"/>
      <c r="P437" s="22"/>
    </row>
    <row r="438" spans="1:16" s="33" customFormat="1" ht="26.1" customHeight="1" x14ac:dyDescent="0.25">
      <c r="A438" s="15"/>
      <c r="B438" s="17"/>
      <c r="C438" s="15"/>
      <c r="D438" s="10"/>
      <c r="E438" s="15"/>
      <c r="F438" s="15"/>
      <c r="G438" s="15"/>
      <c r="H438" s="15"/>
      <c r="I438" s="18"/>
      <c r="J438" s="18"/>
      <c r="K438" s="15"/>
      <c r="L438" s="15"/>
      <c r="M438" s="18"/>
      <c r="N438" s="15"/>
      <c r="O438" s="15"/>
      <c r="P438" s="22"/>
    </row>
    <row r="439" spans="1:16" s="33" customFormat="1" ht="26.1" customHeight="1" x14ac:dyDescent="0.25">
      <c r="A439" s="15"/>
      <c r="B439" s="17"/>
      <c r="C439" s="15"/>
      <c r="D439" s="10"/>
      <c r="E439" s="15"/>
      <c r="F439" s="15"/>
      <c r="G439" s="15"/>
      <c r="H439" s="15"/>
      <c r="I439" s="18"/>
      <c r="J439" s="18"/>
      <c r="K439" s="15"/>
      <c r="L439" s="15"/>
      <c r="M439" s="18"/>
      <c r="N439" s="15"/>
      <c r="O439" s="15"/>
      <c r="P439" s="22"/>
    </row>
    <row r="440" spans="1:16" s="33" customFormat="1" ht="26.1" customHeight="1" x14ac:dyDescent="0.25">
      <c r="A440" s="15"/>
      <c r="B440" s="14"/>
      <c r="C440" s="15"/>
      <c r="D440" s="10"/>
      <c r="E440" s="15"/>
      <c r="F440" s="15"/>
      <c r="G440" s="15"/>
      <c r="H440" s="15"/>
      <c r="I440" s="20"/>
      <c r="J440" s="18"/>
      <c r="K440" s="15"/>
      <c r="L440" s="15"/>
      <c r="M440" s="18"/>
      <c r="N440" s="15"/>
      <c r="O440" s="15"/>
      <c r="P440" s="22"/>
    </row>
    <row r="441" spans="1:16" s="33" customFormat="1" ht="24.95" customHeight="1" x14ac:dyDescent="0.25">
      <c r="A441" s="111" t="s">
        <v>19</v>
      </c>
      <c r="B441" s="111"/>
      <c r="C441" s="15"/>
      <c r="D441" s="15"/>
      <c r="E441" s="15"/>
      <c r="F441" s="15"/>
      <c r="G441" s="15"/>
      <c r="H441" s="15"/>
      <c r="I441" s="18"/>
      <c r="J441" s="18"/>
      <c r="K441" s="15"/>
      <c r="L441" s="15"/>
      <c r="M441" s="41">
        <f>SUM(M431:M440)</f>
        <v>15708</v>
      </c>
      <c r="N441" s="15"/>
      <c r="O441" s="15"/>
      <c r="P441" s="22"/>
    </row>
    <row r="442" spans="1:16" s="33" customFormat="1" ht="24.95" customHeight="1" x14ac:dyDescent="0.25">
      <c r="A442" s="111" t="s">
        <v>20</v>
      </c>
      <c r="B442" s="111"/>
      <c r="C442" s="15"/>
      <c r="D442" s="15"/>
      <c r="E442" s="15"/>
      <c r="F442" s="15"/>
      <c r="G442" s="15"/>
      <c r="H442" s="15"/>
      <c r="I442" s="18"/>
      <c r="J442" s="18"/>
      <c r="K442" s="15"/>
      <c r="L442" s="15"/>
      <c r="M442" s="41">
        <f>SUM(M420,M441)</f>
        <v>77386.89</v>
      </c>
      <c r="N442" s="15"/>
      <c r="O442" s="15"/>
      <c r="P442" s="22"/>
    </row>
    <row r="443" spans="1:16" s="33" customFormat="1" ht="24.95" customHeight="1" x14ac:dyDescent="0.25">
      <c r="A443" s="119"/>
      <c r="B443" s="119"/>
      <c r="C443" s="119"/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22"/>
    </row>
    <row r="444" spans="1:16" s="33" customFormat="1" ht="30" customHeight="1" x14ac:dyDescent="0.25">
      <c r="A444" s="119"/>
      <c r="B444" s="119"/>
      <c r="C444" s="116"/>
      <c r="D444" s="116"/>
      <c r="E444" s="116"/>
      <c r="F444" s="116"/>
      <c r="G444" s="116"/>
      <c r="H444" s="116"/>
      <c r="I444" s="63"/>
      <c r="J444" s="63"/>
      <c r="K444" s="127"/>
      <c r="L444" s="128"/>
      <c r="M444" s="71"/>
      <c r="N444" s="117"/>
      <c r="O444" s="117"/>
      <c r="P444" s="22"/>
    </row>
    <row r="445" spans="1:16" s="33" customFormat="1" ht="30" customHeight="1" x14ac:dyDescent="0.25">
      <c r="A445" s="119"/>
      <c r="B445" s="119"/>
      <c r="C445" s="117"/>
      <c r="D445" s="117"/>
      <c r="E445" s="117"/>
      <c r="F445" s="117"/>
      <c r="G445" s="117"/>
      <c r="H445" s="117"/>
      <c r="I445" s="66"/>
      <c r="J445" s="67"/>
      <c r="K445" s="120"/>
      <c r="L445" s="121"/>
      <c r="M445" s="67"/>
      <c r="N445" s="117"/>
      <c r="O445" s="117"/>
      <c r="P445" s="22"/>
    </row>
    <row r="446" spans="1:16" s="33" customFormat="1" ht="24.95" customHeight="1" x14ac:dyDescent="0.25">
      <c r="A446" s="122" t="s">
        <v>22</v>
      </c>
      <c r="B446" s="116"/>
      <c r="C446" s="122" t="s">
        <v>23</v>
      </c>
      <c r="D446" s="116"/>
      <c r="E446" s="116"/>
      <c r="F446" s="116"/>
      <c r="G446" s="116"/>
      <c r="H446" s="116"/>
      <c r="I446" s="116"/>
      <c r="J446" s="123" t="s">
        <v>209</v>
      </c>
      <c r="K446" s="124"/>
      <c r="L446" s="124"/>
      <c r="M446" s="124"/>
      <c r="N446" s="125"/>
      <c r="O446" s="119">
        <v>1</v>
      </c>
      <c r="P446" s="22"/>
    </row>
    <row r="447" spans="1:16" s="33" customFormat="1" ht="27.95" customHeight="1" x14ac:dyDescent="0.25">
      <c r="A447" s="116"/>
      <c r="B447" s="116"/>
      <c r="C447" s="116"/>
      <c r="D447" s="116"/>
      <c r="E447" s="116"/>
      <c r="F447" s="116"/>
      <c r="G447" s="116"/>
      <c r="H447" s="116"/>
      <c r="I447" s="116"/>
      <c r="J447" s="126" t="s">
        <v>196</v>
      </c>
      <c r="K447" s="126"/>
      <c r="L447" s="126"/>
      <c r="M447" s="126"/>
      <c r="N447" s="126"/>
      <c r="O447" s="119"/>
      <c r="P447" s="22"/>
    </row>
    <row r="448" spans="1:16" s="33" customFormat="1" ht="18" customHeight="1" x14ac:dyDescent="0.25">
      <c r="A448" s="116" t="s">
        <v>1</v>
      </c>
      <c r="B448" s="117" t="s">
        <v>2</v>
      </c>
      <c r="C448" s="118" t="s">
        <v>3</v>
      </c>
      <c r="D448" s="116" t="s">
        <v>4</v>
      </c>
      <c r="E448" s="117" t="s">
        <v>5</v>
      </c>
      <c r="F448" s="117"/>
      <c r="G448" s="117"/>
      <c r="H448" s="117"/>
      <c r="I448" s="116" t="s">
        <v>6</v>
      </c>
      <c r="J448" s="117" t="s">
        <v>7</v>
      </c>
      <c r="K448" s="117"/>
      <c r="L448" s="117"/>
      <c r="M448" s="116" t="s">
        <v>8</v>
      </c>
      <c r="N448" s="117" t="s">
        <v>9</v>
      </c>
      <c r="O448" s="117"/>
      <c r="P448" s="22"/>
    </row>
    <row r="449" spans="1:16" s="33" customFormat="1" ht="18" customHeight="1" x14ac:dyDescent="0.25">
      <c r="A449" s="116"/>
      <c r="B449" s="117"/>
      <c r="C449" s="118"/>
      <c r="D449" s="116"/>
      <c r="E449" s="117" t="s">
        <v>10</v>
      </c>
      <c r="F449" s="117"/>
      <c r="G449" s="117" t="s">
        <v>0</v>
      </c>
      <c r="H449" s="117"/>
      <c r="I449" s="116"/>
      <c r="J449" s="117" t="s">
        <v>11</v>
      </c>
      <c r="K449" s="117" t="s">
        <v>12</v>
      </c>
      <c r="L449" s="117"/>
      <c r="M449" s="116"/>
      <c r="N449" s="117" t="s">
        <v>13</v>
      </c>
      <c r="O449" s="116" t="s">
        <v>14</v>
      </c>
      <c r="P449" s="22"/>
    </row>
    <row r="450" spans="1:16" s="33" customFormat="1" ht="18" customHeight="1" x14ac:dyDescent="0.25">
      <c r="A450" s="116"/>
      <c r="B450" s="117"/>
      <c r="C450" s="118"/>
      <c r="D450" s="116"/>
      <c r="E450" s="15" t="s">
        <v>15</v>
      </c>
      <c r="F450" s="15" t="s">
        <v>16</v>
      </c>
      <c r="G450" s="15" t="s">
        <v>17</v>
      </c>
      <c r="H450" s="15" t="s">
        <v>18</v>
      </c>
      <c r="I450" s="116"/>
      <c r="J450" s="117"/>
      <c r="K450" s="15" t="s">
        <v>17</v>
      </c>
      <c r="L450" s="15" t="s">
        <v>18</v>
      </c>
      <c r="M450" s="116"/>
      <c r="N450" s="117"/>
      <c r="O450" s="116"/>
      <c r="P450" s="22"/>
    </row>
    <row r="451" spans="1:16" s="33" customFormat="1" ht="12.95" customHeight="1" x14ac:dyDescent="0.25">
      <c r="A451" s="39">
        <v>0</v>
      </c>
      <c r="B451" s="21">
        <v>1</v>
      </c>
      <c r="C451" s="21">
        <v>2</v>
      </c>
      <c r="D451" s="21">
        <v>3</v>
      </c>
      <c r="E451" s="21">
        <v>4</v>
      </c>
      <c r="F451" s="21">
        <v>5</v>
      </c>
      <c r="G451" s="21">
        <v>6</v>
      </c>
      <c r="H451" s="21">
        <v>7</v>
      </c>
      <c r="I451" s="21">
        <v>8</v>
      </c>
      <c r="J451" s="21">
        <v>9</v>
      </c>
      <c r="K451" s="21">
        <v>10</v>
      </c>
      <c r="L451" s="21">
        <v>11</v>
      </c>
      <c r="M451" s="21">
        <v>12</v>
      </c>
      <c r="N451" s="21">
        <v>13</v>
      </c>
      <c r="O451" s="21">
        <v>14</v>
      </c>
      <c r="P451" s="22"/>
    </row>
    <row r="452" spans="1:16" s="33" customFormat="1" ht="26.1" customHeight="1" x14ac:dyDescent="0.25">
      <c r="A452" s="15">
        <v>1</v>
      </c>
      <c r="B452" s="17" t="s">
        <v>210</v>
      </c>
      <c r="C452" s="15"/>
      <c r="D452" s="10" t="s">
        <v>30</v>
      </c>
      <c r="E452" s="15">
        <v>1</v>
      </c>
      <c r="F452" s="15">
        <f t="shared" ref="F452:F461" si="65">E452</f>
        <v>1</v>
      </c>
      <c r="G452" s="15"/>
      <c r="H452" s="15"/>
      <c r="I452" s="18">
        <v>357</v>
      </c>
      <c r="J452" s="18">
        <f>SUM(E452*I452)</f>
        <v>357</v>
      </c>
      <c r="K452" s="15"/>
      <c r="L452" s="15"/>
      <c r="M452" s="18">
        <f>J452</f>
        <v>357</v>
      </c>
      <c r="N452" s="15"/>
      <c r="O452" s="15"/>
      <c r="P452" s="22"/>
    </row>
    <row r="453" spans="1:16" s="33" customFormat="1" ht="26.1" customHeight="1" x14ac:dyDescent="0.25">
      <c r="A453" s="15">
        <v>2</v>
      </c>
      <c r="B453" s="17" t="s">
        <v>211</v>
      </c>
      <c r="C453" s="15"/>
      <c r="D453" s="10" t="s">
        <v>30</v>
      </c>
      <c r="E453" s="15">
        <v>2</v>
      </c>
      <c r="F453" s="15">
        <f t="shared" si="65"/>
        <v>2</v>
      </c>
      <c r="G453" s="15"/>
      <c r="H453" s="15"/>
      <c r="I453" s="18">
        <v>238</v>
      </c>
      <c r="J453" s="18">
        <f>SUM(E453*I453)</f>
        <v>476</v>
      </c>
      <c r="K453" s="15"/>
      <c r="L453" s="15"/>
      <c r="M453" s="18">
        <f>J453</f>
        <v>476</v>
      </c>
      <c r="N453" s="15"/>
      <c r="O453" s="15"/>
      <c r="P453" s="22"/>
    </row>
    <row r="454" spans="1:16" s="33" customFormat="1" ht="26.1" customHeight="1" x14ac:dyDescent="0.25">
      <c r="A454" s="15">
        <v>3</v>
      </c>
      <c r="B454" s="17" t="s">
        <v>212</v>
      </c>
      <c r="C454" s="15"/>
      <c r="D454" s="10" t="s">
        <v>30</v>
      </c>
      <c r="E454" s="15">
        <v>22</v>
      </c>
      <c r="F454" s="15">
        <f t="shared" si="65"/>
        <v>22</v>
      </c>
      <c r="G454" s="15"/>
      <c r="H454" s="15"/>
      <c r="I454" s="18">
        <v>714</v>
      </c>
      <c r="J454" s="18">
        <f t="shared" ref="J454:J461" si="66">SUM(E454*I454)</f>
        <v>15708</v>
      </c>
      <c r="K454" s="15"/>
      <c r="L454" s="15"/>
      <c r="M454" s="18">
        <f t="shared" ref="M454:M461" si="67">J454</f>
        <v>15708</v>
      </c>
      <c r="N454" s="15"/>
      <c r="O454" s="15"/>
      <c r="P454" s="22"/>
    </row>
    <row r="455" spans="1:16" s="33" customFormat="1" ht="26.1" customHeight="1" x14ac:dyDescent="0.25">
      <c r="A455" s="15">
        <v>4</v>
      </c>
      <c r="B455" s="17" t="s">
        <v>213</v>
      </c>
      <c r="C455" s="15"/>
      <c r="D455" s="10" t="s">
        <v>30</v>
      </c>
      <c r="E455" s="15">
        <v>10</v>
      </c>
      <c r="F455" s="15">
        <f t="shared" si="65"/>
        <v>10</v>
      </c>
      <c r="G455" s="15"/>
      <c r="H455" s="15"/>
      <c r="I455" s="18">
        <v>928.2</v>
      </c>
      <c r="J455" s="18">
        <f t="shared" si="66"/>
        <v>9282</v>
      </c>
      <c r="K455" s="15"/>
      <c r="L455" s="15"/>
      <c r="M455" s="18">
        <f t="shared" si="67"/>
        <v>9282</v>
      </c>
      <c r="N455" s="15"/>
      <c r="O455" s="15"/>
      <c r="P455" s="22"/>
    </row>
    <row r="456" spans="1:16" s="33" customFormat="1" ht="26.1" customHeight="1" x14ac:dyDescent="0.25">
      <c r="A456" s="15">
        <v>5</v>
      </c>
      <c r="B456" s="17" t="s">
        <v>214</v>
      </c>
      <c r="C456" s="15"/>
      <c r="D456" s="10" t="s">
        <v>30</v>
      </c>
      <c r="E456" s="15">
        <v>4</v>
      </c>
      <c r="F456" s="15">
        <f t="shared" si="65"/>
        <v>4</v>
      </c>
      <c r="G456" s="15"/>
      <c r="H456" s="15"/>
      <c r="I456" s="18">
        <v>119</v>
      </c>
      <c r="J456" s="18">
        <f t="shared" si="66"/>
        <v>476</v>
      </c>
      <c r="K456" s="15"/>
      <c r="L456" s="15"/>
      <c r="M456" s="18">
        <f t="shared" si="67"/>
        <v>476</v>
      </c>
      <c r="N456" s="15"/>
      <c r="O456" s="15"/>
      <c r="P456" s="22"/>
    </row>
    <row r="457" spans="1:16" s="33" customFormat="1" ht="26.1" customHeight="1" x14ac:dyDescent="0.25">
      <c r="A457" s="15">
        <v>6</v>
      </c>
      <c r="B457" s="17" t="s">
        <v>215</v>
      </c>
      <c r="C457" s="15"/>
      <c r="D457" s="10" t="s">
        <v>30</v>
      </c>
      <c r="E457" s="15">
        <v>6</v>
      </c>
      <c r="F457" s="15">
        <f t="shared" si="65"/>
        <v>6</v>
      </c>
      <c r="G457" s="15"/>
      <c r="H457" s="15"/>
      <c r="I457" s="18">
        <v>35.700000000000003</v>
      </c>
      <c r="J457" s="18">
        <f t="shared" si="66"/>
        <v>214.20000000000002</v>
      </c>
      <c r="K457" s="15"/>
      <c r="L457" s="15"/>
      <c r="M457" s="18">
        <f t="shared" si="67"/>
        <v>214.20000000000002</v>
      </c>
      <c r="N457" s="15"/>
      <c r="O457" s="15"/>
      <c r="P457" s="22"/>
    </row>
    <row r="458" spans="1:16" s="33" customFormat="1" ht="26.1" customHeight="1" x14ac:dyDescent="0.25">
      <c r="A458" s="15">
        <v>7</v>
      </c>
      <c r="B458" s="75" t="s">
        <v>216</v>
      </c>
      <c r="C458" s="15"/>
      <c r="D458" s="10" t="s">
        <v>105</v>
      </c>
      <c r="E458" s="15">
        <v>10</v>
      </c>
      <c r="F458" s="15">
        <f t="shared" si="65"/>
        <v>10</v>
      </c>
      <c r="G458" s="15"/>
      <c r="H458" s="15"/>
      <c r="I458" s="69">
        <v>124.95</v>
      </c>
      <c r="J458" s="18">
        <f t="shared" si="66"/>
        <v>1249.5</v>
      </c>
      <c r="K458" s="15"/>
      <c r="L458" s="15"/>
      <c r="M458" s="18">
        <f t="shared" si="67"/>
        <v>1249.5</v>
      </c>
      <c r="N458" s="15"/>
      <c r="O458" s="15"/>
      <c r="P458" s="22"/>
    </row>
    <row r="459" spans="1:16" s="33" customFormat="1" ht="26.1" customHeight="1" x14ac:dyDescent="0.25">
      <c r="A459" s="15">
        <v>8</v>
      </c>
      <c r="B459" s="38" t="s">
        <v>217</v>
      </c>
      <c r="C459" s="15"/>
      <c r="D459" s="10" t="s">
        <v>30</v>
      </c>
      <c r="E459" s="15">
        <v>1</v>
      </c>
      <c r="F459" s="15">
        <f t="shared" si="65"/>
        <v>1</v>
      </c>
      <c r="G459" s="15"/>
      <c r="H459" s="15"/>
      <c r="I459" s="18">
        <v>1785</v>
      </c>
      <c r="J459" s="18">
        <f t="shared" si="66"/>
        <v>1785</v>
      </c>
      <c r="K459" s="15"/>
      <c r="L459" s="15"/>
      <c r="M459" s="18">
        <f t="shared" si="67"/>
        <v>1785</v>
      </c>
      <c r="N459" s="15"/>
      <c r="O459" s="15"/>
      <c r="P459" s="22"/>
    </row>
    <row r="460" spans="1:16" s="33" customFormat="1" ht="26.1" customHeight="1" x14ac:dyDescent="0.25">
      <c r="A460" s="15">
        <v>9</v>
      </c>
      <c r="B460" s="17" t="s">
        <v>218</v>
      </c>
      <c r="C460" s="15"/>
      <c r="D460" s="10" t="s">
        <v>30</v>
      </c>
      <c r="E460" s="15">
        <v>10</v>
      </c>
      <c r="F460" s="15">
        <f t="shared" si="65"/>
        <v>10</v>
      </c>
      <c r="G460" s="15"/>
      <c r="H460" s="15"/>
      <c r="I460" s="18">
        <v>59.5</v>
      </c>
      <c r="J460" s="18">
        <f t="shared" si="66"/>
        <v>595</v>
      </c>
      <c r="K460" s="15"/>
      <c r="L460" s="15"/>
      <c r="M460" s="18">
        <f t="shared" si="67"/>
        <v>595</v>
      </c>
      <c r="N460" s="15"/>
      <c r="O460" s="15"/>
      <c r="P460" s="22"/>
    </row>
    <row r="461" spans="1:16" s="33" customFormat="1" ht="26.1" customHeight="1" x14ac:dyDescent="0.25">
      <c r="A461" s="15">
        <v>10</v>
      </c>
      <c r="B461" s="14" t="s">
        <v>219</v>
      </c>
      <c r="C461" s="15"/>
      <c r="D461" s="10" t="s">
        <v>30</v>
      </c>
      <c r="E461" s="15">
        <v>6</v>
      </c>
      <c r="F461" s="15">
        <f t="shared" si="65"/>
        <v>6</v>
      </c>
      <c r="G461" s="15"/>
      <c r="H461" s="15"/>
      <c r="I461" s="69">
        <v>89.25</v>
      </c>
      <c r="J461" s="18">
        <f t="shared" si="66"/>
        <v>535.5</v>
      </c>
      <c r="K461" s="15"/>
      <c r="L461" s="15"/>
      <c r="M461" s="18">
        <f t="shared" si="67"/>
        <v>535.5</v>
      </c>
      <c r="N461" s="15"/>
      <c r="O461" s="15"/>
      <c r="P461" s="22"/>
    </row>
    <row r="462" spans="1:16" s="33" customFormat="1" ht="24.95" customHeight="1" x14ac:dyDescent="0.25">
      <c r="A462" s="111" t="s">
        <v>19</v>
      </c>
      <c r="B462" s="111"/>
      <c r="C462" s="15"/>
      <c r="D462" s="15"/>
      <c r="E462" s="15"/>
      <c r="F462" s="15"/>
      <c r="G462" s="15"/>
      <c r="H462" s="15"/>
      <c r="I462" s="18"/>
      <c r="J462" s="18"/>
      <c r="K462" s="15"/>
      <c r="L462" s="15"/>
      <c r="M462" s="41">
        <f>SUM(M452:M461)</f>
        <v>30678.2</v>
      </c>
      <c r="N462" s="15"/>
      <c r="O462" s="15"/>
      <c r="P462" s="22"/>
    </row>
    <row r="463" spans="1:16" s="33" customFormat="1" ht="24.95" customHeight="1" x14ac:dyDescent="0.25">
      <c r="A463" s="111" t="s">
        <v>20</v>
      </c>
      <c r="B463" s="111"/>
      <c r="C463" s="15"/>
      <c r="D463" s="15"/>
      <c r="E463" s="15"/>
      <c r="F463" s="15"/>
      <c r="G463" s="15"/>
      <c r="H463" s="15"/>
      <c r="I463" s="18"/>
      <c r="J463" s="18"/>
      <c r="K463" s="15"/>
      <c r="L463" s="15"/>
      <c r="M463" s="41">
        <f>M462</f>
        <v>30678.2</v>
      </c>
      <c r="N463" s="15"/>
      <c r="O463" s="15"/>
      <c r="P463" s="22"/>
    </row>
    <row r="464" spans="1:16" s="33" customFormat="1" ht="24.95" customHeight="1" x14ac:dyDescent="0.25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22"/>
    </row>
    <row r="465" spans="1:16" s="33" customFormat="1" ht="30" customHeight="1" x14ac:dyDescent="0.25">
      <c r="A465" s="119"/>
      <c r="B465" s="119"/>
      <c r="C465" s="116"/>
      <c r="D465" s="116"/>
      <c r="E465" s="116"/>
      <c r="F465" s="116"/>
      <c r="G465" s="116"/>
      <c r="H465" s="116"/>
      <c r="I465" s="63"/>
      <c r="J465" s="63"/>
      <c r="K465" s="127"/>
      <c r="L465" s="128"/>
      <c r="M465" s="71"/>
      <c r="N465" s="117"/>
      <c r="O465" s="117"/>
      <c r="P465" s="22"/>
    </row>
    <row r="466" spans="1:16" s="33" customFormat="1" ht="30" customHeight="1" x14ac:dyDescent="0.25">
      <c r="A466" s="119"/>
      <c r="B466" s="119"/>
      <c r="C466" s="117"/>
      <c r="D466" s="117"/>
      <c r="E466" s="117"/>
      <c r="F466" s="117"/>
      <c r="G466" s="117"/>
      <c r="H466" s="117"/>
      <c r="I466" s="66"/>
      <c r="J466" s="67"/>
      <c r="K466" s="120"/>
      <c r="L466" s="121"/>
      <c r="M466" s="67"/>
      <c r="N466" s="117"/>
      <c r="O466" s="117"/>
      <c r="P466" s="22"/>
    </row>
    <row r="467" spans="1:16" s="33" customFormat="1" ht="24.95" customHeight="1" x14ac:dyDescent="0.25">
      <c r="A467" s="122" t="s">
        <v>22</v>
      </c>
      <c r="B467" s="116"/>
      <c r="C467" s="122" t="s">
        <v>23</v>
      </c>
      <c r="D467" s="116"/>
      <c r="E467" s="116"/>
      <c r="F467" s="116"/>
      <c r="G467" s="116"/>
      <c r="H467" s="116"/>
      <c r="I467" s="116"/>
      <c r="J467" s="123" t="s">
        <v>209</v>
      </c>
      <c r="K467" s="124"/>
      <c r="L467" s="124"/>
      <c r="M467" s="124"/>
      <c r="N467" s="125"/>
      <c r="O467" s="119">
        <v>2</v>
      </c>
      <c r="P467" s="22"/>
    </row>
    <row r="468" spans="1:16" s="33" customFormat="1" ht="27.95" customHeight="1" x14ac:dyDescent="0.25">
      <c r="A468" s="116"/>
      <c r="B468" s="116"/>
      <c r="C468" s="116"/>
      <c r="D468" s="116"/>
      <c r="E468" s="116"/>
      <c r="F468" s="116"/>
      <c r="G468" s="116"/>
      <c r="H468" s="116"/>
      <c r="I468" s="116"/>
      <c r="J468" s="126" t="s">
        <v>196</v>
      </c>
      <c r="K468" s="126"/>
      <c r="L468" s="126"/>
      <c r="M468" s="126"/>
      <c r="N468" s="126"/>
      <c r="O468" s="119"/>
      <c r="P468" s="22"/>
    </row>
    <row r="469" spans="1:16" s="33" customFormat="1" ht="18" customHeight="1" x14ac:dyDescent="0.25">
      <c r="A469" s="116" t="s">
        <v>1</v>
      </c>
      <c r="B469" s="117" t="s">
        <v>2</v>
      </c>
      <c r="C469" s="118" t="s">
        <v>3</v>
      </c>
      <c r="D469" s="116" t="s">
        <v>4</v>
      </c>
      <c r="E469" s="117" t="s">
        <v>5</v>
      </c>
      <c r="F469" s="117"/>
      <c r="G469" s="117"/>
      <c r="H469" s="117"/>
      <c r="I469" s="116" t="s">
        <v>6</v>
      </c>
      <c r="J469" s="117" t="s">
        <v>7</v>
      </c>
      <c r="K469" s="117"/>
      <c r="L469" s="117"/>
      <c r="M469" s="116" t="s">
        <v>8</v>
      </c>
      <c r="N469" s="117" t="s">
        <v>9</v>
      </c>
      <c r="O469" s="117"/>
      <c r="P469" s="22"/>
    </row>
    <row r="470" spans="1:16" s="33" customFormat="1" ht="18" customHeight="1" x14ac:dyDescent="0.25">
      <c r="A470" s="116"/>
      <c r="B470" s="117"/>
      <c r="C470" s="118"/>
      <c r="D470" s="116"/>
      <c r="E470" s="117" t="s">
        <v>10</v>
      </c>
      <c r="F470" s="117"/>
      <c r="G470" s="117" t="s">
        <v>0</v>
      </c>
      <c r="H470" s="117"/>
      <c r="I470" s="116"/>
      <c r="J470" s="117" t="s">
        <v>11</v>
      </c>
      <c r="K470" s="117" t="s">
        <v>12</v>
      </c>
      <c r="L470" s="117"/>
      <c r="M470" s="116"/>
      <c r="N470" s="117" t="s">
        <v>13</v>
      </c>
      <c r="O470" s="116" t="s">
        <v>14</v>
      </c>
      <c r="P470" s="22"/>
    </row>
    <row r="471" spans="1:16" s="33" customFormat="1" ht="18" customHeight="1" x14ac:dyDescent="0.25">
      <c r="A471" s="116"/>
      <c r="B471" s="117"/>
      <c r="C471" s="118"/>
      <c r="D471" s="116"/>
      <c r="E471" s="15" t="s">
        <v>15</v>
      </c>
      <c r="F471" s="15" t="s">
        <v>16</v>
      </c>
      <c r="G471" s="15" t="s">
        <v>17</v>
      </c>
      <c r="H471" s="15" t="s">
        <v>18</v>
      </c>
      <c r="I471" s="116"/>
      <c r="J471" s="117"/>
      <c r="K471" s="15" t="s">
        <v>17</v>
      </c>
      <c r="L471" s="15" t="s">
        <v>18</v>
      </c>
      <c r="M471" s="116"/>
      <c r="N471" s="117"/>
      <c r="O471" s="116"/>
      <c r="P471" s="22"/>
    </row>
    <row r="472" spans="1:16" s="33" customFormat="1" ht="12.95" customHeight="1" x14ac:dyDescent="0.25">
      <c r="A472" s="39">
        <v>0</v>
      </c>
      <c r="B472" s="21">
        <v>1</v>
      </c>
      <c r="C472" s="21">
        <v>2</v>
      </c>
      <c r="D472" s="21">
        <v>3</v>
      </c>
      <c r="E472" s="21">
        <v>4</v>
      </c>
      <c r="F472" s="21">
        <v>5</v>
      </c>
      <c r="G472" s="21">
        <v>6</v>
      </c>
      <c r="H472" s="21">
        <v>7</v>
      </c>
      <c r="I472" s="21">
        <v>8</v>
      </c>
      <c r="J472" s="21">
        <v>9</v>
      </c>
      <c r="K472" s="21">
        <v>10</v>
      </c>
      <c r="L472" s="21">
        <v>11</v>
      </c>
      <c r="M472" s="21">
        <v>12</v>
      </c>
      <c r="N472" s="21">
        <v>13</v>
      </c>
      <c r="O472" s="21">
        <v>14</v>
      </c>
      <c r="P472" s="22"/>
    </row>
    <row r="473" spans="1:16" s="33" customFormat="1" ht="26.1" customHeight="1" x14ac:dyDescent="0.25">
      <c r="A473" s="15">
        <v>11</v>
      </c>
      <c r="B473" s="17" t="s">
        <v>220</v>
      </c>
      <c r="C473" s="15"/>
      <c r="D473" s="10" t="s">
        <v>30</v>
      </c>
      <c r="E473" s="15">
        <v>6</v>
      </c>
      <c r="F473" s="15">
        <f t="shared" ref="F473:F482" si="68">E473</f>
        <v>6</v>
      </c>
      <c r="G473" s="15"/>
      <c r="H473" s="15"/>
      <c r="I473" s="18">
        <v>297.5</v>
      </c>
      <c r="J473" s="18">
        <f>SUM(E473*I473)</f>
        <v>1785</v>
      </c>
      <c r="K473" s="15"/>
      <c r="L473" s="15"/>
      <c r="M473" s="18">
        <f>J473</f>
        <v>1785</v>
      </c>
      <c r="N473" s="15"/>
      <c r="O473" s="15"/>
      <c r="P473" s="22"/>
    </row>
    <row r="474" spans="1:16" s="33" customFormat="1" ht="26.1" customHeight="1" x14ac:dyDescent="0.25">
      <c r="A474" s="15">
        <v>12</v>
      </c>
      <c r="B474" s="17" t="s">
        <v>221</v>
      </c>
      <c r="C474" s="15"/>
      <c r="D474" s="10" t="s">
        <v>30</v>
      </c>
      <c r="E474" s="15">
        <v>6</v>
      </c>
      <c r="F474" s="15">
        <f t="shared" si="68"/>
        <v>6</v>
      </c>
      <c r="G474" s="15"/>
      <c r="H474" s="15"/>
      <c r="I474" s="18">
        <v>297.5</v>
      </c>
      <c r="J474" s="18">
        <f>SUM(E474*I474)</f>
        <v>1785</v>
      </c>
      <c r="K474" s="15"/>
      <c r="L474" s="15"/>
      <c r="M474" s="18">
        <f>J474</f>
        <v>1785</v>
      </c>
      <c r="N474" s="15"/>
      <c r="O474" s="15"/>
      <c r="P474" s="22"/>
    </row>
    <row r="475" spans="1:16" s="33" customFormat="1" ht="26.1" customHeight="1" x14ac:dyDescent="0.25">
      <c r="A475" s="15">
        <v>13</v>
      </c>
      <c r="B475" s="17" t="s">
        <v>222</v>
      </c>
      <c r="C475" s="15"/>
      <c r="D475" s="10" t="s">
        <v>30</v>
      </c>
      <c r="E475" s="15">
        <v>2</v>
      </c>
      <c r="F475" s="15">
        <f t="shared" si="68"/>
        <v>2</v>
      </c>
      <c r="G475" s="15"/>
      <c r="H475" s="15"/>
      <c r="I475" s="18">
        <v>154.69999999999999</v>
      </c>
      <c r="J475" s="18">
        <f t="shared" ref="J475:J482" si="69">SUM(E475*I475)</f>
        <v>309.39999999999998</v>
      </c>
      <c r="K475" s="15"/>
      <c r="L475" s="15"/>
      <c r="M475" s="18">
        <f t="shared" ref="M475:M482" si="70">J475</f>
        <v>309.39999999999998</v>
      </c>
      <c r="N475" s="15"/>
      <c r="O475" s="15"/>
      <c r="P475" s="22"/>
    </row>
    <row r="476" spans="1:16" s="33" customFormat="1" ht="26.1" customHeight="1" x14ac:dyDescent="0.25">
      <c r="A476" s="15">
        <v>14</v>
      </c>
      <c r="B476" s="17" t="s">
        <v>223</v>
      </c>
      <c r="C476" s="15"/>
      <c r="D476" s="10" t="s">
        <v>30</v>
      </c>
      <c r="E476" s="15">
        <v>2</v>
      </c>
      <c r="F476" s="15">
        <f t="shared" si="68"/>
        <v>2</v>
      </c>
      <c r="G476" s="15"/>
      <c r="H476" s="15"/>
      <c r="I476" s="18">
        <v>303.45</v>
      </c>
      <c r="J476" s="18">
        <f t="shared" si="69"/>
        <v>606.9</v>
      </c>
      <c r="K476" s="15"/>
      <c r="L476" s="15"/>
      <c r="M476" s="18">
        <f t="shared" si="70"/>
        <v>606.9</v>
      </c>
      <c r="N476" s="15"/>
      <c r="O476" s="15"/>
      <c r="P476" s="22"/>
    </row>
    <row r="477" spans="1:16" s="33" customFormat="1" ht="26.1" customHeight="1" x14ac:dyDescent="0.25">
      <c r="A477" s="15">
        <v>15</v>
      </c>
      <c r="B477" s="17" t="s">
        <v>224</v>
      </c>
      <c r="C477" s="15"/>
      <c r="D477" s="10" t="s">
        <v>30</v>
      </c>
      <c r="E477" s="15">
        <v>2</v>
      </c>
      <c r="F477" s="15">
        <f t="shared" si="68"/>
        <v>2</v>
      </c>
      <c r="G477" s="15"/>
      <c r="H477" s="15"/>
      <c r="I477" s="18">
        <v>1011.5</v>
      </c>
      <c r="J477" s="18">
        <f t="shared" si="69"/>
        <v>2023</v>
      </c>
      <c r="K477" s="15"/>
      <c r="L477" s="15"/>
      <c r="M477" s="18">
        <f t="shared" si="70"/>
        <v>2023</v>
      </c>
      <c r="N477" s="15"/>
      <c r="O477" s="15"/>
      <c r="P477" s="22"/>
    </row>
    <row r="478" spans="1:16" s="33" customFormat="1" ht="26.1" customHeight="1" x14ac:dyDescent="0.25">
      <c r="A478" s="15">
        <v>16</v>
      </c>
      <c r="B478" s="17" t="s">
        <v>225</v>
      </c>
      <c r="C478" s="15"/>
      <c r="D478" s="10" t="s">
        <v>30</v>
      </c>
      <c r="E478" s="15">
        <v>2</v>
      </c>
      <c r="F478" s="15">
        <f t="shared" si="68"/>
        <v>2</v>
      </c>
      <c r="G478" s="15"/>
      <c r="H478" s="15"/>
      <c r="I478" s="18">
        <v>773.5</v>
      </c>
      <c r="J478" s="18">
        <f t="shared" si="69"/>
        <v>1547</v>
      </c>
      <c r="K478" s="15"/>
      <c r="L478" s="15"/>
      <c r="M478" s="18">
        <f t="shared" si="70"/>
        <v>1547</v>
      </c>
      <c r="N478" s="15"/>
      <c r="O478" s="15"/>
      <c r="P478" s="22"/>
    </row>
    <row r="479" spans="1:16" s="33" customFormat="1" ht="26.1" customHeight="1" x14ac:dyDescent="0.25">
      <c r="A479" s="15">
        <v>17</v>
      </c>
      <c r="B479" s="17" t="s">
        <v>226</v>
      </c>
      <c r="C479" s="15"/>
      <c r="D479" s="10" t="s">
        <v>30</v>
      </c>
      <c r="E479" s="15">
        <v>10</v>
      </c>
      <c r="F479" s="15">
        <f t="shared" si="68"/>
        <v>10</v>
      </c>
      <c r="G479" s="15"/>
      <c r="H479" s="15"/>
      <c r="I479" s="18">
        <v>416.5</v>
      </c>
      <c r="J479" s="18">
        <f t="shared" si="69"/>
        <v>4165</v>
      </c>
      <c r="K479" s="15"/>
      <c r="L479" s="15"/>
      <c r="M479" s="18">
        <f t="shared" si="70"/>
        <v>4165</v>
      </c>
      <c r="N479" s="15"/>
      <c r="O479" s="15"/>
      <c r="P479" s="22"/>
    </row>
    <row r="480" spans="1:16" s="33" customFormat="1" ht="26.1" customHeight="1" x14ac:dyDescent="0.25">
      <c r="A480" s="15">
        <v>18</v>
      </c>
      <c r="B480" s="17" t="s">
        <v>227</v>
      </c>
      <c r="C480" s="15"/>
      <c r="D480" s="10" t="s">
        <v>30</v>
      </c>
      <c r="E480" s="15">
        <v>2</v>
      </c>
      <c r="F480" s="15">
        <f t="shared" si="68"/>
        <v>2</v>
      </c>
      <c r="G480" s="15"/>
      <c r="H480" s="15"/>
      <c r="I480" s="18">
        <v>202.3</v>
      </c>
      <c r="J480" s="18">
        <f t="shared" si="69"/>
        <v>404.6</v>
      </c>
      <c r="K480" s="15"/>
      <c r="L480" s="15"/>
      <c r="M480" s="18">
        <f t="shared" si="70"/>
        <v>404.6</v>
      </c>
      <c r="N480" s="15"/>
      <c r="O480" s="15"/>
      <c r="P480" s="22"/>
    </row>
    <row r="481" spans="1:16" s="33" customFormat="1" ht="26.1" customHeight="1" x14ac:dyDescent="0.25">
      <c r="A481" s="15">
        <v>19</v>
      </c>
      <c r="B481" s="14" t="s">
        <v>167</v>
      </c>
      <c r="C481" s="15"/>
      <c r="D481" s="10" t="s">
        <v>30</v>
      </c>
      <c r="E481" s="15">
        <v>4</v>
      </c>
      <c r="F481" s="15">
        <f t="shared" si="68"/>
        <v>4</v>
      </c>
      <c r="G481" s="15"/>
      <c r="H481" s="15"/>
      <c r="I481" s="69">
        <v>63.07</v>
      </c>
      <c r="J481" s="18">
        <f t="shared" si="69"/>
        <v>252.28</v>
      </c>
      <c r="K481" s="15"/>
      <c r="L481" s="15"/>
      <c r="M481" s="18">
        <f t="shared" si="70"/>
        <v>252.28</v>
      </c>
      <c r="N481" s="15"/>
      <c r="O481" s="15"/>
      <c r="P481" s="22"/>
    </row>
    <row r="482" spans="1:16" s="33" customFormat="1" ht="26.1" customHeight="1" x14ac:dyDescent="0.25">
      <c r="A482" s="15">
        <v>20</v>
      </c>
      <c r="B482" s="17" t="s">
        <v>228</v>
      </c>
      <c r="C482" s="15"/>
      <c r="D482" s="10" t="s">
        <v>30</v>
      </c>
      <c r="E482" s="15">
        <v>1</v>
      </c>
      <c r="F482" s="15">
        <f t="shared" si="68"/>
        <v>1</v>
      </c>
      <c r="G482" s="15"/>
      <c r="H482" s="15"/>
      <c r="I482" s="18">
        <v>446.25</v>
      </c>
      <c r="J482" s="18">
        <f t="shared" si="69"/>
        <v>446.25</v>
      </c>
      <c r="K482" s="15"/>
      <c r="L482" s="15"/>
      <c r="M482" s="18">
        <f t="shared" si="70"/>
        <v>446.25</v>
      </c>
      <c r="N482" s="15"/>
      <c r="O482" s="15"/>
      <c r="P482" s="22"/>
    </row>
    <row r="483" spans="1:16" s="33" customFormat="1" ht="24.95" customHeight="1" x14ac:dyDescent="0.25">
      <c r="A483" s="111" t="s">
        <v>19</v>
      </c>
      <c r="B483" s="111"/>
      <c r="C483" s="15"/>
      <c r="D483" s="15"/>
      <c r="E483" s="15"/>
      <c r="F483" s="15"/>
      <c r="G483" s="15"/>
      <c r="H483" s="15"/>
      <c r="I483" s="18"/>
      <c r="J483" s="18"/>
      <c r="K483" s="15"/>
      <c r="L483" s="15"/>
      <c r="M483" s="41">
        <f>SUM(M473:M482)</f>
        <v>13324.43</v>
      </c>
      <c r="N483" s="15"/>
      <c r="O483" s="15"/>
      <c r="P483" s="22"/>
    </row>
    <row r="484" spans="1:16" s="33" customFormat="1" ht="24.95" customHeight="1" x14ac:dyDescent="0.25">
      <c r="A484" s="111" t="s">
        <v>20</v>
      </c>
      <c r="B484" s="111"/>
      <c r="C484" s="15"/>
      <c r="D484" s="15"/>
      <c r="E484" s="15"/>
      <c r="F484" s="15"/>
      <c r="G484" s="15"/>
      <c r="H484" s="15"/>
      <c r="I484" s="18"/>
      <c r="J484" s="18"/>
      <c r="K484" s="15"/>
      <c r="L484" s="15"/>
      <c r="M484" s="41">
        <f>SUM(M462,M483)</f>
        <v>44002.630000000005</v>
      </c>
      <c r="N484" s="15"/>
      <c r="O484" s="15"/>
      <c r="P484" s="22"/>
    </row>
    <row r="485" spans="1:16" s="33" customFormat="1" ht="24.95" customHeight="1" x14ac:dyDescent="0.25">
      <c r="A485" s="119"/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22"/>
    </row>
    <row r="486" spans="1:16" s="33" customFormat="1" ht="30" customHeight="1" x14ac:dyDescent="0.25">
      <c r="A486" s="119"/>
      <c r="B486" s="119"/>
      <c r="C486" s="116"/>
      <c r="D486" s="116"/>
      <c r="E486" s="116"/>
      <c r="F486" s="116"/>
      <c r="G486" s="116"/>
      <c r="H486" s="116"/>
      <c r="I486" s="63"/>
      <c r="J486" s="63"/>
      <c r="K486" s="127"/>
      <c r="L486" s="128"/>
      <c r="M486" s="71"/>
      <c r="N486" s="117"/>
      <c r="O486" s="117"/>
      <c r="P486" s="22"/>
    </row>
    <row r="487" spans="1:16" s="33" customFormat="1" ht="30" customHeight="1" x14ac:dyDescent="0.25">
      <c r="A487" s="119"/>
      <c r="B487" s="119"/>
      <c r="C487" s="117"/>
      <c r="D487" s="117"/>
      <c r="E487" s="117"/>
      <c r="F487" s="117"/>
      <c r="G487" s="117"/>
      <c r="H487" s="117"/>
      <c r="I487" s="66"/>
      <c r="J487" s="67"/>
      <c r="K487" s="120"/>
      <c r="L487" s="121"/>
      <c r="M487" s="67"/>
      <c r="N487" s="117"/>
      <c r="O487" s="117"/>
      <c r="P487" s="22"/>
    </row>
    <row r="488" spans="1:16" s="33" customFormat="1" ht="24.95" customHeight="1" x14ac:dyDescent="0.25">
      <c r="A488" s="122" t="s">
        <v>22</v>
      </c>
      <c r="B488" s="116"/>
      <c r="C488" s="122" t="s">
        <v>23</v>
      </c>
      <c r="D488" s="116"/>
      <c r="E488" s="116"/>
      <c r="F488" s="116"/>
      <c r="G488" s="116"/>
      <c r="H488" s="116"/>
      <c r="I488" s="116"/>
      <c r="J488" s="123" t="s">
        <v>209</v>
      </c>
      <c r="K488" s="124"/>
      <c r="L488" s="124"/>
      <c r="M488" s="124"/>
      <c r="N488" s="125"/>
      <c r="O488" s="119">
        <v>3</v>
      </c>
      <c r="P488" s="22"/>
    </row>
    <row r="489" spans="1:16" s="33" customFormat="1" ht="27.95" customHeight="1" x14ac:dyDescent="0.25">
      <c r="A489" s="116"/>
      <c r="B489" s="116"/>
      <c r="C489" s="116"/>
      <c r="D489" s="116"/>
      <c r="E489" s="116"/>
      <c r="F489" s="116"/>
      <c r="G489" s="116"/>
      <c r="H489" s="116"/>
      <c r="I489" s="116"/>
      <c r="J489" s="126" t="s">
        <v>196</v>
      </c>
      <c r="K489" s="126"/>
      <c r="L489" s="126"/>
      <c r="M489" s="126"/>
      <c r="N489" s="126"/>
      <c r="O489" s="119"/>
      <c r="P489" s="22"/>
    </row>
    <row r="490" spans="1:16" s="33" customFormat="1" ht="18" customHeight="1" x14ac:dyDescent="0.25">
      <c r="A490" s="116" t="s">
        <v>1</v>
      </c>
      <c r="B490" s="117" t="s">
        <v>2</v>
      </c>
      <c r="C490" s="118" t="s">
        <v>3</v>
      </c>
      <c r="D490" s="116" t="s">
        <v>4</v>
      </c>
      <c r="E490" s="117" t="s">
        <v>5</v>
      </c>
      <c r="F490" s="117"/>
      <c r="G490" s="117"/>
      <c r="H490" s="117"/>
      <c r="I490" s="116" t="s">
        <v>6</v>
      </c>
      <c r="J490" s="117" t="s">
        <v>7</v>
      </c>
      <c r="K490" s="117"/>
      <c r="L490" s="117"/>
      <c r="M490" s="116" t="s">
        <v>8</v>
      </c>
      <c r="N490" s="117" t="s">
        <v>9</v>
      </c>
      <c r="O490" s="117"/>
      <c r="P490" s="22"/>
    </row>
    <row r="491" spans="1:16" s="33" customFormat="1" ht="18" customHeight="1" x14ac:dyDescent="0.25">
      <c r="A491" s="116"/>
      <c r="B491" s="117"/>
      <c r="C491" s="118"/>
      <c r="D491" s="116"/>
      <c r="E491" s="117" t="s">
        <v>10</v>
      </c>
      <c r="F491" s="117"/>
      <c r="G491" s="117" t="s">
        <v>0</v>
      </c>
      <c r="H491" s="117"/>
      <c r="I491" s="116"/>
      <c r="J491" s="117" t="s">
        <v>11</v>
      </c>
      <c r="K491" s="117" t="s">
        <v>12</v>
      </c>
      <c r="L491" s="117"/>
      <c r="M491" s="116"/>
      <c r="N491" s="117" t="s">
        <v>13</v>
      </c>
      <c r="O491" s="116" t="s">
        <v>14</v>
      </c>
      <c r="P491" s="22"/>
    </row>
    <row r="492" spans="1:16" s="33" customFormat="1" ht="18" customHeight="1" x14ac:dyDescent="0.25">
      <c r="A492" s="116"/>
      <c r="B492" s="117"/>
      <c r="C492" s="118"/>
      <c r="D492" s="116"/>
      <c r="E492" s="15" t="s">
        <v>15</v>
      </c>
      <c r="F492" s="15" t="s">
        <v>16</v>
      </c>
      <c r="G492" s="15" t="s">
        <v>17</v>
      </c>
      <c r="H492" s="15" t="s">
        <v>18</v>
      </c>
      <c r="I492" s="116"/>
      <c r="J492" s="117"/>
      <c r="K492" s="15" t="s">
        <v>17</v>
      </c>
      <c r="L492" s="15" t="s">
        <v>18</v>
      </c>
      <c r="M492" s="116"/>
      <c r="N492" s="117"/>
      <c r="O492" s="116"/>
      <c r="P492" s="22"/>
    </row>
    <row r="493" spans="1:16" s="33" customFormat="1" ht="12.95" customHeight="1" x14ac:dyDescent="0.25">
      <c r="A493" s="39">
        <v>0</v>
      </c>
      <c r="B493" s="21">
        <v>1</v>
      </c>
      <c r="C493" s="21">
        <v>2</v>
      </c>
      <c r="D493" s="21">
        <v>3</v>
      </c>
      <c r="E493" s="21">
        <v>4</v>
      </c>
      <c r="F493" s="21">
        <v>5</v>
      </c>
      <c r="G493" s="21">
        <v>6</v>
      </c>
      <c r="H493" s="21">
        <v>7</v>
      </c>
      <c r="I493" s="21">
        <v>8</v>
      </c>
      <c r="J493" s="21">
        <v>9</v>
      </c>
      <c r="K493" s="21">
        <v>10</v>
      </c>
      <c r="L493" s="21">
        <v>11</v>
      </c>
      <c r="M493" s="21">
        <v>12</v>
      </c>
      <c r="N493" s="21">
        <v>13</v>
      </c>
      <c r="O493" s="21">
        <v>14</v>
      </c>
      <c r="P493" s="22"/>
    </row>
    <row r="494" spans="1:16" s="33" customFormat="1" ht="26.1" customHeight="1" x14ac:dyDescent="0.25">
      <c r="A494" s="15">
        <v>21</v>
      </c>
      <c r="B494" s="17" t="s">
        <v>229</v>
      </c>
      <c r="C494" s="15"/>
      <c r="D494" s="10" t="s">
        <v>30</v>
      </c>
      <c r="E494" s="15">
        <v>10</v>
      </c>
      <c r="F494" s="15">
        <f t="shared" ref="F494:F497" si="71">E494</f>
        <v>10</v>
      </c>
      <c r="G494" s="15"/>
      <c r="H494" s="15"/>
      <c r="I494" s="18">
        <v>71.400000000000006</v>
      </c>
      <c r="J494" s="18">
        <f>SUM(E494*I494)</f>
        <v>714</v>
      </c>
      <c r="K494" s="15"/>
      <c r="L494" s="15"/>
      <c r="M494" s="18">
        <f>J494</f>
        <v>714</v>
      </c>
      <c r="N494" s="15"/>
      <c r="O494" s="15"/>
      <c r="P494" s="22"/>
    </row>
    <row r="495" spans="1:16" s="33" customFormat="1" ht="26.1" customHeight="1" x14ac:dyDescent="0.25">
      <c r="A495" s="15">
        <v>22</v>
      </c>
      <c r="B495" s="17" t="s">
        <v>230</v>
      </c>
      <c r="C495" s="15"/>
      <c r="D495" s="10" t="s">
        <v>30</v>
      </c>
      <c r="E495" s="15">
        <v>1</v>
      </c>
      <c r="F495" s="15">
        <f t="shared" si="71"/>
        <v>1</v>
      </c>
      <c r="G495" s="15"/>
      <c r="H495" s="15"/>
      <c r="I495" s="18">
        <v>2142</v>
      </c>
      <c r="J495" s="18">
        <f>SUM(E495*I495)</f>
        <v>2142</v>
      </c>
      <c r="K495" s="15"/>
      <c r="L495" s="15"/>
      <c r="M495" s="18">
        <f>J495</f>
        <v>2142</v>
      </c>
      <c r="N495" s="15"/>
      <c r="O495" s="15"/>
      <c r="P495" s="22"/>
    </row>
    <row r="496" spans="1:16" s="33" customFormat="1" ht="26.1" customHeight="1" x14ac:dyDescent="0.25">
      <c r="A496" s="15">
        <v>23</v>
      </c>
      <c r="B496" s="17" t="s">
        <v>231</v>
      </c>
      <c r="C496" s="15"/>
      <c r="D496" s="10" t="s">
        <v>30</v>
      </c>
      <c r="E496" s="15">
        <v>1</v>
      </c>
      <c r="F496" s="15">
        <f t="shared" si="71"/>
        <v>1</v>
      </c>
      <c r="G496" s="15"/>
      <c r="H496" s="15"/>
      <c r="I496" s="18">
        <v>952</v>
      </c>
      <c r="J496" s="18">
        <f t="shared" ref="J496:J497" si="72">SUM(E496*I496)</f>
        <v>952</v>
      </c>
      <c r="K496" s="15"/>
      <c r="L496" s="15"/>
      <c r="M496" s="18">
        <f t="shared" ref="M496:M497" si="73">J496</f>
        <v>952</v>
      </c>
      <c r="N496" s="15"/>
      <c r="O496" s="15"/>
      <c r="P496" s="22"/>
    </row>
    <row r="497" spans="1:16" s="33" customFormat="1" ht="26.1" customHeight="1" x14ac:dyDescent="0.25">
      <c r="A497" s="15">
        <v>24</v>
      </c>
      <c r="B497" s="17" t="s">
        <v>232</v>
      </c>
      <c r="C497" s="15"/>
      <c r="D497" s="10" t="s">
        <v>105</v>
      </c>
      <c r="E497" s="15">
        <v>2</v>
      </c>
      <c r="F497" s="15">
        <f t="shared" si="71"/>
        <v>2</v>
      </c>
      <c r="G497" s="15"/>
      <c r="H497" s="15"/>
      <c r="I497" s="18">
        <v>178.5</v>
      </c>
      <c r="J497" s="18">
        <f t="shared" si="72"/>
        <v>357</v>
      </c>
      <c r="K497" s="15"/>
      <c r="L497" s="15"/>
      <c r="M497" s="18">
        <f t="shared" si="73"/>
        <v>357</v>
      </c>
      <c r="N497" s="15"/>
      <c r="O497" s="15"/>
      <c r="P497" s="22"/>
    </row>
    <row r="498" spans="1:16" s="33" customFormat="1" ht="26.1" customHeight="1" x14ac:dyDescent="0.25">
      <c r="A498" s="15"/>
      <c r="B498" s="17"/>
      <c r="C498" s="15"/>
      <c r="D498" s="10"/>
      <c r="E498" s="15"/>
      <c r="F498" s="15"/>
      <c r="G498" s="15"/>
      <c r="H498" s="15"/>
      <c r="I498" s="18"/>
      <c r="J498" s="18"/>
      <c r="K498" s="15"/>
      <c r="L498" s="15"/>
      <c r="M498" s="18"/>
      <c r="N498" s="15"/>
      <c r="O498" s="15"/>
      <c r="P498" s="22"/>
    </row>
    <row r="499" spans="1:16" s="33" customFormat="1" ht="26.1" customHeight="1" x14ac:dyDescent="0.25">
      <c r="A499" s="15"/>
      <c r="B499" s="17"/>
      <c r="C499" s="15"/>
      <c r="D499" s="10"/>
      <c r="E499" s="15"/>
      <c r="F499" s="15"/>
      <c r="G499" s="15"/>
      <c r="H499" s="15"/>
      <c r="I499" s="18"/>
      <c r="J499" s="18"/>
      <c r="K499" s="15"/>
      <c r="L499" s="15"/>
      <c r="M499" s="18"/>
      <c r="N499" s="15"/>
      <c r="O499" s="15"/>
      <c r="P499" s="22"/>
    </row>
    <row r="500" spans="1:16" s="33" customFormat="1" ht="26.1" customHeight="1" x14ac:dyDescent="0.25">
      <c r="A500" s="15"/>
      <c r="B500" s="75"/>
      <c r="C500" s="15"/>
      <c r="D500" s="10"/>
      <c r="E500" s="15"/>
      <c r="F500" s="15"/>
      <c r="G500" s="15"/>
      <c r="H500" s="15"/>
      <c r="I500" s="74"/>
      <c r="J500" s="18"/>
      <c r="K500" s="15"/>
      <c r="L500" s="15"/>
      <c r="M500" s="18"/>
      <c r="N500" s="15"/>
      <c r="O500" s="15"/>
      <c r="P500" s="22"/>
    </row>
    <row r="501" spans="1:16" s="33" customFormat="1" ht="26.1" customHeight="1" x14ac:dyDescent="0.25">
      <c r="A501" s="15"/>
      <c r="B501" s="17"/>
      <c r="C501" s="15"/>
      <c r="D501" s="10"/>
      <c r="E501" s="15"/>
      <c r="F501" s="15"/>
      <c r="G501" s="15"/>
      <c r="H501" s="15"/>
      <c r="I501" s="18"/>
      <c r="J501" s="18"/>
      <c r="K501" s="15"/>
      <c r="L501" s="15"/>
      <c r="M501" s="18"/>
      <c r="N501" s="15"/>
      <c r="O501" s="15"/>
      <c r="P501" s="22"/>
    </row>
    <row r="502" spans="1:16" s="33" customFormat="1" ht="26.1" customHeight="1" x14ac:dyDescent="0.25">
      <c r="A502" s="15"/>
      <c r="B502" s="17"/>
      <c r="C502" s="15"/>
      <c r="D502" s="10"/>
      <c r="E502" s="15"/>
      <c r="F502" s="15"/>
      <c r="G502" s="15"/>
      <c r="H502" s="15"/>
      <c r="I502" s="18"/>
      <c r="J502" s="18"/>
      <c r="K502" s="15"/>
      <c r="L502" s="15"/>
      <c r="M502" s="18"/>
      <c r="N502" s="15"/>
      <c r="O502" s="15"/>
      <c r="P502" s="22"/>
    </row>
    <row r="503" spans="1:16" s="33" customFormat="1" ht="26.1" customHeight="1" x14ac:dyDescent="0.25">
      <c r="A503" s="15"/>
      <c r="B503" s="14"/>
      <c r="C503" s="15"/>
      <c r="D503" s="10"/>
      <c r="E503" s="15"/>
      <c r="F503" s="15"/>
      <c r="G503" s="15"/>
      <c r="H503" s="15"/>
      <c r="I503" s="74"/>
      <c r="J503" s="18"/>
      <c r="K503" s="15"/>
      <c r="L503" s="15"/>
      <c r="M503" s="18"/>
      <c r="N503" s="15"/>
      <c r="O503" s="15"/>
      <c r="P503" s="22"/>
    </row>
    <row r="504" spans="1:16" s="33" customFormat="1" ht="24.95" customHeight="1" x14ac:dyDescent="0.25">
      <c r="A504" s="111" t="s">
        <v>19</v>
      </c>
      <c r="B504" s="111"/>
      <c r="C504" s="15"/>
      <c r="D504" s="15"/>
      <c r="E504" s="15"/>
      <c r="F504" s="15"/>
      <c r="G504" s="15"/>
      <c r="H504" s="15"/>
      <c r="I504" s="18"/>
      <c r="J504" s="18"/>
      <c r="K504" s="15"/>
      <c r="L504" s="15"/>
      <c r="M504" s="41">
        <f>SUM(M494:M503)</f>
        <v>4165</v>
      </c>
      <c r="N504" s="15"/>
      <c r="O504" s="15"/>
      <c r="P504" s="22"/>
    </row>
    <row r="505" spans="1:16" s="33" customFormat="1" ht="24.95" customHeight="1" x14ac:dyDescent="0.25">
      <c r="A505" s="111" t="s">
        <v>20</v>
      </c>
      <c r="B505" s="111"/>
      <c r="C505" s="15"/>
      <c r="D505" s="15"/>
      <c r="E505" s="15"/>
      <c r="F505" s="15"/>
      <c r="G505" s="15"/>
      <c r="H505" s="15"/>
      <c r="I505" s="18"/>
      <c r="J505" s="18"/>
      <c r="K505" s="15"/>
      <c r="L505" s="15"/>
      <c r="M505" s="41">
        <f>SUM(M462,M483,M504)</f>
        <v>48167.630000000005</v>
      </c>
      <c r="N505" s="15"/>
      <c r="O505" s="15"/>
      <c r="P505" s="22"/>
    </row>
    <row r="506" spans="1:16" s="33" customFormat="1" ht="24.95" customHeight="1" x14ac:dyDescent="0.25">
      <c r="A506" s="119"/>
      <c r="B506" s="119"/>
      <c r="C506" s="119"/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22"/>
    </row>
    <row r="507" spans="1:16" s="33" customFormat="1" ht="30" customHeight="1" x14ac:dyDescent="0.25">
      <c r="A507" s="119"/>
      <c r="B507" s="119"/>
      <c r="C507" s="116"/>
      <c r="D507" s="116"/>
      <c r="E507" s="116"/>
      <c r="F507" s="116"/>
      <c r="G507" s="116"/>
      <c r="H507" s="116"/>
      <c r="I507" s="63"/>
      <c r="J507" s="63"/>
      <c r="K507" s="127"/>
      <c r="L507" s="128"/>
      <c r="M507" s="71"/>
      <c r="N507" s="117"/>
      <c r="O507" s="117"/>
      <c r="P507" s="22"/>
    </row>
    <row r="508" spans="1:16" s="33" customFormat="1" ht="30" customHeight="1" x14ac:dyDescent="0.25">
      <c r="A508" s="119"/>
      <c r="B508" s="119"/>
      <c r="C508" s="117"/>
      <c r="D508" s="117"/>
      <c r="E508" s="117"/>
      <c r="F508" s="117"/>
      <c r="G508" s="117"/>
      <c r="H508" s="117"/>
      <c r="I508" s="66"/>
      <c r="J508" s="67"/>
      <c r="K508" s="120"/>
      <c r="L508" s="121"/>
      <c r="M508" s="67"/>
      <c r="N508" s="117"/>
      <c r="O508" s="117"/>
      <c r="P508" s="22"/>
    </row>
    <row r="509" spans="1:16" s="33" customFormat="1" ht="24.95" customHeight="1" x14ac:dyDescent="0.25">
      <c r="A509" s="122" t="s">
        <v>22</v>
      </c>
      <c r="B509" s="116"/>
      <c r="C509" s="122" t="s">
        <v>23</v>
      </c>
      <c r="D509" s="116"/>
      <c r="E509" s="116"/>
      <c r="F509" s="116"/>
      <c r="G509" s="116"/>
      <c r="H509" s="116"/>
      <c r="I509" s="116"/>
      <c r="J509" s="123" t="s">
        <v>233</v>
      </c>
      <c r="K509" s="124"/>
      <c r="L509" s="124"/>
      <c r="M509" s="124"/>
      <c r="N509" s="125"/>
      <c r="O509" s="119">
        <v>1</v>
      </c>
      <c r="P509" s="22"/>
    </row>
    <row r="510" spans="1:16" s="33" customFormat="1" ht="27.95" customHeight="1" x14ac:dyDescent="0.25">
      <c r="A510" s="116"/>
      <c r="B510" s="116"/>
      <c r="C510" s="116"/>
      <c r="D510" s="116"/>
      <c r="E510" s="116"/>
      <c r="F510" s="116"/>
      <c r="G510" s="116"/>
      <c r="H510" s="116"/>
      <c r="I510" s="116"/>
      <c r="J510" s="126" t="s">
        <v>196</v>
      </c>
      <c r="K510" s="126"/>
      <c r="L510" s="126"/>
      <c r="M510" s="126"/>
      <c r="N510" s="126"/>
      <c r="O510" s="119"/>
      <c r="P510" s="22"/>
    </row>
    <row r="511" spans="1:16" s="33" customFormat="1" ht="18" customHeight="1" x14ac:dyDescent="0.25">
      <c r="A511" s="116" t="s">
        <v>1</v>
      </c>
      <c r="B511" s="117" t="s">
        <v>2</v>
      </c>
      <c r="C511" s="118" t="s">
        <v>3</v>
      </c>
      <c r="D511" s="116" t="s">
        <v>4</v>
      </c>
      <c r="E511" s="117" t="s">
        <v>5</v>
      </c>
      <c r="F511" s="117"/>
      <c r="G511" s="117"/>
      <c r="H511" s="117"/>
      <c r="I511" s="116" t="s">
        <v>6</v>
      </c>
      <c r="J511" s="117" t="s">
        <v>7</v>
      </c>
      <c r="K511" s="117"/>
      <c r="L511" s="117"/>
      <c r="M511" s="116" t="s">
        <v>8</v>
      </c>
      <c r="N511" s="117" t="s">
        <v>9</v>
      </c>
      <c r="O511" s="117"/>
      <c r="P511" s="22"/>
    </row>
    <row r="512" spans="1:16" s="33" customFormat="1" ht="18" customHeight="1" x14ac:dyDescent="0.25">
      <c r="A512" s="116"/>
      <c r="B512" s="117"/>
      <c r="C512" s="118"/>
      <c r="D512" s="116"/>
      <c r="E512" s="117" t="s">
        <v>10</v>
      </c>
      <c r="F512" s="117"/>
      <c r="G512" s="117" t="s">
        <v>0</v>
      </c>
      <c r="H512" s="117"/>
      <c r="I512" s="116"/>
      <c r="J512" s="117" t="s">
        <v>11</v>
      </c>
      <c r="K512" s="117" t="s">
        <v>12</v>
      </c>
      <c r="L512" s="117"/>
      <c r="M512" s="116"/>
      <c r="N512" s="117" t="s">
        <v>13</v>
      </c>
      <c r="O512" s="116" t="s">
        <v>14</v>
      </c>
      <c r="P512" s="22"/>
    </row>
    <row r="513" spans="1:16" s="33" customFormat="1" ht="18" customHeight="1" x14ac:dyDescent="0.25">
      <c r="A513" s="116"/>
      <c r="B513" s="117"/>
      <c r="C513" s="118"/>
      <c r="D513" s="116"/>
      <c r="E513" s="15" t="s">
        <v>15</v>
      </c>
      <c r="F513" s="15" t="s">
        <v>16</v>
      </c>
      <c r="G513" s="15" t="s">
        <v>17</v>
      </c>
      <c r="H513" s="15" t="s">
        <v>18</v>
      </c>
      <c r="I513" s="116"/>
      <c r="J513" s="117"/>
      <c r="K513" s="15" t="s">
        <v>17</v>
      </c>
      <c r="L513" s="15" t="s">
        <v>18</v>
      </c>
      <c r="M513" s="116"/>
      <c r="N513" s="117"/>
      <c r="O513" s="116"/>
      <c r="P513" s="22"/>
    </row>
    <row r="514" spans="1:16" s="33" customFormat="1" ht="12.95" customHeight="1" x14ac:dyDescent="0.25">
      <c r="A514" s="39">
        <v>0</v>
      </c>
      <c r="B514" s="21">
        <v>1</v>
      </c>
      <c r="C514" s="21">
        <v>2</v>
      </c>
      <c r="D514" s="21">
        <v>3</v>
      </c>
      <c r="E514" s="21">
        <v>4</v>
      </c>
      <c r="F514" s="21">
        <v>5</v>
      </c>
      <c r="G514" s="21">
        <v>6</v>
      </c>
      <c r="H514" s="21">
        <v>7</v>
      </c>
      <c r="I514" s="21">
        <v>8</v>
      </c>
      <c r="J514" s="21">
        <v>9</v>
      </c>
      <c r="K514" s="21">
        <v>10</v>
      </c>
      <c r="L514" s="21">
        <v>11</v>
      </c>
      <c r="M514" s="21">
        <v>12</v>
      </c>
      <c r="N514" s="21">
        <v>13</v>
      </c>
      <c r="O514" s="21">
        <v>14</v>
      </c>
      <c r="P514" s="22"/>
    </row>
    <row r="515" spans="1:16" s="33" customFormat="1" ht="26.1" customHeight="1" x14ac:dyDescent="0.25">
      <c r="A515" s="15">
        <v>1</v>
      </c>
      <c r="B515" s="38" t="s">
        <v>234</v>
      </c>
      <c r="C515" s="15"/>
      <c r="D515" s="10" t="s">
        <v>30</v>
      </c>
      <c r="E515" s="15">
        <v>3</v>
      </c>
      <c r="F515" s="15">
        <f t="shared" ref="F515:F524" si="74">E515</f>
        <v>3</v>
      </c>
      <c r="G515" s="15"/>
      <c r="H515" s="15"/>
      <c r="I515" s="18">
        <v>898.45</v>
      </c>
      <c r="J515" s="18">
        <f>SUM(E515*I515)</f>
        <v>2695.3500000000004</v>
      </c>
      <c r="K515" s="15"/>
      <c r="L515" s="15"/>
      <c r="M515" s="18">
        <f>J515</f>
        <v>2695.3500000000004</v>
      </c>
      <c r="N515" s="15"/>
      <c r="O515" s="15"/>
      <c r="P515" s="22"/>
    </row>
    <row r="516" spans="1:16" s="33" customFormat="1" ht="26.1" customHeight="1" x14ac:dyDescent="0.25">
      <c r="A516" s="15">
        <v>2</v>
      </c>
      <c r="B516" s="38" t="s">
        <v>235</v>
      </c>
      <c r="C516" s="15"/>
      <c r="D516" s="10" t="s">
        <v>30</v>
      </c>
      <c r="E516" s="15">
        <v>6</v>
      </c>
      <c r="F516" s="15">
        <f t="shared" si="74"/>
        <v>6</v>
      </c>
      <c r="G516" s="15"/>
      <c r="H516" s="15"/>
      <c r="I516" s="18">
        <v>280.83999999999997</v>
      </c>
      <c r="J516" s="18">
        <f>SUM(E516*I516)</f>
        <v>1685.04</v>
      </c>
      <c r="K516" s="15"/>
      <c r="L516" s="15"/>
      <c r="M516" s="18">
        <f>J516</f>
        <v>1685.04</v>
      </c>
      <c r="N516" s="15"/>
      <c r="O516" s="15"/>
      <c r="P516" s="22"/>
    </row>
    <row r="517" spans="1:16" s="33" customFormat="1" ht="26.1" customHeight="1" x14ac:dyDescent="0.25">
      <c r="A517" s="15">
        <v>3</v>
      </c>
      <c r="B517" s="38" t="s">
        <v>236</v>
      </c>
      <c r="C517" s="15"/>
      <c r="D517" s="10" t="s">
        <v>30</v>
      </c>
      <c r="E517" s="15">
        <v>5</v>
      </c>
      <c r="F517" s="15">
        <f t="shared" si="74"/>
        <v>5</v>
      </c>
      <c r="G517" s="15"/>
      <c r="H517" s="15"/>
      <c r="I517" s="18">
        <v>154.69999999999999</v>
      </c>
      <c r="J517" s="18">
        <f t="shared" ref="J517:J524" si="75">SUM(E517*I517)</f>
        <v>773.5</v>
      </c>
      <c r="K517" s="15"/>
      <c r="L517" s="15"/>
      <c r="M517" s="18">
        <f t="shared" ref="M517:M524" si="76">J517</f>
        <v>773.5</v>
      </c>
      <c r="N517" s="15"/>
      <c r="O517" s="15"/>
      <c r="P517" s="22"/>
    </row>
    <row r="518" spans="1:16" s="33" customFormat="1" ht="26.1" customHeight="1" x14ac:dyDescent="0.25">
      <c r="A518" s="15">
        <v>4</v>
      </c>
      <c r="B518" s="38" t="s">
        <v>83</v>
      </c>
      <c r="C518" s="15"/>
      <c r="D518" s="10" t="s">
        <v>105</v>
      </c>
      <c r="E518" s="15">
        <v>3</v>
      </c>
      <c r="F518" s="15">
        <f t="shared" si="74"/>
        <v>3</v>
      </c>
      <c r="G518" s="15"/>
      <c r="H518" s="15"/>
      <c r="I518" s="18">
        <v>223.72</v>
      </c>
      <c r="J518" s="18">
        <f t="shared" si="75"/>
        <v>671.16</v>
      </c>
      <c r="K518" s="15"/>
      <c r="L518" s="15"/>
      <c r="M518" s="18">
        <f t="shared" si="76"/>
        <v>671.16</v>
      </c>
      <c r="N518" s="15"/>
      <c r="O518" s="15"/>
      <c r="P518" s="22"/>
    </row>
    <row r="519" spans="1:16" s="33" customFormat="1" ht="26.1" customHeight="1" x14ac:dyDescent="0.25">
      <c r="A519" s="15">
        <v>5</v>
      </c>
      <c r="B519" s="38" t="s">
        <v>84</v>
      </c>
      <c r="C519" s="15"/>
      <c r="D519" s="10" t="s">
        <v>30</v>
      </c>
      <c r="E519" s="15">
        <v>5</v>
      </c>
      <c r="F519" s="15">
        <f t="shared" si="74"/>
        <v>5</v>
      </c>
      <c r="G519" s="15"/>
      <c r="H519" s="15"/>
      <c r="I519" s="18">
        <v>476</v>
      </c>
      <c r="J519" s="18">
        <f t="shared" si="75"/>
        <v>2380</v>
      </c>
      <c r="K519" s="15"/>
      <c r="L519" s="15"/>
      <c r="M519" s="18">
        <f t="shared" si="76"/>
        <v>2380</v>
      </c>
      <c r="N519" s="15"/>
      <c r="O519" s="15"/>
      <c r="P519" s="22"/>
    </row>
    <row r="520" spans="1:16" s="33" customFormat="1" ht="26.1" customHeight="1" x14ac:dyDescent="0.25">
      <c r="A520" s="15">
        <v>6</v>
      </c>
      <c r="B520" s="38" t="s">
        <v>85</v>
      </c>
      <c r="C520" s="15"/>
      <c r="D520" s="10" t="s">
        <v>30</v>
      </c>
      <c r="E520" s="15">
        <v>4</v>
      </c>
      <c r="F520" s="15">
        <f t="shared" si="74"/>
        <v>4</v>
      </c>
      <c r="G520" s="15"/>
      <c r="H520" s="15"/>
      <c r="I520" s="18">
        <v>297.5</v>
      </c>
      <c r="J520" s="18">
        <f t="shared" si="75"/>
        <v>1190</v>
      </c>
      <c r="K520" s="15"/>
      <c r="L520" s="15"/>
      <c r="M520" s="18">
        <f t="shared" si="76"/>
        <v>1190</v>
      </c>
      <c r="N520" s="15"/>
      <c r="O520" s="15"/>
      <c r="P520" s="22"/>
    </row>
    <row r="521" spans="1:16" s="33" customFormat="1" ht="26.1" customHeight="1" x14ac:dyDescent="0.25">
      <c r="A521" s="15">
        <v>7</v>
      </c>
      <c r="B521" s="75" t="s">
        <v>237</v>
      </c>
      <c r="C521" s="15"/>
      <c r="D521" s="10" t="s">
        <v>30</v>
      </c>
      <c r="E521" s="15">
        <v>2</v>
      </c>
      <c r="F521" s="15">
        <f t="shared" si="74"/>
        <v>2</v>
      </c>
      <c r="G521" s="15"/>
      <c r="H521" s="15"/>
      <c r="I521" s="74">
        <v>142.80000000000001</v>
      </c>
      <c r="J521" s="18">
        <f t="shared" si="75"/>
        <v>285.60000000000002</v>
      </c>
      <c r="K521" s="15"/>
      <c r="L521" s="15"/>
      <c r="M521" s="18">
        <f t="shared" si="76"/>
        <v>285.60000000000002</v>
      </c>
      <c r="N521" s="15"/>
      <c r="O521" s="15"/>
      <c r="P521" s="22"/>
    </row>
    <row r="522" spans="1:16" s="33" customFormat="1" ht="26.1" customHeight="1" x14ac:dyDescent="0.25">
      <c r="A522" s="15">
        <v>8</v>
      </c>
      <c r="B522" s="38" t="s">
        <v>238</v>
      </c>
      <c r="C522" s="15"/>
      <c r="D522" s="10" t="s">
        <v>30</v>
      </c>
      <c r="E522" s="15">
        <v>7</v>
      </c>
      <c r="F522" s="15">
        <f t="shared" si="74"/>
        <v>7</v>
      </c>
      <c r="G522" s="15"/>
      <c r="H522" s="15"/>
      <c r="I522" s="18">
        <v>69.02</v>
      </c>
      <c r="J522" s="18">
        <f t="shared" si="75"/>
        <v>483.14</v>
      </c>
      <c r="K522" s="15"/>
      <c r="L522" s="15"/>
      <c r="M522" s="18">
        <f t="shared" si="76"/>
        <v>483.14</v>
      </c>
      <c r="N522" s="15"/>
      <c r="O522" s="15"/>
      <c r="P522" s="22"/>
    </row>
    <row r="523" spans="1:16" s="33" customFormat="1" ht="26.1" customHeight="1" x14ac:dyDescent="0.25">
      <c r="A523" s="15">
        <v>9</v>
      </c>
      <c r="B523" s="38" t="s">
        <v>239</v>
      </c>
      <c r="C523" s="15"/>
      <c r="D523" s="10" t="s">
        <v>30</v>
      </c>
      <c r="E523" s="15">
        <v>7</v>
      </c>
      <c r="F523" s="15">
        <f t="shared" si="74"/>
        <v>7</v>
      </c>
      <c r="G523" s="15"/>
      <c r="H523" s="15"/>
      <c r="I523" s="18">
        <v>94.01</v>
      </c>
      <c r="J523" s="18">
        <f t="shared" si="75"/>
        <v>658.07</v>
      </c>
      <c r="K523" s="15"/>
      <c r="L523" s="15"/>
      <c r="M523" s="18">
        <f t="shared" si="76"/>
        <v>658.07</v>
      </c>
      <c r="N523" s="15"/>
      <c r="O523" s="15"/>
      <c r="P523" s="22"/>
    </row>
    <row r="524" spans="1:16" s="33" customFormat="1" ht="26.1" customHeight="1" x14ac:dyDescent="0.25">
      <c r="A524" s="15">
        <v>10</v>
      </c>
      <c r="B524" s="14" t="s">
        <v>240</v>
      </c>
      <c r="C524" s="15"/>
      <c r="D524" s="10" t="s">
        <v>30</v>
      </c>
      <c r="E524" s="15">
        <v>7</v>
      </c>
      <c r="F524" s="15">
        <f t="shared" si="74"/>
        <v>7</v>
      </c>
      <c r="G524" s="15"/>
      <c r="H524" s="15"/>
      <c r="I524" s="74">
        <v>70.209999999999994</v>
      </c>
      <c r="J524" s="18">
        <f t="shared" si="75"/>
        <v>491.46999999999997</v>
      </c>
      <c r="K524" s="15"/>
      <c r="L524" s="15"/>
      <c r="M524" s="18">
        <f t="shared" si="76"/>
        <v>491.46999999999997</v>
      </c>
      <c r="N524" s="15"/>
      <c r="O524" s="15"/>
      <c r="P524" s="22"/>
    </row>
    <row r="525" spans="1:16" s="33" customFormat="1" ht="24.95" customHeight="1" x14ac:dyDescent="0.25">
      <c r="A525" s="111" t="s">
        <v>19</v>
      </c>
      <c r="B525" s="111"/>
      <c r="C525" s="15"/>
      <c r="D525" s="15"/>
      <c r="E525" s="15"/>
      <c r="F525" s="15"/>
      <c r="G525" s="15"/>
      <c r="H525" s="15"/>
      <c r="I525" s="18"/>
      <c r="J525" s="18"/>
      <c r="K525" s="15"/>
      <c r="L525" s="15"/>
      <c r="M525" s="41">
        <f>SUM(M515:M524)</f>
        <v>11313.329999999998</v>
      </c>
      <c r="N525" s="15"/>
      <c r="O525" s="15"/>
      <c r="P525" s="22"/>
    </row>
    <row r="526" spans="1:16" s="33" customFormat="1" ht="24.95" customHeight="1" x14ac:dyDescent="0.25">
      <c r="A526" s="111" t="s">
        <v>20</v>
      </c>
      <c r="B526" s="111"/>
      <c r="C526" s="15"/>
      <c r="D526" s="15"/>
      <c r="E526" s="15"/>
      <c r="F526" s="15"/>
      <c r="G526" s="15"/>
      <c r="H526" s="15"/>
      <c r="I526" s="18"/>
      <c r="J526" s="18"/>
      <c r="K526" s="15"/>
      <c r="L526" s="15"/>
      <c r="M526" s="41">
        <f>M525</f>
        <v>11313.329999999998</v>
      </c>
      <c r="N526" s="15"/>
      <c r="O526" s="15"/>
      <c r="P526" s="22"/>
    </row>
    <row r="527" spans="1:16" s="33" customFormat="1" ht="24.95" customHeight="1" x14ac:dyDescent="0.25">
      <c r="A527" s="119"/>
      <c r="B527" s="119"/>
      <c r="C527" s="119"/>
      <c r="D527" s="119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22"/>
    </row>
    <row r="528" spans="1:16" s="33" customFormat="1" ht="30" customHeight="1" x14ac:dyDescent="0.25">
      <c r="A528" s="119"/>
      <c r="B528" s="119"/>
      <c r="C528" s="116"/>
      <c r="D528" s="116"/>
      <c r="E528" s="116"/>
      <c r="F528" s="116"/>
      <c r="G528" s="116"/>
      <c r="H528" s="116"/>
      <c r="I528" s="63"/>
      <c r="J528" s="63"/>
      <c r="K528" s="127"/>
      <c r="L528" s="128"/>
      <c r="M528" s="71"/>
      <c r="N528" s="117"/>
      <c r="O528" s="117"/>
      <c r="P528" s="22"/>
    </row>
    <row r="529" spans="1:16" s="33" customFormat="1" ht="30" customHeight="1" x14ac:dyDescent="0.25">
      <c r="A529" s="119"/>
      <c r="B529" s="119"/>
      <c r="C529" s="117"/>
      <c r="D529" s="117"/>
      <c r="E529" s="117"/>
      <c r="F529" s="117"/>
      <c r="G529" s="117"/>
      <c r="H529" s="117"/>
      <c r="I529" s="66"/>
      <c r="J529" s="67"/>
      <c r="K529" s="120"/>
      <c r="L529" s="121"/>
      <c r="M529" s="67"/>
      <c r="N529" s="117"/>
      <c r="O529" s="117"/>
      <c r="P529" s="22"/>
    </row>
    <row r="530" spans="1:16" s="33" customFormat="1" ht="24.95" customHeight="1" x14ac:dyDescent="0.25">
      <c r="A530" s="122" t="s">
        <v>22</v>
      </c>
      <c r="B530" s="116"/>
      <c r="C530" s="122" t="s">
        <v>23</v>
      </c>
      <c r="D530" s="116"/>
      <c r="E530" s="116"/>
      <c r="F530" s="116"/>
      <c r="G530" s="116"/>
      <c r="H530" s="116"/>
      <c r="I530" s="116"/>
      <c r="J530" s="123" t="s">
        <v>233</v>
      </c>
      <c r="K530" s="124"/>
      <c r="L530" s="124"/>
      <c r="M530" s="124"/>
      <c r="N530" s="125"/>
      <c r="O530" s="119">
        <v>2</v>
      </c>
      <c r="P530" s="22"/>
    </row>
    <row r="531" spans="1:16" s="33" customFormat="1" ht="27.95" customHeight="1" x14ac:dyDescent="0.25">
      <c r="A531" s="116"/>
      <c r="B531" s="116"/>
      <c r="C531" s="116"/>
      <c r="D531" s="116"/>
      <c r="E531" s="116"/>
      <c r="F531" s="116"/>
      <c r="G531" s="116"/>
      <c r="H531" s="116"/>
      <c r="I531" s="116"/>
      <c r="J531" s="126" t="s">
        <v>196</v>
      </c>
      <c r="K531" s="126"/>
      <c r="L531" s="126"/>
      <c r="M531" s="126"/>
      <c r="N531" s="126"/>
      <c r="O531" s="119"/>
      <c r="P531" s="22"/>
    </row>
    <row r="532" spans="1:16" s="33" customFormat="1" ht="18" customHeight="1" x14ac:dyDescent="0.25">
      <c r="A532" s="116" t="s">
        <v>1</v>
      </c>
      <c r="B532" s="117" t="s">
        <v>2</v>
      </c>
      <c r="C532" s="118" t="s">
        <v>3</v>
      </c>
      <c r="D532" s="116" t="s">
        <v>4</v>
      </c>
      <c r="E532" s="117" t="s">
        <v>5</v>
      </c>
      <c r="F532" s="117"/>
      <c r="G532" s="117"/>
      <c r="H532" s="117"/>
      <c r="I532" s="116" t="s">
        <v>6</v>
      </c>
      <c r="J532" s="117" t="s">
        <v>7</v>
      </c>
      <c r="K532" s="117"/>
      <c r="L532" s="117"/>
      <c r="M532" s="116" t="s">
        <v>8</v>
      </c>
      <c r="N532" s="117" t="s">
        <v>9</v>
      </c>
      <c r="O532" s="117"/>
      <c r="P532" s="22"/>
    </row>
    <row r="533" spans="1:16" s="33" customFormat="1" ht="18" customHeight="1" x14ac:dyDescent="0.25">
      <c r="A533" s="116"/>
      <c r="B533" s="117"/>
      <c r="C533" s="118"/>
      <c r="D533" s="116"/>
      <c r="E533" s="117" t="s">
        <v>10</v>
      </c>
      <c r="F533" s="117"/>
      <c r="G533" s="117" t="s">
        <v>0</v>
      </c>
      <c r="H533" s="117"/>
      <c r="I533" s="116"/>
      <c r="J533" s="117" t="s">
        <v>11</v>
      </c>
      <c r="K533" s="117" t="s">
        <v>12</v>
      </c>
      <c r="L533" s="117"/>
      <c r="M533" s="116"/>
      <c r="N533" s="117" t="s">
        <v>13</v>
      </c>
      <c r="O533" s="116" t="s">
        <v>14</v>
      </c>
      <c r="P533" s="22"/>
    </row>
    <row r="534" spans="1:16" s="33" customFormat="1" ht="18" customHeight="1" x14ac:dyDescent="0.25">
      <c r="A534" s="116"/>
      <c r="B534" s="117"/>
      <c r="C534" s="118"/>
      <c r="D534" s="116"/>
      <c r="E534" s="15" t="s">
        <v>15</v>
      </c>
      <c r="F534" s="15" t="s">
        <v>16</v>
      </c>
      <c r="G534" s="15" t="s">
        <v>17</v>
      </c>
      <c r="H534" s="15" t="s">
        <v>18</v>
      </c>
      <c r="I534" s="116"/>
      <c r="J534" s="117"/>
      <c r="K534" s="15" t="s">
        <v>17</v>
      </c>
      <c r="L534" s="15" t="s">
        <v>18</v>
      </c>
      <c r="M534" s="116"/>
      <c r="N534" s="117"/>
      <c r="O534" s="116"/>
      <c r="P534" s="22"/>
    </row>
    <row r="535" spans="1:16" s="33" customFormat="1" ht="12.95" customHeight="1" x14ac:dyDescent="0.25">
      <c r="A535" s="39">
        <v>0</v>
      </c>
      <c r="B535" s="21">
        <v>1</v>
      </c>
      <c r="C535" s="21">
        <v>2</v>
      </c>
      <c r="D535" s="21">
        <v>3</v>
      </c>
      <c r="E535" s="21">
        <v>4</v>
      </c>
      <c r="F535" s="21">
        <v>5</v>
      </c>
      <c r="G535" s="21">
        <v>6</v>
      </c>
      <c r="H535" s="21">
        <v>7</v>
      </c>
      <c r="I535" s="21">
        <v>8</v>
      </c>
      <c r="J535" s="21">
        <v>9</v>
      </c>
      <c r="K535" s="21">
        <v>10</v>
      </c>
      <c r="L535" s="21">
        <v>11</v>
      </c>
      <c r="M535" s="21">
        <v>12</v>
      </c>
      <c r="N535" s="21">
        <v>13</v>
      </c>
      <c r="O535" s="21">
        <v>14</v>
      </c>
      <c r="P535" s="22"/>
    </row>
    <row r="536" spans="1:16" s="33" customFormat="1" ht="26.1" customHeight="1" x14ac:dyDescent="0.25">
      <c r="A536" s="15">
        <v>11</v>
      </c>
      <c r="B536" s="38" t="s">
        <v>241</v>
      </c>
      <c r="C536" s="15"/>
      <c r="D536" s="10" t="s">
        <v>30</v>
      </c>
      <c r="E536" s="15">
        <v>7</v>
      </c>
      <c r="F536" s="15">
        <f>E536</f>
        <v>7</v>
      </c>
      <c r="G536" s="15"/>
      <c r="H536" s="15"/>
      <c r="I536" s="18">
        <v>94.01</v>
      </c>
      <c r="J536" s="18">
        <f>SUM(E536*I536)</f>
        <v>658.07</v>
      </c>
      <c r="K536" s="15"/>
      <c r="L536" s="15"/>
      <c r="M536" s="18">
        <f>J536</f>
        <v>658.07</v>
      </c>
      <c r="N536" s="15"/>
      <c r="O536" s="15"/>
      <c r="P536" s="22"/>
    </row>
    <row r="537" spans="1:16" s="33" customFormat="1" ht="26.1" customHeight="1" x14ac:dyDescent="0.25">
      <c r="A537" s="15">
        <v>12</v>
      </c>
      <c r="B537" s="17" t="s">
        <v>242</v>
      </c>
      <c r="C537" s="15"/>
      <c r="D537" s="10" t="s">
        <v>30</v>
      </c>
      <c r="E537" s="15">
        <v>7</v>
      </c>
      <c r="F537" s="15">
        <f t="shared" ref="F537:F539" si="77">E537</f>
        <v>7</v>
      </c>
      <c r="G537" s="15"/>
      <c r="H537" s="15"/>
      <c r="I537" s="18">
        <v>47.6</v>
      </c>
      <c r="J537" s="18">
        <f t="shared" ref="J537:J539" si="78">SUM(E537*I537)</f>
        <v>333.2</v>
      </c>
      <c r="K537" s="15"/>
      <c r="L537" s="15"/>
      <c r="M537" s="18">
        <f t="shared" ref="M537:M539" si="79">J537</f>
        <v>333.2</v>
      </c>
      <c r="N537" s="15"/>
      <c r="O537" s="15"/>
      <c r="P537" s="22"/>
    </row>
    <row r="538" spans="1:16" s="33" customFormat="1" ht="26.1" customHeight="1" x14ac:dyDescent="0.25">
      <c r="A538" s="15">
        <v>13</v>
      </c>
      <c r="B538" s="38" t="s">
        <v>243</v>
      </c>
      <c r="C538" s="15"/>
      <c r="D538" s="10" t="s">
        <v>30</v>
      </c>
      <c r="E538" s="15">
        <v>7</v>
      </c>
      <c r="F538" s="15">
        <f t="shared" si="77"/>
        <v>7</v>
      </c>
      <c r="G538" s="15"/>
      <c r="H538" s="15"/>
      <c r="I538" s="18">
        <v>85.6</v>
      </c>
      <c r="J538" s="18">
        <f t="shared" si="78"/>
        <v>599.19999999999993</v>
      </c>
      <c r="K538" s="15"/>
      <c r="L538" s="15"/>
      <c r="M538" s="18">
        <f t="shared" si="79"/>
        <v>599.19999999999993</v>
      </c>
      <c r="N538" s="15"/>
      <c r="O538" s="15"/>
      <c r="P538" s="22"/>
    </row>
    <row r="539" spans="1:16" s="33" customFormat="1" ht="26.1" customHeight="1" x14ac:dyDescent="0.25">
      <c r="A539" s="15">
        <v>14</v>
      </c>
      <c r="B539" s="17" t="s">
        <v>244</v>
      </c>
      <c r="C539" s="15"/>
      <c r="D539" s="10" t="s">
        <v>30</v>
      </c>
      <c r="E539" s="15">
        <v>7</v>
      </c>
      <c r="F539" s="15">
        <f t="shared" si="77"/>
        <v>7</v>
      </c>
      <c r="G539" s="15"/>
      <c r="H539" s="15"/>
      <c r="I539" s="18">
        <v>73.78</v>
      </c>
      <c r="J539" s="18">
        <f t="shared" si="78"/>
        <v>516.46</v>
      </c>
      <c r="K539" s="15"/>
      <c r="L539" s="15"/>
      <c r="M539" s="18">
        <f t="shared" si="79"/>
        <v>516.46</v>
      </c>
      <c r="N539" s="15"/>
      <c r="O539" s="15"/>
      <c r="P539" s="22"/>
    </row>
    <row r="540" spans="1:16" s="33" customFormat="1" ht="26.1" customHeight="1" x14ac:dyDescent="0.25">
      <c r="A540" s="15"/>
      <c r="B540" s="17"/>
      <c r="C540" s="15"/>
      <c r="D540" s="10"/>
      <c r="E540" s="15"/>
      <c r="F540" s="15"/>
      <c r="G540" s="15"/>
      <c r="H540" s="15"/>
      <c r="I540" s="18"/>
      <c r="J540" s="18"/>
      <c r="K540" s="15"/>
      <c r="L540" s="15"/>
      <c r="M540" s="18"/>
      <c r="N540" s="15"/>
      <c r="O540" s="15"/>
      <c r="P540" s="22"/>
    </row>
    <row r="541" spans="1:16" s="33" customFormat="1" ht="26.1" customHeight="1" x14ac:dyDescent="0.25">
      <c r="A541" s="15"/>
      <c r="B541" s="17"/>
      <c r="C541" s="15"/>
      <c r="D541" s="10"/>
      <c r="E541" s="15"/>
      <c r="F541" s="15"/>
      <c r="G541" s="15"/>
      <c r="H541" s="15"/>
      <c r="I541" s="18"/>
      <c r="J541" s="18"/>
      <c r="K541" s="15"/>
      <c r="L541" s="15"/>
      <c r="M541" s="18"/>
      <c r="N541" s="15"/>
      <c r="O541" s="15"/>
      <c r="P541" s="22"/>
    </row>
    <row r="542" spans="1:16" s="33" customFormat="1" ht="26.1" customHeight="1" x14ac:dyDescent="0.25">
      <c r="A542" s="15"/>
      <c r="B542" s="75"/>
      <c r="C542" s="15"/>
      <c r="D542" s="10"/>
      <c r="E542" s="15"/>
      <c r="F542" s="15"/>
      <c r="G542" s="15"/>
      <c r="H542" s="15"/>
      <c r="I542" s="74"/>
      <c r="J542" s="18"/>
      <c r="K542" s="15"/>
      <c r="L542" s="15"/>
      <c r="M542" s="18"/>
      <c r="N542" s="15"/>
      <c r="O542" s="15"/>
      <c r="P542" s="22"/>
    </row>
    <row r="543" spans="1:16" s="33" customFormat="1" ht="26.1" customHeight="1" x14ac:dyDescent="0.25">
      <c r="A543" s="15"/>
      <c r="B543" s="17"/>
      <c r="C543" s="15"/>
      <c r="D543" s="10"/>
      <c r="E543" s="15"/>
      <c r="F543" s="15"/>
      <c r="G543" s="15"/>
      <c r="H543" s="15"/>
      <c r="I543" s="18"/>
      <c r="J543" s="18"/>
      <c r="K543" s="15"/>
      <c r="L543" s="15"/>
      <c r="M543" s="18"/>
      <c r="N543" s="15"/>
      <c r="O543" s="15"/>
      <c r="P543" s="22"/>
    </row>
    <row r="544" spans="1:16" s="33" customFormat="1" ht="26.1" customHeight="1" x14ac:dyDescent="0.25">
      <c r="A544" s="15"/>
      <c r="B544" s="17"/>
      <c r="C544" s="15"/>
      <c r="D544" s="10"/>
      <c r="E544" s="15"/>
      <c r="F544" s="15"/>
      <c r="G544" s="15"/>
      <c r="H544" s="15"/>
      <c r="I544" s="18"/>
      <c r="J544" s="18"/>
      <c r="K544" s="15"/>
      <c r="L544" s="15"/>
      <c r="M544" s="18"/>
      <c r="N544" s="15"/>
      <c r="O544" s="15"/>
      <c r="P544" s="22"/>
    </row>
    <row r="545" spans="1:16" s="33" customFormat="1" ht="26.1" customHeight="1" x14ac:dyDescent="0.25">
      <c r="A545" s="64" t="s">
        <v>19</v>
      </c>
      <c r="B545" s="64"/>
      <c r="C545" s="15"/>
      <c r="D545" s="10"/>
      <c r="E545" s="15"/>
      <c r="F545" s="15"/>
      <c r="G545" s="15"/>
      <c r="H545" s="15"/>
      <c r="I545" s="74"/>
      <c r="J545" s="18"/>
      <c r="K545" s="15"/>
      <c r="L545" s="15"/>
      <c r="M545" s="41">
        <f>SUM(M536:M544)</f>
        <v>2106.9299999999998</v>
      </c>
      <c r="N545" s="15"/>
      <c r="O545" s="15"/>
      <c r="P545" s="22"/>
    </row>
    <row r="546" spans="1:16" s="33" customFormat="1" ht="24.95" customHeight="1" x14ac:dyDescent="0.25">
      <c r="A546" s="111" t="s">
        <v>20</v>
      </c>
      <c r="B546" s="111"/>
      <c r="C546" s="15"/>
      <c r="D546" s="15"/>
      <c r="E546" s="15"/>
      <c r="F546" s="15"/>
      <c r="G546" s="15"/>
      <c r="H546" s="15"/>
      <c r="I546" s="18"/>
      <c r="J546" s="18"/>
      <c r="K546" s="15"/>
      <c r="L546" s="15"/>
      <c r="M546" s="41">
        <f>SUM(M525,M545)</f>
        <v>13420.259999999998</v>
      </c>
      <c r="N546" s="15"/>
      <c r="O546" s="15"/>
      <c r="P546" s="22"/>
    </row>
    <row r="547" spans="1:16" s="33" customFormat="1" ht="24.95" customHeight="1" x14ac:dyDescent="0.25">
      <c r="A547" s="112" t="s">
        <v>245</v>
      </c>
      <c r="B547" s="112"/>
      <c r="C547" s="15"/>
      <c r="D547" s="15"/>
      <c r="E547" s="15"/>
      <c r="F547" s="15"/>
      <c r="G547" s="15"/>
      <c r="H547" s="15"/>
      <c r="I547" s="18"/>
      <c r="J547" s="18"/>
      <c r="K547" s="15"/>
      <c r="L547" s="113">
        <f>SUM(M399,M420,M441,M462,M483,M504,M525,M545)</f>
        <v>220787.28</v>
      </c>
      <c r="M547" s="114"/>
      <c r="N547" s="115"/>
      <c r="O547" s="15"/>
      <c r="P547" s="22"/>
    </row>
  </sheetData>
  <mergeCells count="940">
    <mergeCell ref="A5:O5"/>
    <mergeCell ref="A6:B7"/>
    <mergeCell ref="C6:I7"/>
    <mergeCell ref="J6:N6"/>
    <mergeCell ref="O6:O7"/>
    <mergeCell ref="J7:N7"/>
    <mergeCell ref="A8:A10"/>
    <mergeCell ref="B8:B10"/>
    <mergeCell ref="C8:C10"/>
    <mergeCell ref="D8:D10"/>
    <mergeCell ref="E8:H8"/>
    <mergeCell ref="I8:I10"/>
    <mergeCell ref="J8:L8"/>
    <mergeCell ref="M8:M10"/>
    <mergeCell ref="N8:O8"/>
    <mergeCell ref="E9:F9"/>
    <mergeCell ref="G9:H9"/>
    <mergeCell ref="J9:J10"/>
    <mergeCell ref="K9:L9"/>
    <mergeCell ref="N9:N10"/>
    <mergeCell ref="O9:O10"/>
    <mergeCell ref="A21:B21"/>
    <mergeCell ref="A22:B22"/>
    <mergeCell ref="A23:B24"/>
    <mergeCell ref="C23:I23"/>
    <mergeCell ref="J23:M23"/>
    <mergeCell ref="N23:O23"/>
    <mergeCell ref="C24:D24"/>
    <mergeCell ref="E24:F24"/>
    <mergeCell ref="G24:H24"/>
    <mergeCell ref="N24:O24"/>
    <mergeCell ref="K24:L24"/>
    <mergeCell ref="A25:B25"/>
    <mergeCell ref="C25:D25"/>
    <mergeCell ref="E25:F25"/>
    <mergeCell ref="G25:H25"/>
    <mergeCell ref="N25:O25"/>
    <mergeCell ref="A26:B27"/>
    <mergeCell ref="C26:I27"/>
    <mergeCell ref="J26:N26"/>
    <mergeCell ref="O26:O27"/>
    <mergeCell ref="J27:N27"/>
    <mergeCell ref="K25:L25"/>
    <mergeCell ref="A28:A30"/>
    <mergeCell ref="B28:B30"/>
    <mergeCell ref="C28:C30"/>
    <mergeCell ref="D28:D30"/>
    <mergeCell ref="E28:H28"/>
    <mergeCell ref="I28:I30"/>
    <mergeCell ref="J28:L28"/>
    <mergeCell ref="M28:M30"/>
    <mergeCell ref="N28:O28"/>
    <mergeCell ref="E29:F29"/>
    <mergeCell ref="G29:H29"/>
    <mergeCell ref="J29:J30"/>
    <mergeCell ref="K29:L29"/>
    <mergeCell ref="N29:N30"/>
    <mergeCell ref="O29:O30"/>
    <mergeCell ref="A42:B42"/>
    <mergeCell ref="A43:B43"/>
    <mergeCell ref="A44:B45"/>
    <mergeCell ref="C44:I44"/>
    <mergeCell ref="J44:M44"/>
    <mergeCell ref="N44:O44"/>
    <mergeCell ref="C45:D45"/>
    <mergeCell ref="E45:F45"/>
    <mergeCell ref="G45:H45"/>
    <mergeCell ref="N45:O45"/>
    <mergeCell ref="K45:L45"/>
    <mergeCell ref="A46:B46"/>
    <mergeCell ref="C46:D46"/>
    <mergeCell ref="E46:F46"/>
    <mergeCell ref="G46:H46"/>
    <mergeCell ref="N46:O46"/>
    <mergeCell ref="A47:B48"/>
    <mergeCell ref="C47:I48"/>
    <mergeCell ref="J47:N47"/>
    <mergeCell ref="O47:O48"/>
    <mergeCell ref="J48:N48"/>
    <mergeCell ref="K46:L46"/>
    <mergeCell ref="E49:H49"/>
    <mergeCell ref="I49:I51"/>
    <mergeCell ref="J49:L49"/>
    <mergeCell ref="M49:M51"/>
    <mergeCell ref="N49:O49"/>
    <mergeCell ref="E50:F50"/>
    <mergeCell ref="G50:H50"/>
    <mergeCell ref="J50:J51"/>
    <mergeCell ref="K50:L50"/>
    <mergeCell ref="N50:N51"/>
    <mergeCell ref="O50:O51"/>
    <mergeCell ref="A63:B63"/>
    <mergeCell ref="A64:B64"/>
    <mergeCell ref="N66:O66"/>
    <mergeCell ref="A67:B67"/>
    <mergeCell ref="C67:D67"/>
    <mergeCell ref="E67:F67"/>
    <mergeCell ref="G67:H67"/>
    <mergeCell ref="N67:O67"/>
    <mergeCell ref="A65:B66"/>
    <mergeCell ref="C65:I65"/>
    <mergeCell ref="J65:M65"/>
    <mergeCell ref="N65:O65"/>
    <mergeCell ref="C66:D66"/>
    <mergeCell ref="E66:F66"/>
    <mergeCell ref="G66:H66"/>
    <mergeCell ref="K66:L66"/>
    <mergeCell ref="K67:L67"/>
    <mergeCell ref="A49:A51"/>
    <mergeCell ref="B49:B51"/>
    <mergeCell ref="C49:C51"/>
    <mergeCell ref="D49:D51"/>
    <mergeCell ref="N87:O87"/>
    <mergeCell ref="A68:B69"/>
    <mergeCell ref="C68:I69"/>
    <mergeCell ref="J68:N68"/>
    <mergeCell ref="O68:O69"/>
    <mergeCell ref="J69:N69"/>
    <mergeCell ref="A70:A72"/>
    <mergeCell ref="B70:B72"/>
    <mergeCell ref="C70:C72"/>
    <mergeCell ref="D70:D72"/>
    <mergeCell ref="E70:H70"/>
    <mergeCell ref="I70:I72"/>
    <mergeCell ref="J70:L70"/>
    <mergeCell ref="M70:M72"/>
    <mergeCell ref="N70:O70"/>
    <mergeCell ref="E71:F71"/>
    <mergeCell ref="G71:H71"/>
    <mergeCell ref="J71:J72"/>
    <mergeCell ref="K71:L71"/>
    <mergeCell ref="N71:N72"/>
    <mergeCell ref="O71:O72"/>
    <mergeCell ref="A84:B84"/>
    <mergeCell ref="A85:B85"/>
    <mergeCell ref="A86:B87"/>
    <mergeCell ref="C86:I86"/>
    <mergeCell ref="A91:A93"/>
    <mergeCell ref="B91:B93"/>
    <mergeCell ref="C91:C93"/>
    <mergeCell ref="D91:D93"/>
    <mergeCell ref="E91:H91"/>
    <mergeCell ref="I91:I93"/>
    <mergeCell ref="J91:L91"/>
    <mergeCell ref="M91:M93"/>
    <mergeCell ref="N91:O91"/>
    <mergeCell ref="E92:F92"/>
    <mergeCell ref="G92:H92"/>
    <mergeCell ref="J92:J93"/>
    <mergeCell ref="K92:L92"/>
    <mergeCell ref="N92:N93"/>
    <mergeCell ref="O92:O93"/>
    <mergeCell ref="J86:M86"/>
    <mergeCell ref="N86:O86"/>
    <mergeCell ref="C87:D87"/>
    <mergeCell ref="E87:F87"/>
    <mergeCell ref="G87:H87"/>
    <mergeCell ref="A88:B88"/>
    <mergeCell ref="C88:D88"/>
    <mergeCell ref="E88:F88"/>
    <mergeCell ref="G88:H88"/>
    <mergeCell ref="N88:O88"/>
    <mergeCell ref="A89:B90"/>
    <mergeCell ref="C89:I90"/>
    <mergeCell ref="J89:N89"/>
    <mergeCell ref="O89:O90"/>
    <mergeCell ref="J90:N90"/>
    <mergeCell ref="K87:L87"/>
    <mergeCell ref="K88:L88"/>
    <mergeCell ref="N109:O109"/>
    <mergeCell ref="A110:B111"/>
    <mergeCell ref="C110:I111"/>
    <mergeCell ref="J110:N110"/>
    <mergeCell ref="O110:O111"/>
    <mergeCell ref="J111:N111"/>
    <mergeCell ref="A105:B105"/>
    <mergeCell ref="A106:B106"/>
    <mergeCell ref="A107:B108"/>
    <mergeCell ref="C107:I107"/>
    <mergeCell ref="J107:M107"/>
    <mergeCell ref="N107:O107"/>
    <mergeCell ref="C108:D108"/>
    <mergeCell ref="E108:F108"/>
    <mergeCell ref="G108:H108"/>
    <mergeCell ref="N108:O108"/>
    <mergeCell ref="N128:O128"/>
    <mergeCell ref="C129:D129"/>
    <mergeCell ref="E129:F129"/>
    <mergeCell ref="G129:H129"/>
    <mergeCell ref="N129:O129"/>
    <mergeCell ref="A112:A114"/>
    <mergeCell ref="B112:B114"/>
    <mergeCell ref="C112:C114"/>
    <mergeCell ref="D112:D114"/>
    <mergeCell ref="E112:H112"/>
    <mergeCell ref="I112:I114"/>
    <mergeCell ref="J112:L112"/>
    <mergeCell ref="M112:M114"/>
    <mergeCell ref="N112:O112"/>
    <mergeCell ref="E113:F113"/>
    <mergeCell ref="G113:H113"/>
    <mergeCell ref="J113:J114"/>
    <mergeCell ref="K113:L113"/>
    <mergeCell ref="N113:N114"/>
    <mergeCell ref="O113:O114"/>
    <mergeCell ref="N149:O149"/>
    <mergeCell ref="C150:D150"/>
    <mergeCell ref="E150:F150"/>
    <mergeCell ref="G150:H150"/>
    <mergeCell ref="A130:B130"/>
    <mergeCell ref="C130:D130"/>
    <mergeCell ref="E130:F130"/>
    <mergeCell ref="G130:H130"/>
    <mergeCell ref="N130:O130"/>
    <mergeCell ref="A131:B132"/>
    <mergeCell ref="C131:I132"/>
    <mergeCell ref="J131:N131"/>
    <mergeCell ref="O131:O132"/>
    <mergeCell ref="J132:N132"/>
    <mergeCell ref="N133:O133"/>
    <mergeCell ref="E134:F134"/>
    <mergeCell ref="G134:H134"/>
    <mergeCell ref="J134:J135"/>
    <mergeCell ref="K134:L134"/>
    <mergeCell ref="N134:N135"/>
    <mergeCell ref="O134:O135"/>
    <mergeCell ref="A133:A135"/>
    <mergeCell ref="B133:B135"/>
    <mergeCell ref="C133:C135"/>
    <mergeCell ref="D133:D135"/>
    <mergeCell ref="E133:H133"/>
    <mergeCell ref="I133:I135"/>
    <mergeCell ref="J133:L133"/>
    <mergeCell ref="M133:M135"/>
    <mergeCell ref="N150:O150"/>
    <mergeCell ref="N151:O151"/>
    <mergeCell ref="A172:B172"/>
    <mergeCell ref="C172:D172"/>
    <mergeCell ref="E172:F172"/>
    <mergeCell ref="G172:H172"/>
    <mergeCell ref="N172:O172"/>
    <mergeCell ref="A167:B167"/>
    <mergeCell ref="L169:N169"/>
    <mergeCell ref="A152:B153"/>
    <mergeCell ref="C152:I153"/>
    <mergeCell ref="J152:N152"/>
    <mergeCell ref="O152:O153"/>
    <mergeCell ref="J153:N153"/>
    <mergeCell ref="C170:I170"/>
    <mergeCell ref="J170:M170"/>
    <mergeCell ref="N170:O170"/>
    <mergeCell ref="C171:D171"/>
    <mergeCell ref="E151:F151"/>
    <mergeCell ref="G171:H171"/>
    <mergeCell ref="N171:O171"/>
    <mergeCell ref="A151:B151"/>
    <mergeCell ref="N154:O154"/>
    <mergeCell ref="E155:F155"/>
    <mergeCell ref="G155:H155"/>
    <mergeCell ref="J155:J156"/>
    <mergeCell ref="K155:L155"/>
    <mergeCell ref="N155:N156"/>
    <mergeCell ref="O155:O156"/>
    <mergeCell ref="A168:B168"/>
    <mergeCell ref="A169:B169"/>
    <mergeCell ref="A154:A156"/>
    <mergeCell ref="B154:B156"/>
    <mergeCell ref="C154:C156"/>
    <mergeCell ref="D154:D156"/>
    <mergeCell ref="E154:H154"/>
    <mergeCell ref="I154:I156"/>
    <mergeCell ref="J154:L154"/>
    <mergeCell ref="M154:M156"/>
    <mergeCell ref="A170:B171"/>
    <mergeCell ref="K171:L171"/>
    <mergeCell ref="K172:L172"/>
    <mergeCell ref="K150:L150"/>
    <mergeCell ref="K151:L151"/>
    <mergeCell ref="K129:L129"/>
    <mergeCell ref="K130:L130"/>
    <mergeCell ref="K108:L108"/>
    <mergeCell ref="K109:L109"/>
    <mergeCell ref="C151:D151"/>
    <mergeCell ref="A148:B148"/>
    <mergeCell ref="A149:B150"/>
    <mergeCell ref="C149:I149"/>
    <mergeCell ref="J149:M149"/>
    <mergeCell ref="A147:B147"/>
    <mergeCell ref="A126:B126"/>
    <mergeCell ref="A127:B127"/>
    <mergeCell ref="A128:B129"/>
    <mergeCell ref="C128:I128"/>
    <mergeCell ref="J128:M128"/>
    <mergeCell ref="A109:B109"/>
    <mergeCell ref="C109:D109"/>
    <mergeCell ref="E109:F109"/>
    <mergeCell ref="G109:H109"/>
    <mergeCell ref="G151:H151"/>
    <mergeCell ref="E171:F171"/>
    <mergeCell ref="A174:O174"/>
    <mergeCell ref="A175:B176"/>
    <mergeCell ref="C175:I176"/>
    <mergeCell ref="J175:N175"/>
    <mergeCell ref="O175:O176"/>
    <mergeCell ref="J176:N176"/>
    <mergeCell ref="A177:A179"/>
    <mergeCell ref="B177:B179"/>
    <mergeCell ref="C177:C179"/>
    <mergeCell ref="D177:D179"/>
    <mergeCell ref="E177:H177"/>
    <mergeCell ref="I177:I179"/>
    <mergeCell ref="J177:L177"/>
    <mergeCell ref="M177:M179"/>
    <mergeCell ref="N177:O177"/>
    <mergeCell ref="E178:F178"/>
    <mergeCell ref="G178:H178"/>
    <mergeCell ref="J178:J179"/>
    <mergeCell ref="K178:L178"/>
    <mergeCell ref="N178:N179"/>
    <mergeCell ref="O178:O179"/>
    <mergeCell ref="A190:B190"/>
    <mergeCell ref="A191:B191"/>
    <mergeCell ref="A192:B193"/>
    <mergeCell ref="C192:I192"/>
    <mergeCell ref="J192:M192"/>
    <mergeCell ref="N192:O192"/>
    <mergeCell ref="C193:D193"/>
    <mergeCell ref="E193:F193"/>
    <mergeCell ref="G193:H193"/>
    <mergeCell ref="K193:L193"/>
    <mergeCell ref="N193:O193"/>
    <mergeCell ref="A194:B194"/>
    <mergeCell ref="C194:D194"/>
    <mergeCell ref="E194:F194"/>
    <mergeCell ref="G194:H194"/>
    <mergeCell ref="K194:L194"/>
    <mergeCell ref="N194:O194"/>
    <mergeCell ref="A195:B196"/>
    <mergeCell ref="C195:I196"/>
    <mergeCell ref="J195:N195"/>
    <mergeCell ref="O195:O196"/>
    <mergeCell ref="J196:N196"/>
    <mergeCell ref="A197:A199"/>
    <mergeCell ref="B197:B199"/>
    <mergeCell ref="C197:C199"/>
    <mergeCell ref="D197:D199"/>
    <mergeCell ref="E197:H197"/>
    <mergeCell ref="I197:I199"/>
    <mergeCell ref="J197:L197"/>
    <mergeCell ref="M197:M199"/>
    <mergeCell ref="N197:O197"/>
    <mergeCell ref="E198:F198"/>
    <mergeCell ref="G198:H198"/>
    <mergeCell ref="J198:J199"/>
    <mergeCell ref="K198:L198"/>
    <mergeCell ref="N198:N199"/>
    <mergeCell ref="O198:O199"/>
    <mergeCell ref="A211:B211"/>
    <mergeCell ref="A212:B212"/>
    <mergeCell ref="A213:B214"/>
    <mergeCell ref="C213:I213"/>
    <mergeCell ref="J213:M213"/>
    <mergeCell ref="N213:O213"/>
    <mergeCell ref="C214:D214"/>
    <mergeCell ref="E214:F214"/>
    <mergeCell ref="G214:H214"/>
    <mergeCell ref="K214:L214"/>
    <mergeCell ref="N214:O214"/>
    <mergeCell ref="A215:B215"/>
    <mergeCell ref="C215:D215"/>
    <mergeCell ref="E215:F215"/>
    <mergeCell ref="G215:H215"/>
    <mergeCell ref="K215:L215"/>
    <mergeCell ref="N215:O215"/>
    <mergeCell ref="A216:B217"/>
    <mergeCell ref="C216:I217"/>
    <mergeCell ref="J216:N216"/>
    <mergeCell ref="O216:O217"/>
    <mergeCell ref="J217:N217"/>
    <mergeCell ref="A218:A220"/>
    <mergeCell ref="B218:B220"/>
    <mergeCell ref="C218:C220"/>
    <mergeCell ref="D218:D220"/>
    <mergeCell ref="E218:H218"/>
    <mergeCell ref="I218:I220"/>
    <mergeCell ref="J218:L218"/>
    <mergeCell ref="M218:M220"/>
    <mergeCell ref="N218:O218"/>
    <mergeCell ref="E219:F219"/>
    <mergeCell ref="G219:H219"/>
    <mergeCell ref="J219:J220"/>
    <mergeCell ref="K219:L219"/>
    <mergeCell ref="N219:N220"/>
    <mergeCell ref="O219:O220"/>
    <mergeCell ref="A232:B232"/>
    <mergeCell ref="A233:B233"/>
    <mergeCell ref="A234:B235"/>
    <mergeCell ref="C234:I234"/>
    <mergeCell ref="J234:M234"/>
    <mergeCell ref="N234:O234"/>
    <mergeCell ref="C235:D235"/>
    <mergeCell ref="E235:F235"/>
    <mergeCell ref="G235:H235"/>
    <mergeCell ref="K235:L235"/>
    <mergeCell ref="N235:O235"/>
    <mergeCell ref="A236:B236"/>
    <mergeCell ref="C236:D236"/>
    <mergeCell ref="E236:F236"/>
    <mergeCell ref="G236:H236"/>
    <mergeCell ref="K236:L236"/>
    <mergeCell ref="N236:O236"/>
    <mergeCell ref="A237:B238"/>
    <mergeCell ref="C237:I238"/>
    <mergeCell ref="J237:N237"/>
    <mergeCell ref="O237:O238"/>
    <mergeCell ref="J238:N238"/>
    <mergeCell ref="A239:A241"/>
    <mergeCell ref="B239:B241"/>
    <mergeCell ref="C239:C241"/>
    <mergeCell ref="D239:D241"/>
    <mergeCell ref="E239:H239"/>
    <mergeCell ref="I239:I241"/>
    <mergeCell ref="J239:L239"/>
    <mergeCell ref="M239:M241"/>
    <mergeCell ref="N239:O239"/>
    <mergeCell ref="E240:F240"/>
    <mergeCell ref="G240:H240"/>
    <mergeCell ref="J240:J241"/>
    <mergeCell ref="K240:L240"/>
    <mergeCell ref="N240:N241"/>
    <mergeCell ref="O240:O241"/>
    <mergeCell ref="A253:B253"/>
    <mergeCell ref="A254:B254"/>
    <mergeCell ref="A255:B256"/>
    <mergeCell ref="C255:I255"/>
    <mergeCell ref="J255:M255"/>
    <mergeCell ref="N255:O255"/>
    <mergeCell ref="C256:D256"/>
    <mergeCell ref="E256:F256"/>
    <mergeCell ref="G256:H256"/>
    <mergeCell ref="K256:L256"/>
    <mergeCell ref="N256:O256"/>
    <mergeCell ref="A257:B257"/>
    <mergeCell ref="C257:D257"/>
    <mergeCell ref="E257:F257"/>
    <mergeCell ref="G257:H257"/>
    <mergeCell ref="K257:L257"/>
    <mergeCell ref="N257:O257"/>
    <mergeCell ref="A258:B259"/>
    <mergeCell ref="C258:I259"/>
    <mergeCell ref="J258:N258"/>
    <mergeCell ref="O258:O259"/>
    <mergeCell ref="J259:N259"/>
    <mergeCell ref="A260:A262"/>
    <mergeCell ref="B260:B262"/>
    <mergeCell ref="C260:C262"/>
    <mergeCell ref="D260:D262"/>
    <mergeCell ref="E260:H260"/>
    <mergeCell ref="I260:I262"/>
    <mergeCell ref="J260:L260"/>
    <mergeCell ref="M260:M262"/>
    <mergeCell ref="N260:O260"/>
    <mergeCell ref="E261:F261"/>
    <mergeCell ref="G261:H261"/>
    <mergeCell ref="J261:J262"/>
    <mergeCell ref="K261:L261"/>
    <mergeCell ref="N261:N262"/>
    <mergeCell ref="O261:O262"/>
    <mergeCell ref="A274:B274"/>
    <mergeCell ref="A275:B275"/>
    <mergeCell ref="A276:B277"/>
    <mergeCell ref="C276:I276"/>
    <mergeCell ref="J276:M276"/>
    <mergeCell ref="N276:O276"/>
    <mergeCell ref="C277:D277"/>
    <mergeCell ref="E277:F277"/>
    <mergeCell ref="G277:H277"/>
    <mergeCell ref="K277:L277"/>
    <mergeCell ref="N277:O277"/>
    <mergeCell ref="A278:B278"/>
    <mergeCell ref="C278:D278"/>
    <mergeCell ref="E278:F278"/>
    <mergeCell ref="G278:H278"/>
    <mergeCell ref="K278:L278"/>
    <mergeCell ref="N278:O278"/>
    <mergeCell ref="A279:B280"/>
    <mergeCell ref="C279:I280"/>
    <mergeCell ref="J279:N279"/>
    <mergeCell ref="O279:O280"/>
    <mergeCell ref="J280:N280"/>
    <mergeCell ref="A281:A283"/>
    <mergeCell ref="B281:B283"/>
    <mergeCell ref="C281:C283"/>
    <mergeCell ref="D281:D283"/>
    <mergeCell ref="E281:H281"/>
    <mergeCell ref="I281:I283"/>
    <mergeCell ref="J281:L281"/>
    <mergeCell ref="M281:M283"/>
    <mergeCell ref="N281:O281"/>
    <mergeCell ref="E282:F282"/>
    <mergeCell ref="G282:H282"/>
    <mergeCell ref="J282:J283"/>
    <mergeCell ref="K282:L282"/>
    <mergeCell ref="N282:N283"/>
    <mergeCell ref="O282:O283"/>
    <mergeCell ref="A295:B295"/>
    <mergeCell ref="A296:B296"/>
    <mergeCell ref="A297:B298"/>
    <mergeCell ref="C297:I297"/>
    <mergeCell ref="J297:M297"/>
    <mergeCell ref="N297:O297"/>
    <mergeCell ref="C298:D298"/>
    <mergeCell ref="E298:F298"/>
    <mergeCell ref="G298:H298"/>
    <mergeCell ref="K298:L298"/>
    <mergeCell ref="N298:O298"/>
    <mergeCell ref="A299:B299"/>
    <mergeCell ref="C299:D299"/>
    <mergeCell ref="E299:F299"/>
    <mergeCell ref="G299:H299"/>
    <mergeCell ref="K299:L299"/>
    <mergeCell ref="N299:O299"/>
    <mergeCell ref="A300:B301"/>
    <mergeCell ref="C300:I301"/>
    <mergeCell ref="J300:N300"/>
    <mergeCell ref="O300:O301"/>
    <mergeCell ref="J301:N301"/>
    <mergeCell ref="A302:A304"/>
    <mergeCell ref="B302:B304"/>
    <mergeCell ref="C302:C304"/>
    <mergeCell ref="D302:D304"/>
    <mergeCell ref="E302:H302"/>
    <mergeCell ref="I302:I304"/>
    <mergeCell ref="J302:L302"/>
    <mergeCell ref="M302:M304"/>
    <mergeCell ref="N302:O302"/>
    <mergeCell ref="E303:F303"/>
    <mergeCell ref="G303:H303"/>
    <mergeCell ref="J303:J304"/>
    <mergeCell ref="K303:L303"/>
    <mergeCell ref="N303:N304"/>
    <mergeCell ref="O303:O304"/>
    <mergeCell ref="A316:B316"/>
    <mergeCell ref="A317:B317"/>
    <mergeCell ref="A318:B319"/>
    <mergeCell ref="C318:I318"/>
    <mergeCell ref="J318:M318"/>
    <mergeCell ref="N318:O318"/>
    <mergeCell ref="C319:D319"/>
    <mergeCell ref="E319:F319"/>
    <mergeCell ref="G319:H319"/>
    <mergeCell ref="K319:L319"/>
    <mergeCell ref="N319:O319"/>
    <mergeCell ref="A320:B320"/>
    <mergeCell ref="C320:D320"/>
    <mergeCell ref="E320:F320"/>
    <mergeCell ref="G320:H320"/>
    <mergeCell ref="K320:L320"/>
    <mergeCell ref="N320:O320"/>
    <mergeCell ref="A321:B322"/>
    <mergeCell ref="C321:I322"/>
    <mergeCell ref="J321:N321"/>
    <mergeCell ref="O321:O322"/>
    <mergeCell ref="J322:N322"/>
    <mergeCell ref="A323:A325"/>
    <mergeCell ref="B323:B325"/>
    <mergeCell ref="C323:C325"/>
    <mergeCell ref="D323:D325"/>
    <mergeCell ref="E323:H323"/>
    <mergeCell ref="I323:I325"/>
    <mergeCell ref="J323:L323"/>
    <mergeCell ref="M323:M325"/>
    <mergeCell ref="N323:O323"/>
    <mergeCell ref="E324:F324"/>
    <mergeCell ref="G324:H324"/>
    <mergeCell ref="J324:J325"/>
    <mergeCell ref="K324:L324"/>
    <mergeCell ref="N324:N325"/>
    <mergeCell ref="O324:O325"/>
    <mergeCell ref="A337:B337"/>
    <mergeCell ref="A338:B338"/>
    <mergeCell ref="A339:B340"/>
    <mergeCell ref="C339:I339"/>
    <mergeCell ref="J339:M339"/>
    <mergeCell ref="N339:O339"/>
    <mergeCell ref="C340:D340"/>
    <mergeCell ref="E340:F340"/>
    <mergeCell ref="G340:H340"/>
    <mergeCell ref="K340:L340"/>
    <mergeCell ref="N340:O340"/>
    <mergeCell ref="A341:B341"/>
    <mergeCell ref="C341:D341"/>
    <mergeCell ref="E341:F341"/>
    <mergeCell ref="G341:H341"/>
    <mergeCell ref="K341:L341"/>
    <mergeCell ref="N341:O341"/>
    <mergeCell ref="A342:B343"/>
    <mergeCell ref="C342:I343"/>
    <mergeCell ref="J342:N342"/>
    <mergeCell ref="O342:O343"/>
    <mergeCell ref="J343:N343"/>
    <mergeCell ref="A344:A346"/>
    <mergeCell ref="B344:B346"/>
    <mergeCell ref="C344:C346"/>
    <mergeCell ref="D344:D346"/>
    <mergeCell ref="E344:H344"/>
    <mergeCell ref="I344:I346"/>
    <mergeCell ref="J344:L344"/>
    <mergeCell ref="M344:M346"/>
    <mergeCell ref="N344:O344"/>
    <mergeCell ref="E345:F345"/>
    <mergeCell ref="G345:H345"/>
    <mergeCell ref="J345:J346"/>
    <mergeCell ref="K345:L345"/>
    <mergeCell ref="N345:N346"/>
    <mergeCell ref="O345:O346"/>
    <mergeCell ref="A358:B358"/>
    <mergeCell ref="A359:B359"/>
    <mergeCell ref="A360:B361"/>
    <mergeCell ref="C360:I360"/>
    <mergeCell ref="J360:M360"/>
    <mergeCell ref="N360:O360"/>
    <mergeCell ref="C361:D361"/>
    <mergeCell ref="E361:F361"/>
    <mergeCell ref="G361:H361"/>
    <mergeCell ref="K361:L361"/>
    <mergeCell ref="N361:O361"/>
    <mergeCell ref="A362:B362"/>
    <mergeCell ref="C362:D362"/>
    <mergeCell ref="E362:F362"/>
    <mergeCell ref="G362:H362"/>
    <mergeCell ref="K362:L362"/>
    <mergeCell ref="N362:O362"/>
    <mergeCell ref="A363:B364"/>
    <mergeCell ref="C363:I364"/>
    <mergeCell ref="J363:N363"/>
    <mergeCell ref="O363:O364"/>
    <mergeCell ref="J364:N364"/>
    <mergeCell ref="A365:A367"/>
    <mergeCell ref="B365:B367"/>
    <mergeCell ref="C365:C367"/>
    <mergeCell ref="D365:D367"/>
    <mergeCell ref="E365:H365"/>
    <mergeCell ref="I365:I367"/>
    <mergeCell ref="J365:L365"/>
    <mergeCell ref="M365:M367"/>
    <mergeCell ref="N365:O365"/>
    <mergeCell ref="E366:F366"/>
    <mergeCell ref="G366:H366"/>
    <mergeCell ref="J366:J367"/>
    <mergeCell ref="K366:L366"/>
    <mergeCell ref="N366:N367"/>
    <mergeCell ref="O366:O367"/>
    <mergeCell ref="A378:B378"/>
    <mergeCell ref="A379:B379"/>
    <mergeCell ref="A380:B380"/>
    <mergeCell ref="L380:N380"/>
    <mergeCell ref="A382:O382"/>
    <mergeCell ref="A383:B384"/>
    <mergeCell ref="C383:I384"/>
    <mergeCell ref="J383:N383"/>
    <mergeCell ref="O383:O384"/>
    <mergeCell ref="J384:N384"/>
    <mergeCell ref="A385:A387"/>
    <mergeCell ref="B385:B387"/>
    <mergeCell ref="C385:C387"/>
    <mergeCell ref="D385:D387"/>
    <mergeCell ref="E385:H385"/>
    <mergeCell ref="I385:I387"/>
    <mergeCell ref="J385:L385"/>
    <mergeCell ref="M385:M387"/>
    <mergeCell ref="N385:O385"/>
    <mergeCell ref="E386:F386"/>
    <mergeCell ref="G386:H386"/>
    <mergeCell ref="J386:J387"/>
    <mergeCell ref="K386:L386"/>
    <mergeCell ref="N386:N387"/>
    <mergeCell ref="O386:O387"/>
    <mergeCell ref="A399:B399"/>
    <mergeCell ref="A400:B400"/>
    <mergeCell ref="A401:B402"/>
    <mergeCell ref="C401:I401"/>
    <mergeCell ref="J401:M401"/>
    <mergeCell ref="N401:O401"/>
    <mergeCell ref="C402:D402"/>
    <mergeCell ref="E402:F402"/>
    <mergeCell ref="G402:H402"/>
    <mergeCell ref="K402:L402"/>
    <mergeCell ref="N402:O402"/>
    <mergeCell ref="A403:B403"/>
    <mergeCell ref="C403:D403"/>
    <mergeCell ref="E403:F403"/>
    <mergeCell ref="G403:H403"/>
    <mergeCell ref="K403:L403"/>
    <mergeCell ref="N403:O403"/>
    <mergeCell ref="A404:B405"/>
    <mergeCell ref="C404:I405"/>
    <mergeCell ref="J404:N404"/>
    <mergeCell ref="O404:O405"/>
    <mergeCell ref="J405:N405"/>
    <mergeCell ref="A406:A408"/>
    <mergeCell ref="B406:B408"/>
    <mergeCell ref="C406:C408"/>
    <mergeCell ref="D406:D408"/>
    <mergeCell ref="E406:H406"/>
    <mergeCell ref="I406:I408"/>
    <mergeCell ref="J406:L406"/>
    <mergeCell ref="M406:M408"/>
    <mergeCell ref="N406:O406"/>
    <mergeCell ref="E407:F407"/>
    <mergeCell ref="G407:H407"/>
    <mergeCell ref="J407:J408"/>
    <mergeCell ref="K407:L407"/>
    <mergeCell ref="N407:N408"/>
    <mergeCell ref="O407:O408"/>
    <mergeCell ref="A420:B420"/>
    <mergeCell ref="A421:B421"/>
    <mergeCell ref="A422:B423"/>
    <mergeCell ref="C422:I422"/>
    <mergeCell ref="J422:M422"/>
    <mergeCell ref="N422:O422"/>
    <mergeCell ref="C423:D423"/>
    <mergeCell ref="E423:F423"/>
    <mergeCell ref="G423:H423"/>
    <mergeCell ref="K423:L423"/>
    <mergeCell ref="N423:O423"/>
    <mergeCell ref="A424:B424"/>
    <mergeCell ref="C424:D424"/>
    <mergeCell ref="E424:F424"/>
    <mergeCell ref="G424:H424"/>
    <mergeCell ref="K424:L424"/>
    <mergeCell ref="N424:O424"/>
    <mergeCell ref="A425:B426"/>
    <mergeCell ref="C425:I426"/>
    <mergeCell ref="J425:N425"/>
    <mergeCell ref="O425:O426"/>
    <mergeCell ref="J426:N426"/>
    <mergeCell ref="A427:A429"/>
    <mergeCell ref="B427:B429"/>
    <mergeCell ref="C427:C429"/>
    <mergeCell ref="D427:D429"/>
    <mergeCell ref="E427:H427"/>
    <mergeCell ref="I427:I429"/>
    <mergeCell ref="J427:L427"/>
    <mergeCell ref="M427:M429"/>
    <mergeCell ref="N427:O427"/>
    <mergeCell ref="E428:F428"/>
    <mergeCell ref="G428:H428"/>
    <mergeCell ref="J428:J429"/>
    <mergeCell ref="K428:L428"/>
    <mergeCell ref="N428:N429"/>
    <mergeCell ref="O428:O429"/>
    <mergeCell ref="A441:B441"/>
    <mergeCell ref="A442:B442"/>
    <mergeCell ref="A443:B444"/>
    <mergeCell ref="C443:I443"/>
    <mergeCell ref="J443:M443"/>
    <mergeCell ref="N443:O443"/>
    <mergeCell ref="C444:D444"/>
    <mergeCell ref="E444:F444"/>
    <mergeCell ref="G444:H444"/>
    <mergeCell ref="K444:L444"/>
    <mergeCell ref="N444:O444"/>
    <mergeCell ref="A445:B445"/>
    <mergeCell ref="C445:D445"/>
    <mergeCell ref="E445:F445"/>
    <mergeCell ref="G445:H445"/>
    <mergeCell ref="K445:L445"/>
    <mergeCell ref="N445:O445"/>
    <mergeCell ref="A446:B447"/>
    <mergeCell ref="C446:I447"/>
    <mergeCell ref="J446:N446"/>
    <mergeCell ref="O446:O447"/>
    <mergeCell ref="J447:N447"/>
    <mergeCell ref="A448:A450"/>
    <mergeCell ref="B448:B450"/>
    <mergeCell ref="C448:C450"/>
    <mergeCell ref="D448:D450"/>
    <mergeCell ref="E448:H448"/>
    <mergeCell ref="I448:I450"/>
    <mergeCell ref="J448:L448"/>
    <mergeCell ref="M448:M450"/>
    <mergeCell ref="N448:O448"/>
    <mergeCell ref="E449:F449"/>
    <mergeCell ref="G449:H449"/>
    <mergeCell ref="J449:J450"/>
    <mergeCell ref="K449:L449"/>
    <mergeCell ref="N449:N450"/>
    <mergeCell ref="O449:O450"/>
    <mergeCell ref="A462:B462"/>
    <mergeCell ref="A463:B463"/>
    <mergeCell ref="A464:B465"/>
    <mergeCell ref="C464:I464"/>
    <mergeCell ref="J464:M464"/>
    <mergeCell ref="N464:O464"/>
    <mergeCell ref="C465:D465"/>
    <mergeCell ref="E465:F465"/>
    <mergeCell ref="G465:H465"/>
    <mergeCell ref="K465:L465"/>
    <mergeCell ref="N465:O465"/>
    <mergeCell ref="A466:B466"/>
    <mergeCell ref="C466:D466"/>
    <mergeCell ref="E466:F466"/>
    <mergeCell ref="G466:H466"/>
    <mergeCell ref="K466:L466"/>
    <mergeCell ref="N466:O466"/>
    <mergeCell ref="A467:B468"/>
    <mergeCell ref="C467:I468"/>
    <mergeCell ref="J467:N467"/>
    <mergeCell ref="O467:O468"/>
    <mergeCell ref="J468:N468"/>
    <mergeCell ref="A469:A471"/>
    <mergeCell ref="B469:B471"/>
    <mergeCell ref="C469:C471"/>
    <mergeCell ref="D469:D471"/>
    <mergeCell ref="E469:H469"/>
    <mergeCell ref="I469:I471"/>
    <mergeCell ref="J469:L469"/>
    <mergeCell ref="M469:M471"/>
    <mergeCell ref="N469:O469"/>
    <mergeCell ref="E470:F470"/>
    <mergeCell ref="G470:H470"/>
    <mergeCell ref="J470:J471"/>
    <mergeCell ref="K470:L470"/>
    <mergeCell ref="N470:N471"/>
    <mergeCell ref="O470:O471"/>
    <mergeCell ref="A483:B483"/>
    <mergeCell ref="A484:B484"/>
    <mergeCell ref="A485:B486"/>
    <mergeCell ref="C485:I485"/>
    <mergeCell ref="J485:M485"/>
    <mergeCell ref="N485:O485"/>
    <mergeCell ref="C486:D486"/>
    <mergeCell ref="E486:F486"/>
    <mergeCell ref="G486:H486"/>
    <mergeCell ref="K486:L486"/>
    <mergeCell ref="N486:O486"/>
    <mergeCell ref="A487:B487"/>
    <mergeCell ref="C487:D487"/>
    <mergeCell ref="E487:F487"/>
    <mergeCell ref="G487:H487"/>
    <mergeCell ref="K487:L487"/>
    <mergeCell ref="N487:O487"/>
    <mergeCell ref="A488:B489"/>
    <mergeCell ref="C488:I489"/>
    <mergeCell ref="J488:N488"/>
    <mergeCell ref="O488:O489"/>
    <mergeCell ref="J489:N489"/>
    <mergeCell ref="A490:A492"/>
    <mergeCell ref="B490:B492"/>
    <mergeCell ref="C490:C492"/>
    <mergeCell ref="D490:D492"/>
    <mergeCell ref="E490:H490"/>
    <mergeCell ref="I490:I492"/>
    <mergeCell ref="J490:L490"/>
    <mergeCell ref="M490:M492"/>
    <mergeCell ref="N490:O490"/>
    <mergeCell ref="E491:F491"/>
    <mergeCell ref="G491:H491"/>
    <mergeCell ref="J491:J492"/>
    <mergeCell ref="K491:L491"/>
    <mergeCell ref="N491:N492"/>
    <mergeCell ref="O491:O492"/>
    <mergeCell ref="A504:B504"/>
    <mergeCell ref="A505:B505"/>
    <mergeCell ref="A506:B507"/>
    <mergeCell ref="C506:I506"/>
    <mergeCell ref="J506:M506"/>
    <mergeCell ref="N506:O506"/>
    <mergeCell ref="C507:D507"/>
    <mergeCell ref="E507:F507"/>
    <mergeCell ref="G507:H507"/>
    <mergeCell ref="K507:L507"/>
    <mergeCell ref="N507:O507"/>
    <mergeCell ref="A508:B508"/>
    <mergeCell ref="C508:D508"/>
    <mergeCell ref="E508:F508"/>
    <mergeCell ref="G508:H508"/>
    <mergeCell ref="K508:L508"/>
    <mergeCell ref="N508:O508"/>
    <mergeCell ref="A509:B510"/>
    <mergeCell ref="C509:I510"/>
    <mergeCell ref="J509:N509"/>
    <mergeCell ref="O509:O510"/>
    <mergeCell ref="J510:N510"/>
    <mergeCell ref="A511:A513"/>
    <mergeCell ref="B511:B513"/>
    <mergeCell ref="C511:C513"/>
    <mergeCell ref="D511:D513"/>
    <mergeCell ref="E511:H511"/>
    <mergeCell ref="I511:I513"/>
    <mergeCell ref="J511:L511"/>
    <mergeCell ref="M511:M513"/>
    <mergeCell ref="N511:O511"/>
    <mergeCell ref="E512:F512"/>
    <mergeCell ref="G512:H512"/>
    <mergeCell ref="J512:J513"/>
    <mergeCell ref="K512:L512"/>
    <mergeCell ref="N512:N513"/>
    <mergeCell ref="O512:O513"/>
    <mergeCell ref="A525:B525"/>
    <mergeCell ref="A526:B526"/>
    <mergeCell ref="A527:B528"/>
    <mergeCell ref="C527:I527"/>
    <mergeCell ref="J527:M527"/>
    <mergeCell ref="N527:O527"/>
    <mergeCell ref="C528:D528"/>
    <mergeCell ref="E528:F528"/>
    <mergeCell ref="G528:H528"/>
    <mergeCell ref="K528:L528"/>
    <mergeCell ref="N528:O528"/>
    <mergeCell ref="A529:B529"/>
    <mergeCell ref="C529:D529"/>
    <mergeCell ref="E529:F529"/>
    <mergeCell ref="G529:H529"/>
    <mergeCell ref="K529:L529"/>
    <mergeCell ref="N529:O529"/>
    <mergeCell ref="A530:B531"/>
    <mergeCell ref="C530:I531"/>
    <mergeCell ref="J530:N530"/>
    <mergeCell ref="O530:O531"/>
    <mergeCell ref="J531:N531"/>
    <mergeCell ref="A546:B546"/>
    <mergeCell ref="A547:B547"/>
    <mergeCell ref="L547:N547"/>
    <mergeCell ref="A532:A534"/>
    <mergeCell ref="B532:B534"/>
    <mergeCell ref="C532:C534"/>
    <mergeCell ref="D532:D534"/>
    <mergeCell ref="E532:H532"/>
    <mergeCell ref="I532:I534"/>
    <mergeCell ref="J532:L532"/>
    <mergeCell ref="M532:M534"/>
    <mergeCell ref="N532:O532"/>
    <mergeCell ref="E533:F533"/>
    <mergeCell ref="G533:H533"/>
    <mergeCell ref="J533:J534"/>
    <mergeCell ref="K533:L533"/>
    <mergeCell ref="N533:N534"/>
    <mergeCell ref="O533:O53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549A-DACD-4C75-A390-9F6FF4B899F9}">
  <dimension ref="A1:W250"/>
  <sheetViews>
    <sheetView tabSelected="1" zoomScaleNormal="100" workbookViewId="0">
      <pane xSplit="9" ySplit="1" topLeftCell="J236" activePane="bottomRight" state="frozen"/>
      <selection pane="topRight" activeCell="J1" sqref="J1"/>
      <selection pane="bottomLeft" activeCell="A2" sqref="A2"/>
      <selection pane="bottomRight" activeCell="F252" sqref="F252"/>
    </sheetView>
  </sheetViews>
  <sheetFormatPr defaultRowHeight="15" x14ac:dyDescent="0.25"/>
  <cols>
    <col min="1" max="1" width="3.7109375" customWidth="1"/>
    <col min="2" max="2" width="25.7109375" customWidth="1"/>
    <col min="3" max="3" width="12.7109375" customWidth="1"/>
    <col min="4" max="4" width="5.7109375" customWidth="1"/>
    <col min="5" max="5" width="6.7109375" style="22" customWidth="1"/>
    <col min="6" max="6" width="6.7109375" customWidth="1"/>
    <col min="7" max="7" width="5.7109375" customWidth="1"/>
    <col min="8" max="8" width="6.7109375" customWidth="1"/>
    <col min="9" max="9" width="17.7109375" customWidth="1"/>
    <col min="10" max="10" width="10.7109375" customWidth="1"/>
    <col min="11" max="12" width="5.7109375" customWidth="1"/>
    <col min="13" max="13" width="10.7109375" customWidth="1"/>
    <col min="14" max="14" width="6.7109375" customWidth="1"/>
    <col min="15" max="15" width="7.140625" customWidth="1"/>
    <col min="16" max="16" width="3.7109375" customWidth="1"/>
    <col min="17" max="17" width="10.7109375" style="42" customWidth="1"/>
    <col min="18" max="18" width="10.7109375" customWidth="1"/>
    <col min="21" max="21" width="10" bestFit="1" customWidth="1"/>
    <col min="23" max="23" width="10" bestFit="1" customWidth="1"/>
  </cols>
  <sheetData>
    <row r="1" spans="1:18" ht="24.95" customHeight="1" x14ac:dyDescent="0.25">
      <c r="A1" s="147" t="s">
        <v>129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8" s="2" customFormat="1" ht="27.95" customHeight="1" x14ac:dyDescent="0.25">
      <c r="A2" s="142" t="s">
        <v>57</v>
      </c>
      <c r="B2" s="137"/>
      <c r="C2" s="142" t="s">
        <v>58</v>
      </c>
      <c r="D2" s="137"/>
      <c r="E2" s="137"/>
      <c r="F2" s="137"/>
      <c r="G2" s="137"/>
      <c r="H2" s="137"/>
      <c r="I2" s="137"/>
      <c r="J2" s="143" t="s">
        <v>35</v>
      </c>
      <c r="K2" s="144"/>
      <c r="L2" s="144"/>
      <c r="M2" s="144"/>
      <c r="N2" s="145"/>
      <c r="O2" s="133">
        <v>1</v>
      </c>
      <c r="P2"/>
      <c r="Q2" s="23"/>
    </row>
    <row r="3" spans="1:18" s="2" customFormat="1" ht="27.95" customHeight="1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46" t="s">
        <v>116</v>
      </c>
      <c r="K3" s="146"/>
      <c r="L3" s="146"/>
      <c r="M3" s="146"/>
      <c r="N3" s="146"/>
      <c r="O3" s="133"/>
      <c r="P3"/>
      <c r="Q3" s="23"/>
    </row>
    <row r="4" spans="1:18" s="2" customFormat="1" ht="20.100000000000001" customHeight="1" x14ac:dyDescent="0.25">
      <c r="A4" s="137" t="s">
        <v>1</v>
      </c>
      <c r="B4" s="134" t="s">
        <v>2</v>
      </c>
      <c r="C4" s="141" t="s">
        <v>3</v>
      </c>
      <c r="D4" s="137" t="s">
        <v>4</v>
      </c>
      <c r="E4" s="134" t="s">
        <v>5</v>
      </c>
      <c r="F4" s="134"/>
      <c r="G4" s="134"/>
      <c r="H4" s="134"/>
      <c r="I4" s="137" t="s">
        <v>6</v>
      </c>
      <c r="J4" s="134" t="s">
        <v>7</v>
      </c>
      <c r="K4" s="134"/>
      <c r="L4" s="134"/>
      <c r="M4" s="137" t="s">
        <v>8</v>
      </c>
      <c r="N4" s="134" t="s">
        <v>9</v>
      </c>
      <c r="O4" s="134"/>
      <c r="P4"/>
      <c r="Q4" s="23"/>
    </row>
    <row r="5" spans="1:18" s="2" customFormat="1" ht="20.100000000000001" customHeight="1" x14ac:dyDescent="0.25">
      <c r="A5" s="137"/>
      <c r="B5" s="134"/>
      <c r="C5" s="141"/>
      <c r="D5" s="137"/>
      <c r="E5" s="134" t="s">
        <v>10</v>
      </c>
      <c r="F5" s="134"/>
      <c r="G5" s="134" t="s">
        <v>0</v>
      </c>
      <c r="H5" s="134"/>
      <c r="I5" s="137"/>
      <c r="J5" s="134" t="s">
        <v>11</v>
      </c>
      <c r="K5" s="134" t="s">
        <v>12</v>
      </c>
      <c r="L5" s="134"/>
      <c r="M5" s="137"/>
      <c r="N5" s="134" t="s">
        <v>13</v>
      </c>
      <c r="O5" s="137" t="s">
        <v>14</v>
      </c>
      <c r="P5"/>
      <c r="Q5" s="23"/>
    </row>
    <row r="6" spans="1:18" s="2" customFormat="1" ht="20.100000000000001" customHeight="1" x14ac:dyDescent="0.25">
      <c r="A6" s="137"/>
      <c r="B6" s="134"/>
      <c r="C6" s="141"/>
      <c r="D6" s="137"/>
      <c r="E6" s="15" t="s">
        <v>15</v>
      </c>
      <c r="F6" s="4" t="s">
        <v>16</v>
      </c>
      <c r="G6" s="4" t="s">
        <v>17</v>
      </c>
      <c r="H6" s="4" t="s">
        <v>18</v>
      </c>
      <c r="I6" s="137"/>
      <c r="J6" s="134"/>
      <c r="K6" s="4" t="s">
        <v>17</v>
      </c>
      <c r="L6" s="4" t="s">
        <v>18</v>
      </c>
      <c r="M6" s="137"/>
      <c r="N6" s="134"/>
      <c r="O6" s="137"/>
      <c r="P6"/>
      <c r="Q6" s="23"/>
    </row>
    <row r="7" spans="1:18" s="2" customFormat="1" ht="12.95" customHeight="1" x14ac:dyDescent="0.25">
      <c r="A7" s="9">
        <v>0</v>
      </c>
      <c r="B7" s="5">
        <v>1</v>
      </c>
      <c r="C7" s="5">
        <v>2</v>
      </c>
      <c r="D7" s="5">
        <v>3</v>
      </c>
      <c r="E7" s="21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/>
      <c r="Q7" s="23"/>
    </row>
    <row r="8" spans="1:18" s="2" customFormat="1" ht="32.1" customHeight="1" x14ac:dyDescent="0.25">
      <c r="A8" s="4">
        <v>1</v>
      </c>
      <c r="B8" s="13" t="s">
        <v>59</v>
      </c>
      <c r="C8" s="25" t="s">
        <v>72</v>
      </c>
      <c r="D8" s="10" t="s">
        <v>21</v>
      </c>
      <c r="E8" s="16">
        <v>14</v>
      </c>
      <c r="F8" s="4">
        <f>E8</f>
        <v>14</v>
      </c>
      <c r="G8" s="4"/>
      <c r="H8" s="4"/>
      <c r="I8" s="6">
        <v>13685</v>
      </c>
      <c r="J8" s="6">
        <f>SUM(E8*I8)</f>
        <v>191590</v>
      </c>
      <c r="K8" s="4"/>
      <c r="L8" s="4"/>
      <c r="M8" s="18">
        <f>J8</f>
        <v>191590</v>
      </c>
      <c r="N8" s="4"/>
      <c r="O8" s="4"/>
      <c r="P8"/>
      <c r="Q8" s="23"/>
    </row>
    <row r="9" spans="1:18" s="2" customFormat="1" ht="32.1" customHeight="1" x14ac:dyDescent="0.25">
      <c r="A9" s="4">
        <v>2</v>
      </c>
      <c r="B9" s="11" t="s">
        <v>60</v>
      </c>
      <c r="C9" s="26" t="s">
        <v>61</v>
      </c>
      <c r="D9" s="10" t="s">
        <v>21</v>
      </c>
      <c r="E9" s="16">
        <v>14</v>
      </c>
      <c r="F9" s="4">
        <f>E9</f>
        <v>14</v>
      </c>
      <c r="G9" s="4"/>
      <c r="H9" s="4"/>
      <c r="I9" s="12">
        <v>0</v>
      </c>
      <c r="J9" s="6">
        <f>SUM(E9*I9)</f>
        <v>0</v>
      </c>
      <c r="K9" s="4"/>
      <c r="L9" s="4"/>
      <c r="M9" s="18">
        <f>J9</f>
        <v>0</v>
      </c>
      <c r="N9" s="4"/>
      <c r="O9" s="4"/>
      <c r="P9"/>
      <c r="Q9" s="23"/>
    </row>
    <row r="10" spans="1:18" s="2" customFormat="1" ht="32.1" customHeight="1" x14ac:dyDescent="0.25">
      <c r="A10" s="4">
        <v>3</v>
      </c>
      <c r="B10" s="13" t="s">
        <v>65</v>
      </c>
      <c r="C10" s="27" t="s">
        <v>62</v>
      </c>
      <c r="D10" s="10" t="s">
        <v>21</v>
      </c>
      <c r="E10" s="15">
        <v>13</v>
      </c>
      <c r="F10" s="4">
        <f t="shared" ref="F10:F11" si="0">E10</f>
        <v>13</v>
      </c>
      <c r="G10" s="4"/>
      <c r="H10" s="4"/>
      <c r="I10" s="6">
        <v>4641</v>
      </c>
      <c r="J10" s="6">
        <f t="shared" ref="J10:J13" si="1">SUM(E10*I10)</f>
        <v>60333</v>
      </c>
      <c r="K10" s="4"/>
      <c r="L10" s="4"/>
      <c r="M10" s="18">
        <f t="shared" ref="M10:M13" si="2">J10</f>
        <v>60333</v>
      </c>
      <c r="N10" s="4"/>
      <c r="O10" s="4"/>
      <c r="P10"/>
      <c r="Q10" s="23"/>
    </row>
    <row r="11" spans="1:18" s="2" customFormat="1" ht="32.1" customHeight="1" x14ac:dyDescent="0.25">
      <c r="A11" s="4">
        <v>4</v>
      </c>
      <c r="B11" s="13" t="s">
        <v>73</v>
      </c>
      <c r="C11" s="25" t="s">
        <v>74</v>
      </c>
      <c r="D11" s="10" t="s">
        <v>21</v>
      </c>
      <c r="E11" s="15">
        <v>20</v>
      </c>
      <c r="F11" s="4">
        <f t="shared" si="0"/>
        <v>20</v>
      </c>
      <c r="G11" s="4"/>
      <c r="H11" s="4"/>
      <c r="I11" s="6">
        <v>5319.3</v>
      </c>
      <c r="J11" s="6">
        <f t="shared" si="1"/>
        <v>106386</v>
      </c>
      <c r="K11" s="4"/>
      <c r="L11" s="4"/>
      <c r="M11" s="18">
        <f t="shared" si="2"/>
        <v>106386</v>
      </c>
      <c r="N11" s="4"/>
      <c r="O11" s="4"/>
      <c r="P11"/>
      <c r="Q11" s="23"/>
    </row>
    <row r="12" spans="1:18" s="2" customFormat="1" ht="32.1" customHeight="1" x14ac:dyDescent="0.25">
      <c r="A12" s="4">
        <v>5</v>
      </c>
      <c r="B12" s="13" t="s">
        <v>63</v>
      </c>
      <c r="C12" s="25" t="s">
        <v>66</v>
      </c>
      <c r="D12" s="10" t="s">
        <v>21</v>
      </c>
      <c r="E12" s="15">
        <v>2</v>
      </c>
      <c r="F12" s="4">
        <f>E12</f>
        <v>2</v>
      </c>
      <c r="G12" s="4"/>
      <c r="H12" s="4"/>
      <c r="I12" s="6">
        <v>2737</v>
      </c>
      <c r="J12" s="6">
        <f t="shared" si="1"/>
        <v>5474</v>
      </c>
      <c r="K12" s="4"/>
      <c r="L12" s="4"/>
      <c r="M12" s="18">
        <f>J12</f>
        <v>5474</v>
      </c>
      <c r="N12" s="4"/>
      <c r="O12" s="4"/>
      <c r="P12"/>
      <c r="Q12" s="23"/>
    </row>
    <row r="13" spans="1:18" s="2" customFormat="1" ht="32.1" customHeight="1" x14ac:dyDescent="0.25">
      <c r="A13" s="4">
        <v>6</v>
      </c>
      <c r="B13" s="14" t="s">
        <v>64</v>
      </c>
      <c r="C13" s="28" t="s">
        <v>67</v>
      </c>
      <c r="D13" s="10" t="s">
        <v>21</v>
      </c>
      <c r="E13" s="16">
        <v>2</v>
      </c>
      <c r="F13" s="4">
        <f>E13</f>
        <v>2</v>
      </c>
      <c r="G13" s="4"/>
      <c r="H13" s="4"/>
      <c r="I13" s="12">
        <v>333.2</v>
      </c>
      <c r="J13" s="6">
        <f t="shared" si="1"/>
        <v>666.4</v>
      </c>
      <c r="K13" s="4"/>
      <c r="L13" s="4"/>
      <c r="M13" s="18">
        <f t="shared" si="2"/>
        <v>666.4</v>
      </c>
      <c r="N13" s="4"/>
      <c r="O13" s="4"/>
      <c r="P13"/>
      <c r="Q13" s="45"/>
      <c r="R13" s="49"/>
    </row>
    <row r="14" spans="1:18" s="2" customFormat="1" ht="21.95" customHeight="1" x14ac:dyDescent="0.25">
      <c r="A14" s="4"/>
      <c r="B14" s="13"/>
      <c r="C14" s="25"/>
      <c r="D14" s="10"/>
      <c r="E14" s="15"/>
      <c r="F14" s="4"/>
      <c r="G14" s="4"/>
      <c r="H14" s="4"/>
      <c r="I14" s="6"/>
      <c r="J14" s="6"/>
      <c r="K14" s="4"/>
      <c r="L14" s="4"/>
      <c r="M14" s="18"/>
      <c r="N14" s="4"/>
      <c r="O14" s="4"/>
      <c r="P14"/>
      <c r="Q14" s="23"/>
    </row>
    <row r="15" spans="1:18" s="2" customFormat="1" ht="21.95" customHeight="1" x14ac:dyDescent="0.25">
      <c r="A15" s="4"/>
      <c r="B15" s="3"/>
      <c r="C15" s="25"/>
      <c r="D15" s="10"/>
      <c r="E15" s="15"/>
      <c r="F15" s="4"/>
      <c r="G15" s="4"/>
      <c r="H15" s="4"/>
      <c r="I15" s="6"/>
      <c r="J15" s="6"/>
      <c r="K15" s="4"/>
      <c r="L15" s="4"/>
      <c r="M15" s="18"/>
      <c r="N15" s="4"/>
      <c r="O15" s="4"/>
      <c r="P15"/>
      <c r="Q15" s="23"/>
    </row>
    <row r="16" spans="1:18" s="2" customFormat="1" ht="24.95" customHeight="1" x14ac:dyDescent="0.25">
      <c r="A16" s="140" t="s">
        <v>19</v>
      </c>
      <c r="B16" s="140"/>
      <c r="C16" s="4"/>
      <c r="D16" s="4"/>
      <c r="E16" s="15"/>
      <c r="F16" s="4"/>
      <c r="G16" s="4"/>
      <c r="H16" s="4"/>
      <c r="I16" s="6"/>
      <c r="J16" s="6"/>
      <c r="K16" s="4"/>
      <c r="L16" s="4"/>
      <c r="M16" s="41">
        <f>SUM(M8:M15)</f>
        <v>364449.4</v>
      </c>
      <c r="N16" s="4"/>
      <c r="O16" s="4"/>
      <c r="P16"/>
      <c r="Q16" s="51"/>
      <c r="R16" s="23"/>
    </row>
    <row r="17" spans="1:17" s="2" customFormat="1" ht="24.95" customHeight="1" x14ac:dyDescent="0.25">
      <c r="A17" s="140" t="s">
        <v>20</v>
      </c>
      <c r="B17" s="140"/>
      <c r="C17" s="4"/>
      <c r="D17" s="4"/>
      <c r="E17" s="15"/>
      <c r="F17" s="4"/>
      <c r="G17" s="4"/>
      <c r="H17" s="4"/>
      <c r="I17" s="6"/>
      <c r="J17" s="6"/>
      <c r="K17" s="4"/>
      <c r="L17" s="4"/>
      <c r="M17" s="7">
        <f>M16</f>
        <v>364449.4</v>
      </c>
      <c r="N17" s="4"/>
      <c r="O17" s="4"/>
      <c r="P17"/>
      <c r="Q17" s="23"/>
    </row>
    <row r="18" spans="1:17" s="2" customFormat="1" ht="24.95" customHeight="1" x14ac:dyDescent="0.2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/>
      <c r="Q18" s="23"/>
    </row>
    <row r="19" spans="1:17" s="2" customFormat="1" ht="30" customHeight="1" x14ac:dyDescent="0.25">
      <c r="A19" s="133"/>
      <c r="B19" s="133"/>
      <c r="C19" s="137"/>
      <c r="D19" s="137"/>
      <c r="E19" s="137"/>
      <c r="F19" s="137"/>
      <c r="G19" s="137"/>
      <c r="H19" s="137"/>
      <c r="I19" s="1"/>
      <c r="J19" s="1"/>
      <c r="K19" s="138"/>
      <c r="L19" s="139"/>
      <c r="M19" s="57"/>
      <c r="N19" s="134"/>
      <c r="O19" s="134"/>
      <c r="P19"/>
      <c r="Q19" s="23"/>
    </row>
    <row r="20" spans="1:17" s="2" customFormat="1" ht="30" customHeight="1" x14ac:dyDescent="0.25">
      <c r="A20" s="133"/>
      <c r="B20" s="133"/>
      <c r="C20" s="134"/>
      <c r="D20" s="134"/>
      <c r="E20" s="134"/>
      <c r="F20" s="134"/>
      <c r="G20" s="134"/>
      <c r="H20" s="134"/>
      <c r="I20" s="8"/>
      <c r="J20" s="56"/>
      <c r="K20" s="135"/>
      <c r="L20" s="136"/>
      <c r="M20" s="56"/>
      <c r="N20" s="134"/>
      <c r="O20" s="134"/>
      <c r="P20"/>
      <c r="Q20" s="23"/>
    </row>
    <row r="21" spans="1:17" s="2" customFormat="1" ht="27.95" customHeight="1" x14ac:dyDescent="0.25">
      <c r="A21" s="142" t="s">
        <v>57</v>
      </c>
      <c r="B21" s="137"/>
      <c r="C21" s="142" t="s">
        <v>58</v>
      </c>
      <c r="D21" s="137"/>
      <c r="E21" s="137"/>
      <c r="F21" s="137"/>
      <c r="G21" s="137"/>
      <c r="H21" s="137"/>
      <c r="I21" s="137"/>
      <c r="J21" s="143" t="s">
        <v>51</v>
      </c>
      <c r="K21" s="144"/>
      <c r="L21" s="144"/>
      <c r="M21" s="144"/>
      <c r="N21" s="145"/>
      <c r="O21" s="133">
        <v>1</v>
      </c>
      <c r="P21"/>
      <c r="Q21" s="23"/>
    </row>
    <row r="22" spans="1:17" s="2" customFormat="1" ht="27.95" customHeight="1" x14ac:dyDescent="0.25">
      <c r="A22" s="137"/>
      <c r="B22" s="137"/>
      <c r="C22" s="137"/>
      <c r="D22" s="137"/>
      <c r="E22" s="137"/>
      <c r="F22" s="137"/>
      <c r="G22" s="137"/>
      <c r="H22" s="137"/>
      <c r="I22" s="137"/>
      <c r="J22" s="146" t="s">
        <v>117</v>
      </c>
      <c r="K22" s="146"/>
      <c r="L22" s="146"/>
      <c r="M22" s="146"/>
      <c r="N22" s="146"/>
      <c r="O22" s="133"/>
      <c r="P22"/>
      <c r="Q22" s="23"/>
    </row>
    <row r="23" spans="1:17" s="2" customFormat="1" ht="20.100000000000001" customHeight="1" x14ac:dyDescent="0.25">
      <c r="A23" s="137" t="s">
        <v>1</v>
      </c>
      <c r="B23" s="134" t="s">
        <v>2</v>
      </c>
      <c r="C23" s="141" t="s">
        <v>3</v>
      </c>
      <c r="D23" s="137" t="s">
        <v>4</v>
      </c>
      <c r="E23" s="134" t="s">
        <v>5</v>
      </c>
      <c r="F23" s="134"/>
      <c r="G23" s="134"/>
      <c r="H23" s="134"/>
      <c r="I23" s="137" t="s">
        <v>6</v>
      </c>
      <c r="J23" s="134" t="s">
        <v>7</v>
      </c>
      <c r="K23" s="134"/>
      <c r="L23" s="134"/>
      <c r="M23" s="137" t="s">
        <v>8</v>
      </c>
      <c r="N23" s="134" t="s">
        <v>9</v>
      </c>
      <c r="O23" s="134"/>
      <c r="P23"/>
      <c r="Q23" s="23"/>
    </row>
    <row r="24" spans="1:17" s="2" customFormat="1" ht="20.100000000000001" customHeight="1" x14ac:dyDescent="0.25">
      <c r="A24" s="137"/>
      <c r="B24" s="134"/>
      <c r="C24" s="141"/>
      <c r="D24" s="137"/>
      <c r="E24" s="134" t="s">
        <v>10</v>
      </c>
      <c r="F24" s="134"/>
      <c r="G24" s="134" t="s">
        <v>0</v>
      </c>
      <c r="H24" s="134"/>
      <c r="I24" s="137"/>
      <c r="J24" s="134" t="s">
        <v>11</v>
      </c>
      <c r="K24" s="134" t="s">
        <v>12</v>
      </c>
      <c r="L24" s="134"/>
      <c r="M24" s="137"/>
      <c r="N24" s="134" t="s">
        <v>13</v>
      </c>
      <c r="O24" s="137" t="s">
        <v>14</v>
      </c>
      <c r="P24"/>
      <c r="Q24" s="23"/>
    </row>
    <row r="25" spans="1:17" s="2" customFormat="1" ht="20.100000000000001" customHeight="1" x14ac:dyDescent="0.25">
      <c r="A25" s="137"/>
      <c r="B25" s="134"/>
      <c r="C25" s="141"/>
      <c r="D25" s="137"/>
      <c r="E25" s="15" t="s">
        <v>15</v>
      </c>
      <c r="F25" s="4" t="s">
        <v>16</v>
      </c>
      <c r="G25" s="4" t="s">
        <v>17</v>
      </c>
      <c r="H25" s="4" t="s">
        <v>18</v>
      </c>
      <c r="I25" s="137"/>
      <c r="J25" s="134"/>
      <c r="K25" s="4" t="s">
        <v>17</v>
      </c>
      <c r="L25" s="4" t="s">
        <v>18</v>
      </c>
      <c r="M25" s="137"/>
      <c r="N25" s="134"/>
      <c r="O25" s="137"/>
      <c r="P25"/>
      <c r="Q25" s="23"/>
    </row>
    <row r="26" spans="1:17" s="2" customFormat="1" ht="12.95" customHeight="1" x14ac:dyDescent="0.25">
      <c r="A26" s="9">
        <v>0</v>
      </c>
      <c r="B26" s="5">
        <v>1</v>
      </c>
      <c r="C26" s="5">
        <v>2</v>
      </c>
      <c r="D26" s="5">
        <v>3</v>
      </c>
      <c r="E26" s="21">
        <v>4</v>
      </c>
      <c r="F26" s="5">
        <v>5</v>
      </c>
      <c r="G26" s="5">
        <v>6</v>
      </c>
      <c r="H26" s="5">
        <v>7</v>
      </c>
      <c r="I26" s="5">
        <v>8</v>
      </c>
      <c r="J26" s="5">
        <v>9</v>
      </c>
      <c r="K26" s="5">
        <v>10</v>
      </c>
      <c r="L26" s="5">
        <v>11</v>
      </c>
      <c r="M26" s="5">
        <v>12</v>
      </c>
      <c r="N26" s="5">
        <v>13</v>
      </c>
      <c r="O26" s="5">
        <v>14</v>
      </c>
      <c r="P26"/>
      <c r="Q26" s="23"/>
    </row>
    <row r="27" spans="1:17" s="2" customFormat="1" ht="32.1" customHeight="1" x14ac:dyDescent="0.25">
      <c r="A27" s="4">
        <v>1</v>
      </c>
      <c r="B27" s="3" t="s">
        <v>68</v>
      </c>
      <c r="C27" s="25" t="s">
        <v>71</v>
      </c>
      <c r="D27" s="10" t="s">
        <v>21</v>
      </c>
      <c r="E27" s="15">
        <v>1</v>
      </c>
      <c r="F27" s="4">
        <f>E27</f>
        <v>1</v>
      </c>
      <c r="G27" s="4"/>
      <c r="H27" s="4"/>
      <c r="I27" s="6">
        <v>33320</v>
      </c>
      <c r="J27" s="6">
        <f>SUM(E27*I27)</f>
        <v>33320</v>
      </c>
      <c r="K27" s="4"/>
      <c r="L27" s="4"/>
      <c r="M27" s="18">
        <f>J27</f>
        <v>33320</v>
      </c>
      <c r="N27" s="4"/>
      <c r="O27" s="4"/>
      <c r="P27"/>
      <c r="Q27" s="23"/>
    </row>
    <row r="28" spans="1:17" s="2" customFormat="1" ht="32.1" customHeight="1" x14ac:dyDescent="0.25">
      <c r="A28" s="4">
        <v>2</v>
      </c>
      <c r="B28" s="13" t="s">
        <v>69</v>
      </c>
      <c r="C28" s="25" t="s">
        <v>70</v>
      </c>
      <c r="D28" s="10" t="s">
        <v>21</v>
      </c>
      <c r="E28" s="15">
        <v>1</v>
      </c>
      <c r="F28" s="4">
        <f t="shared" ref="F28" si="3">E28</f>
        <v>1</v>
      </c>
      <c r="G28" s="4"/>
      <c r="H28" s="4"/>
      <c r="I28" s="6">
        <v>2737</v>
      </c>
      <c r="J28" s="6">
        <f t="shared" ref="J28" si="4">SUM(E28*I28)</f>
        <v>2737</v>
      </c>
      <c r="K28" s="4"/>
      <c r="L28" s="4"/>
      <c r="M28" s="18">
        <f t="shared" ref="M28" si="5">J28</f>
        <v>2737</v>
      </c>
      <c r="N28" s="4"/>
      <c r="O28" s="4"/>
      <c r="P28"/>
      <c r="Q28" s="23"/>
    </row>
    <row r="29" spans="1:17" s="2" customFormat="1" ht="32.1" customHeight="1" x14ac:dyDescent="0.25">
      <c r="A29" s="4"/>
      <c r="B29" s="13"/>
      <c r="C29" s="25"/>
      <c r="D29" s="10"/>
      <c r="E29" s="15"/>
      <c r="F29" s="4"/>
      <c r="G29" s="4"/>
      <c r="H29" s="4"/>
      <c r="I29" s="6"/>
      <c r="J29" s="6"/>
      <c r="K29" s="4"/>
      <c r="L29" s="4"/>
      <c r="M29" s="18"/>
      <c r="N29" s="4"/>
      <c r="O29" s="4"/>
      <c r="P29"/>
      <c r="Q29" s="23"/>
    </row>
    <row r="30" spans="1:17" s="2" customFormat="1" ht="32.1" customHeight="1" x14ac:dyDescent="0.25">
      <c r="A30" s="4"/>
      <c r="B30" s="3"/>
      <c r="C30" s="4"/>
      <c r="D30" s="10"/>
      <c r="E30" s="15"/>
      <c r="F30" s="4"/>
      <c r="G30" s="4"/>
      <c r="H30" s="4"/>
      <c r="I30" s="6"/>
      <c r="J30" s="6"/>
      <c r="K30" s="4"/>
      <c r="L30" s="4"/>
      <c r="M30" s="18"/>
      <c r="N30" s="4"/>
      <c r="O30" s="4"/>
      <c r="P30"/>
      <c r="Q30" s="23"/>
    </row>
    <row r="31" spans="1:17" s="2" customFormat="1" ht="32.1" customHeight="1" x14ac:dyDescent="0.25">
      <c r="A31" s="4"/>
      <c r="B31" s="3"/>
      <c r="C31" s="4"/>
      <c r="D31" s="10"/>
      <c r="E31" s="15"/>
      <c r="F31" s="4"/>
      <c r="G31" s="4"/>
      <c r="H31" s="4"/>
      <c r="I31" s="6"/>
      <c r="J31" s="6"/>
      <c r="K31" s="4"/>
      <c r="L31" s="4"/>
      <c r="M31" s="18"/>
      <c r="N31" s="4"/>
      <c r="O31" s="4"/>
      <c r="P31"/>
      <c r="Q31" s="23"/>
    </row>
    <row r="32" spans="1:17" s="2" customFormat="1" ht="32.1" customHeight="1" x14ac:dyDescent="0.25">
      <c r="A32" s="4"/>
      <c r="B32" s="3"/>
      <c r="C32" s="4"/>
      <c r="D32" s="10"/>
      <c r="E32" s="15"/>
      <c r="F32" s="4"/>
      <c r="G32" s="4"/>
      <c r="H32" s="4"/>
      <c r="I32" s="6"/>
      <c r="J32" s="6"/>
      <c r="K32" s="4"/>
      <c r="L32" s="4"/>
      <c r="M32" s="18"/>
      <c r="N32" s="4"/>
      <c r="O32" s="4"/>
      <c r="P32"/>
      <c r="Q32" s="23"/>
    </row>
    <row r="33" spans="1:17" s="2" customFormat="1" ht="32.1" customHeight="1" x14ac:dyDescent="0.25">
      <c r="A33" s="4"/>
      <c r="B33" s="3"/>
      <c r="C33" s="4"/>
      <c r="D33" s="10"/>
      <c r="E33" s="15"/>
      <c r="F33" s="4"/>
      <c r="G33" s="4"/>
      <c r="H33" s="4"/>
      <c r="I33" s="6"/>
      <c r="J33" s="6"/>
      <c r="K33" s="4"/>
      <c r="L33" s="4"/>
      <c r="M33" s="18"/>
      <c r="N33" s="4"/>
      <c r="O33" s="4"/>
      <c r="P33"/>
      <c r="Q33" s="23"/>
    </row>
    <row r="34" spans="1:17" s="2" customFormat="1" ht="32.1" customHeight="1" x14ac:dyDescent="0.25">
      <c r="A34" s="4"/>
      <c r="B34" s="3"/>
      <c r="C34" s="4"/>
      <c r="D34" s="10"/>
      <c r="E34" s="15"/>
      <c r="F34" s="4"/>
      <c r="G34" s="4"/>
      <c r="H34" s="4"/>
      <c r="I34" s="6"/>
      <c r="J34" s="6"/>
      <c r="K34" s="4"/>
      <c r="L34" s="4"/>
      <c r="M34" s="18"/>
      <c r="N34" s="4"/>
      <c r="O34" s="4"/>
      <c r="P34"/>
      <c r="Q34" s="23"/>
    </row>
    <row r="35" spans="1:17" s="2" customFormat="1" ht="24.95" customHeight="1" x14ac:dyDescent="0.25">
      <c r="A35" s="140" t="s">
        <v>19</v>
      </c>
      <c r="B35" s="140"/>
      <c r="C35" s="4"/>
      <c r="D35" s="4"/>
      <c r="E35" s="15"/>
      <c r="F35" s="4"/>
      <c r="G35" s="4"/>
      <c r="H35" s="4"/>
      <c r="I35" s="6"/>
      <c r="J35" s="6"/>
      <c r="K35" s="4"/>
      <c r="L35" s="4"/>
      <c r="M35" s="41">
        <f>SUM(M27:M34)</f>
        <v>36057</v>
      </c>
      <c r="N35" s="4"/>
      <c r="O35" s="4"/>
      <c r="P35"/>
      <c r="Q35" s="23"/>
    </row>
    <row r="36" spans="1:17" s="2" customFormat="1" ht="24.95" customHeight="1" x14ac:dyDescent="0.25">
      <c r="A36" s="140" t="s">
        <v>20</v>
      </c>
      <c r="B36" s="140"/>
      <c r="C36" s="4"/>
      <c r="D36" s="4"/>
      <c r="E36" s="15"/>
      <c r="F36" s="4"/>
      <c r="G36" s="4"/>
      <c r="H36" s="4"/>
      <c r="I36" s="6"/>
      <c r="J36" s="6"/>
      <c r="K36" s="4"/>
      <c r="L36" s="4"/>
      <c r="M36" s="7">
        <f>M35</f>
        <v>36057</v>
      </c>
      <c r="N36" s="4"/>
      <c r="O36" s="4"/>
      <c r="P36"/>
      <c r="Q36" s="23"/>
    </row>
    <row r="37" spans="1:17" s="2" customFormat="1" ht="24.95" customHeight="1" x14ac:dyDescent="0.25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/>
      <c r="Q37" s="23"/>
    </row>
    <row r="38" spans="1:17" s="2" customFormat="1" ht="30" customHeight="1" x14ac:dyDescent="0.25">
      <c r="A38" s="133"/>
      <c r="B38" s="133"/>
      <c r="C38" s="137"/>
      <c r="D38" s="137"/>
      <c r="E38" s="137"/>
      <c r="F38" s="137"/>
      <c r="G38" s="137"/>
      <c r="H38" s="137"/>
      <c r="I38" s="1"/>
      <c r="J38" s="1"/>
      <c r="K38" s="138"/>
      <c r="L38" s="139"/>
      <c r="M38" s="57"/>
      <c r="N38" s="134"/>
      <c r="O38" s="134"/>
      <c r="P38"/>
      <c r="Q38" s="23"/>
    </row>
    <row r="39" spans="1:17" s="2" customFormat="1" ht="30" customHeight="1" x14ac:dyDescent="0.25">
      <c r="A39" s="133"/>
      <c r="B39" s="133"/>
      <c r="C39" s="134"/>
      <c r="D39" s="134"/>
      <c r="E39" s="134"/>
      <c r="F39" s="134"/>
      <c r="G39" s="134"/>
      <c r="H39" s="134"/>
      <c r="I39" s="8"/>
      <c r="J39" s="56"/>
      <c r="K39" s="135"/>
      <c r="L39" s="136"/>
      <c r="M39" s="56"/>
      <c r="N39" s="134"/>
      <c r="O39" s="134"/>
      <c r="P39"/>
      <c r="Q39" s="23"/>
    </row>
    <row r="40" spans="1:17" s="2" customFormat="1" ht="27.95" customHeight="1" x14ac:dyDescent="0.25">
      <c r="A40" s="122" t="s">
        <v>57</v>
      </c>
      <c r="B40" s="116"/>
      <c r="C40" s="122" t="s">
        <v>58</v>
      </c>
      <c r="D40" s="116"/>
      <c r="E40" s="116"/>
      <c r="F40" s="116"/>
      <c r="G40" s="116"/>
      <c r="H40" s="116"/>
      <c r="I40" s="116"/>
      <c r="J40" s="123" t="s">
        <v>118</v>
      </c>
      <c r="K40" s="124"/>
      <c r="L40" s="124"/>
      <c r="M40" s="124"/>
      <c r="N40" s="125"/>
      <c r="O40" s="119">
        <v>1</v>
      </c>
      <c r="P40"/>
      <c r="Q40" s="23"/>
    </row>
    <row r="41" spans="1:17" s="2" customFormat="1" ht="27.95" customHeight="1" x14ac:dyDescent="0.25">
      <c r="A41" s="116"/>
      <c r="B41" s="116"/>
      <c r="C41" s="116"/>
      <c r="D41" s="116"/>
      <c r="E41" s="116"/>
      <c r="F41" s="116"/>
      <c r="G41" s="116"/>
      <c r="H41" s="116"/>
      <c r="I41" s="116"/>
      <c r="J41" s="126" t="s">
        <v>119</v>
      </c>
      <c r="K41" s="126"/>
      <c r="L41" s="126"/>
      <c r="M41" s="126"/>
      <c r="N41" s="126"/>
      <c r="O41" s="119"/>
      <c r="P41"/>
      <c r="Q41" s="23"/>
    </row>
    <row r="42" spans="1:17" s="2" customFormat="1" ht="20.100000000000001" customHeight="1" x14ac:dyDescent="0.25">
      <c r="A42" s="116" t="s">
        <v>1</v>
      </c>
      <c r="B42" s="117" t="s">
        <v>2</v>
      </c>
      <c r="C42" s="118" t="s">
        <v>3</v>
      </c>
      <c r="D42" s="116" t="s">
        <v>4</v>
      </c>
      <c r="E42" s="117" t="s">
        <v>5</v>
      </c>
      <c r="F42" s="117"/>
      <c r="G42" s="117"/>
      <c r="H42" s="117"/>
      <c r="I42" s="116" t="s">
        <v>6</v>
      </c>
      <c r="J42" s="117" t="s">
        <v>7</v>
      </c>
      <c r="K42" s="117"/>
      <c r="L42" s="117"/>
      <c r="M42" s="116" t="s">
        <v>8</v>
      </c>
      <c r="N42" s="117" t="s">
        <v>9</v>
      </c>
      <c r="O42" s="117"/>
      <c r="P42"/>
      <c r="Q42" s="23"/>
    </row>
    <row r="43" spans="1:17" s="2" customFormat="1" ht="20.100000000000001" customHeight="1" x14ac:dyDescent="0.25">
      <c r="A43" s="116"/>
      <c r="B43" s="117"/>
      <c r="C43" s="118"/>
      <c r="D43" s="116"/>
      <c r="E43" s="117" t="s">
        <v>10</v>
      </c>
      <c r="F43" s="117"/>
      <c r="G43" s="117" t="s">
        <v>0</v>
      </c>
      <c r="H43" s="117"/>
      <c r="I43" s="116"/>
      <c r="J43" s="117" t="s">
        <v>11</v>
      </c>
      <c r="K43" s="117" t="s">
        <v>12</v>
      </c>
      <c r="L43" s="117"/>
      <c r="M43" s="116"/>
      <c r="N43" s="117" t="s">
        <v>13</v>
      </c>
      <c r="O43" s="116" t="s">
        <v>14</v>
      </c>
      <c r="P43"/>
      <c r="Q43" s="23"/>
    </row>
    <row r="44" spans="1:17" s="2" customFormat="1" ht="20.100000000000001" customHeight="1" x14ac:dyDescent="0.25">
      <c r="A44" s="116"/>
      <c r="B44" s="117"/>
      <c r="C44" s="118"/>
      <c r="D44" s="116"/>
      <c r="E44" s="15" t="s">
        <v>15</v>
      </c>
      <c r="F44" s="15" t="s">
        <v>16</v>
      </c>
      <c r="G44" s="15" t="s">
        <v>17</v>
      </c>
      <c r="H44" s="15" t="s">
        <v>18</v>
      </c>
      <c r="I44" s="116"/>
      <c r="J44" s="117"/>
      <c r="K44" s="15" t="s">
        <v>17</v>
      </c>
      <c r="L44" s="15" t="s">
        <v>18</v>
      </c>
      <c r="M44" s="116"/>
      <c r="N44" s="117"/>
      <c r="O44" s="116"/>
      <c r="P44"/>
      <c r="Q44" s="23"/>
    </row>
    <row r="45" spans="1:17" s="2" customFormat="1" ht="12.95" customHeight="1" x14ac:dyDescent="0.25">
      <c r="A45" s="39">
        <v>0</v>
      </c>
      <c r="B45" s="21">
        <v>1</v>
      </c>
      <c r="C45" s="21">
        <v>2</v>
      </c>
      <c r="D45" s="21">
        <v>3</v>
      </c>
      <c r="E45" s="21">
        <v>4</v>
      </c>
      <c r="F45" s="21">
        <v>5</v>
      </c>
      <c r="G45" s="21">
        <v>6</v>
      </c>
      <c r="H45" s="21">
        <v>7</v>
      </c>
      <c r="I45" s="21">
        <v>8</v>
      </c>
      <c r="J45" s="21">
        <v>9</v>
      </c>
      <c r="K45" s="21">
        <v>10</v>
      </c>
      <c r="L45" s="21">
        <v>11</v>
      </c>
      <c r="M45" s="21">
        <v>12</v>
      </c>
      <c r="N45" s="21">
        <v>13</v>
      </c>
      <c r="O45" s="21">
        <v>14</v>
      </c>
      <c r="P45"/>
      <c r="Q45" s="23"/>
    </row>
    <row r="46" spans="1:17" s="2" customFormat="1" ht="32.1" customHeight="1" x14ac:dyDescent="0.25">
      <c r="A46" s="15">
        <v>1</v>
      </c>
      <c r="B46" s="38" t="s">
        <v>77</v>
      </c>
      <c r="C46" s="30"/>
      <c r="D46" s="10" t="s">
        <v>30</v>
      </c>
      <c r="E46" s="16">
        <v>6</v>
      </c>
      <c r="F46" s="15">
        <f>E46</f>
        <v>6</v>
      </c>
      <c r="G46" s="15"/>
      <c r="H46" s="15"/>
      <c r="I46" s="18">
        <v>4153.1000000000004</v>
      </c>
      <c r="J46" s="18">
        <f>SUM(E46*I46)</f>
        <v>24918.600000000002</v>
      </c>
      <c r="K46" s="15"/>
      <c r="L46" s="15"/>
      <c r="M46" s="18">
        <f>J46</f>
        <v>24918.600000000002</v>
      </c>
      <c r="N46" s="15"/>
      <c r="O46" s="15"/>
      <c r="P46"/>
      <c r="Q46" s="23"/>
    </row>
    <row r="47" spans="1:17" s="2" customFormat="1" ht="32.1" customHeight="1" x14ac:dyDescent="0.25">
      <c r="A47" s="15"/>
      <c r="B47" s="11"/>
      <c r="C47" s="19"/>
      <c r="D47" s="10"/>
      <c r="E47" s="16"/>
      <c r="F47" s="15"/>
      <c r="G47" s="15"/>
      <c r="H47" s="15"/>
      <c r="I47" s="20"/>
      <c r="J47" s="18"/>
      <c r="K47" s="15"/>
      <c r="L47" s="15"/>
      <c r="M47" s="18"/>
      <c r="N47" s="15"/>
      <c r="O47" s="15"/>
      <c r="P47"/>
      <c r="Q47" s="23"/>
    </row>
    <row r="48" spans="1:17" s="2" customFormat="1" ht="32.1" customHeight="1" x14ac:dyDescent="0.25">
      <c r="A48" s="15"/>
      <c r="B48" s="17"/>
      <c r="C48" s="15"/>
      <c r="D48" s="10"/>
      <c r="E48" s="15"/>
      <c r="F48" s="15"/>
      <c r="G48" s="15"/>
      <c r="H48" s="15"/>
      <c r="I48" s="18"/>
      <c r="J48" s="18"/>
      <c r="K48" s="15"/>
      <c r="L48" s="15"/>
      <c r="M48" s="18"/>
      <c r="N48" s="15"/>
      <c r="O48" s="15"/>
      <c r="P48"/>
      <c r="Q48" s="23"/>
    </row>
    <row r="49" spans="1:17" s="2" customFormat="1" ht="32.1" customHeight="1" x14ac:dyDescent="0.25">
      <c r="A49" s="15"/>
      <c r="B49" s="17"/>
      <c r="C49" s="15"/>
      <c r="D49" s="10"/>
      <c r="E49" s="15"/>
      <c r="F49" s="15"/>
      <c r="G49" s="15"/>
      <c r="H49" s="15"/>
      <c r="I49" s="18"/>
      <c r="J49" s="18"/>
      <c r="K49" s="15"/>
      <c r="L49" s="15"/>
      <c r="M49" s="18"/>
      <c r="N49" s="15"/>
      <c r="O49" s="15"/>
      <c r="P49"/>
      <c r="Q49" s="23"/>
    </row>
    <row r="50" spans="1:17" s="2" customFormat="1" ht="32.1" customHeight="1" x14ac:dyDescent="0.25">
      <c r="A50" s="15"/>
      <c r="B50" s="17"/>
      <c r="C50" s="15"/>
      <c r="D50" s="10"/>
      <c r="E50" s="15"/>
      <c r="F50" s="15"/>
      <c r="G50" s="15"/>
      <c r="H50" s="15"/>
      <c r="I50" s="18"/>
      <c r="J50" s="18"/>
      <c r="K50" s="15"/>
      <c r="L50" s="15"/>
      <c r="M50" s="18"/>
      <c r="N50" s="15"/>
      <c r="O50" s="15"/>
      <c r="P50"/>
      <c r="Q50" s="23"/>
    </row>
    <row r="51" spans="1:17" s="2" customFormat="1" ht="32.1" customHeight="1" x14ac:dyDescent="0.25">
      <c r="A51" s="15"/>
      <c r="B51" s="17"/>
      <c r="C51" s="15"/>
      <c r="D51" s="10"/>
      <c r="E51" s="15"/>
      <c r="F51" s="15"/>
      <c r="G51" s="15"/>
      <c r="H51" s="15"/>
      <c r="I51" s="18"/>
      <c r="J51" s="18"/>
      <c r="K51" s="15"/>
      <c r="L51" s="15"/>
      <c r="M51" s="18"/>
      <c r="N51" s="15"/>
      <c r="O51" s="15"/>
      <c r="P51"/>
      <c r="Q51" s="23"/>
    </row>
    <row r="52" spans="1:17" s="2" customFormat="1" ht="32.1" customHeight="1" x14ac:dyDescent="0.25">
      <c r="A52" s="15"/>
      <c r="B52" s="17"/>
      <c r="C52" s="15"/>
      <c r="D52" s="10"/>
      <c r="E52" s="15"/>
      <c r="F52" s="15"/>
      <c r="G52" s="15"/>
      <c r="H52" s="15"/>
      <c r="I52" s="18"/>
      <c r="J52" s="18"/>
      <c r="K52" s="15"/>
      <c r="L52" s="15"/>
      <c r="M52" s="18"/>
      <c r="N52" s="15"/>
      <c r="O52" s="15"/>
      <c r="P52"/>
      <c r="Q52" s="23"/>
    </row>
    <row r="53" spans="1:17" s="2" customFormat="1" ht="32.1" customHeight="1" x14ac:dyDescent="0.25">
      <c r="A53" s="15"/>
      <c r="B53" s="17"/>
      <c r="C53" s="15"/>
      <c r="D53" s="10"/>
      <c r="E53" s="15"/>
      <c r="F53" s="15"/>
      <c r="G53" s="15"/>
      <c r="H53" s="15"/>
      <c r="I53" s="18"/>
      <c r="J53" s="18"/>
      <c r="K53" s="15"/>
      <c r="L53" s="15"/>
      <c r="M53" s="18"/>
      <c r="N53" s="15"/>
      <c r="O53" s="15"/>
      <c r="P53"/>
      <c r="Q53" s="23"/>
    </row>
    <row r="54" spans="1:17" s="2" customFormat="1" ht="24.95" customHeight="1" x14ac:dyDescent="0.25">
      <c r="A54" s="111" t="s">
        <v>19</v>
      </c>
      <c r="B54" s="111"/>
      <c r="C54" s="15"/>
      <c r="D54" s="15"/>
      <c r="E54" s="15"/>
      <c r="F54" s="15"/>
      <c r="G54" s="15"/>
      <c r="H54" s="15"/>
      <c r="I54" s="18"/>
      <c r="J54" s="18"/>
      <c r="K54" s="15"/>
      <c r="L54" s="15"/>
      <c r="M54" s="41">
        <f>SUM(M46:M53)</f>
        <v>24918.600000000002</v>
      </c>
      <c r="N54" s="15"/>
      <c r="O54" s="15"/>
      <c r="P54"/>
      <c r="Q54" s="23"/>
    </row>
    <row r="55" spans="1:17" s="2" customFormat="1" ht="24.95" customHeight="1" x14ac:dyDescent="0.25">
      <c r="A55" s="111" t="s">
        <v>20</v>
      </c>
      <c r="B55" s="111"/>
      <c r="C55" s="15"/>
      <c r="D55" s="15"/>
      <c r="E55" s="15"/>
      <c r="F55" s="15"/>
      <c r="G55" s="15"/>
      <c r="H55" s="15"/>
      <c r="I55" s="18"/>
      <c r="J55" s="18"/>
      <c r="K55" s="15"/>
      <c r="L55" s="15"/>
      <c r="M55" s="41">
        <f>M54</f>
        <v>24918.600000000002</v>
      </c>
      <c r="N55" s="15"/>
      <c r="O55" s="15"/>
      <c r="P55"/>
      <c r="Q55" s="23"/>
    </row>
    <row r="56" spans="1:17" s="2" customFormat="1" ht="24.95" customHeight="1" x14ac:dyDescent="0.25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/>
      <c r="Q56" s="23"/>
    </row>
    <row r="57" spans="1:17" s="2" customFormat="1" ht="30" customHeight="1" x14ac:dyDescent="0.25">
      <c r="A57" s="133"/>
      <c r="B57" s="133"/>
      <c r="C57" s="137"/>
      <c r="D57" s="137"/>
      <c r="E57" s="137"/>
      <c r="F57" s="137"/>
      <c r="G57" s="137"/>
      <c r="H57" s="137"/>
      <c r="I57" s="1"/>
      <c r="J57" s="1"/>
      <c r="K57" s="138"/>
      <c r="L57" s="139"/>
      <c r="M57" s="57"/>
      <c r="N57" s="134"/>
      <c r="O57" s="134"/>
      <c r="P57"/>
      <c r="Q57" s="23"/>
    </row>
    <row r="58" spans="1:17" s="2" customFormat="1" ht="30" customHeight="1" x14ac:dyDescent="0.25">
      <c r="A58" s="133"/>
      <c r="B58" s="133"/>
      <c r="C58" s="134"/>
      <c r="D58" s="134"/>
      <c r="E58" s="134"/>
      <c r="F58" s="134"/>
      <c r="G58" s="134"/>
      <c r="H58" s="134"/>
      <c r="I58" s="8"/>
      <c r="J58" s="56"/>
      <c r="K58" s="135"/>
      <c r="L58" s="136"/>
      <c r="M58" s="56"/>
      <c r="N58" s="134"/>
      <c r="O58" s="134"/>
      <c r="P58"/>
      <c r="Q58" s="23"/>
    </row>
    <row r="59" spans="1:17" s="2" customFormat="1" ht="27.95" customHeight="1" x14ac:dyDescent="0.25">
      <c r="A59" s="122" t="s">
        <v>57</v>
      </c>
      <c r="B59" s="116"/>
      <c r="C59" s="122" t="s">
        <v>58</v>
      </c>
      <c r="D59" s="116"/>
      <c r="E59" s="116"/>
      <c r="F59" s="116"/>
      <c r="G59" s="116"/>
      <c r="H59" s="116"/>
      <c r="I59" s="116"/>
      <c r="J59" s="123" t="s">
        <v>120</v>
      </c>
      <c r="K59" s="124"/>
      <c r="L59" s="124"/>
      <c r="M59" s="124"/>
      <c r="N59" s="125"/>
      <c r="O59" s="119">
        <v>1</v>
      </c>
      <c r="P59"/>
      <c r="Q59" s="23"/>
    </row>
    <row r="60" spans="1:17" s="2" customFormat="1" ht="27.95" customHeight="1" x14ac:dyDescent="0.25">
      <c r="A60" s="116"/>
      <c r="B60" s="116"/>
      <c r="C60" s="116"/>
      <c r="D60" s="116"/>
      <c r="E60" s="116"/>
      <c r="F60" s="116"/>
      <c r="G60" s="116"/>
      <c r="H60" s="116"/>
      <c r="I60" s="116"/>
      <c r="J60" s="126" t="s">
        <v>121</v>
      </c>
      <c r="K60" s="126"/>
      <c r="L60" s="126"/>
      <c r="M60" s="126"/>
      <c r="N60" s="126"/>
      <c r="O60" s="119"/>
      <c r="P60"/>
      <c r="Q60" s="23"/>
    </row>
    <row r="61" spans="1:17" s="2" customFormat="1" ht="20.100000000000001" customHeight="1" x14ac:dyDescent="0.25">
      <c r="A61" s="116" t="s">
        <v>1</v>
      </c>
      <c r="B61" s="117" t="s">
        <v>2</v>
      </c>
      <c r="C61" s="118" t="s">
        <v>3</v>
      </c>
      <c r="D61" s="116" t="s">
        <v>4</v>
      </c>
      <c r="E61" s="117" t="s">
        <v>5</v>
      </c>
      <c r="F61" s="117"/>
      <c r="G61" s="117"/>
      <c r="H61" s="117"/>
      <c r="I61" s="116" t="s">
        <v>6</v>
      </c>
      <c r="J61" s="117" t="s">
        <v>7</v>
      </c>
      <c r="K61" s="117"/>
      <c r="L61" s="117"/>
      <c r="M61" s="116" t="s">
        <v>8</v>
      </c>
      <c r="N61" s="117" t="s">
        <v>9</v>
      </c>
      <c r="O61" s="117"/>
      <c r="P61"/>
      <c r="Q61" s="23"/>
    </row>
    <row r="62" spans="1:17" s="2" customFormat="1" ht="20.100000000000001" customHeight="1" x14ac:dyDescent="0.25">
      <c r="A62" s="116"/>
      <c r="B62" s="117"/>
      <c r="C62" s="118"/>
      <c r="D62" s="116"/>
      <c r="E62" s="117" t="s">
        <v>10</v>
      </c>
      <c r="F62" s="117"/>
      <c r="G62" s="117" t="s">
        <v>0</v>
      </c>
      <c r="H62" s="117"/>
      <c r="I62" s="116"/>
      <c r="J62" s="117" t="s">
        <v>11</v>
      </c>
      <c r="K62" s="117" t="s">
        <v>12</v>
      </c>
      <c r="L62" s="117"/>
      <c r="M62" s="116"/>
      <c r="N62" s="117" t="s">
        <v>13</v>
      </c>
      <c r="O62" s="116" t="s">
        <v>14</v>
      </c>
      <c r="P62"/>
      <c r="Q62" s="23"/>
    </row>
    <row r="63" spans="1:17" s="2" customFormat="1" ht="20.100000000000001" customHeight="1" x14ac:dyDescent="0.25">
      <c r="A63" s="116"/>
      <c r="B63" s="117"/>
      <c r="C63" s="118"/>
      <c r="D63" s="116"/>
      <c r="E63" s="15" t="s">
        <v>15</v>
      </c>
      <c r="F63" s="15" t="s">
        <v>16</v>
      </c>
      <c r="G63" s="15" t="s">
        <v>17</v>
      </c>
      <c r="H63" s="15" t="s">
        <v>18</v>
      </c>
      <c r="I63" s="116"/>
      <c r="J63" s="117"/>
      <c r="K63" s="15" t="s">
        <v>17</v>
      </c>
      <c r="L63" s="15" t="s">
        <v>18</v>
      </c>
      <c r="M63" s="116"/>
      <c r="N63" s="117"/>
      <c r="O63" s="116"/>
      <c r="P63"/>
      <c r="Q63" s="23"/>
    </row>
    <row r="64" spans="1:17" s="2" customFormat="1" ht="12.95" customHeight="1" x14ac:dyDescent="0.25">
      <c r="A64" s="39">
        <v>0</v>
      </c>
      <c r="B64" s="21">
        <v>1</v>
      </c>
      <c r="C64" s="21">
        <v>2</v>
      </c>
      <c r="D64" s="21">
        <v>3</v>
      </c>
      <c r="E64" s="21">
        <v>4</v>
      </c>
      <c r="F64" s="21">
        <v>5</v>
      </c>
      <c r="G64" s="21">
        <v>6</v>
      </c>
      <c r="H64" s="21">
        <v>7</v>
      </c>
      <c r="I64" s="21">
        <v>8</v>
      </c>
      <c r="J64" s="21">
        <v>9</v>
      </c>
      <c r="K64" s="21">
        <v>10</v>
      </c>
      <c r="L64" s="21">
        <v>11</v>
      </c>
      <c r="M64" s="21">
        <v>12</v>
      </c>
      <c r="N64" s="21">
        <v>13</v>
      </c>
      <c r="O64" s="21">
        <v>14</v>
      </c>
      <c r="P64"/>
      <c r="Q64" s="23"/>
    </row>
    <row r="65" spans="1:23" s="2" customFormat="1" ht="32.1" customHeight="1" x14ac:dyDescent="0.25">
      <c r="A65" s="15">
        <v>1</v>
      </c>
      <c r="B65" s="38" t="s">
        <v>78</v>
      </c>
      <c r="C65" s="30"/>
      <c r="D65" s="10" t="s">
        <v>30</v>
      </c>
      <c r="E65" s="16">
        <v>1</v>
      </c>
      <c r="F65" s="15">
        <f>E65</f>
        <v>1</v>
      </c>
      <c r="G65" s="15"/>
      <c r="H65" s="15"/>
      <c r="I65" s="18">
        <v>2999.99</v>
      </c>
      <c r="J65" s="18">
        <f>SUM(E65*I65)</f>
        <v>2999.99</v>
      </c>
      <c r="K65" s="15"/>
      <c r="L65" s="15"/>
      <c r="M65" s="18">
        <f>J65</f>
        <v>2999.99</v>
      </c>
      <c r="N65" s="15"/>
      <c r="O65" s="15"/>
      <c r="P65"/>
      <c r="Q65" s="23"/>
    </row>
    <row r="66" spans="1:23" s="2" customFormat="1" ht="32.1" customHeight="1" x14ac:dyDescent="0.25">
      <c r="A66" s="15">
        <v>2</v>
      </c>
      <c r="B66" s="11" t="s">
        <v>79</v>
      </c>
      <c r="C66" s="19"/>
      <c r="D66" s="10" t="s">
        <v>30</v>
      </c>
      <c r="E66" s="16">
        <v>1</v>
      </c>
      <c r="F66" s="15">
        <f t="shared" ref="F66" si="6">E66</f>
        <v>1</v>
      </c>
      <c r="G66" s="15"/>
      <c r="H66" s="15"/>
      <c r="I66" s="40">
        <v>3855.6</v>
      </c>
      <c r="J66" s="18">
        <f t="shared" ref="J66:J69" si="7">SUM(E66*I66)</f>
        <v>3855.6</v>
      </c>
      <c r="K66" s="15"/>
      <c r="L66" s="15"/>
      <c r="M66" s="18">
        <f t="shared" ref="M66:M69" si="8">J66</f>
        <v>3855.6</v>
      </c>
      <c r="N66" s="15"/>
      <c r="O66" s="15"/>
      <c r="P66"/>
      <c r="Q66" s="23"/>
    </row>
    <row r="67" spans="1:23" s="2" customFormat="1" ht="32.1" customHeight="1" x14ac:dyDescent="0.25">
      <c r="A67" s="15">
        <v>3</v>
      </c>
      <c r="B67" s="38" t="s">
        <v>80</v>
      </c>
      <c r="C67" s="15"/>
      <c r="D67" s="10" t="s">
        <v>30</v>
      </c>
      <c r="E67" s="16">
        <v>1</v>
      </c>
      <c r="F67" s="15">
        <f t="shared" ref="F67:F69" si="9">E67</f>
        <v>1</v>
      </c>
      <c r="G67" s="15"/>
      <c r="H67" s="15"/>
      <c r="I67" s="18">
        <v>8476.3700000000008</v>
      </c>
      <c r="J67" s="18">
        <f t="shared" si="7"/>
        <v>8476.3700000000008</v>
      </c>
      <c r="K67" s="15"/>
      <c r="L67" s="15"/>
      <c r="M67" s="18">
        <f t="shared" si="8"/>
        <v>8476.3700000000008</v>
      </c>
      <c r="N67" s="15"/>
      <c r="O67" s="15"/>
      <c r="P67"/>
      <c r="Q67" s="23"/>
    </row>
    <row r="68" spans="1:23" s="2" customFormat="1" ht="32.1" customHeight="1" x14ac:dyDescent="0.25">
      <c r="A68" s="15">
        <v>4</v>
      </c>
      <c r="B68" s="38" t="s">
        <v>81</v>
      </c>
      <c r="C68" s="15"/>
      <c r="D68" s="10" t="s">
        <v>30</v>
      </c>
      <c r="E68" s="16">
        <v>1</v>
      </c>
      <c r="F68" s="15">
        <f t="shared" si="9"/>
        <v>1</v>
      </c>
      <c r="G68" s="15"/>
      <c r="H68" s="15"/>
      <c r="I68" s="18">
        <v>3819.9</v>
      </c>
      <c r="J68" s="18">
        <f t="shared" si="7"/>
        <v>3819.9</v>
      </c>
      <c r="K68" s="15"/>
      <c r="L68" s="15"/>
      <c r="M68" s="18">
        <f t="shared" si="8"/>
        <v>3819.9</v>
      </c>
      <c r="N68" s="15"/>
      <c r="O68" s="15"/>
      <c r="P68"/>
      <c r="Q68" s="23"/>
    </row>
    <row r="69" spans="1:23" s="2" customFormat="1" ht="32.1" customHeight="1" x14ac:dyDescent="0.25">
      <c r="A69" s="15">
        <v>5</v>
      </c>
      <c r="B69" s="38" t="s">
        <v>82</v>
      </c>
      <c r="C69" s="15"/>
      <c r="D69" s="10" t="s">
        <v>30</v>
      </c>
      <c r="E69" s="15">
        <v>1</v>
      </c>
      <c r="F69" s="15">
        <f t="shared" si="9"/>
        <v>1</v>
      </c>
      <c r="G69" s="15"/>
      <c r="H69" s="15"/>
      <c r="I69" s="18">
        <v>3837.75</v>
      </c>
      <c r="J69" s="18">
        <f t="shared" si="7"/>
        <v>3837.75</v>
      </c>
      <c r="K69" s="15"/>
      <c r="L69" s="15"/>
      <c r="M69" s="18">
        <f t="shared" si="8"/>
        <v>3837.75</v>
      </c>
      <c r="N69" s="15"/>
      <c r="O69" s="15"/>
      <c r="P69"/>
      <c r="Q69" s="23"/>
    </row>
    <row r="70" spans="1:23" s="2" customFormat="1" ht="32.1" customHeight="1" x14ac:dyDescent="0.25">
      <c r="A70" s="15"/>
      <c r="B70" s="38"/>
      <c r="C70" s="15"/>
      <c r="D70" s="10"/>
      <c r="E70" s="15"/>
      <c r="F70" s="15"/>
      <c r="G70" s="15"/>
      <c r="H70" s="15"/>
      <c r="I70" s="18"/>
      <c r="J70" s="18"/>
      <c r="K70" s="15"/>
      <c r="L70" s="15"/>
      <c r="M70" s="18"/>
      <c r="N70" s="15"/>
      <c r="O70" s="15"/>
      <c r="P70"/>
      <c r="Q70" s="23"/>
    </row>
    <row r="71" spans="1:23" s="2" customFormat="1" ht="32.1" customHeight="1" x14ac:dyDescent="0.25">
      <c r="A71" s="15"/>
      <c r="B71" s="38"/>
      <c r="C71" s="15"/>
      <c r="D71" s="10"/>
      <c r="E71" s="15"/>
      <c r="F71" s="15"/>
      <c r="G71" s="15"/>
      <c r="H71" s="15"/>
      <c r="I71" s="18"/>
      <c r="J71" s="18"/>
      <c r="K71" s="15"/>
      <c r="L71" s="15"/>
      <c r="M71" s="18"/>
      <c r="N71" s="15"/>
      <c r="O71" s="15"/>
      <c r="P71"/>
      <c r="Q71" s="23"/>
    </row>
    <row r="72" spans="1:23" s="2" customFormat="1" ht="24.95" customHeight="1" x14ac:dyDescent="0.25">
      <c r="A72" s="171" t="s">
        <v>19</v>
      </c>
      <c r="B72" s="172"/>
      <c r="C72" s="15"/>
      <c r="D72" s="10"/>
      <c r="E72" s="15"/>
      <c r="F72" s="15"/>
      <c r="G72" s="15"/>
      <c r="H72" s="15"/>
      <c r="I72" s="18"/>
      <c r="J72" s="18"/>
      <c r="K72" s="15"/>
      <c r="L72" s="15"/>
      <c r="M72" s="41">
        <f>SUM(M65:M71)</f>
        <v>22989.61</v>
      </c>
      <c r="N72" s="15"/>
      <c r="O72" s="15"/>
      <c r="P72"/>
      <c r="Q72" s="51"/>
    </row>
    <row r="73" spans="1:23" s="2" customFormat="1" ht="24.95" customHeight="1" x14ac:dyDescent="0.25">
      <c r="A73" s="111" t="s">
        <v>20</v>
      </c>
      <c r="B73" s="111"/>
      <c r="C73" s="15"/>
      <c r="D73" s="15"/>
      <c r="E73" s="15"/>
      <c r="F73" s="15"/>
      <c r="G73" s="15"/>
      <c r="H73" s="15"/>
      <c r="I73" s="18"/>
      <c r="J73" s="18"/>
      <c r="K73" s="15"/>
      <c r="L73" s="15"/>
      <c r="M73" s="41">
        <f>M72</f>
        <v>22989.61</v>
      </c>
      <c r="N73" s="15"/>
      <c r="O73" s="15"/>
      <c r="P73"/>
      <c r="Q73" s="23"/>
    </row>
    <row r="74" spans="1:23" s="2" customFormat="1" ht="30" customHeight="1" x14ac:dyDescent="0.25">
      <c r="A74" s="148" t="s">
        <v>130</v>
      </c>
      <c r="B74" s="148"/>
      <c r="C74" s="4"/>
      <c r="D74" s="4"/>
      <c r="E74" s="15"/>
      <c r="F74" s="4"/>
      <c r="G74" s="4"/>
      <c r="H74" s="4"/>
      <c r="I74" s="6"/>
      <c r="J74" s="6"/>
      <c r="K74" s="4"/>
      <c r="L74" s="173">
        <f>SUM(M16,M35,M54,M72)</f>
        <v>448414.61</v>
      </c>
      <c r="M74" s="174"/>
      <c r="N74" s="175"/>
      <c r="O74" s="4"/>
      <c r="P74"/>
      <c r="Q74" s="50"/>
      <c r="R74" s="33"/>
      <c r="T74" s="37"/>
      <c r="U74" s="24"/>
      <c r="W74" s="23"/>
    </row>
    <row r="76" spans="1:23" ht="24.95" customHeight="1" x14ac:dyDescent="0.25">
      <c r="A76" s="147" t="s">
        <v>246</v>
      </c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Q76"/>
    </row>
    <row r="77" spans="1:23" s="2" customFormat="1" ht="27.95" customHeight="1" x14ac:dyDescent="0.25">
      <c r="A77" s="142" t="s">
        <v>57</v>
      </c>
      <c r="B77" s="137"/>
      <c r="C77" s="142" t="s">
        <v>58</v>
      </c>
      <c r="D77" s="137"/>
      <c r="E77" s="137"/>
      <c r="F77" s="137"/>
      <c r="G77" s="137"/>
      <c r="H77" s="137"/>
      <c r="I77" s="137"/>
      <c r="J77" s="143" t="s">
        <v>247</v>
      </c>
      <c r="K77" s="144"/>
      <c r="L77" s="144"/>
      <c r="M77" s="144"/>
      <c r="N77" s="145"/>
      <c r="O77" s="133">
        <v>1</v>
      </c>
      <c r="P77"/>
    </row>
    <row r="78" spans="1:23" s="2" customFormat="1" ht="27.95" customHeight="1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46" t="s">
        <v>132</v>
      </c>
      <c r="K78" s="146"/>
      <c r="L78" s="146"/>
      <c r="M78" s="146"/>
      <c r="N78" s="146"/>
      <c r="O78" s="133"/>
      <c r="P78"/>
    </row>
    <row r="79" spans="1:23" s="2" customFormat="1" ht="20.100000000000001" customHeight="1" x14ac:dyDescent="0.25">
      <c r="A79" s="137" t="s">
        <v>1</v>
      </c>
      <c r="B79" s="134" t="s">
        <v>2</v>
      </c>
      <c r="C79" s="141" t="s">
        <v>3</v>
      </c>
      <c r="D79" s="137" t="s">
        <v>4</v>
      </c>
      <c r="E79" s="134" t="s">
        <v>5</v>
      </c>
      <c r="F79" s="134"/>
      <c r="G79" s="134"/>
      <c r="H79" s="134"/>
      <c r="I79" s="137" t="s">
        <v>6</v>
      </c>
      <c r="J79" s="134" t="s">
        <v>7</v>
      </c>
      <c r="K79" s="134"/>
      <c r="L79" s="134"/>
      <c r="M79" s="137" t="s">
        <v>8</v>
      </c>
      <c r="N79" s="134" t="s">
        <v>9</v>
      </c>
      <c r="O79" s="134"/>
      <c r="P79"/>
    </row>
    <row r="80" spans="1:23" s="2" customFormat="1" ht="20.100000000000001" customHeight="1" x14ac:dyDescent="0.25">
      <c r="A80" s="137"/>
      <c r="B80" s="134"/>
      <c r="C80" s="141"/>
      <c r="D80" s="137"/>
      <c r="E80" s="134" t="s">
        <v>10</v>
      </c>
      <c r="F80" s="134"/>
      <c r="G80" s="134" t="s">
        <v>0</v>
      </c>
      <c r="H80" s="134"/>
      <c r="I80" s="137"/>
      <c r="J80" s="134" t="s">
        <v>11</v>
      </c>
      <c r="K80" s="134" t="s">
        <v>12</v>
      </c>
      <c r="L80" s="134"/>
      <c r="M80" s="137"/>
      <c r="N80" s="134" t="s">
        <v>13</v>
      </c>
      <c r="O80" s="137" t="s">
        <v>14</v>
      </c>
      <c r="P80"/>
    </row>
    <row r="81" spans="1:16" s="2" customFormat="1" ht="20.100000000000001" customHeight="1" x14ac:dyDescent="0.25">
      <c r="A81" s="137"/>
      <c r="B81" s="134"/>
      <c r="C81" s="141"/>
      <c r="D81" s="137"/>
      <c r="E81" s="15" t="s">
        <v>15</v>
      </c>
      <c r="F81" s="4" t="s">
        <v>16</v>
      </c>
      <c r="G81" s="4" t="s">
        <v>17</v>
      </c>
      <c r="H81" s="4" t="s">
        <v>18</v>
      </c>
      <c r="I81" s="137"/>
      <c r="J81" s="134"/>
      <c r="K81" s="4" t="s">
        <v>17</v>
      </c>
      <c r="L81" s="4" t="s">
        <v>18</v>
      </c>
      <c r="M81" s="137"/>
      <c r="N81" s="134"/>
      <c r="O81" s="137"/>
      <c r="P81"/>
    </row>
    <row r="82" spans="1:16" s="2" customFormat="1" ht="12.95" customHeight="1" x14ac:dyDescent="0.25">
      <c r="A82" s="9">
        <v>0</v>
      </c>
      <c r="B82" s="5">
        <v>1</v>
      </c>
      <c r="C82" s="5">
        <v>2</v>
      </c>
      <c r="D82" s="5">
        <v>3</v>
      </c>
      <c r="E82" s="21">
        <v>4</v>
      </c>
      <c r="F82" s="5">
        <v>5</v>
      </c>
      <c r="G82" s="5">
        <v>6</v>
      </c>
      <c r="H82" s="5">
        <v>7</v>
      </c>
      <c r="I82" s="5">
        <v>8</v>
      </c>
      <c r="J82" s="5">
        <v>9</v>
      </c>
      <c r="K82" s="5">
        <v>10</v>
      </c>
      <c r="L82" s="5">
        <v>11</v>
      </c>
      <c r="M82" s="5">
        <v>12</v>
      </c>
      <c r="N82" s="5">
        <v>13</v>
      </c>
      <c r="O82" s="5">
        <v>14</v>
      </c>
      <c r="P82"/>
    </row>
    <row r="83" spans="1:16" s="2" customFormat="1" ht="32.1" customHeight="1" x14ac:dyDescent="0.25">
      <c r="A83" s="4">
        <v>1</v>
      </c>
      <c r="B83" s="13" t="s">
        <v>59</v>
      </c>
      <c r="C83" s="25" t="s">
        <v>248</v>
      </c>
      <c r="D83" s="10" t="s">
        <v>21</v>
      </c>
      <c r="E83" s="16">
        <v>25</v>
      </c>
      <c r="F83" s="4">
        <f>E83</f>
        <v>25</v>
      </c>
      <c r="G83" s="4"/>
      <c r="H83" s="4"/>
      <c r="I83" s="6">
        <v>13685</v>
      </c>
      <c r="J83" s="6">
        <f>SUM(E83*I83)</f>
        <v>342125</v>
      </c>
      <c r="K83" s="4"/>
      <c r="L83" s="4"/>
      <c r="M83" s="6">
        <f>J83</f>
        <v>342125</v>
      </c>
      <c r="N83" s="4"/>
      <c r="O83" s="4"/>
      <c r="P83"/>
    </row>
    <row r="84" spans="1:16" s="2" customFormat="1" ht="32.1" customHeight="1" x14ac:dyDescent="0.25">
      <c r="A84" s="4">
        <v>2</v>
      </c>
      <c r="B84" s="11" t="s">
        <v>60</v>
      </c>
      <c r="C84" s="26" t="s">
        <v>61</v>
      </c>
      <c r="D84" s="10" t="s">
        <v>21</v>
      </c>
      <c r="E84" s="16">
        <v>25</v>
      </c>
      <c r="F84" s="4">
        <f>E84</f>
        <v>25</v>
      </c>
      <c r="G84" s="4"/>
      <c r="H84" s="4"/>
      <c r="I84" s="12">
        <v>0</v>
      </c>
      <c r="J84" s="6">
        <f>SUM(E84*I84)</f>
        <v>0</v>
      </c>
      <c r="K84" s="4"/>
      <c r="L84" s="4"/>
      <c r="M84" s="6">
        <f>J84</f>
        <v>0</v>
      </c>
      <c r="N84" s="4"/>
      <c r="O84" s="4"/>
      <c r="P84"/>
    </row>
    <row r="85" spans="1:16" s="2" customFormat="1" ht="32.1" customHeight="1" x14ac:dyDescent="0.25">
      <c r="A85" s="4">
        <v>3</v>
      </c>
      <c r="B85" s="13" t="s">
        <v>65</v>
      </c>
      <c r="C85" s="27" t="s">
        <v>62</v>
      </c>
      <c r="D85" s="10" t="s">
        <v>21</v>
      </c>
      <c r="E85" s="15">
        <v>22</v>
      </c>
      <c r="F85" s="4">
        <f t="shared" ref="F85:F87" si="10">E85</f>
        <v>22</v>
      </c>
      <c r="G85" s="4"/>
      <c r="H85" s="4"/>
      <c r="I85" s="6">
        <v>4641</v>
      </c>
      <c r="J85" s="6">
        <f t="shared" ref="J85:J88" si="11">SUM(E85*I85)</f>
        <v>102102</v>
      </c>
      <c r="K85" s="4"/>
      <c r="L85" s="4"/>
      <c r="M85" s="6">
        <f t="shared" ref="M85:M88" si="12">J85</f>
        <v>102102</v>
      </c>
      <c r="N85" s="4"/>
      <c r="O85" s="4"/>
      <c r="P85"/>
    </row>
    <row r="86" spans="1:16" s="2" customFormat="1" ht="32.1" customHeight="1" x14ac:dyDescent="0.25">
      <c r="A86" s="4">
        <v>4</v>
      </c>
      <c r="B86" s="3" t="s">
        <v>249</v>
      </c>
      <c r="C86" s="25" t="s">
        <v>250</v>
      </c>
      <c r="D86" s="10" t="s">
        <v>21</v>
      </c>
      <c r="E86" s="15">
        <v>28</v>
      </c>
      <c r="F86" s="4">
        <f t="shared" si="10"/>
        <v>28</v>
      </c>
      <c r="G86" s="4"/>
      <c r="H86" s="4"/>
      <c r="I86" s="6">
        <v>4736.2</v>
      </c>
      <c r="J86" s="6">
        <f t="shared" si="11"/>
        <v>132613.6</v>
      </c>
      <c r="K86" s="4"/>
      <c r="L86" s="4"/>
      <c r="M86" s="6">
        <f t="shared" si="12"/>
        <v>132613.6</v>
      </c>
      <c r="N86" s="4"/>
      <c r="O86" s="4"/>
      <c r="P86"/>
    </row>
    <row r="87" spans="1:16" s="2" customFormat="1" ht="32.1" customHeight="1" x14ac:dyDescent="0.25">
      <c r="A87" s="4">
        <v>5</v>
      </c>
      <c r="B87" s="13" t="s">
        <v>63</v>
      </c>
      <c r="C87" s="25" t="s">
        <v>66</v>
      </c>
      <c r="D87" s="10" t="s">
        <v>21</v>
      </c>
      <c r="E87" s="15">
        <v>2</v>
      </c>
      <c r="F87" s="4">
        <f t="shared" si="10"/>
        <v>2</v>
      </c>
      <c r="G87" s="4"/>
      <c r="H87" s="4"/>
      <c r="I87" s="6">
        <v>2737</v>
      </c>
      <c r="J87" s="6">
        <f t="shared" si="11"/>
        <v>5474</v>
      </c>
      <c r="K87" s="4"/>
      <c r="L87" s="4"/>
      <c r="M87" s="6">
        <f t="shared" si="12"/>
        <v>5474</v>
      </c>
      <c r="N87" s="4"/>
      <c r="O87" s="4"/>
      <c r="P87"/>
    </row>
    <row r="88" spans="1:16" s="2" customFormat="1" ht="32.1" customHeight="1" x14ac:dyDescent="0.25">
      <c r="A88" s="4">
        <v>6</v>
      </c>
      <c r="B88" s="14" t="s">
        <v>64</v>
      </c>
      <c r="C88" s="28" t="s">
        <v>67</v>
      </c>
      <c r="D88" s="10" t="s">
        <v>21</v>
      </c>
      <c r="E88" s="16">
        <v>2</v>
      </c>
      <c r="F88" s="4">
        <f>E88</f>
        <v>2</v>
      </c>
      <c r="G88" s="4"/>
      <c r="H88" s="4"/>
      <c r="I88" s="12">
        <v>333.2</v>
      </c>
      <c r="J88" s="6">
        <f t="shared" si="11"/>
        <v>666.4</v>
      </c>
      <c r="K88" s="4"/>
      <c r="L88" s="4"/>
      <c r="M88" s="6">
        <f t="shared" si="12"/>
        <v>666.4</v>
      </c>
      <c r="N88" s="4"/>
      <c r="O88" s="4"/>
      <c r="P88"/>
    </row>
    <row r="89" spans="1:16" s="2" customFormat="1" ht="32.1" customHeight="1" x14ac:dyDescent="0.25">
      <c r="A89" s="4"/>
      <c r="B89" s="3"/>
      <c r="C89" s="25"/>
      <c r="D89" s="10"/>
      <c r="E89" s="15"/>
      <c r="F89" s="4"/>
      <c r="G89" s="4"/>
      <c r="H89" s="4"/>
      <c r="I89" s="6"/>
      <c r="J89" s="6"/>
      <c r="K89" s="4"/>
      <c r="L89" s="4"/>
      <c r="M89" s="6"/>
      <c r="N89" s="4"/>
      <c r="O89" s="4"/>
      <c r="P89"/>
    </row>
    <row r="90" spans="1:16" s="2" customFormat="1" ht="24.95" customHeight="1" x14ac:dyDescent="0.25">
      <c r="A90" s="140" t="s">
        <v>19</v>
      </c>
      <c r="B90" s="140"/>
      <c r="C90" s="4"/>
      <c r="D90" s="4"/>
      <c r="E90" s="15"/>
      <c r="F90" s="4"/>
      <c r="G90" s="4"/>
      <c r="H90" s="4"/>
      <c r="I90" s="6"/>
      <c r="J90" s="6"/>
      <c r="K90" s="4"/>
      <c r="L90" s="4"/>
      <c r="M90" s="7">
        <f>SUM(M83:M89)</f>
        <v>582981</v>
      </c>
      <c r="N90" s="4"/>
      <c r="O90" s="4"/>
      <c r="P90"/>
    </row>
    <row r="91" spans="1:16" s="2" customFormat="1" ht="24.95" customHeight="1" x14ac:dyDescent="0.25">
      <c r="A91" s="140" t="s">
        <v>20</v>
      </c>
      <c r="B91" s="140"/>
      <c r="C91" s="4"/>
      <c r="D91" s="4"/>
      <c r="E91" s="15"/>
      <c r="F91" s="4"/>
      <c r="G91" s="4"/>
      <c r="H91" s="4"/>
      <c r="I91" s="6"/>
      <c r="J91" s="6"/>
      <c r="K91" s="4"/>
      <c r="L91" s="4"/>
      <c r="M91" s="7">
        <f>M90</f>
        <v>582981</v>
      </c>
      <c r="N91" s="4"/>
      <c r="O91" s="4"/>
      <c r="P91"/>
    </row>
    <row r="92" spans="1:16" s="2" customFormat="1" ht="24.95" customHeight="1" x14ac:dyDescent="0.25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/>
    </row>
    <row r="93" spans="1:16" s="2" customFormat="1" ht="30" customHeight="1" x14ac:dyDescent="0.25">
      <c r="A93" s="133"/>
      <c r="B93" s="133"/>
      <c r="C93" s="137"/>
      <c r="D93" s="137"/>
      <c r="E93" s="137"/>
      <c r="F93" s="137"/>
      <c r="G93" s="137"/>
      <c r="H93" s="137"/>
      <c r="I93" s="1"/>
      <c r="J93" s="1"/>
      <c r="K93" s="138"/>
      <c r="L93" s="139"/>
      <c r="M93" s="57"/>
      <c r="N93" s="134"/>
      <c r="O93" s="134"/>
      <c r="P93"/>
    </row>
    <row r="94" spans="1:16" s="2" customFormat="1" ht="30" customHeight="1" x14ac:dyDescent="0.25">
      <c r="A94" s="133"/>
      <c r="B94" s="133"/>
      <c r="C94" s="134"/>
      <c r="D94" s="134"/>
      <c r="E94" s="134"/>
      <c r="F94" s="134"/>
      <c r="G94" s="134"/>
      <c r="H94" s="134"/>
      <c r="I94" s="8"/>
      <c r="J94" s="56"/>
      <c r="K94" s="135"/>
      <c r="L94" s="136"/>
      <c r="M94" s="56"/>
      <c r="N94" s="134"/>
      <c r="O94" s="134"/>
      <c r="P94"/>
    </row>
    <row r="95" spans="1:16" s="2" customFormat="1" ht="26.1" customHeight="1" x14ac:dyDescent="0.25">
      <c r="A95" s="142" t="s">
        <v>57</v>
      </c>
      <c r="B95" s="137"/>
      <c r="C95" s="142" t="s">
        <v>58</v>
      </c>
      <c r="D95" s="137"/>
      <c r="E95" s="137"/>
      <c r="F95" s="137"/>
      <c r="G95" s="137"/>
      <c r="H95" s="137"/>
      <c r="I95" s="137"/>
      <c r="J95" s="143" t="s">
        <v>251</v>
      </c>
      <c r="K95" s="144"/>
      <c r="L95" s="144"/>
      <c r="M95" s="144"/>
      <c r="N95" s="145"/>
      <c r="O95" s="133">
        <v>1</v>
      </c>
      <c r="P95"/>
    </row>
    <row r="96" spans="1:16" s="2" customFormat="1" ht="27.95" customHeight="1" x14ac:dyDescent="0.25">
      <c r="A96" s="137"/>
      <c r="B96" s="137"/>
      <c r="C96" s="137"/>
      <c r="D96" s="137"/>
      <c r="E96" s="137"/>
      <c r="F96" s="137"/>
      <c r="G96" s="137"/>
      <c r="H96" s="137"/>
      <c r="I96" s="137"/>
      <c r="J96" s="146" t="s">
        <v>132</v>
      </c>
      <c r="K96" s="146"/>
      <c r="L96" s="146"/>
      <c r="M96" s="146"/>
      <c r="N96" s="146"/>
      <c r="O96" s="133"/>
      <c r="P96"/>
    </row>
    <row r="97" spans="1:16" s="2" customFormat="1" ht="20.100000000000001" customHeight="1" x14ac:dyDescent="0.25">
      <c r="A97" s="137" t="s">
        <v>1</v>
      </c>
      <c r="B97" s="134" t="s">
        <v>2</v>
      </c>
      <c r="C97" s="141" t="s">
        <v>3</v>
      </c>
      <c r="D97" s="137" t="s">
        <v>4</v>
      </c>
      <c r="E97" s="134" t="s">
        <v>5</v>
      </c>
      <c r="F97" s="134"/>
      <c r="G97" s="134"/>
      <c r="H97" s="134"/>
      <c r="I97" s="137" t="s">
        <v>6</v>
      </c>
      <c r="J97" s="134" t="s">
        <v>7</v>
      </c>
      <c r="K97" s="134"/>
      <c r="L97" s="134"/>
      <c r="M97" s="137" t="s">
        <v>8</v>
      </c>
      <c r="N97" s="134" t="s">
        <v>9</v>
      </c>
      <c r="O97" s="134"/>
      <c r="P97"/>
    </row>
    <row r="98" spans="1:16" s="2" customFormat="1" ht="20.100000000000001" customHeight="1" x14ac:dyDescent="0.25">
      <c r="A98" s="137"/>
      <c r="B98" s="134"/>
      <c r="C98" s="141"/>
      <c r="D98" s="137"/>
      <c r="E98" s="134" t="s">
        <v>10</v>
      </c>
      <c r="F98" s="134"/>
      <c r="G98" s="134" t="s">
        <v>0</v>
      </c>
      <c r="H98" s="134"/>
      <c r="I98" s="137"/>
      <c r="J98" s="134" t="s">
        <v>11</v>
      </c>
      <c r="K98" s="134" t="s">
        <v>12</v>
      </c>
      <c r="L98" s="134"/>
      <c r="M98" s="137"/>
      <c r="N98" s="134" t="s">
        <v>13</v>
      </c>
      <c r="O98" s="137" t="s">
        <v>14</v>
      </c>
      <c r="P98"/>
    </row>
    <row r="99" spans="1:16" s="2" customFormat="1" ht="20.100000000000001" customHeight="1" x14ac:dyDescent="0.25">
      <c r="A99" s="137"/>
      <c r="B99" s="134"/>
      <c r="C99" s="141"/>
      <c r="D99" s="137"/>
      <c r="E99" s="15" t="s">
        <v>15</v>
      </c>
      <c r="F99" s="4" t="s">
        <v>16</v>
      </c>
      <c r="G99" s="4" t="s">
        <v>17</v>
      </c>
      <c r="H99" s="4" t="s">
        <v>18</v>
      </c>
      <c r="I99" s="137"/>
      <c r="J99" s="134"/>
      <c r="K99" s="4" t="s">
        <v>17</v>
      </c>
      <c r="L99" s="4" t="s">
        <v>18</v>
      </c>
      <c r="M99" s="137"/>
      <c r="N99" s="134"/>
      <c r="O99" s="137"/>
      <c r="P99"/>
    </row>
    <row r="100" spans="1:16" s="2" customFormat="1" ht="12.95" customHeight="1" x14ac:dyDescent="0.25">
      <c r="A100" s="9">
        <v>0</v>
      </c>
      <c r="B100" s="5">
        <v>1</v>
      </c>
      <c r="C100" s="5">
        <v>2</v>
      </c>
      <c r="D100" s="5">
        <v>3</v>
      </c>
      <c r="E100" s="21">
        <v>4</v>
      </c>
      <c r="F100" s="5">
        <v>5</v>
      </c>
      <c r="G100" s="5">
        <v>6</v>
      </c>
      <c r="H100" s="5">
        <v>7</v>
      </c>
      <c r="I100" s="5">
        <v>8</v>
      </c>
      <c r="J100" s="5">
        <v>9</v>
      </c>
      <c r="K100" s="5">
        <v>10</v>
      </c>
      <c r="L100" s="5">
        <v>11</v>
      </c>
      <c r="M100" s="5">
        <v>12</v>
      </c>
      <c r="N100" s="5">
        <v>13</v>
      </c>
      <c r="O100" s="5">
        <v>14</v>
      </c>
      <c r="P100"/>
    </row>
    <row r="101" spans="1:16" s="2" customFormat="1" ht="32.1" customHeight="1" x14ac:dyDescent="0.25">
      <c r="A101" s="4">
        <v>1</v>
      </c>
      <c r="B101" s="3" t="s">
        <v>252</v>
      </c>
      <c r="C101" s="25" t="s">
        <v>253</v>
      </c>
      <c r="D101" s="10" t="s">
        <v>21</v>
      </c>
      <c r="E101" s="15">
        <v>1</v>
      </c>
      <c r="F101" s="4">
        <f>E101</f>
        <v>1</v>
      </c>
      <c r="G101" s="4"/>
      <c r="H101" s="4"/>
      <c r="I101" s="6">
        <v>33320</v>
      </c>
      <c r="J101" s="6">
        <f>SUM(E101*I101)</f>
        <v>33320</v>
      </c>
      <c r="K101" s="4"/>
      <c r="L101" s="4"/>
      <c r="M101" s="18">
        <f>J101</f>
        <v>33320</v>
      </c>
      <c r="N101" s="4"/>
      <c r="O101" s="4"/>
      <c r="P101"/>
    </row>
    <row r="102" spans="1:16" s="2" customFormat="1" ht="32.1" customHeight="1" x14ac:dyDescent="0.25">
      <c r="A102" s="4">
        <v>2</v>
      </c>
      <c r="B102" s="13" t="s">
        <v>69</v>
      </c>
      <c r="C102" s="25" t="s">
        <v>70</v>
      </c>
      <c r="D102" s="10" t="s">
        <v>21</v>
      </c>
      <c r="E102" s="15">
        <v>1</v>
      </c>
      <c r="F102" s="4">
        <f t="shared" ref="F102" si="13">E102</f>
        <v>1</v>
      </c>
      <c r="G102" s="4"/>
      <c r="H102" s="4"/>
      <c r="I102" s="6">
        <v>2737</v>
      </c>
      <c r="J102" s="6">
        <f>SUM(E102*I102)</f>
        <v>2737</v>
      </c>
      <c r="K102" s="4"/>
      <c r="L102" s="4"/>
      <c r="M102" s="18">
        <f>J102</f>
        <v>2737</v>
      </c>
      <c r="N102" s="4"/>
      <c r="O102" s="4"/>
      <c r="P102"/>
    </row>
    <row r="103" spans="1:16" s="2" customFormat="1" ht="32.1" customHeight="1" x14ac:dyDescent="0.25">
      <c r="A103" s="4"/>
      <c r="B103" s="13"/>
      <c r="C103" s="27"/>
      <c r="D103" s="10"/>
      <c r="E103" s="15"/>
      <c r="F103" s="4"/>
      <c r="G103" s="4"/>
      <c r="H103" s="4"/>
      <c r="I103" s="6"/>
      <c r="J103" s="6"/>
      <c r="K103" s="4"/>
      <c r="L103" s="4"/>
      <c r="M103" s="6"/>
      <c r="N103" s="4"/>
      <c r="O103" s="4"/>
      <c r="P103"/>
    </row>
    <row r="104" spans="1:16" s="2" customFormat="1" ht="32.1" customHeight="1" x14ac:dyDescent="0.25">
      <c r="A104" s="4"/>
      <c r="B104" s="3"/>
      <c r="C104" s="25"/>
      <c r="D104" s="10"/>
      <c r="E104" s="15"/>
      <c r="F104" s="4"/>
      <c r="G104" s="4"/>
      <c r="H104" s="4"/>
      <c r="I104" s="6"/>
      <c r="J104" s="6"/>
      <c r="K104" s="4"/>
      <c r="L104" s="4"/>
      <c r="M104" s="6"/>
      <c r="N104" s="4"/>
      <c r="O104" s="4"/>
      <c r="P104"/>
    </row>
    <row r="105" spans="1:16" s="2" customFormat="1" ht="32.1" customHeight="1" x14ac:dyDescent="0.25">
      <c r="A105" s="4"/>
      <c r="B105" s="13"/>
      <c r="C105" s="25"/>
      <c r="D105" s="10"/>
      <c r="E105" s="15"/>
      <c r="F105" s="4"/>
      <c r="G105" s="4"/>
      <c r="H105" s="4"/>
      <c r="I105" s="6"/>
      <c r="J105" s="6"/>
      <c r="K105" s="4"/>
      <c r="L105" s="4"/>
      <c r="M105" s="6"/>
      <c r="N105" s="4"/>
      <c r="O105" s="4"/>
      <c r="P105"/>
    </row>
    <row r="106" spans="1:16" s="2" customFormat="1" ht="32.1" customHeight="1" x14ac:dyDescent="0.25">
      <c r="A106" s="4"/>
      <c r="B106" s="14"/>
      <c r="C106" s="28"/>
      <c r="D106" s="10"/>
      <c r="E106" s="16"/>
      <c r="F106" s="4"/>
      <c r="G106" s="4"/>
      <c r="H106" s="4"/>
      <c r="I106" s="12"/>
      <c r="J106" s="6"/>
      <c r="K106" s="4"/>
      <c r="L106" s="4"/>
      <c r="M106" s="6"/>
      <c r="N106" s="4"/>
      <c r="O106" s="4"/>
      <c r="P106"/>
    </row>
    <row r="107" spans="1:16" s="2" customFormat="1" ht="32.1" customHeight="1" x14ac:dyDescent="0.25">
      <c r="A107" s="4"/>
      <c r="B107" s="3"/>
      <c r="C107" s="25"/>
      <c r="D107" s="10"/>
      <c r="E107" s="15"/>
      <c r="F107" s="4"/>
      <c r="G107" s="4"/>
      <c r="H107" s="4"/>
      <c r="I107" s="6"/>
      <c r="J107" s="6"/>
      <c r="K107" s="4"/>
      <c r="L107" s="4"/>
      <c r="M107" s="6"/>
      <c r="N107" s="4"/>
      <c r="O107" s="4"/>
      <c r="P107"/>
    </row>
    <row r="108" spans="1:16" s="2" customFormat="1" ht="32.1" customHeight="1" x14ac:dyDescent="0.25">
      <c r="A108" s="4"/>
      <c r="B108" s="13"/>
      <c r="C108" s="25"/>
      <c r="D108" s="10"/>
      <c r="E108" s="15"/>
      <c r="F108" s="4"/>
      <c r="G108" s="4"/>
      <c r="H108" s="4"/>
      <c r="I108" s="6"/>
      <c r="J108" s="6"/>
      <c r="K108" s="4"/>
      <c r="L108" s="4"/>
      <c r="M108" s="6"/>
      <c r="N108" s="4"/>
      <c r="O108" s="4"/>
      <c r="P108"/>
    </row>
    <row r="109" spans="1:16" s="2" customFormat="1" ht="24.95" customHeight="1" x14ac:dyDescent="0.25">
      <c r="A109" s="140" t="s">
        <v>19</v>
      </c>
      <c r="B109" s="140"/>
      <c r="C109" s="4"/>
      <c r="D109" s="4"/>
      <c r="E109" s="15"/>
      <c r="F109" s="4"/>
      <c r="G109" s="4"/>
      <c r="H109" s="4"/>
      <c r="I109" s="6"/>
      <c r="J109" s="6"/>
      <c r="K109" s="4"/>
      <c r="L109" s="4"/>
      <c r="M109" s="7">
        <f>SUM(M101:M108)</f>
        <v>36057</v>
      </c>
      <c r="N109" s="4"/>
      <c r="O109" s="4"/>
      <c r="P109"/>
    </row>
    <row r="110" spans="1:16" s="2" customFormat="1" ht="24.95" customHeight="1" x14ac:dyDescent="0.25">
      <c r="A110" s="140" t="s">
        <v>20</v>
      </c>
      <c r="B110" s="140"/>
      <c r="C110" s="4"/>
      <c r="D110" s="4"/>
      <c r="E110" s="15"/>
      <c r="F110" s="4"/>
      <c r="G110" s="4"/>
      <c r="H110" s="4"/>
      <c r="I110" s="6"/>
      <c r="J110" s="6"/>
      <c r="K110" s="4"/>
      <c r="L110" s="4"/>
      <c r="M110" s="7">
        <f>M109</f>
        <v>36057</v>
      </c>
      <c r="N110" s="4"/>
      <c r="O110" s="4"/>
      <c r="P110"/>
    </row>
    <row r="111" spans="1:16" s="2" customFormat="1" ht="24.95" customHeight="1" x14ac:dyDescent="0.25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/>
    </row>
    <row r="112" spans="1:16" s="2" customFormat="1" ht="30" customHeight="1" x14ac:dyDescent="0.25">
      <c r="A112" s="133"/>
      <c r="B112" s="133"/>
      <c r="C112" s="137"/>
      <c r="D112" s="137"/>
      <c r="E112" s="137"/>
      <c r="F112" s="137"/>
      <c r="G112" s="137"/>
      <c r="H112" s="137"/>
      <c r="I112" s="1"/>
      <c r="J112" s="1"/>
      <c r="K112" s="138"/>
      <c r="L112" s="139"/>
      <c r="M112" s="57"/>
      <c r="N112" s="134"/>
      <c r="O112" s="134"/>
      <c r="P112"/>
    </row>
    <row r="113" spans="1:16" s="2" customFormat="1" ht="30" customHeight="1" x14ac:dyDescent="0.25">
      <c r="A113" s="133"/>
      <c r="B113" s="133"/>
      <c r="C113" s="134"/>
      <c r="D113" s="134"/>
      <c r="E113" s="134"/>
      <c r="F113" s="134"/>
      <c r="G113" s="134"/>
      <c r="H113" s="134"/>
      <c r="I113" s="8"/>
      <c r="J113" s="56"/>
      <c r="K113" s="135"/>
      <c r="L113" s="136"/>
      <c r="M113" s="56"/>
      <c r="N113" s="134"/>
      <c r="O113" s="134"/>
      <c r="P113"/>
    </row>
    <row r="114" spans="1:16" s="77" customFormat="1" ht="26.1" customHeight="1" x14ac:dyDescent="0.25">
      <c r="A114" s="122" t="s">
        <v>57</v>
      </c>
      <c r="B114" s="116"/>
      <c r="C114" s="122" t="s">
        <v>58</v>
      </c>
      <c r="D114" s="116"/>
      <c r="E114" s="116"/>
      <c r="F114" s="116"/>
      <c r="G114" s="116"/>
      <c r="H114" s="116"/>
      <c r="I114" s="116"/>
      <c r="J114" s="123" t="s">
        <v>254</v>
      </c>
      <c r="K114" s="124"/>
      <c r="L114" s="124"/>
      <c r="M114" s="124"/>
      <c r="N114" s="125"/>
      <c r="O114" s="119">
        <v>1</v>
      </c>
      <c r="P114" s="76"/>
    </row>
    <row r="115" spans="1:16" s="77" customFormat="1" ht="27.95" customHeight="1" x14ac:dyDescent="0.25">
      <c r="A115" s="116"/>
      <c r="B115" s="116"/>
      <c r="C115" s="116"/>
      <c r="D115" s="116"/>
      <c r="E115" s="116"/>
      <c r="F115" s="116"/>
      <c r="G115" s="116"/>
      <c r="H115" s="116"/>
      <c r="I115" s="116"/>
      <c r="J115" s="126" t="s">
        <v>150</v>
      </c>
      <c r="K115" s="126"/>
      <c r="L115" s="126"/>
      <c r="M115" s="126"/>
      <c r="N115" s="126"/>
      <c r="O115" s="119"/>
      <c r="P115" s="76"/>
    </row>
    <row r="116" spans="1:16" s="77" customFormat="1" ht="20.100000000000001" customHeight="1" x14ac:dyDescent="0.25">
      <c r="A116" s="116" t="s">
        <v>1</v>
      </c>
      <c r="B116" s="117" t="s">
        <v>2</v>
      </c>
      <c r="C116" s="118" t="s">
        <v>3</v>
      </c>
      <c r="D116" s="116" t="s">
        <v>4</v>
      </c>
      <c r="E116" s="117" t="s">
        <v>5</v>
      </c>
      <c r="F116" s="117"/>
      <c r="G116" s="117"/>
      <c r="H116" s="117"/>
      <c r="I116" s="116" t="s">
        <v>6</v>
      </c>
      <c r="J116" s="117" t="s">
        <v>7</v>
      </c>
      <c r="K116" s="117"/>
      <c r="L116" s="117"/>
      <c r="M116" s="116" t="s">
        <v>8</v>
      </c>
      <c r="N116" s="117" t="s">
        <v>9</v>
      </c>
      <c r="O116" s="117"/>
      <c r="P116" s="76"/>
    </row>
    <row r="117" spans="1:16" s="77" customFormat="1" ht="20.100000000000001" customHeight="1" x14ac:dyDescent="0.25">
      <c r="A117" s="116"/>
      <c r="B117" s="117"/>
      <c r="C117" s="118"/>
      <c r="D117" s="116"/>
      <c r="E117" s="117" t="s">
        <v>10</v>
      </c>
      <c r="F117" s="117"/>
      <c r="G117" s="117" t="s">
        <v>0</v>
      </c>
      <c r="H117" s="117"/>
      <c r="I117" s="116"/>
      <c r="J117" s="117" t="s">
        <v>11</v>
      </c>
      <c r="K117" s="117" t="s">
        <v>12</v>
      </c>
      <c r="L117" s="117"/>
      <c r="M117" s="116"/>
      <c r="N117" s="117" t="s">
        <v>13</v>
      </c>
      <c r="O117" s="116" t="s">
        <v>14</v>
      </c>
      <c r="P117" s="76"/>
    </row>
    <row r="118" spans="1:16" s="77" customFormat="1" ht="20.100000000000001" customHeight="1" x14ac:dyDescent="0.25">
      <c r="A118" s="116"/>
      <c r="B118" s="117"/>
      <c r="C118" s="118"/>
      <c r="D118" s="116"/>
      <c r="E118" s="15" t="s">
        <v>15</v>
      </c>
      <c r="F118" s="15" t="s">
        <v>16</v>
      </c>
      <c r="G118" s="15" t="s">
        <v>17</v>
      </c>
      <c r="H118" s="15" t="s">
        <v>18</v>
      </c>
      <c r="I118" s="116"/>
      <c r="J118" s="117"/>
      <c r="K118" s="15" t="s">
        <v>17</v>
      </c>
      <c r="L118" s="15" t="s">
        <v>18</v>
      </c>
      <c r="M118" s="116"/>
      <c r="N118" s="117"/>
      <c r="O118" s="116"/>
      <c r="P118" s="76"/>
    </row>
    <row r="119" spans="1:16" s="77" customFormat="1" ht="12.95" customHeight="1" x14ac:dyDescent="0.25">
      <c r="A119" s="39">
        <v>0</v>
      </c>
      <c r="B119" s="21">
        <v>1</v>
      </c>
      <c r="C119" s="21">
        <v>2</v>
      </c>
      <c r="D119" s="21">
        <v>3</v>
      </c>
      <c r="E119" s="21">
        <v>4</v>
      </c>
      <c r="F119" s="21">
        <v>5</v>
      </c>
      <c r="G119" s="21">
        <v>6</v>
      </c>
      <c r="H119" s="21">
        <v>7</v>
      </c>
      <c r="I119" s="21">
        <v>8</v>
      </c>
      <c r="J119" s="21">
        <v>9</v>
      </c>
      <c r="K119" s="21">
        <v>10</v>
      </c>
      <c r="L119" s="21">
        <v>11</v>
      </c>
      <c r="M119" s="21">
        <v>12</v>
      </c>
      <c r="N119" s="21">
        <v>13</v>
      </c>
      <c r="O119" s="21">
        <v>14</v>
      </c>
      <c r="P119" s="76"/>
    </row>
    <row r="120" spans="1:16" s="77" customFormat="1" ht="32.1" customHeight="1" x14ac:dyDescent="0.25">
      <c r="A120" s="15">
        <v>1</v>
      </c>
      <c r="B120" s="17" t="s">
        <v>255</v>
      </c>
      <c r="C120" s="78"/>
      <c r="D120" s="10" t="s">
        <v>30</v>
      </c>
      <c r="E120" s="15">
        <v>1</v>
      </c>
      <c r="F120" s="15">
        <f>E120</f>
        <v>1</v>
      </c>
      <c r="G120" s="15"/>
      <c r="H120" s="15"/>
      <c r="I120" s="18">
        <v>2856</v>
      </c>
      <c r="J120" s="18">
        <f>SUM(E120*I120)</f>
        <v>2856</v>
      </c>
      <c r="K120" s="15"/>
      <c r="L120" s="15"/>
      <c r="M120" s="18">
        <f>J120</f>
        <v>2856</v>
      </c>
      <c r="N120" s="15"/>
      <c r="O120" s="15"/>
      <c r="P120" s="76"/>
    </row>
    <row r="121" spans="1:16" s="77" customFormat="1" ht="32.1" customHeight="1" x14ac:dyDescent="0.25">
      <c r="A121" s="15">
        <v>2</v>
      </c>
      <c r="B121" s="38" t="s">
        <v>256</v>
      </c>
      <c r="C121" s="78"/>
      <c r="D121" s="10" t="s">
        <v>30</v>
      </c>
      <c r="E121" s="15">
        <v>2</v>
      </c>
      <c r="F121" s="15">
        <f t="shared" ref="F121" si="14">E121</f>
        <v>2</v>
      </c>
      <c r="G121" s="15"/>
      <c r="H121" s="15"/>
      <c r="I121" s="18">
        <v>5831</v>
      </c>
      <c r="J121" s="18">
        <f>SUM(E121*I121)</f>
        <v>11662</v>
      </c>
      <c r="K121" s="15"/>
      <c r="L121" s="15"/>
      <c r="M121" s="18">
        <f>J121</f>
        <v>11662</v>
      </c>
      <c r="N121" s="15"/>
      <c r="O121" s="15"/>
      <c r="P121" s="76"/>
    </row>
    <row r="122" spans="1:16" s="77" customFormat="1" ht="32.1" customHeight="1" x14ac:dyDescent="0.25">
      <c r="A122" s="15"/>
      <c r="B122" s="38"/>
      <c r="C122" s="27"/>
      <c r="D122" s="10"/>
      <c r="E122" s="15"/>
      <c r="F122" s="15"/>
      <c r="G122" s="15"/>
      <c r="H122" s="15"/>
      <c r="I122" s="18"/>
      <c r="J122" s="18"/>
      <c r="K122" s="15"/>
      <c r="L122" s="15"/>
      <c r="M122" s="18"/>
      <c r="N122" s="15"/>
      <c r="O122" s="15"/>
      <c r="P122" s="76"/>
    </row>
    <row r="123" spans="1:16" s="77" customFormat="1" ht="32.1" customHeight="1" x14ac:dyDescent="0.25">
      <c r="A123" s="15"/>
      <c r="B123" s="17"/>
      <c r="C123" s="78"/>
      <c r="D123" s="10"/>
      <c r="E123" s="15"/>
      <c r="F123" s="15"/>
      <c r="G123" s="15"/>
      <c r="H123" s="15"/>
      <c r="I123" s="18"/>
      <c r="J123" s="18"/>
      <c r="K123" s="15"/>
      <c r="L123" s="15"/>
      <c r="M123" s="18"/>
      <c r="N123" s="15"/>
      <c r="O123" s="15"/>
      <c r="P123" s="76"/>
    </row>
    <row r="124" spans="1:16" s="77" customFormat="1" ht="32.1" customHeight="1" x14ac:dyDescent="0.25">
      <c r="A124" s="15"/>
      <c r="B124" s="38"/>
      <c r="C124" s="78"/>
      <c r="D124" s="10"/>
      <c r="E124" s="15"/>
      <c r="F124" s="15"/>
      <c r="G124" s="15"/>
      <c r="H124" s="15"/>
      <c r="I124" s="18"/>
      <c r="J124" s="18"/>
      <c r="K124" s="15"/>
      <c r="L124" s="15"/>
      <c r="M124" s="18"/>
      <c r="N124" s="15"/>
      <c r="O124" s="15"/>
      <c r="P124" s="76"/>
    </row>
    <row r="125" spans="1:16" s="77" customFormat="1" ht="32.1" customHeight="1" x14ac:dyDescent="0.25">
      <c r="A125" s="15"/>
      <c r="B125" s="14"/>
      <c r="C125" s="79"/>
      <c r="D125" s="10"/>
      <c r="E125" s="68"/>
      <c r="F125" s="15"/>
      <c r="G125" s="15"/>
      <c r="H125" s="15"/>
      <c r="I125" s="74"/>
      <c r="J125" s="18"/>
      <c r="K125" s="15"/>
      <c r="L125" s="15"/>
      <c r="M125" s="18"/>
      <c r="N125" s="15"/>
      <c r="O125" s="15"/>
      <c r="P125" s="76"/>
    </row>
    <row r="126" spans="1:16" s="77" customFormat="1" ht="32.1" customHeight="1" x14ac:dyDescent="0.25">
      <c r="A126" s="15"/>
      <c r="B126" s="17"/>
      <c r="C126" s="78"/>
      <c r="D126" s="10"/>
      <c r="E126" s="15"/>
      <c r="F126" s="15"/>
      <c r="G126" s="15"/>
      <c r="H126" s="15"/>
      <c r="I126" s="18"/>
      <c r="J126" s="18"/>
      <c r="K126" s="15"/>
      <c r="L126" s="15"/>
      <c r="M126" s="18"/>
      <c r="N126" s="15"/>
      <c r="O126" s="15"/>
      <c r="P126" s="76"/>
    </row>
    <row r="127" spans="1:16" s="77" customFormat="1" ht="32.1" customHeight="1" x14ac:dyDescent="0.25">
      <c r="A127" s="15"/>
      <c r="B127" s="38"/>
      <c r="C127" s="78"/>
      <c r="D127" s="10"/>
      <c r="E127" s="15"/>
      <c r="F127" s="15"/>
      <c r="G127" s="15"/>
      <c r="H127" s="15"/>
      <c r="I127" s="18"/>
      <c r="J127" s="18"/>
      <c r="K127" s="15"/>
      <c r="L127" s="15"/>
      <c r="M127" s="18"/>
      <c r="N127" s="15"/>
      <c r="O127" s="15"/>
      <c r="P127" s="76"/>
    </row>
    <row r="128" spans="1:16" s="77" customFormat="1" ht="24.95" customHeight="1" x14ac:dyDescent="0.25">
      <c r="A128" s="111" t="s">
        <v>19</v>
      </c>
      <c r="B128" s="111"/>
      <c r="C128" s="15"/>
      <c r="D128" s="15"/>
      <c r="E128" s="15"/>
      <c r="F128" s="15"/>
      <c r="G128" s="15"/>
      <c r="H128" s="15"/>
      <c r="I128" s="18"/>
      <c r="J128" s="18"/>
      <c r="K128" s="15"/>
      <c r="L128" s="15"/>
      <c r="M128" s="41">
        <f>SUM(M120:M127)</f>
        <v>14518</v>
      </c>
      <c r="N128" s="15"/>
      <c r="O128" s="15"/>
      <c r="P128" s="76"/>
    </row>
    <row r="129" spans="1:16" s="77" customFormat="1" ht="24.95" customHeight="1" x14ac:dyDescent="0.25">
      <c r="A129" s="111" t="s">
        <v>20</v>
      </c>
      <c r="B129" s="111"/>
      <c r="C129" s="15"/>
      <c r="D129" s="15"/>
      <c r="E129" s="15"/>
      <c r="F129" s="15"/>
      <c r="G129" s="15"/>
      <c r="H129" s="15"/>
      <c r="I129" s="18"/>
      <c r="J129" s="18"/>
      <c r="K129" s="15"/>
      <c r="L129" s="15"/>
      <c r="M129" s="41">
        <f>M128</f>
        <v>14518</v>
      </c>
      <c r="N129" s="15"/>
      <c r="O129" s="15"/>
      <c r="P129" s="76"/>
    </row>
    <row r="130" spans="1:16" s="77" customFormat="1" ht="24.95" customHeight="1" x14ac:dyDescent="0.25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76"/>
    </row>
    <row r="131" spans="1:16" s="77" customFormat="1" ht="30" customHeight="1" x14ac:dyDescent="0.25">
      <c r="A131" s="133"/>
      <c r="B131" s="133"/>
      <c r="C131" s="137"/>
      <c r="D131" s="137"/>
      <c r="E131" s="137"/>
      <c r="F131" s="137"/>
      <c r="G131" s="137"/>
      <c r="H131" s="137"/>
      <c r="I131" s="1"/>
      <c r="J131" s="1"/>
      <c r="K131" s="138"/>
      <c r="L131" s="139"/>
      <c r="M131" s="57"/>
      <c r="N131" s="134"/>
      <c r="O131" s="134"/>
      <c r="P131" s="76"/>
    </row>
    <row r="132" spans="1:16" s="77" customFormat="1" ht="30" customHeight="1" x14ac:dyDescent="0.25">
      <c r="A132" s="133"/>
      <c r="B132" s="133"/>
      <c r="C132" s="134"/>
      <c r="D132" s="134"/>
      <c r="E132" s="134"/>
      <c r="F132" s="134"/>
      <c r="G132" s="134"/>
      <c r="H132" s="134"/>
      <c r="I132" s="8"/>
      <c r="J132" s="56"/>
      <c r="K132" s="135"/>
      <c r="L132" s="136"/>
      <c r="M132" s="56"/>
      <c r="N132" s="134"/>
      <c r="O132" s="134"/>
      <c r="P132" s="76"/>
    </row>
    <row r="133" spans="1:16" s="77" customFormat="1" ht="26.1" customHeight="1" x14ac:dyDescent="0.25">
      <c r="A133" s="122" t="s">
        <v>57</v>
      </c>
      <c r="B133" s="116"/>
      <c r="C133" s="122" t="s">
        <v>58</v>
      </c>
      <c r="D133" s="116"/>
      <c r="E133" s="116"/>
      <c r="F133" s="116"/>
      <c r="G133" s="116"/>
      <c r="H133" s="116"/>
      <c r="I133" s="116"/>
      <c r="J133" s="123" t="s">
        <v>257</v>
      </c>
      <c r="K133" s="124"/>
      <c r="L133" s="124"/>
      <c r="M133" s="124"/>
      <c r="N133" s="125"/>
      <c r="O133" s="119">
        <v>1</v>
      </c>
      <c r="P133" s="76"/>
    </row>
    <row r="134" spans="1:16" s="77" customFormat="1" ht="27.95" customHeight="1" x14ac:dyDescent="0.25">
      <c r="A134" s="116"/>
      <c r="B134" s="116"/>
      <c r="C134" s="116"/>
      <c r="D134" s="116"/>
      <c r="E134" s="116"/>
      <c r="F134" s="116"/>
      <c r="G134" s="116"/>
      <c r="H134" s="116"/>
      <c r="I134" s="116"/>
      <c r="J134" s="126" t="s">
        <v>150</v>
      </c>
      <c r="K134" s="126"/>
      <c r="L134" s="126"/>
      <c r="M134" s="126"/>
      <c r="N134" s="126"/>
      <c r="O134" s="119"/>
      <c r="P134" s="76"/>
    </row>
    <row r="135" spans="1:16" s="77" customFormat="1" ht="20.100000000000001" customHeight="1" x14ac:dyDescent="0.25">
      <c r="A135" s="116" t="s">
        <v>1</v>
      </c>
      <c r="B135" s="117" t="s">
        <v>2</v>
      </c>
      <c r="C135" s="118" t="s">
        <v>3</v>
      </c>
      <c r="D135" s="116" t="s">
        <v>4</v>
      </c>
      <c r="E135" s="117" t="s">
        <v>5</v>
      </c>
      <c r="F135" s="117"/>
      <c r="G135" s="117"/>
      <c r="H135" s="117"/>
      <c r="I135" s="116" t="s">
        <v>6</v>
      </c>
      <c r="J135" s="117" t="s">
        <v>7</v>
      </c>
      <c r="K135" s="117"/>
      <c r="L135" s="117"/>
      <c r="M135" s="116" t="s">
        <v>8</v>
      </c>
      <c r="N135" s="117" t="s">
        <v>9</v>
      </c>
      <c r="O135" s="117"/>
      <c r="P135" s="76"/>
    </row>
    <row r="136" spans="1:16" s="77" customFormat="1" ht="20.100000000000001" customHeight="1" x14ac:dyDescent="0.25">
      <c r="A136" s="116"/>
      <c r="B136" s="117"/>
      <c r="C136" s="118"/>
      <c r="D136" s="116"/>
      <c r="E136" s="117" t="s">
        <v>10</v>
      </c>
      <c r="F136" s="117"/>
      <c r="G136" s="117" t="s">
        <v>0</v>
      </c>
      <c r="H136" s="117"/>
      <c r="I136" s="116"/>
      <c r="J136" s="117" t="s">
        <v>11</v>
      </c>
      <c r="K136" s="117" t="s">
        <v>12</v>
      </c>
      <c r="L136" s="117"/>
      <c r="M136" s="116"/>
      <c r="N136" s="117" t="s">
        <v>13</v>
      </c>
      <c r="O136" s="116" t="s">
        <v>14</v>
      </c>
      <c r="P136" s="76"/>
    </row>
    <row r="137" spans="1:16" s="77" customFormat="1" ht="20.100000000000001" customHeight="1" x14ac:dyDescent="0.25">
      <c r="A137" s="116"/>
      <c r="B137" s="117"/>
      <c r="C137" s="118"/>
      <c r="D137" s="116"/>
      <c r="E137" s="15" t="s">
        <v>15</v>
      </c>
      <c r="F137" s="15" t="s">
        <v>16</v>
      </c>
      <c r="G137" s="15" t="s">
        <v>17</v>
      </c>
      <c r="H137" s="15" t="s">
        <v>18</v>
      </c>
      <c r="I137" s="116"/>
      <c r="J137" s="117"/>
      <c r="K137" s="15" t="s">
        <v>17</v>
      </c>
      <c r="L137" s="15" t="s">
        <v>18</v>
      </c>
      <c r="M137" s="116"/>
      <c r="N137" s="117"/>
      <c r="O137" s="116"/>
      <c r="P137" s="76"/>
    </row>
    <row r="138" spans="1:16" s="77" customFormat="1" ht="12.95" customHeight="1" x14ac:dyDescent="0.25">
      <c r="A138" s="39">
        <v>0</v>
      </c>
      <c r="B138" s="21">
        <v>1</v>
      </c>
      <c r="C138" s="21">
        <v>2</v>
      </c>
      <c r="D138" s="21">
        <v>3</v>
      </c>
      <c r="E138" s="21">
        <v>4</v>
      </c>
      <c r="F138" s="21">
        <v>5</v>
      </c>
      <c r="G138" s="21">
        <v>6</v>
      </c>
      <c r="H138" s="21">
        <v>7</v>
      </c>
      <c r="I138" s="21">
        <v>8</v>
      </c>
      <c r="J138" s="21">
        <v>9</v>
      </c>
      <c r="K138" s="21">
        <v>10</v>
      </c>
      <c r="L138" s="21">
        <v>11</v>
      </c>
      <c r="M138" s="21">
        <v>12</v>
      </c>
      <c r="N138" s="21">
        <v>13</v>
      </c>
      <c r="O138" s="21">
        <v>14</v>
      </c>
      <c r="P138" s="76"/>
    </row>
    <row r="139" spans="1:16" s="77" customFormat="1" ht="32.1" customHeight="1" x14ac:dyDescent="0.25">
      <c r="A139" s="15">
        <v>1</v>
      </c>
      <c r="B139" s="17" t="s">
        <v>258</v>
      </c>
      <c r="C139" s="78"/>
      <c r="D139" s="10" t="s">
        <v>30</v>
      </c>
      <c r="E139" s="15">
        <v>1</v>
      </c>
      <c r="F139" s="15">
        <f>E139</f>
        <v>1</v>
      </c>
      <c r="G139" s="15"/>
      <c r="H139" s="15"/>
      <c r="I139" s="18">
        <v>3902.87</v>
      </c>
      <c r="J139" s="18">
        <f t="shared" ref="J139:J146" si="15">SUM(E139*I139)</f>
        <v>3902.87</v>
      </c>
      <c r="K139" s="15"/>
      <c r="L139" s="15"/>
      <c r="M139" s="18">
        <f t="shared" ref="M139:M146" si="16">J139</f>
        <v>3902.87</v>
      </c>
      <c r="N139" s="15"/>
      <c r="O139" s="15"/>
      <c r="P139" s="76"/>
    </row>
    <row r="140" spans="1:16" s="77" customFormat="1" ht="32.1" customHeight="1" x14ac:dyDescent="0.25">
      <c r="A140" s="15">
        <v>2</v>
      </c>
      <c r="B140" s="38" t="s">
        <v>259</v>
      </c>
      <c r="C140" s="78"/>
      <c r="D140" s="10" t="s">
        <v>30</v>
      </c>
      <c r="E140" s="15">
        <v>1</v>
      </c>
      <c r="F140" s="15">
        <f t="shared" ref="F140:F146" si="17">E140</f>
        <v>1</v>
      </c>
      <c r="G140" s="15"/>
      <c r="H140" s="15"/>
      <c r="I140" s="18">
        <v>4584.0200000000004</v>
      </c>
      <c r="J140" s="18">
        <f t="shared" si="15"/>
        <v>4584.0200000000004</v>
      </c>
      <c r="K140" s="15"/>
      <c r="L140" s="15"/>
      <c r="M140" s="18">
        <f t="shared" si="16"/>
        <v>4584.0200000000004</v>
      </c>
      <c r="N140" s="15"/>
      <c r="O140" s="15"/>
      <c r="P140" s="76"/>
    </row>
    <row r="141" spans="1:16" s="77" customFormat="1" ht="32.1" customHeight="1" x14ac:dyDescent="0.25">
      <c r="A141" s="15">
        <v>3</v>
      </c>
      <c r="B141" s="38" t="s">
        <v>260</v>
      </c>
      <c r="C141" s="27"/>
      <c r="D141" s="10" t="s">
        <v>30</v>
      </c>
      <c r="E141" s="15">
        <v>1</v>
      </c>
      <c r="F141" s="15">
        <f t="shared" si="17"/>
        <v>1</v>
      </c>
      <c r="G141" s="15"/>
      <c r="H141" s="15"/>
      <c r="I141" s="18">
        <v>5722.76</v>
      </c>
      <c r="J141" s="18">
        <f t="shared" si="15"/>
        <v>5722.76</v>
      </c>
      <c r="K141" s="15"/>
      <c r="L141" s="15"/>
      <c r="M141" s="18">
        <f t="shared" si="16"/>
        <v>5722.76</v>
      </c>
      <c r="N141" s="15"/>
      <c r="O141" s="15"/>
      <c r="P141" s="76"/>
    </row>
    <row r="142" spans="1:16" s="77" customFormat="1" ht="32.1" customHeight="1" x14ac:dyDescent="0.25">
      <c r="A142" s="15">
        <v>4</v>
      </c>
      <c r="B142" s="14" t="s">
        <v>261</v>
      </c>
      <c r="C142" s="78"/>
      <c r="D142" s="10" t="s">
        <v>30</v>
      </c>
      <c r="E142" s="15">
        <v>1</v>
      </c>
      <c r="F142" s="15">
        <f t="shared" si="17"/>
        <v>1</v>
      </c>
      <c r="G142" s="15"/>
      <c r="H142" s="15"/>
      <c r="I142" s="74">
        <v>2908.36</v>
      </c>
      <c r="J142" s="18">
        <f t="shared" si="15"/>
        <v>2908.36</v>
      </c>
      <c r="K142" s="15"/>
      <c r="L142" s="15"/>
      <c r="M142" s="18">
        <f t="shared" si="16"/>
        <v>2908.36</v>
      </c>
      <c r="N142" s="15"/>
      <c r="O142" s="15"/>
      <c r="P142" s="76"/>
    </row>
    <row r="143" spans="1:16" s="77" customFormat="1" ht="32.1" customHeight="1" x14ac:dyDescent="0.25">
      <c r="A143" s="15">
        <v>5</v>
      </c>
      <c r="B143" s="80" t="s">
        <v>262</v>
      </c>
      <c r="C143" s="78"/>
      <c r="D143" s="10" t="s">
        <v>30</v>
      </c>
      <c r="E143" s="15">
        <v>1</v>
      </c>
      <c r="F143" s="15">
        <f t="shared" si="17"/>
        <v>1</v>
      </c>
      <c r="G143" s="15"/>
      <c r="H143" s="15"/>
      <c r="I143" s="18">
        <v>4213.3140000000003</v>
      </c>
      <c r="J143" s="18">
        <f t="shared" si="15"/>
        <v>4213.3140000000003</v>
      </c>
      <c r="K143" s="15"/>
      <c r="L143" s="15"/>
      <c r="M143" s="18">
        <f t="shared" si="16"/>
        <v>4213.3140000000003</v>
      </c>
      <c r="N143" s="15"/>
      <c r="O143" s="15"/>
      <c r="P143" s="76"/>
    </row>
    <row r="144" spans="1:16" s="77" customFormat="1" ht="32.1" customHeight="1" x14ac:dyDescent="0.25">
      <c r="A144" s="15">
        <v>6</v>
      </c>
      <c r="B144" s="38" t="s">
        <v>263</v>
      </c>
      <c r="C144" s="78"/>
      <c r="D144" s="10" t="s">
        <v>30</v>
      </c>
      <c r="E144" s="15">
        <v>1</v>
      </c>
      <c r="F144" s="15">
        <f t="shared" si="17"/>
        <v>1</v>
      </c>
      <c r="G144" s="15"/>
      <c r="H144" s="15"/>
      <c r="I144" s="18">
        <v>9449.9680000000008</v>
      </c>
      <c r="J144" s="18">
        <f t="shared" si="15"/>
        <v>9449.9680000000008</v>
      </c>
      <c r="K144" s="15"/>
      <c r="L144" s="15"/>
      <c r="M144" s="18">
        <f t="shared" si="16"/>
        <v>9449.9680000000008</v>
      </c>
      <c r="N144" s="15"/>
      <c r="O144" s="15"/>
      <c r="P144" s="76"/>
    </row>
    <row r="145" spans="1:16" s="77" customFormat="1" ht="32.1" customHeight="1" x14ac:dyDescent="0.25">
      <c r="A145" s="15">
        <v>7</v>
      </c>
      <c r="B145" s="14" t="s">
        <v>264</v>
      </c>
      <c r="C145" s="79"/>
      <c r="D145" s="10" t="s">
        <v>30</v>
      </c>
      <c r="E145" s="68">
        <v>1</v>
      </c>
      <c r="F145" s="15">
        <f t="shared" si="17"/>
        <v>1</v>
      </c>
      <c r="G145" s="15"/>
      <c r="H145" s="15"/>
      <c r="I145" s="74">
        <v>3203.7179999999998</v>
      </c>
      <c r="J145" s="18">
        <f t="shared" si="15"/>
        <v>3203.7179999999998</v>
      </c>
      <c r="K145" s="15"/>
      <c r="L145" s="15"/>
      <c r="M145" s="18">
        <f t="shared" si="16"/>
        <v>3203.7179999999998</v>
      </c>
      <c r="N145" s="15"/>
      <c r="O145" s="15"/>
      <c r="P145" s="76"/>
    </row>
    <row r="146" spans="1:16" s="77" customFormat="1" ht="32.1" customHeight="1" x14ac:dyDescent="0.25">
      <c r="A146" s="15">
        <v>8</v>
      </c>
      <c r="B146" s="38" t="s">
        <v>265</v>
      </c>
      <c r="C146" s="78"/>
      <c r="D146" s="10" t="s">
        <v>30</v>
      </c>
      <c r="E146" s="15">
        <v>1</v>
      </c>
      <c r="F146" s="15">
        <f t="shared" si="17"/>
        <v>1</v>
      </c>
      <c r="G146" s="15"/>
      <c r="H146" s="15"/>
      <c r="I146" s="18">
        <v>3748.5</v>
      </c>
      <c r="J146" s="18">
        <f t="shared" si="15"/>
        <v>3748.5</v>
      </c>
      <c r="K146" s="15"/>
      <c r="L146" s="15"/>
      <c r="M146" s="18">
        <f t="shared" si="16"/>
        <v>3748.5</v>
      </c>
      <c r="N146" s="15"/>
      <c r="O146" s="15"/>
      <c r="P146" s="76"/>
    </row>
    <row r="147" spans="1:16" s="77" customFormat="1" ht="24.95" customHeight="1" x14ac:dyDescent="0.25">
      <c r="A147" s="111" t="s">
        <v>19</v>
      </c>
      <c r="B147" s="111"/>
      <c r="C147" s="15"/>
      <c r="D147" s="15"/>
      <c r="E147" s="15"/>
      <c r="F147" s="15"/>
      <c r="G147" s="15"/>
      <c r="H147" s="15"/>
      <c r="I147" s="18"/>
      <c r="J147" s="18"/>
      <c r="K147" s="15"/>
      <c r="L147" s="15"/>
      <c r="M147" s="41">
        <f>SUM(M139:M146)</f>
        <v>37733.51</v>
      </c>
      <c r="N147" s="15"/>
      <c r="O147" s="15"/>
      <c r="P147" s="76"/>
    </row>
    <row r="148" spans="1:16" s="77" customFormat="1" ht="24.95" customHeight="1" x14ac:dyDescent="0.25">
      <c r="A148" s="111" t="s">
        <v>20</v>
      </c>
      <c r="B148" s="111"/>
      <c r="C148" s="15"/>
      <c r="D148" s="15"/>
      <c r="E148" s="15"/>
      <c r="F148" s="15"/>
      <c r="G148" s="15"/>
      <c r="H148" s="15"/>
      <c r="I148" s="18"/>
      <c r="J148" s="18"/>
      <c r="K148" s="15"/>
      <c r="L148" s="15"/>
      <c r="M148" s="41">
        <f>M147</f>
        <v>37733.51</v>
      </c>
      <c r="N148" s="15"/>
      <c r="O148" s="15"/>
      <c r="P148" s="76"/>
    </row>
    <row r="149" spans="1:16" s="77" customFormat="1" ht="24.95" customHeight="1" x14ac:dyDescent="0.25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76"/>
    </row>
    <row r="150" spans="1:16" s="77" customFormat="1" ht="30" customHeight="1" x14ac:dyDescent="0.25">
      <c r="A150" s="133"/>
      <c r="B150" s="133"/>
      <c r="C150" s="137"/>
      <c r="D150" s="137"/>
      <c r="E150" s="137"/>
      <c r="F150" s="137"/>
      <c r="G150" s="137"/>
      <c r="H150" s="137"/>
      <c r="I150" s="1"/>
      <c r="J150" s="1"/>
      <c r="K150" s="138"/>
      <c r="L150" s="139"/>
      <c r="M150" s="57"/>
      <c r="N150" s="134"/>
      <c r="O150" s="134"/>
      <c r="P150" s="76"/>
    </row>
    <row r="151" spans="1:16" s="77" customFormat="1" ht="30" customHeight="1" x14ac:dyDescent="0.25">
      <c r="A151" s="133"/>
      <c r="B151" s="133"/>
      <c r="C151" s="134"/>
      <c r="D151" s="134"/>
      <c r="E151" s="134"/>
      <c r="F151" s="134"/>
      <c r="G151" s="134"/>
      <c r="H151" s="134"/>
      <c r="I151" s="8"/>
      <c r="J151" s="56"/>
      <c r="K151" s="135"/>
      <c r="L151" s="136"/>
      <c r="M151" s="56"/>
      <c r="N151" s="134"/>
      <c r="O151" s="134"/>
      <c r="P151" s="76"/>
    </row>
    <row r="152" spans="1:16" s="77" customFormat="1" ht="26.1" customHeight="1" x14ac:dyDescent="0.25">
      <c r="A152" s="122" t="s">
        <v>57</v>
      </c>
      <c r="B152" s="116"/>
      <c r="C152" s="122" t="s">
        <v>58</v>
      </c>
      <c r="D152" s="116"/>
      <c r="E152" s="116"/>
      <c r="F152" s="116"/>
      <c r="G152" s="116"/>
      <c r="H152" s="116"/>
      <c r="I152" s="116"/>
      <c r="J152" s="123" t="s">
        <v>257</v>
      </c>
      <c r="K152" s="124"/>
      <c r="L152" s="124"/>
      <c r="M152" s="124"/>
      <c r="N152" s="125"/>
      <c r="O152" s="119">
        <v>2</v>
      </c>
      <c r="P152" s="76"/>
    </row>
    <row r="153" spans="1:16" s="77" customFormat="1" ht="27.95" customHeight="1" x14ac:dyDescent="0.25">
      <c r="A153" s="116"/>
      <c r="B153" s="116"/>
      <c r="C153" s="116"/>
      <c r="D153" s="116"/>
      <c r="E153" s="116"/>
      <c r="F153" s="116"/>
      <c r="G153" s="116"/>
      <c r="H153" s="116"/>
      <c r="I153" s="116"/>
      <c r="J153" s="126" t="s">
        <v>150</v>
      </c>
      <c r="K153" s="126"/>
      <c r="L153" s="126"/>
      <c r="M153" s="126"/>
      <c r="N153" s="126"/>
      <c r="O153" s="119"/>
      <c r="P153" s="76"/>
    </row>
    <row r="154" spans="1:16" s="77" customFormat="1" ht="20.100000000000001" customHeight="1" x14ac:dyDescent="0.25">
      <c r="A154" s="116" t="s">
        <v>1</v>
      </c>
      <c r="B154" s="117" t="s">
        <v>2</v>
      </c>
      <c r="C154" s="118" t="s">
        <v>3</v>
      </c>
      <c r="D154" s="116" t="s">
        <v>4</v>
      </c>
      <c r="E154" s="117" t="s">
        <v>5</v>
      </c>
      <c r="F154" s="117"/>
      <c r="G154" s="117"/>
      <c r="H154" s="117"/>
      <c r="I154" s="116" t="s">
        <v>6</v>
      </c>
      <c r="J154" s="117" t="s">
        <v>7</v>
      </c>
      <c r="K154" s="117"/>
      <c r="L154" s="117"/>
      <c r="M154" s="116" t="s">
        <v>8</v>
      </c>
      <c r="N154" s="117" t="s">
        <v>9</v>
      </c>
      <c r="O154" s="117"/>
      <c r="P154" s="76"/>
    </row>
    <row r="155" spans="1:16" s="77" customFormat="1" ht="20.100000000000001" customHeight="1" x14ac:dyDescent="0.25">
      <c r="A155" s="116"/>
      <c r="B155" s="117"/>
      <c r="C155" s="118"/>
      <c r="D155" s="116"/>
      <c r="E155" s="117" t="s">
        <v>10</v>
      </c>
      <c r="F155" s="117"/>
      <c r="G155" s="117" t="s">
        <v>0</v>
      </c>
      <c r="H155" s="117"/>
      <c r="I155" s="116"/>
      <c r="J155" s="117" t="s">
        <v>11</v>
      </c>
      <c r="K155" s="117" t="s">
        <v>12</v>
      </c>
      <c r="L155" s="117"/>
      <c r="M155" s="116"/>
      <c r="N155" s="117" t="s">
        <v>13</v>
      </c>
      <c r="O155" s="116" t="s">
        <v>14</v>
      </c>
      <c r="P155" s="76"/>
    </row>
    <row r="156" spans="1:16" s="77" customFormat="1" ht="20.100000000000001" customHeight="1" x14ac:dyDescent="0.25">
      <c r="A156" s="116"/>
      <c r="B156" s="117"/>
      <c r="C156" s="118"/>
      <c r="D156" s="116"/>
      <c r="E156" s="15" t="s">
        <v>15</v>
      </c>
      <c r="F156" s="15" t="s">
        <v>16</v>
      </c>
      <c r="G156" s="15" t="s">
        <v>17</v>
      </c>
      <c r="H156" s="15" t="s">
        <v>18</v>
      </c>
      <c r="I156" s="116"/>
      <c r="J156" s="117"/>
      <c r="K156" s="15" t="s">
        <v>17</v>
      </c>
      <c r="L156" s="15" t="s">
        <v>18</v>
      </c>
      <c r="M156" s="116"/>
      <c r="N156" s="117"/>
      <c r="O156" s="116"/>
      <c r="P156" s="76"/>
    </row>
    <row r="157" spans="1:16" s="77" customFormat="1" ht="12.95" customHeight="1" x14ac:dyDescent="0.25">
      <c r="A157" s="39">
        <v>0</v>
      </c>
      <c r="B157" s="21">
        <v>1</v>
      </c>
      <c r="C157" s="21">
        <v>2</v>
      </c>
      <c r="D157" s="21">
        <v>3</v>
      </c>
      <c r="E157" s="21">
        <v>4</v>
      </c>
      <c r="F157" s="21">
        <v>5</v>
      </c>
      <c r="G157" s="21">
        <v>6</v>
      </c>
      <c r="H157" s="21">
        <v>7</v>
      </c>
      <c r="I157" s="21">
        <v>8</v>
      </c>
      <c r="J157" s="21">
        <v>9</v>
      </c>
      <c r="K157" s="21">
        <v>10</v>
      </c>
      <c r="L157" s="21">
        <v>11</v>
      </c>
      <c r="M157" s="21">
        <v>12</v>
      </c>
      <c r="N157" s="21">
        <v>13</v>
      </c>
      <c r="O157" s="21">
        <v>14</v>
      </c>
      <c r="P157" s="76"/>
    </row>
    <row r="158" spans="1:16" s="77" customFormat="1" ht="32.1" customHeight="1" x14ac:dyDescent="0.25">
      <c r="A158" s="15">
        <v>9</v>
      </c>
      <c r="B158" s="14" t="s">
        <v>266</v>
      </c>
      <c r="C158" s="15"/>
      <c r="D158" s="10" t="s">
        <v>30</v>
      </c>
      <c r="E158" s="68">
        <v>1</v>
      </c>
      <c r="F158" s="15">
        <f t="shared" ref="F158:F159" si="18">E158</f>
        <v>1</v>
      </c>
      <c r="G158" s="15"/>
      <c r="H158" s="15"/>
      <c r="I158" s="69">
        <v>3043.78</v>
      </c>
      <c r="J158" s="18">
        <f>SUM(E158*I158)</f>
        <v>3043.78</v>
      </c>
      <c r="K158" s="15"/>
      <c r="L158" s="15"/>
      <c r="M158" s="18">
        <f>J158</f>
        <v>3043.78</v>
      </c>
      <c r="N158" s="15"/>
      <c r="O158" s="15"/>
      <c r="P158" s="76"/>
    </row>
    <row r="159" spans="1:16" s="77" customFormat="1" ht="32.1" customHeight="1" x14ac:dyDescent="0.25">
      <c r="A159" s="15">
        <v>10</v>
      </c>
      <c r="B159" s="38" t="s">
        <v>267</v>
      </c>
      <c r="C159" s="15"/>
      <c r="D159" s="10" t="s">
        <v>30</v>
      </c>
      <c r="E159" s="15">
        <v>1</v>
      </c>
      <c r="F159" s="15">
        <f t="shared" si="18"/>
        <v>1</v>
      </c>
      <c r="G159" s="15"/>
      <c r="H159" s="15"/>
      <c r="I159" s="18">
        <v>2698.92</v>
      </c>
      <c r="J159" s="18">
        <f>SUM(E159*I159)</f>
        <v>2698.92</v>
      </c>
      <c r="K159" s="15"/>
      <c r="L159" s="15"/>
      <c r="M159" s="18">
        <f>J159</f>
        <v>2698.92</v>
      </c>
      <c r="N159" s="15"/>
      <c r="O159" s="15"/>
      <c r="P159" s="76"/>
    </row>
    <row r="160" spans="1:16" s="77" customFormat="1" ht="32.1" customHeight="1" x14ac:dyDescent="0.25">
      <c r="A160" s="70"/>
      <c r="B160" s="81"/>
      <c r="C160" s="82"/>
      <c r="D160" s="83"/>
      <c r="E160" s="70"/>
      <c r="F160" s="70"/>
      <c r="G160" s="70"/>
      <c r="H160" s="70"/>
      <c r="I160" s="84"/>
      <c r="J160" s="84"/>
      <c r="K160" s="70"/>
      <c r="L160" s="70"/>
      <c r="M160" s="84"/>
      <c r="N160" s="70"/>
      <c r="O160" s="70"/>
      <c r="P160" s="76"/>
    </row>
    <row r="161" spans="1:16" s="77" customFormat="1" ht="32.1" customHeight="1" x14ac:dyDescent="0.25">
      <c r="A161" s="70"/>
      <c r="B161" s="85"/>
      <c r="C161" s="86"/>
      <c r="D161" s="83"/>
      <c r="E161" s="87"/>
      <c r="F161" s="70"/>
      <c r="G161" s="70"/>
      <c r="H161" s="70"/>
      <c r="I161" s="88"/>
      <c r="J161" s="84"/>
      <c r="K161" s="70"/>
      <c r="L161" s="70"/>
      <c r="M161" s="84"/>
      <c r="N161" s="70"/>
      <c r="O161" s="70"/>
      <c r="P161" s="76"/>
    </row>
    <row r="162" spans="1:16" s="77" customFormat="1" ht="32.1" customHeight="1" x14ac:dyDescent="0.25">
      <c r="A162" s="70"/>
      <c r="B162" s="89"/>
      <c r="C162" s="86"/>
      <c r="D162" s="83"/>
      <c r="E162" s="87"/>
      <c r="F162" s="70"/>
      <c r="G162" s="70"/>
      <c r="H162" s="70"/>
      <c r="I162" s="90"/>
      <c r="J162" s="84"/>
      <c r="K162" s="70"/>
      <c r="L162" s="70"/>
      <c r="M162" s="84"/>
      <c r="N162" s="70"/>
      <c r="O162" s="70"/>
      <c r="P162" s="76"/>
    </row>
    <row r="163" spans="1:16" s="77" customFormat="1" ht="32.1" customHeight="1" x14ac:dyDescent="0.25">
      <c r="A163" s="70"/>
      <c r="B163" s="81"/>
      <c r="C163" s="86"/>
      <c r="D163" s="83"/>
      <c r="E163" s="87"/>
      <c r="F163" s="70"/>
      <c r="G163" s="70"/>
      <c r="H163" s="70"/>
      <c r="I163" s="90"/>
      <c r="J163" s="84"/>
      <c r="K163" s="70"/>
      <c r="L163" s="70"/>
      <c r="M163" s="84"/>
      <c r="N163" s="70"/>
      <c r="O163" s="70"/>
      <c r="P163" s="76"/>
    </row>
    <row r="164" spans="1:16" s="77" customFormat="1" ht="32.1" customHeight="1" x14ac:dyDescent="0.25">
      <c r="A164" s="70"/>
      <c r="B164" s="85"/>
      <c r="C164" s="91"/>
      <c r="D164" s="83"/>
      <c r="E164" s="92"/>
      <c r="F164" s="70"/>
      <c r="G164" s="70"/>
      <c r="H164" s="70"/>
      <c r="I164" s="88"/>
      <c r="J164" s="84"/>
      <c r="K164" s="70"/>
      <c r="L164" s="70"/>
      <c r="M164" s="84"/>
      <c r="N164" s="70"/>
      <c r="O164" s="70"/>
      <c r="P164" s="76"/>
    </row>
    <row r="165" spans="1:16" s="77" customFormat="1" ht="24.95" customHeight="1" x14ac:dyDescent="0.25">
      <c r="A165" s="111" t="s">
        <v>19</v>
      </c>
      <c r="B165" s="111"/>
      <c r="C165" s="78"/>
      <c r="D165" s="10"/>
      <c r="E165" s="15"/>
      <c r="F165" s="15"/>
      <c r="G165" s="15"/>
      <c r="H165" s="15"/>
      <c r="I165" s="18"/>
      <c r="J165" s="18"/>
      <c r="K165" s="15"/>
      <c r="L165" s="15"/>
      <c r="M165" s="41">
        <f>SUM(M158:M164)</f>
        <v>5742.7000000000007</v>
      </c>
      <c r="N165" s="15"/>
      <c r="O165" s="70"/>
      <c r="P165" s="76"/>
    </row>
    <row r="166" spans="1:16" s="77" customFormat="1" ht="24.95" customHeight="1" x14ac:dyDescent="0.25">
      <c r="A166" s="111" t="s">
        <v>20</v>
      </c>
      <c r="B166" s="111"/>
      <c r="C166" s="15"/>
      <c r="D166" s="15"/>
      <c r="E166" s="15"/>
      <c r="F166" s="15"/>
      <c r="G166" s="15"/>
      <c r="H166" s="15"/>
      <c r="I166" s="18"/>
      <c r="J166" s="18"/>
      <c r="K166" s="15"/>
      <c r="L166" s="15"/>
      <c r="M166" s="41">
        <f>SUM(M147,M165)</f>
        <v>43476.210000000006</v>
      </c>
      <c r="N166" s="15"/>
      <c r="O166" s="70"/>
      <c r="P166" s="76"/>
    </row>
    <row r="167" spans="1:16" s="77" customFormat="1" ht="30" customHeight="1" x14ac:dyDescent="0.25">
      <c r="A167" s="148" t="s">
        <v>268</v>
      </c>
      <c r="B167" s="148"/>
      <c r="C167" s="15"/>
      <c r="D167" s="15"/>
      <c r="E167" s="15"/>
      <c r="F167" s="15"/>
      <c r="G167" s="15"/>
      <c r="H167" s="15"/>
      <c r="I167" s="18"/>
      <c r="J167" s="18"/>
      <c r="K167" s="15"/>
      <c r="L167" s="113">
        <f>SUM(M90,M109,M128,M147,M165)</f>
        <v>677032.21</v>
      </c>
      <c r="M167" s="165"/>
      <c r="N167" s="166"/>
      <c r="O167" s="70"/>
      <c r="P167" s="76"/>
    </row>
    <row r="169" spans="1:16" s="22" customFormat="1" ht="24.95" customHeight="1" x14ac:dyDescent="0.25">
      <c r="A169" s="167" t="s">
        <v>269</v>
      </c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</row>
    <row r="170" spans="1:16" s="33" customFormat="1" ht="26.1" customHeight="1" x14ac:dyDescent="0.25">
      <c r="A170" s="122" t="s">
        <v>57</v>
      </c>
      <c r="B170" s="116"/>
      <c r="C170" s="122" t="s">
        <v>58</v>
      </c>
      <c r="D170" s="116"/>
      <c r="E170" s="116"/>
      <c r="F170" s="116"/>
      <c r="G170" s="116"/>
      <c r="H170" s="116"/>
      <c r="I170" s="116"/>
      <c r="J170" s="123" t="s">
        <v>123</v>
      </c>
      <c r="K170" s="124"/>
      <c r="L170" s="124"/>
      <c r="M170" s="124"/>
      <c r="N170" s="125"/>
      <c r="O170" s="119">
        <v>1</v>
      </c>
      <c r="P170" s="22"/>
    </row>
    <row r="171" spans="1:16" s="33" customFormat="1" ht="26.1" customHeight="1" x14ac:dyDescent="0.25">
      <c r="A171" s="116"/>
      <c r="B171" s="116"/>
      <c r="C171" s="116"/>
      <c r="D171" s="116"/>
      <c r="E171" s="116"/>
      <c r="F171" s="116"/>
      <c r="G171" s="116"/>
      <c r="H171" s="116"/>
      <c r="I171" s="116"/>
      <c r="J171" s="126" t="s">
        <v>196</v>
      </c>
      <c r="K171" s="126"/>
      <c r="L171" s="126"/>
      <c r="M171" s="126"/>
      <c r="N171" s="126"/>
      <c r="O171" s="119"/>
      <c r="P171" s="22"/>
    </row>
    <row r="172" spans="1:16" s="33" customFormat="1" ht="20.100000000000001" customHeight="1" x14ac:dyDescent="0.25">
      <c r="A172" s="116" t="s">
        <v>1</v>
      </c>
      <c r="B172" s="117" t="s">
        <v>2</v>
      </c>
      <c r="C172" s="118" t="s">
        <v>3</v>
      </c>
      <c r="D172" s="116" t="s">
        <v>4</v>
      </c>
      <c r="E172" s="117" t="s">
        <v>5</v>
      </c>
      <c r="F172" s="117"/>
      <c r="G172" s="117"/>
      <c r="H172" s="117"/>
      <c r="I172" s="116" t="s">
        <v>6</v>
      </c>
      <c r="J172" s="117" t="s">
        <v>7</v>
      </c>
      <c r="K172" s="117"/>
      <c r="L172" s="117"/>
      <c r="M172" s="116" t="s">
        <v>8</v>
      </c>
      <c r="N172" s="117" t="s">
        <v>9</v>
      </c>
      <c r="O172" s="117"/>
      <c r="P172" s="22"/>
    </row>
    <row r="173" spans="1:16" s="33" customFormat="1" ht="20.100000000000001" customHeight="1" x14ac:dyDescent="0.25">
      <c r="A173" s="116"/>
      <c r="B173" s="117"/>
      <c r="C173" s="118"/>
      <c r="D173" s="116"/>
      <c r="E173" s="117" t="s">
        <v>10</v>
      </c>
      <c r="F173" s="117"/>
      <c r="G173" s="117" t="s">
        <v>0</v>
      </c>
      <c r="H173" s="117"/>
      <c r="I173" s="116"/>
      <c r="J173" s="117" t="s">
        <v>11</v>
      </c>
      <c r="K173" s="117" t="s">
        <v>12</v>
      </c>
      <c r="L173" s="117"/>
      <c r="M173" s="116"/>
      <c r="N173" s="117" t="s">
        <v>13</v>
      </c>
      <c r="O173" s="116" t="s">
        <v>14</v>
      </c>
      <c r="P173" s="22"/>
    </row>
    <row r="174" spans="1:16" s="33" customFormat="1" ht="20.100000000000001" customHeight="1" x14ac:dyDescent="0.25">
      <c r="A174" s="116"/>
      <c r="B174" s="117"/>
      <c r="C174" s="118"/>
      <c r="D174" s="116"/>
      <c r="E174" s="15" t="s">
        <v>15</v>
      </c>
      <c r="F174" s="15" t="s">
        <v>16</v>
      </c>
      <c r="G174" s="15" t="s">
        <v>17</v>
      </c>
      <c r="H174" s="15" t="s">
        <v>18</v>
      </c>
      <c r="I174" s="116"/>
      <c r="J174" s="117"/>
      <c r="K174" s="15" t="s">
        <v>17</v>
      </c>
      <c r="L174" s="15" t="s">
        <v>18</v>
      </c>
      <c r="M174" s="116"/>
      <c r="N174" s="117"/>
      <c r="O174" s="116"/>
      <c r="P174" s="22"/>
    </row>
    <row r="175" spans="1:16" s="33" customFormat="1" ht="12.95" customHeight="1" x14ac:dyDescent="0.25">
      <c r="A175" s="39">
        <v>0</v>
      </c>
      <c r="B175" s="21">
        <v>1</v>
      </c>
      <c r="C175" s="21">
        <v>2</v>
      </c>
      <c r="D175" s="21">
        <v>3</v>
      </c>
      <c r="E175" s="21">
        <v>4</v>
      </c>
      <c r="F175" s="21">
        <v>5</v>
      </c>
      <c r="G175" s="21">
        <v>6</v>
      </c>
      <c r="H175" s="21">
        <v>7</v>
      </c>
      <c r="I175" s="21">
        <v>8</v>
      </c>
      <c r="J175" s="21">
        <v>9</v>
      </c>
      <c r="K175" s="21">
        <v>10</v>
      </c>
      <c r="L175" s="21">
        <v>11</v>
      </c>
      <c r="M175" s="21">
        <v>12</v>
      </c>
      <c r="N175" s="21">
        <v>13</v>
      </c>
      <c r="O175" s="21">
        <v>14</v>
      </c>
      <c r="P175" s="22"/>
    </row>
    <row r="176" spans="1:16" s="33" customFormat="1" ht="35.1" customHeight="1" x14ac:dyDescent="0.25">
      <c r="A176" s="15">
        <v>1</v>
      </c>
      <c r="B176" s="38" t="s">
        <v>59</v>
      </c>
      <c r="C176" s="30" t="s">
        <v>270</v>
      </c>
      <c r="D176" s="10" t="s">
        <v>30</v>
      </c>
      <c r="E176" s="16">
        <v>12</v>
      </c>
      <c r="F176" s="15">
        <f>E176</f>
        <v>12</v>
      </c>
      <c r="G176" s="15"/>
      <c r="H176" s="15"/>
      <c r="I176" s="18">
        <v>13685</v>
      </c>
      <c r="J176" s="18">
        <f>SUM(E176*I176)</f>
        <v>164220</v>
      </c>
      <c r="K176" s="15"/>
      <c r="L176" s="15"/>
      <c r="M176" s="18">
        <f>J176</f>
        <v>164220</v>
      </c>
      <c r="N176" s="15"/>
      <c r="O176" s="15"/>
      <c r="P176" s="22"/>
    </row>
    <row r="177" spans="1:16" s="33" customFormat="1" ht="35.1" customHeight="1" x14ac:dyDescent="0.25">
      <c r="A177" s="15">
        <v>2</v>
      </c>
      <c r="B177" s="11" t="s">
        <v>60</v>
      </c>
      <c r="C177" s="93" t="s">
        <v>61</v>
      </c>
      <c r="D177" s="10" t="s">
        <v>30</v>
      </c>
      <c r="E177" s="16">
        <v>12</v>
      </c>
      <c r="F177" s="15">
        <f>E177</f>
        <v>12</v>
      </c>
      <c r="G177" s="15"/>
      <c r="H177" s="15"/>
      <c r="I177" s="20">
        <v>0</v>
      </c>
      <c r="J177" s="18">
        <f>SUM(E177*I177)</f>
        <v>0</v>
      </c>
      <c r="K177" s="15"/>
      <c r="L177" s="15"/>
      <c r="M177" s="18">
        <f>J177</f>
        <v>0</v>
      </c>
      <c r="N177" s="15"/>
      <c r="O177" s="15"/>
      <c r="P177" s="22"/>
    </row>
    <row r="178" spans="1:16" s="33" customFormat="1" ht="35.1" customHeight="1" x14ac:dyDescent="0.25">
      <c r="A178" s="15">
        <v>3</v>
      </c>
      <c r="B178" s="38" t="s">
        <v>271</v>
      </c>
      <c r="C178" s="27" t="s">
        <v>62</v>
      </c>
      <c r="D178" s="10" t="s">
        <v>30</v>
      </c>
      <c r="E178" s="15">
        <v>9</v>
      </c>
      <c r="F178" s="15">
        <f>E178</f>
        <v>9</v>
      </c>
      <c r="G178" s="15"/>
      <c r="H178" s="15"/>
      <c r="I178" s="18">
        <v>4641</v>
      </c>
      <c r="J178" s="18">
        <f t="shared" ref="J178:J181" si="19">SUM(E178*I178)</f>
        <v>41769</v>
      </c>
      <c r="K178" s="15"/>
      <c r="L178" s="15"/>
      <c r="M178" s="18">
        <f t="shared" ref="M178:M181" si="20">J178</f>
        <v>41769</v>
      </c>
      <c r="N178" s="15"/>
      <c r="O178" s="15"/>
      <c r="P178" s="22"/>
    </row>
    <row r="179" spans="1:16" s="33" customFormat="1" ht="35.1" customHeight="1" x14ac:dyDescent="0.25">
      <c r="A179" s="15">
        <v>4</v>
      </c>
      <c r="B179" s="17" t="s">
        <v>272</v>
      </c>
      <c r="C179" s="30" t="s">
        <v>273</v>
      </c>
      <c r="D179" s="10" t="s">
        <v>30</v>
      </c>
      <c r="E179" s="15">
        <v>22</v>
      </c>
      <c r="F179" s="15">
        <f t="shared" ref="F179:F180" si="21">E179</f>
        <v>22</v>
      </c>
      <c r="G179" s="15"/>
      <c r="H179" s="15"/>
      <c r="I179" s="18">
        <v>2546.6</v>
      </c>
      <c r="J179" s="18">
        <f t="shared" si="19"/>
        <v>56025.2</v>
      </c>
      <c r="K179" s="15"/>
      <c r="L179" s="15"/>
      <c r="M179" s="18">
        <f t="shared" si="20"/>
        <v>56025.2</v>
      </c>
      <c r="N179" s="15"/>
      <c r="O179" s="15"/>
      <c r="P179" s="22"/>
    </row>
    <row r="180" spans="1:16" s="33" customFormat="1" ht="35.1" customHeight="1" x14ac:dyDescent="0.25">
      <c r="A180" s="15">
        <v>5</v>
      </c>
      <c r="B180" s="38" t="s">
        <v>63</v>
      </c>
      <c r="C180" s="30" t="s">
        <v>274</v>
      </c>
      <c r="D180" s="10" t="s">
        <v>30</v>
      </c>
      <c r="E180" s="15">
        <v>1</v>
      </c>
      <c r="F180" s="15">
        <f t="shared" si="21"/>
        <v>1</v>
      </c>
      <c r="G180" s="15"/>
      <c r="H180" s="15"/>
      <c r="I180" s="18">
        <v>2737</v>
      </c>
      <c r="J180" s="18">
        <f t="shared" si="19"/>
        <v>2737</v>
      </c>
      <c r="K180" s="15"/>
      <c r="L180" s="15"/>
      <c r="M180" s="18">
        <f t="shared" si="20"/>
        <v>2737</v>
      </c>
      <c r="N180" s="15"/>
      <c r="O180" s="15"/>
      <c r="P180" s="22"/>
    </row>
    <row r="181" spans="1:16" s="33" customFormat="1" ht="35.1" customHeight="1" x14ac:dyDescent="0.25">
      <c r="A181" s="15">
        <v>6</v>
      </c>
      <c r="B181" s="14" t="s">
        <v>64</v>
      </c>
      <c r="C181" s="94" t="s">
        <v>275</v>
      </c>
      <c r="D181" s="10" t="s">
        <v>30</v>
      </c>
      <c r="E181" s="16">
        <v>1</v>
      </c>
      <c r="F181" s="15">
        <f>E181</f>
        <v>1</v>
      </c>
      <c r="G181" s="15"/>
      <c r="H181" s="15"/>
      <c r="I181" s="20">
        <v>333.2</v>
      </c>
      <c r="J181" s="18">
        <f t="shared" si="19"/>
        <v>333.2</v>
      </c>
      <c r="K181" s="15"/>
      <c r="L181" s="15"/>
      <c r="M181" s="18">
        <f t="shared" si="20"/>
        <v>333.2</v>
      </c>
      <c r="N181" s="15"/>
      <c r="O181" s="15"/>
      <c r="P181" s="22"/>
    </row>
    <row r="182" spans="1:16" s="33" customFormat="1" ht="30" customHeight="1" x14ac:dyDescent="0.25">
      <c r="A182" s="15"/>
      <c r="B182" s="29"/>
      <c r="C182" s="95"/>
      <c r="D182" s="10"/>
      <c r="E182" s="16"/>
      <c r="F182" s="15"/>
      <c r="G182" s="15"/>
      <c r="H182" s="15"/>
      <c r="I182" s="20"/>
      <c r="J182" s="18"/>
      <c r="K182" s="15"/>
      <c r="L182" s="15"/>
      <c r="M182" s="18"/>
      <c r="N182" s="15"/>
      <c r="O182" s="15"/>
      <c r="P182" s="22"/>
    </row>
    <row r="183" spans="1:16" s="33" customFormat="1" ht="24.95" customHeight="1" x14ac:dyDescent="0.25">
      <c r="A183" s="111" t="s">
        <v>19</v>
      </c>
      <c r="B183" s="111"/>
      <c r="C183" s="15"/>
      <c r="D183" s="15"/>
      <c r="E183" s="15"/>
      <c r="F183" s="15"/>
      <c r="G183" s="15"/>
      <c r="H183" s="15"/>
      <c r="I183" s="18"/>
      <c r="J183" s="18"/>
      <c r="K183" s="15"/>
      <c r="L183" s="15"/>
      <c r="M183" s="41">
        <f>SUM(M176:M182)</f>
        <v>265084.40000000002</v>
      </c>
      <c r="N183" s="15"/>
      <c r="O183" s="15"/>
      <c r="P183" s="22"/>
    </row>
    <row r="184" spans="1:16" s="33" customFormat="1" ht="24.95" customHeight="1" x14ac:dyDescent="0.25">
      <c r="A184" s="111" t="s">
        <v>20</v>
      </c>
      <c r="B184" s="111"/>
      <c r="C184" s="15"/>
      <c r="D184" s="15"/>
      <c r="E184" s="15"/>
      <c r="F184" s="15"/>
      <c r="G184" s="15"/>
      <c r="H184" s="15"/>
      <c r="I184" s="18"/>
      <c r="J184" s="18"/>
      <c r="K184" s="15"/>
      <c r="L184" s="15"/>
      <c r="M184" s="41">
        <f>M183</f>
        <v>265084.40000000002</v>
      </c>
      <c r="N184" s="15"/>
      <c r="O184" s="15"/>
      <c r="P184" s="22"/>
    </row>
    <row r="185" spans="1:16" s="33" customFormat="1" ht="24.95" customHeight="1" x14ac:dyDescent="0.25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22"/>
    </row>
    <row r="186" spans="1:16" s="33" customFormat="1" ht="30" customHeight="1" x14ac:dyDescent="0.25">
      <c r="A186" s="119"/>
      <c r="B186" s="119"/>
      <c r="C186" s="116"/>
      <c r="D186" s="116"/>
      <c r="E186" s="116"/>
      <c r="F186" s="116"/>
      <c r="G186" s="116"/>
      <c r="H186" s="116"/>
      <c r="I186" s="63"/>
      <c r="J186" s="63"/>
      <c r="K186" s="127"/>
      <c r="L186" s="128"/>
      <c r="M186" s="71"/>
      <c r="N186" s="117"/>
      <c r="O186" s="117"/>
      <c r="P186" s="22"/>
    </row>
    <row r="187" spans="1:16" s="33" customFormat="1" ht="30" customHeight="1" x14ac:dyDescent="0.25">
      <c r="A187" s="119"/>
      <c r="B187" s="119"/>
      <c r="C187" s="117"/>
      <c r="D187" s="117"/>
      <c r="E187" s="117"/>
      <c r="F187" s="117"/>
      <c r="G187" s="117"/>
      <c r="H187" s="117"/>
      <c r="I187" s="66"/>
      <c r="J187" s="67"/>
      <c r="K187" s="120"/>
      <c r="L187" s="121"/>
      <c r="M187" s="67"/>
      <c r="N187" s="117"/>
      <c r="O187" s="117"/>
      <c r="P187" s="22"/>
    </row>
    <row r="188" spans="1:16" s="33" customFormat="1" ht="19.5" customHeight="1" x14ac:dyDescent="0.25">
      <c r="A188" s="159" t="s">
        <v>57</v>
      </c>
      <c r="B188" s="156"/>
      <c r="C188" s="122" t="s">
        <v>58</v>
      </c>
      <c r="D188" s="116"/>
      <c r="E188" s="116"/>
      <c r="F188" s="116"/>
      <c r="G188" s="116"/>
      <c r="H188" s="116"/>
      <c r="I188" s="116"/>
      <c r="J188" s="160" t="s">
        <v>276</v>
      </c>
      <c r="K188" s="161"/>
      <c r="L188" s="161"/>
      <c r="M188" s="161"/>
      <c r="N188" s="162"/>
      <c r="O188" s="163">
        <v>1</v>
      </c>
      <c r="P188" s="22"/>
    </row>
    <row r="189" spans="1:16" s="33" customFormat="1" ht="35.1" customHeight="1" x14ac:dyDescent="0.25">
      <c r="A189" s="156"/>
      <c r="B189" s="156"/>
      <c r="C189" s="116"/>
      <c r="D189" s="116"/>
      <c r="E189" s="116"/>
      <c r="F189" s="116"/>
      <c r="G189" s="116"/>
      <c r="H189" s="116"/>
      <c r="I189" s="116"/>
      <c r="J189" s="164" t="s">
        <v>277</v>
      </c>
      <c r="K189" s="164"/>
      <c r="L189" s="164"/>
      <c r="M189" s="164"/>
      <c r="N189" s="164"/>
      <c r="O189" s="163"/>
      <c r="P189" s="22"/>
    </row>
    <row r="190" spans="1:16" s="33" customFormat="1" ht="20.100000000000001" customHeight="1" x14ac:dyDescent="0.25">
      <c r="A190" s="156" t="s">
        <v>1</v>
      </c>
      <c r="B190" s="157" t="s">
        <v>2</v>
      </c>
      <c r="C190" s="158" t="s">
        <v>3</v>
      </c>
      <c r="D190" s="156" t="s">
        <v>4</v>
      </c>
      <c r="E190" s="157" t="s">
        <v>5</v>
      </c>
      <c r="F190" s="157"/>
      <c r="G190" s="157"/>
      <c r="H190" s="157"/>
      <c r="I190" s="156" t="s">
        <v>6</v>
      </c>
      <c r="J190" s="157" t="s">
        <v>7</v>
      </c>
      <c r="K190" s="157"/>
      <c r="L190" s="157"/>
      <c r="M190" s="156" t="s">
        <v>8</v>
      </c>
      <c r="N190" s="157" t="s">
        <v>9</v>
      </c>
      <c r="O190" s="157"/>
      <c r="P190" s="22"/>
    </row>
    <row r="191" spans="1:16" s="33" customFormat="1" ht="20.100000000000001" customHeight="1" x14ac:dyDescent="0.25">
      <c r="A191" s="156"/>
      <c r="B191" s="157"/>
      <c r="C191" s="158"/>
      <c r="D191" s="156"/>
      <c r="E191" s="157" t="s">
        <v>10</v>
      </c>
      <c r="F191" s="157"/>
      <c r="G191" s="157" t="s">
        <v>0</v>
      </c>
      <c r="H191" s="157"/>
      <c r="I191" s="156"/>
      <c r="J191" s="157" t="s">
        <v>11</v>
      </c>
      <c r="K191" s="157" t="s">
        <v>12</v>
      </c>
      <c r="L191" s="157"/>
      <c r="M191" s="156"/>
      <c r="N191" s="157" t="s">
        <v>13</v>
      </c>
      <c r="O191" s="156" t="s">
        <v>14</v>
      </c>
      <c r="P191" s="22"/>
    </row>
    <row r="192" spans="1:16" s="33" customFormat="1" ht="20.100000000000001" customHeight="1" x14ac:dyDescent="0.25">
      <c r="A192" s="156"/>
      <c r="B192" s="157"/>
      <c r="C192" s="158"/>
      <c r="D192" s="156"/>
      <c r="E192" s="97" t="s">
        <v>15</v>
      </c>
      <c r="F192" s="97" t="s">
        <v>16</v>
      </c>
      <c r="G192" s="97" t="s">
        <v>17</v>
      </c>
      <c r="H192" s="97" t="s">
        <v>18</v>
      </c>
      <c r="I192" s="156"/>
      <c r="J192" s="157"/>
      <c r="K192" s="97" t="s">
        <v>17</v>
      </c>
      <c r="L192" s="97" t="s">
        <v>18</v>
      </c>
      <c r="M192" s="156"/>
      <c r="N192" s="157"/>
      <c r="O192" s="156"/>
      <c r="P192" s="22"/>
    </row>
    <row r="193" spans="1:16" s="33" customFormat="1" ht="12.95" customHeight="1" x14ac:dyDescent="0.25">
      <c r="A193" s="98">
        <v>0</v>
      </c>
      <c r="B193" s="99">
        <v>1</v>
      </c>
      <c r="C193" s="99">
        <v>2</v>
      </c>
      <c r="D193" s="99">
        <v>3</v>
      </c>
      <c r="E193" s="99">
        <v>4</v>
      </c>
      <c r="F193" s="99">
        <v>5</v>
      </c>
      <c r="G193" s="99">
        <v>6</v>
      </c>
      <c r="H193" s="99">
        <v>7</v>
      </c>
      <c r="I193" s="99">
        <v>8</v>
      </c>
      <c r="J193" s="99">
        <v>9</v>
      </c>
      <c r="K193" s="99">
        <v>10</v>
      </c>
      <c r="L193" s="99">
        <v>11</v>
      </c>
      <c r="M193" s="99">
        <v>12</v>
      </c>
      <c r="N193" s="99">
        <v>13</v>
      </c>
      <c r="O193" s="99">
        <v>14</v>
      </c>
      <c r="P193" s="22"/>
    </row>
    <row r="194" spans="1:16" s="33" customFormat="1" ht="32.1" customHeight="1" x14ac:dyDescent="0.25">
      <c r="A194" s="97">
        <v>1</v>
      </c>
      <c r="B194" s="29" t="s">
        <v>278</v>
      </c>
      <c r="C194" s="95" t="s">
        <v>279</v>
      </c>
      <c r="D194" s="100" t="s">
        <v>30</v>
      </c>
      <c r="E194" s="101">
        <v>3</v>
      </c>
      <c r="F194" s="97">
        <f t="shared" ref="F194" si="22">E194</f>
        <v>3</v>
      </c>
      <c r="G194" s="97"/>
      <c r="H194" s="97"/>
      <c r="I194" s="102">
        <v>9520</v>
      </c>
      <c r="J194" s="103">
        <f>SUM(E194*I194)</f>
        <v>28560</v>
      </c>
      <c r="K194" s="97"/>
      <c r="L194" s="97"/>
      <c r="M194" s="103">
        <f>J194</f>
        <v>28560</v>
      </c>
      <c r="N194" s="97"/>
      <c r="O194" s="97"/>
      <c r="P194" s="22"/>
    </row>
    <row r="195" spans="1:16" s="33" customFormat="1" ht="32.1" customHeight="1" x14ac:dyDescent="0.25">
      <c r="A195" s="97"/>
      <c r="B195" s="104"/>
      <c r="C195" s="93"/>
      <c r="D195" s="100"/>
      <c r="E195" s="101"/>
      <c r="F195" s="97"/>
      <c r="G195" s="97"/>
      <c r="H195" s="97"/>
      <c r="I195" s="102"/>
      <c r="J195" s="103"/>
      <c r="K195" s="97"/>
      <c r="L195" s="97"/>
      <c r="M195" s="103"/>
      <c r="N195" s="97"/>
      <c r="O195" s="97"/>
      <c r="P195" s="22"/>
    </row>
    <row r="196" spans="1:16" s="33" customFormat="1" ht="32.1" customHeight="1" x14ac:dyDescent="0.25">
      <c r="A196" s="97"/>
      <c r="B196" s="105"/>
      <c r="C196" s="106"/>
      <c r="D196" s="100"/>
      <c r="E196" s="97"/>
      <c r="F196" s="97"/>
      <c r="G196" s="97"/>
      <c r="H196" s="97"/>
      <c r="I196" s="103"/>
      <c r="J196" s="103"/>
      <c r="K196" s="97"/>
      <c r="L196" s="97"/>
      <c r="M196" s="103"/>
      <c r="N196" s="97"/>
      <c r="O196" s="97"/>
      <c r="P196" s="22"/>
    </row>
    <row r="197" spans="1:16" s="33" customFormat="1" ht="32.1" customHeight="1" x14ac:dyDescent="0.25">
      <c r="A197" s="97"/>
      <c r="B197" s="105"/>
      <c r="C197" s="30"/>
      <c r="D197" s="100"/>
      <c r="E197" s="97"/>
      <c r="F197" s="97"/>
      <c r="G197" s="97"/>
      <c r="H197" s="97"/>
      <c r="I197" s="103"/>
      <c r="J197" s="103"/>
      <c r="K197" s="97"/>
      <c r="L197" s="97"/>
      <c r="M197" s="103"/>
      <c r="N197" s="97"/>
      <c r="O197" s="97"/>
      <c r="P197" s="22"/>
    </row>
    <row r="198" spans="1:16" s="33" customFormat="1" ht="32.1" customHeight="1" x14ac:dyDescent="0.25">
      <c r="A198" s="97"/>
      <c r="B198" s="96"/>
      <c r="C198" s="30"/>
      <c r="D198" s="100"/>
      <c r="E198" s="97"/>
      <c r="F198" s="97"/>
      <c r="G198" s="97"/>
      <c r="H198" s="97"/>
      <c r="I198" s="103"/>
      <c r="J198" s="103"/>
      <c r="K198" s="97"/>
      <c r="L198" s="97"/>
      <c r="M198" s="103"/>
      <c r="N198" s="97"/>
      <c r="O198" s="97"/>
      <c r="P198" s="22"/>
    </row>
    <row r="199" spans="1:16" s="33" customFormat="1" ht="32.1" customHeight="1" x14ac:dyDescent="0.25">
      <c r="A199" s="97"/>
      <c r="B199" s="105"/>
      <c r="C199" s="30"/>
      <c r="D199" s="100"/>
      <c r="E199" s="97"/>
      <c r="F199" s="97"/>
      <c r="G199" s="97"/>
      <c r="H199" s="97"/>
      <c r="I199" s="103"/>
      <c r="J199" s="103"/>
      <c r="K199" s="97"/>
      <c r="L199" s="97"/>
      <c r="M199" s="103"/>
      <c r="N199" s="97"/>
      <c r="O199" s="97"/>
      <c r="P199" s="22"/>
    </row>
    <row r="200" spans="1:16" s="33" customFormat="1" ht="32.1" customHeight="1" x14ac:dyDescent="0.25">
      <c r="A200" s="97"/>
      <c r="B200" s="96"/>
      <c r="C200" s="30"/>
      <c r="D200" s="100"/>
      <c r="E200" s="97"/>
      <c r="F200" s="97"/>
      <c r="G200" s="97"/>
      <c r="H200" s="97"/>
      <c r="I200" s="103"/>
      <c r="J200" s="103"/>
      <c r="K200" s="97"/>
      <c r="L200" s="97"/>
      <c r="M200" s="103"/>
      <c r="N200" s="97"/>
      <c r="O200" s="97"/>
      <c r="P200" s="22"/>
    </row>
    <row r="201" spans="1:16" s="33" customFormat="1" ht="32.1" customHeight="1" x14ac:dyDescent="0.25">
      <c r="A201" s="97"/>
      <c r="B201" s="105"/>
      <c r="C201" s="97"/>
      <c r="D201" s="100"/>
      <c r="E201" s="97"/>
      <c r="F201" s="97"/>
      <c r="G201" s="97"/>
      <c r="H201" s="97"/>
      <c r="I201" s="103"/>
      <c r="J201" s="103"/>
      <c r="K201" s="97"/>
      <c r="L201" s="97"/>
      <c r="M201" s="103"/>
      <c r="N201" s="97"/>
      <c r="O201" s="97"/>
      <c r="P201" s="22"/>
    </row>
    <row r="202" spans="1:16" s="33" customFormat="1" ht="24.95" customHeight="1" x14ac:dyDescent="0.25">
      <c r="A202" s="155" t="s">
        <v>19</v>
      </c>
      <c r="B202" s="155"/>
      <c r="C202" s="97"/>
      <c r="D202" s="97"/>
      <c r="E202" s="97"/>
      <c r="F202" s="97"/>
      <c r="G202" s="97"/>
      <c r="H202" s="97"/>
      <c r="I202" s="103"/>
      <c r="J202" s="103"/>
      <c r="K202" s="97"/>
      <c r="L202" s="97"/>
      <c r="M202" s="31">
        <f>SUM(M194:M201)</f>
        <v>28560</v>
      </c>
      <c r="N202" s="97"/>
      <c r="O202" s="97"/>
      <c r="P202" s="22"/>
    </row>
    <row r="203" spans="1:16" s="33" customFormat="1" ht="24.95" customHeight="1" x14ac:dyDescent="0.25">
      <c r="A203" s="155" t="s">
        <v>20</v>
      </c>
      <c r="B203" s="155"/>
      <c r="C203" s="97"/>
      <c r="D203" s="97"/>
      <c r="E203" s="97"/>
      <c r="F203" s="97"/>
      <c r="G203" s="97"/>
      <c r="H203" s="97"/>
      <c r="I203" s="103"/>
      <c r="J203" s="103"/>
      <c r="K203" s="97"/>
      <c r="L203" s="97"/>
      <c r="M203" s="31">
        <f>M202</f>
        <v>28560</v>
      </c>
      <c r="N203" s="97"/>
      <c r="O203" s="97"/>
      <c r="P203" s="22"/>
    </row>
    <row r="204" spans="1:16" s="33" customFormat="1" ht="24.95" customHeight="1" x14ac:dyDescent="0.25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22"/>
    </row>
    <row r="205" spans="1:16" s="33" customFormat="1" ht="30" customHeight="1" x14ac:dyDescent="0.25">
      <c r="A205" s="119"/>
      <c r="B205" s="119"/>
      <c r="C205" s="116"/>
      <c r="D205" s="116"/>
      <c r="E205" s="116"/>
      <c r="F205" s="116"/>
      <c r="G205" s="116"/>
      <c r="H205" s="116"/>
      <c r="I205" s="63"/>
      <c r="J205" s="63"/>
      <c r="K205" s="127"/>
      <c r="L205" s="128"/>
      <c r="M205" s="71"/>
      <c r="N205" s="117"/>
      <c r="O205" s="117"/>
      <c r="P205" s="22"/>
    </row>
    <row r="206" spans="1:16" s="33" customFormat="1" ht="30" customHeight="1" x14ac:dyDescent="0.25">
      <c r="A206" s="119"/>
      <c r="B206" s="119"/>
      <c r="C206" s="117"/>
      <c r="D206" s="117"/>
      <c r="E206" s="117"/>
      <c r="F206" s="117"/>
      <c r="G206" s="117"/>
      <c r="H206" s="117"/>
      <c r="I206" s="66"/>
      <c r="J206" s="67"/>
      <c r="K206" s="120"/>
      <c r="L206" s="121"/>
      <c r="M206" s="67"/>
      <c r="N206" s="117"/>
      <c r="O206" s="117"/>
      <c r="P206" s="22"/>
    </row>
    <row r="207" spans="1:16" s="33" customFormat="1" ht="26.1" customHeight="1" x14ac:dyDescent="0.25">
      <c r="A207" s="122" t="s">
        <v>57</v>
      </c>
      <c r="B207" s="116"/>
      <c r="C207" s="122" t="s">
        <v>58</v>
      </c>
      <c r="D207" s="116"/>
      <c r="E207" s="116"/>
      <c r="F207" s="116"/>
      <c r="G207" s="116"/>
      <c r="H207" s="116"/>
      <c r="I207" s="116"/>
      <c r="J207" s="123" t="s">
        <v>280</v>
      </c>
      <c r="K207" s="124"/>
      <c r="L207" s="124"/>
      <c r="M207" s="124"/>
      <c r="N207" s="125"/>
      <c r="O207" s="119">
        <v>1</v>
      </c>
      <c r="P207" s="22"/>
    </row>
    <row r="208" spans="1:16" s="33" customFormat="1" ht="27.95" customHeight="1" x14ac:dyDescent="0.25">
      <c r="A208" s="116"/>
      <c r="B208" s="116"/>
      <c r="C208" s="116"/>
      <c r="D208" s="116"/>
      <c r="E208" s="116"/>
      <c r="F208" s="116"/>
      <c r="G208" s="116"/>
      <c r="H208" s="116"/>
      <c r="I208" s="116"/>
      <c r="J208" s="126" t="s">
        <v>196</v>
      </c>
      <c r="K208" s="126"/>
      <c r="L208" s="126"/>
      <c r="M208" s="126"/>
      <c r="N208" s="126"/>
      <c r="O208" s="119"/>
      <c r="P208" s="22"/>
    </row>
    <row r="209" spans="1:16" s="33" customFormat="1" ht="20.100000000000001" customHeight="1" x14ac:dyDescent="0.25">
      <c r="A209" s="116" t="s">
        <v>1</v>
      </c>
      <c r="B209" s="117" t="s">
        <v>2</v>
      </c>
      <c r="C209" s="118" t="s">
        <v>3</v>
      </c>
      <c r="D209" s="116" t="s">
        <v>4</v>
      </c>
      <c r="E209" s="117" t="s">
        <v>5</v>
      </c>
      <c r="F209" s="117"/>
      <c r="G209" s="117"/>
      <c r="H209" s="117"/>
      <c r="I209" s="116" t="s">
        <v>6</v>
      </c>
      <c r="J209" s="117" t="s">
        <v>7</v>
      </c>
      <c r="K209" s="117"/>
      <c r="L209" s="117"/>
      <c r="M209" s="116" t="s">
        <v>8</v>
      </c>
      <c r="N209" s="117" t="s">
        <v>9</v>
      </c>
      <c r="O209" s="117"/>
      <c r="P209" s="22"/>
    </row>
    <row r="210" spans="1:16" s="33" customFormat="1" ht="20.100000000000001" customHeight="1" x14ac:dyDescent="0.25">
      <c r="A210" s="116"/>
      <c r="B210" s="117"/>
      <c r="C210" s="118"/>
      <c r="D210" s="116"/>
      <c r="E210" s="117" t="s">
        <v>10</v>
      </c>
      <c r="F210" s="117"/>
      <c r="G210" s="117" t="s">
        <v>0</v>
      </c>
      <c r="H210" s="117"/>
      <c r="I210" s="116"/>
      <c r="J210" s="117" t="s">
        <v>11</v>
      </c>
      <c r="K210" s="117" t="s">
        <v>12</v>
      </c>
      <c r="L210" s="117"/>
      <c r="M210" s="116"/>
      <c r="N210" s="117" t="s">
        <v>13</v>
      </c>
      <c r="O210" s="116" t="s">
        <v>14</v>
      </c>
      <c r="P210" s="22"/>
    </row>
    <row r="211" spans="1:16" s="33" customFormat="1" ht="20.100000000000001" customHeight="1" x14ac:dyDescent="0.25">
      <c r="A211" s="116"/>
      <c r="B211" s="117"/>
      <c r="C211" s="118"/>
      <c r="D211" s="116"/>
      <c r="E211" s="15" t="s">
        <v>15</v>
      </c>
      <c r="F211" s="15" t="s">
        <v>16</v>
      </c>
      <c r="G211" s="15" t="s">
        <v>17</v>
      </c>
      <c r="H211" s="15" t="s">
        <v>18</v>
      </c>
      <c r="I211" s="116"/>
      <c r="J211" s="117"/>
      <c r="K211" s="15" t="s">
        <v>17</v>
      </c>
      <c r="L211" s="15" t="s">
        <v>18</v>
      </c>
      <c r="M211" s="116"/>
      <c r="N211" s="117"/>
      <c r="O211" s="116"/>
      <c r="P211" s="22"/>
    </row>
    <row r="212" spans="1:16" s="33" customFormat="1" ht="12.95" customHeight="1" x14ac:dyDescent="0.25">
      <c r="A212" s="39">
        <v>0</v>
      </c>
      <c r="B212" s="21">
        <v>1</v>
      </c>
      <c r="C212" s="21">
        <v>2</v>
      </c>
      <c r="D212" s="21">
        <v>3</v>
      </c>
      <c r="E212" s="21">
        <v>4</v>
      </c>
      <c r="F212" s="21">
        <v>5</v>
      </c>
      <c r="G212" s="21">
        <v>6</v>
      </c>
      <c r="H212" s="21">
        <v>7</v>
      </c>
      <c r="I212" s="21">
        <v>8</v>
      </c>
      <c r="J212" s="21">
        <v>9</v>
      </c>
      <c r="K212" s="21">
        <v>10</v>
      </c>
      <c r="L212" s="21">
        <v>11</v>
      </c>
      <c r="M212" s="21">
        <v>12</v>
      </c>
      <c r="N212" s="21">
        <v>13</v>
      </c>
      <c r="O212" s="21">
        <v>14</v>
      </c>
      <c r="P212" s="22"/>
    </row>
    <row r="213" spans="1:16" s="33" customFormat="1" ht="32.1" customHeight="1" x14ac:dyDescent="0.25">
      <c r="A213" s="15">
        <v>1</v>
      </c>
      <c r="B213" s="14" t="s">
        <v>281</v>
      </c>
      <c r="C213" s="79"/>
      <c r="D213" s="10" t="s">
        <v>30</v>
      </c>
      <c r="E213" s="68">
        <v>1</v>
      </c>
      <c r="F213" s="107">
        <f>E213</f>
        <v>1</v>
      </c>
      <c r="G213" s="15"/>
      <c r="H213" s="15"/>
      <c r="I213" s="74">
        <v>7735</v>
      </c>
      <c r="J213" s="18">
        <f>SUM(E213*I213)</f>
        <v>7735</v>
      </c>
      <c r="K213" s="15"/>
      <c r="L213" s="15"/>
      <c r="M213" s="18">
        <f>J213</f>
        <v>7735</v>
      </c>
      <c r="N213" s="15"/>
      <c r="O213" s="15"/>
      <c r="P213" s="22"/>
    </row>
    <row r="214" spans="1:16" s="33" customFormat="1" ht="32.1" customHeight="1" x14ac:dyDescent="0.25">
      <c r="A214" s="15"/>
      <c r="B214" s="11"/>
      <c r="C214" s="108"/>
      <c r="D214" s="10"/>
      <c r="E214" s="68"/>
      <c r="F214" s="15"/>
      <c r="G214" s="15"/>
      <c r="H214" s="15"/>
      <c r="I214" s="74"/>
      <c r="J214" s="18"/>
      <c r="K214" s="15"/>
      <c r="L214" s="15"/>
      <c r="M214" s="18"/>
      <c r="N214" s="15"/>
      <c r="O214" s="15"/>
      <c r="P214" s="22"/>
    </row>
    <row r="215" spans="1:16" s="33" customFormat="1" ht="32.1" customHeight="1" x14ac:dyDescent="0.25">
      <c r="A215" s="15"/>
      <c r="B215" s="17"/>
      <c r="C215" s="109"/>
      <c r="D215" s="10"/>
      <c r="E215" s="15"/>
      <c r="F215" s="15"/>
      <c r="G215" s="15"/>
      <c r="H215" s="15"/>
      <c r="I215" s="18"/>
      <c r="J215" s="18"/>
      <c r="K215" s="15"/>
      <c r="L215" s="15"/>
      <c r="M215" s="18"/>
      <c r="N215" s="15"/>
      <c r="O215" s="15"/>
      <c r="P215" s="22"/>
    </row>
    <row r="216" spans="1:16" s="33" customFormat="1" ht="32.1" customHeight="1" x14ac:dyDescent="0.25">
      <c r="A216" s="15"/>
      <c r="B216" s="17"/>
      <c r="C216" s="78"/>
      <c r="D216" s="10"/>
      <c r="E216" s="15"/>
      <c r="F216" s="15"/>
      <c r="G216" s="15"/>
      <c r="H216" s="15"/>
      <c r="I216" s="18"/>
      <c r="J216" s="18"/>
      <c r="K216" s="15"/>
      <c r="L216" s="15"/>
      <c r="M216" s="18"/>
      <c r="N216" s="15"/>
      <c r="O216" s="15"/>
      <c r="P216" s="22"/>
    </row>
    <row r="217" spans="1:16" s="33" customFormat="1" ht="32.1" customHeight="1" x14ac:dyDescent="0.25">
      <c r="A217" s="15"/>
      <c r="B217" s="38"/>
      <c r="C217" s="78"/>
      <c r="D217" s="10"/>
      <c r="E217" s="15"/>
      <c r="F217" s="15"/>
      <c r="G217" s="15"/>
      <c r="H217" s="15"/>
      <c r="I217" s="18"/>
      <c r="J217" s="18"/>
      <c r="K217" s="15"/>
      <c r="L217" s="15"/>
      <c r="M217" s="18"/>
      <c r="N217" s="15"/>
      <c r="O217" s="15"/>
      <c r="P217" s="22"/>
    </row>
    <row r="218" spans="1:16" s="33" customFormat="1" ht="32.1" customHeight="1" x14ac:dyDescent="0.25">
      <c r="A218" s="15"/>
      <c r="B218" s="17"/>
      <c r="C218" s="78"/>
      <c r="D218" s="10"/>
      <c r="E218" s="15"/>
      <c r="F218" s="15"/>
      <c r="G218" s="15"/>
      <c r="H218" s="15"/>
      <c r="I218" s="18"/>
      <c r="J218" s="18"/>
      <c r="K218" s="15"/>
      <c r="L218" s="15"/>
      <c r="M218" s="18"/>
      <c r="N218" s="15"/>
      <c r="O218" s="15"/>
      <c r="P218" s="22"/>
    </row>
    <row r="219" spans="1:16" s="33" customFormat="1" ht="32.1" customHeight="1" x14ac:dyDescent="0.25">
      <c r="A219" s="15"/>
      <c r="B219" s="38"/>
      <c r="C219" s="78"/>
      <c r="D219" s="10"/>
      <c r="E219" s="15"/>
      <c r="F219" s="15"/>
      <c r="G219" s="15"/>
      <c r="H219" s="15"/>
      <c r="I219" s="18"/>
      <c r="J219" s="18"/>
      <c r="K219" s="15"/>
      <c r="L219" s="15"/>
      <c r="M219" s="18"/>
      <c r="N219" s="15"/>
      <c r="O219" s="15"/>
      <c r="P219" s="22"/>
    </row>
    <row r="220" spans="1:16" s="33" customFormat="1" ht="32.1" customHeight="1" x14ac:dyDescent="0.25">
      <c r="A220" s="15"/>
      <c r="B220" s="17"/>
      <c r="C220" s="15"/>
      <c r="D220" s="10"/>
      <c r="E220" s="15"/>
      <c r="F220" s="15"/>
      <c r="G220" s="15"/>
      <c r="H220" s="15"/>
      <c r="I220" s="18"/>
      <c r="J220" s="18"/>
      <c r="K220" s="15"/>
      <c r="L220" s="15"/>
      <c r="M220" s="18"/>
      <c r="N220" s="15"/>
      <c r="O220" s="15"/>
      <c r="P220" s="22"/>
    </row>
    <row r="221" spans="1:16" s="33" customFormat="1" ht="24.95" customHeight="1" x14ac:dyDescent="0.25">
      <c r="A221" s="111" t="s">
        <v>19</v>
      </c>
      <c r="B221" s="111"/>
      <c r="C221" s="15"/>
      <c r="D221" s="15"/>
      <c r="E221" s="15"/>
      <c r="F221" s="15"/>
      <c r="G221" s="15"/>
      <c r="H221" s="15"/>
      <c r="I221" s="18"/>
      <c r="J221" s="18"/>
      <c r="K221" s="15"/>
      <c r="L221" s="15"/>
      <c r="M221" s="41">
        <f>SUM(M213:M220)</f>
        <v>7735</v>
      </c>
      <c r="N221" s="15"/>
      <c r="O221" s="15"/>
      <c r="P221" s="22"/>
    </row>
    <row r="222" spans="1:16" s="33" customFormat="1" ht="24.95" customHeight="1" x14ac:dyDescent="0.25">
      <c r="A222" s="111" t="s">
        <v>20</v>
      </c>
      <c r="B222" s="111"/>
      <c r="C222" s="15"/>
      <c r="D222" s="15"/>
      <c r="E222" s="15"/>
      <c r="F222" s="15"/>
      <c r="G222" s="15"/>
      <c r="H222" s="15"/>
      <c r="I222" s="18"/>
      <c r="J222" s="18"/>
      <c r="K222" s="15"/>
      <c r="L222" s="15"/>
      <c r="M222" s="41">
        <f>M221</f>
        <v>7735</v>
      </c>
      <c r="N222" s="15"/>
      <c r="O222" s="15"/>
      <c r="P222" s="22"/>
    </row>
    <row r="223" spans="1:16" s="33" customFormat="1" ht="24.95" customHeight="1" x14ac:dyDescent="0.25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22"/>
    </row>
    <row r="224" spans="1:16" s="33" customFormat="1" ht="30" customHeight="1" x14ac:dyDescent="0.25">
      <c r="A224" s="119"/>
      <c r="B224" s="119"/>
      <c r="C224" s="116"/>
      <c r="D224" s="116"/>
      <c r="E224" s="116"/>
      <c r="F224" s="116"/>
      <c r="G224" s="116"/>
      <c r="H224" s="116"/>
      <c r="I224" s="63"/>
      <c r="J224" s="63"/>
      <c r="K224" s="127"/>
      <c r="L224" s="128"/>
      <c r="M224" s="71"/>
      <c r="N224" s="117"/>
      <c r="O224" s="117"/>
      <c r="P224" s="22"/>
    </row>
    <row r="225" spans="1:16" s="33" customFormat="1" ht="30" customHeight="1" x14ac:dyDescent="0.25">
      <c r="A225" s="119"/>
      <c r="B225" s="119"/>
      <c r="C225" s="117"/>
      <c r="D225" s="117"/>
      <c r="E225" s="117"/>
      <c r="F225" s="117"/>
      <c r="G225" s="117"/>
      <c r="H225" s="117"/>
      <c r="I225" s="66"/>
      <c r="J225" s="67"/>
      <c r="K225" s="120"/>
      <c r="L225" s="121"/>
      <c r="M225" s="67"/>
      <c r="N225" s="117"/>
      <c r="O225" s="117"/>
      <c r="P225" s="22"/>
    </row>
    <row r="226" spans="1:16" s="33" customFormat="1" ht="27.95" customHeight="1" x14ac:dyDescent="0.25">
      <c r="A226" s="122" t="s">
        <v>57</v>
      </c>
      <c r="B226" s="116"/>
      <c r="C226" s="122" t="s">
        <v>58</v>
      </c>
      <c r="D226" s="116"/>
      <c r="E226" s="116"/>
      <c r="F226" s="116"/>
      <c r="G226" s="116"/>
      <c r="H226" s="116"/>
      <c r="I226" s="116"/>
      <c r="J226" s="123" t="s">
        <v>257</v>
      </c>
      <c r="K226" s="124"/>
      <c r="L226" s="124"/>
      <c r="M226" s="124"/>
      <c r="N226" s="125"/>
      <c r="O226" s="119">
        <v>1</v>
      </c>
      <c r="P226" s="22"/>
    </row>
    <row r="227" spans="1:16" s="33" customFormat="1" ht="27.95" customHeight="1" x14ac:dyDescent="0.25">
      <c r="A227" s="116"/>
      <c r="B227" s="116"/>
      <c r="C227" s="116"/>
      <c r="D227" s="116"/>
      <c r="E227" s="116"/>
      <c r="F227" s="116"/>
      <c r="G227" s="116"/>
      <c r="H227" s="116"/>
      <c r="I227" s="116"/>
      <c r="J227" s="126" t="s">
        <v>196</v>
      </c>
      <c r="K227" s="126"/>
      <c r="L227" s="126"/>
      <c r="M227" s="126"/>
      <c r="N227" s="126"/>
      <c r="O227" s="119"/>
      <c r="P227" s="22"/>
    </row>
    <row r="228" spans="1:16" s="33" customFormat="1" ht="20.100000000000001" customHeight="1" x14ac:dyDescent="0.25">
      <c r="A228" s="116" t="s">
        <v>1</v>
      </c>
      <c r="B228" s="117" t="s">
        <v>2</v>
      </c>
      <c r="C228" s="118" t="s">
        <v>3</v>
      </c>
      <c r="D228" s="116" t="s">
        <v>4</v>
      </c>
      <c r="E228" s="117" t="s">
        <v>5</v>
      </c>
      <c r="F228" s="117"/>
      <c r="G228" s="117"/>
      <c r="H228" s="117"/>
      <c r="I228" s="116" t="s">
        <v>6</v>
      </c>
      <c r="J228" s="117" t="s">
        <v>7</v>
      </c>
      <c r="K228" s="117"/>
      <c r="L228" s="117"/>
      <c r="M228" s="116" t="s">
        <v>8</v>
      </c>
      <c r="N228" s="117" t="s">
        <v>9</v>
      </c>
      <c r="O228" s="117"/>
      <c r="P228" s="22"/>
    </row>
    <row r="229" spans="1:16" s="33" customFormat="1" ht="20.100000000000001" customHeight="1" x14ac:dyDescent="0.25">
      <c r="A229" s="116"/>
      <c r="B229" s="117"/>
      <c r="C229" s="118"/>
      <c r="D229" s="116"/>
      <c r="E229" s="117" t="s">
        <v>10</v>
      </c>
      <c r="F229" s="117"/>
      <c r="G229" s="117" t="s">
        <v>0</v>
      </c>
      <c r="H229" s="117"/>
      <c r="I229" s="116"/>
      <c r="J229" s="117" t="s">
        <v>11</v>
      </c>
      <c r="K229" s="117" t="s">
        <v>12</v>
      </c>
      <c r="L229" s="117"/>
      <c r="M229" s="116"/>
      <c r="N229" s="117" t="s">
        <v>13</v>
      </c>
      <c r="O229" s="116" t="s">
        <v>14</v>
      </c>
      <c r="P229" s="22"/>
    </row>
    <row r="230" spans="1:16" s="33" customFormat="1" ht="20.100000000000001" customHeight="1" x14ac:dyDescent="0.25">
      <c r="A230" s="116"/>
      <c r="B230" s="117"/>
      <c r="C230" s="118"/>
      <c r="D230" s="116"/>
      <c r="E230" s="15" t="s">
        <v>15</v>
      </c>
      <c r="F230" s="15" t="s">
        <v>16</v>
      </c>
      <c r="G230" s="15" t="s">
        <v>17</v>
      </c>
      <c r="H230" s="15" t="s">
        <v>18</v>
      </c>
      <c r="I230" s="116"/>
      <c r="J230" s="117"/>
      <c r="K230" s="15" t="s">
        <v>17</v>
      </c>
      <c r="L230" s="15" t="s">
        <v>18</v>
      </c>
      <c r="M230" s="116"/>
      <c r="N230" s="117"/>
      <c r="O230" s="116"/>
      <c r="P230" s="22"/>
    </row>
    <row r="231" spans="1:16" s="33" customFormat="1" ht="12.95" customHeight="1" x14ac:dyDescent="0.25">
      <c r="A231" s="39">
        <v>0</v>
      </c>
      <c r="B231" s="21">
        <v>1</v>
      </c>
      <c r="C231" s="21">
        <v>2</v>
      </c>
      <c r="D231" s="21">
        <v>3</v>
      </c>
      <c r="E231" s="21">
        <v>4</v>
      </c>
      <c r="F231" s="21">
        <v>5</v>
      </c>
      <c r="G231" s="21">
        <v>6</v>
      </c>
      <c r="H231" s="21">
        <v>7</v>
      </c>
      <c r="I231" s="21">
        <v>8</v>
      </c>
      <c r="J231" s="21">
        <v>9</v>
      </c>
      <c r="K231" s="21">
        <v>10</v>
      </c>
      <c r="L231" s="21">
        <v>11</v>
      </c>
      <c r="M231" s="21">
        <v>12</v>
      </c>
      <c r="N231" s="21">
        <v>13</v>
      </c>
      <c r="O231" s="21">
        <v>14</v>
      </c>
      <c r="P231" s="22"/>
    </row>
    <row r="232" spans="1:16" s="33" customFormat="1" ht="32.1" customHeight="1" x14ac:dyDescent="0.25">
      <c r="A232" s="15">
        <v>1</v>
      </c>
      <c r="B232" s="14" t="s">
        <v>282</v>
      </c>
      <c r="C232" s="79"/>
      <c r="D232" s="10" t="s">
        <v>30</v>
      </c>
      <c r="E232" s="68">
        <v>1</v>
      </c>
      <c r="F232" s="107">
        <f>E232</f>
        <v>1</v>
      </c>
      <c r="G232" s="15"/>
      <c r="H232" s="15"/>
      <c r="I232" s="74">
        <v>22282.75</v>
      </c>
      <c r="J232" s="18">
        <f>SUM(E232*I232)</f>
        <v>22282.75</v>
      </c>
      <c r="K232" s="15"/>
      <c r="L232" s="15"/>
      <c r="M232" s="18">
        <f>J232</f>
        <v>22282.75</v>
      </c>
      <c r="N232" s="15"/>
      <c r="O232" s="15"/>
      <c r="P232" s="22"/>
    </row>
    <row r="233" spans="1:16" s="33" customFormat="1" ht="32.1" customHeight="1" x14ac:dyDescent="0.25">
      <c r="A233" s="15"/>
      <c r="B233" s="11"/>
      <c r="C233" s="108"/>
      <c r="D233" s="10"/>
      <c r="E233" s="68"/>
      <c r="F233" s="15"/>
      <c r="G233" s="15"/>
      <c r="H233" s="15"/>
      <c r="I233" s="74"/>
      <c r="J233" s="18"/>
      <c r="K233" s="15"/>
      <c r="L233" s="15"/>
      <c r="M233" s="18"/>
      <c r="N233" s="15"/>
      <c r="O233" s="15"/>
      <c r="P233" s="22"/>
    </row>
    <row r="234" spans="1:16" s="33" customFormat="1" ht="32.1" customHeight="1" x14ac:dyDescent="0.25">
      <c r="A234" s="15"/>
      <c r="B234" s="17"/>
      <c r="C234" s="109"/>
      <c r="D234" s="10"/>
      <c r="E234" s="15"/>
      <c r="F234" s="15"/>
      <c r="G234" s="15"/>
      <c r="H234" s="15"/>
      <c r="I234" s="18"/>
      <c r="J234" s="18"/>
      <c r="K234" s="15"/>
      <c r="L234" s="15"/>
      <c r="M234" s="18"/>
      <c r="N234" s="15"/>
      <c r="O234" s="15"/>
      <c r="P234" s="22"/>
    </row>
    <row r="235" spans="1:16" s="33" customFormat="1" ht="32.1" customHeight="1" x14ac:dyDescent="0.25">
      <c r="A235" s="15"/>
      <c r="B235" s="17"/>
      <c r="C235" s="78"/>
      <c r="D235" s="10"/>
      <c r="E235" s="15"/>
      <c r="F235" s="15"/>
      <c r="G235" s="15"/>
      <c r="H235" s="15"/>
      <c r="I235" s="18"/>
      <c r="J235" s="18"/>
      <c r="K235" s="15"/>
      <c r="L235" s="15"/>
      <c r="M235" s="18"/>
      <c r="N235" s="15"/>
      <c r="O235" s="15"/>
      <c r="P235" s="22"/>
    </row>
    <row r="236" spans="1:16" s="33" customFormat="1" ht="32.1" customHeight="1" x14ac:dyDescent="0.25">
      <c r="A236" s="15"/>
      <c r="B236" s="38"/>
      <c r="C236" s="78"/>
      <c r="D236" s="10"/>
      <c r="E236" s="15"/>
      <c r="F236" s="15"/>
      <c r="G236" s="15"/>
      <c r="H236" s="15"/>
      <c r="I236" s="18"/>
      <c r="J236" s="18"/>
      <c r="K236" s="15"/>
      <c r="L236" s="15"/>
      <c r="M236" s="18"/>
      <c r="N236" s="15"/>
      <c r="O236" s="15"/>
      <c r="P236" s="22"/>
    </row>
    <row r="237" spans="1:16" s="33" customFormat="1" ht="32.1" customHeight="1" x14ac:dyDescent="0.25">
      <c r="A237" s="15"/>
      <c r="B237" s="17"/>
      <c r="C237" s="78"/>
      <c r="D237" s="10"/>
      <c r="E237" s="15"/>
      <c r="F237" s="15"/>
      <c r="G237" s="15"/>
      <c r="H237" s="15"/>
      <c r="I237" s="18"/>
      <c r="J237" s="18"/>
      <c r="K237" s="15"/>
      <c r="L237" s="15"/>
      <c r="M237" s="18"/>
      <c r="N237" s="15"/>
      <c r="O237" s="15"/>
      <c r="P237" s="22"/>
    </row>
    <row r="238" spans="1:16" s="33" customFormat="1" ht="24.95" customHeight="1" x14ac:dyDescent="0.25">
      <c r="A238" s="111" t="s">
        <v>19</v>
      </c>
      <c r="B238" s="111"/>
      <c r="C238" s="15"/>
      <c r="D238" s="15"/>
      <c r="E238" s="15"/>
      <c r="F238" s="15"/>
      <c r="G238" s="15"/>
      <c r="H238" s="15"/>
      <c r="I238" s="18"/>
      <c r="J238" s="18"/>
      <c r="K238" s="15"/>
      <c r="L238" s="15"/>
      <c r="M238" s="41">
        <f>SUM(M232:M237)</f>
        <v>22282.75</v>
      </c>
      <c r="N238" s="15"/>
      <c r="O238" s="15"/>
      <c r="P238" s="22"/>
    </row>
    <row r="239" spans="1:16" s="33" customFormat="1" ht="24.95" customHeight="1" x14ac:dyDescent="0.25">
      <c r="A239" s="112" t="s">
        <v>268</v>
      </c>
      <c r="B239" s="112"/>
      <c r="C239" s="15"/>
      <c r="D239" s="15"/>
      <c r="E239" s="15"/>
      <c r="F239" s="15"/>
      <c r="G239" s="15"/>
      <c r="H239" s="15"/>
      <c r="I239" s="18"/>
      <c r="J239" s="18"/>
      <c r="K239" s="15"/>
      <c r="L239" s="129">
        <f>SUM(M183,M202,M221,M238)</f>
        <v>323662.15000000002</v>
      </c>
      <c r="M239" s="153"/>
      <c r="N239" s="154"/>
      <c r="O239" s="15"/>
      <c r="P239" s="22"/>
    </row>
    <row r="240" spans="1:16" s="22" customFormat="1" x14ac:dyDescent="0.25"/>
    <row r="241" spans="2:17" s="22" customFormat="1" x14ac:dyDescent="0.25">
      <c r="C241" s="22" t="s">
        <v>283</v>
      </c>
      <c r="J241" s="22" t="s">
        <v>284</v>
      </c>
    </row>
    <row r="242" spans="2:17" s="22" customFormat="1" x14ac:dyDescent="0.25">
      <c r="C242" s="22" t="s">
        <v>288</v>
      </c>
      <c r="J242" s="110" t="s">
        <v>285</v>
      </c>
      <c r="K242" s="110"/>
      <c r="L242" s="110"/>
      <c r="M242" s="110"/>
      <c r="N242" s="110"/>
      <c r="O242" s="110"/>
    </row>
    <row r="243" spans="2:17" s="22" customFormat="1" x14ac:dyDescent="0.25">
      <c r="J243" s="110" t="s">
        <v>286</v>
      </c>
      <c r="K243" s="110"/>
      <c r="L243" s="110"/>
      <c r="M243" s="110"/>
      <c r="N243" s="110"/>
      <c r="O243" s="110"/>
    </row>
    <row r="245" spans="2:17" ht="30" hidden="1" customHeight="1" x14ac:dyDescent="0.25"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Q245"/>
    </row>
    <row r="246" spans="2:17" x14ac:dyDescent="0.25">
      <c r="E246"/>
      <c r="Q246"/>
    </row>
    <row r="247" spans="2:17" ht="24.95" customHeight="1" x14ac:dyDescent="0.25"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62"/>
      <c r="N247" s="59"/>
      <c r="O247" s="61"/>
      <c r="Q247"/>
    </row>
    <row r="248" spans="2:17" ht="24.95" customHeight="1" x14ac:dyDescent="0.25"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62"/>
      <c r="N248" s="59"/>
      <c r="O248" s="61"/>
      <c r="Q248"/>
    </row>
    <row r="249" spans="2:17" x14ac:dyDescent="0.25"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60"/>
      <c r="N249" s="59"/>
      <c r="O249" s="61"/>
      <c r="Q249"/>
    </row>
    <row r="250" spans="2:17" ht="30" customHeight="1" x14ac:dyDescent="0.25"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170"/>
      <c r="M250" s="170"/>
      <c r="N250" s="170"/>
      <c r="O250" s="61"/>
      <c r="Q250"/>
    </row>
  </sheetData>
  <mergeCells count="446">
    <mergeCell ref="A72:B72"/>
    <mergeCell ref="A73:B73"/>
    <mergeCell ref="A74:B74"/>
    <mergeCell ref="L74:N74"/>
    <mergeCell ref="A59:B60"/>
    <mergeCell ref="C59:I60"/>
    <mergeCell ref="J59:N59"/>
    <mergeCell ref="O59:O60"/>
    <mergeCell ref="J60:N60"/>
    <mergeCell ref="A61:A63"/>
    <mergeCell ref="B61:B63"/>
    <mergeCell ref="C61:C63"/>
    <mergeCell ref="D61:D63"/>
    <mergeCell ref="E61:H61"/>
    <mergeCell ref="I61:I63"/>
    <mergeCell ref="J61:L61"/>
    <mergeCell ref="M61:M63"/>
    <mergeCell ref="N61:O61"/>
    <mergeCell ref="E62:F62"/>
    <mergeCell ref="G62:H62"/>
    <mergeCell ref="J62:J63"/>
    <mergeCell ref="K62:L62"/>
    <mergeCell ref="N62:N63"/>
    <mergeCell ref="O62:O63"/>
    <mergeCell ref="N57:O57"/>
    <mergeCell ref="A58:B58"/>
    <mergeCell ref="C58:D58"/>
    <mergeCell ref="E58:F58"/>
    <mergeCell ref="G58:H58"/>
    <mergeCell ref="N58:O58"/>
    <mergeCell ref="A54:B54"/>
    <mergeCell ref="A55:B55"/>
    <mergeCell ref="A56:B57"/>
    <mergeCell ref="C56:I56"/>
    <mergeCell ref="J56:M56"/>
    <mergeCell ref="N56:O56"/>
    <mergeCell ref="C57:D57"/>
    <mergeCell ref="E57:F57"/>
    <mergeCell ref="G57:H57"/>
    <mergeCell ref="K57:L57"/>
    <mergeCell ref="K58:L58"/>
    <mergeCell ref="A40:B41"/>
    <mergeCell ref="C40:I41"/>
    <mergeCell ref="J40:N40"/>
    <mergeCell ref="O40:O41"/>
    <mergeCell ref="J41:N41"/>
    <mergeCell ref="A42:A44"/>
    <mergeCell ref="B42:B44"/>
    <mergeCell ref="C42:C44"/>
    <mergeCell ref="D42:D44"/>
    <mergeCell ref="E42:H42"/>
    <mergeCell ref="I42:I44"/>
    <mergeCell ref="J42:L42"/>
    <mergeCell ref="M42:M44"/>
    <mergeCell ref="N42:O42"/>
    <mergeCell ref="E43:F43"/>
    <mergeCell ref="G43:H43"/>
    <mergeCell ref="J43:J44"/>
    <mergeCell ref="K43:L43"/>
    <mergeCell ref="N43:N44"/>
    <mergeCell ref="O43:O44"/>
    <mergeCell ref="N38:O38"/>
    <mergeCell ref="A39:B39"/>
    <mergeCell ref="C39:D39"/>
    <mergeCell ref="E39:F39"/>
    <mergeCell ref="G39:H39"/>
    <mergeCell ref="N39:O39"/>
    <mergeCell ref="A35:B35"/>
    <mergeCell ref="A36:B36"/>
    <mergeCell ref="A37:B38"/>
    <mergeCell ref="C37:I37"/>
    <mergeCell ref="J37:M37"/>
    <mergeCell ref="N37:O37"/>
    <mergeCell ref="C38:D38"/>
    <mergeCell ref="E38:F38"/>
    <mergeCell ref="G38:H38"/>
    <mergeCell ref="K38:L38"/>
    <mergeCell ref="K39:L39"/>
    <mergeCell ref="A21:B22"/>
    <mergeCell ref="C21:I22"/>
    <mergeCell ref="J21:N21"/>
    <mergeCell ref="O21:O22"/>
    <mergeCell ref="J22:N22"/>
    <mergeCell ref="A23:A25"/>
    <mergeCell ref="B23:B25"/>
    <mergeCell ref="C23:C25"/>
    <mergeCell ref="D23:D25"/>
    <mergeCell ref="E23:H23"/>
    <mergeCell ref="I23:I25"/>
    <mergeCell ref="J23:L23"/>
    <mergeCell ref="M23:M25"/>
    <mergeCell ref="N23:O23"/>
    <mergeCell ref="E24:F24"/>
    <mergeCell ref="G24:H24"/>
    <mergeCell ref="J24:J25"/>
    <mergeCell ref="K24:L24"/>
    <mergeCell ref="N24:N25"/>
    <mergeCell ref="O24:O25"/>
    <mergeCell ref="A20:B20"/>
    <mergeCell ref="C20:D20"/>
    <mergeCell ref="E20:F20"/>
    <mergeCell ref="G20:H20"/>
    <mergeCell ref="N20:O20"/>
    <mergeCell ref="A16:B16"/>
    <mergeCell ref="A17:B17"/>
    <mergeCell ref="A18:B19"/>
    <mergeCell ref="C18:I18"/>
    <mergeCell ref="J18:M18"/>
    <mergeCell ref="N18:O18"/>
    <mergeCell ref="C19:D19"/>
    <mergeCell ref="E19:F19"/>
    <mergeCell ref="G19:H19"/>
    <mergeCell ref="K19:L19"/>
    <mergeCell ref="K20:L20"/>
    <mergeCell ref="B245:N245"/>
    <mergeCell ref="L250:N250"/>
    <mergeCell ref="A1:O1"/>
    <mergeCell ref="A2:B3"/>
    <mergeCell ref="C2:I3"/>
    <mergeCell ref="J2:N2"/>
    <mergeCell ref="O2:O3"/>
    <mergeCell ref="J3:N3"/>
    <mergeCell ref="A4:A6"/>
    <mergeCell ref="B4:B6"/>
    <mergeCell ref="C4:C6"/>
    <mergeCell ref="D4:D6"/>
    <mergeCell ref="E4:H4"/>
    <mergeCell ref="I4:I6"/>
    <mergeCell ref="J4:L4"/>
    <mergeCell ref="M4:M6"/>
    <mergeCell ref="N4:O4"/>
    <mergeCell ref="E5:F5"/>
    <mergeCell ref="G5:H5"/>
    <mergeCell ref="J5:J6"/>
    <mergeCell ref="K5:L5"/>
    <mergeCell ref="N5:N6"/>
    <mergeCell ref="O5:O6"/>
    <mergeCell ref="N19:O19"/>
    <mergeCell ref="A76:O76"/>
    <mergeCell ref="A77:B78"/>
    <mergeCell ref="C77:I78"/>
    <mergeCell ref="J77:N77"/>
    <mergeCell ref="O77:O78"/>
    <mergeCell ref="J78:N78"/>
    <mergeCell ref="A79:A81"/>
    <mergeCell ref="B79:B81"/>
    <mergeCell ref="C79:C81"/>
    <mergeCell ref="D79:D81"/>
    <mergeCell ref="E79:H79"/>
    <mergeCell ref="I79:I81"/>
    <mergeCell ref="J79:L79"/>
    <mergeCell ref="M79:M81"/>
    <mergeCell ref="N79:O79"/>
    <mergeCell ref="E80:F80"/>
    <mergeCell ref="G80:H80"/>
    <mergeCell ref="J80:J81"/>
    <mergeCell ref="K80:L80"/>
    <mergeCell ref="N80:N81"/>
    <mergeCell ref="O80:O81"/>
    <mergeCell ref="A90:B90"/>
    <mergeCell ref="A91:B91"/>
    <mergeCell ref="A92:B93"/>
    <mergeCell ref="C92:I92"/>
    <mergeCell ref="J92:M92"/>
    <mergeCell ref="N92:O92"/>
    <mergeCell ref="C93:D93"/>
    <mergeCell ref="E93:F93"/>
    <mergeCell ref="G93:H93"/>
    <mergeCell ref="K93:L93"/>
    <mergeCell ref="N93:O93"/>
    <mergeCell ref="A94:B94"/>
    <mergeCell ref="C94:D94"/>
    <mergeCell ref="E94:F94"/>
    <mergeCell ref="G94:H94"/>
    <mergeCell ref="K94:L94"/>
    <mergeCell ref="N94:O94"/>
    <mergeCell ref="A95:B96"/>
    <mergeCell ref="C95:I96"/>
    <mergeCell ref="J95:N95"/>
    <mergeCell ref="O95:O96"/>
    <mergeCell ref="J96:N96"/>
    <mergeCell ref="A97:A99"/>
    <mergeCell ref="B97:B99"/>
    <mergeCell ref="C97:C99"/>
    <mergeCell ref="D97:D99"/>
    <mergeCell ref="E97:H97"/>
    <mergeCell ref="I97:I99"/>
    <mergeCell ref="J97:L97"/>
    <mergeCell ref="M97:M99"/>
    <mergeCell ref="N97:O97"/>
    <mergeCell ref="E98:F98"/>
    <mergeCell ref="G98:H98"/>
    <mergeCell ref="J98:J99"/>
    <mergeCell ref="K98:L98"/>
    <mergeCell ref="N98:N99"/>
    <mergeCell ref="O98:O99"/>
    <mergeCell ref="A109:B109"/>
    <mergeCell ref="A110:B110"/>
    <mergeCell ref="A111:B112"/>
    <mergeCell ref="C111:I111"/>
    <mergeCell ref="J111:M111"/>
    <mergeCell ref="N111:O111"/>
    <mergeCell ref="C112:D112"/>
    <mergeCell ref="E112:F112"/>
    <mergeCell ref="G112:H112"/>
    <mergeCell ref="K112:L112"/>
    <mergeCell ref="N112:O112"/>
    <mergeCell ref="A113:B113"/>
    <mergeCell ref="C113:D113"/>
    <mergeCell ref="E113:F113"/>
    <mergeCell ref="G113:H113"/>
    <mergeCell ref="K113:L113"/>
    <mergeCell ref="N113:O113"/>
    <mergeCell ref="A114:B115"/>
    <mergeCell ref="C114:I115"/>
    <mergeCell ref="J114:N114"/>
    <mergeCell ref="O114:O115"/>
    <mergeCell ref="J115:N115"/>
    <mergeCell ref="A116:A118"/>
    <mergeCell ref="B116:B118"/>
    <mergeCell ref="C116:C118"/>
    <mergeCell ref="D116:D118"/>
    <mergeCell ref="E116:H116"/>
    <mergeCell ref="I116:I118"/>
    <mergeCell ref="J116:L116"/>
    <mergeCell ref="M116:M118"/>
    <mergeCell ref="N116:O116"/>
    <mergeCell ref="E117:F117"/>
    <mergeCell ref="G117:H117"/>
    <mergeCell ref="J117:J118"/>
    <mergeCell ref="K117:L117"/>
    <mergeCell ref="N117:N118"/>
    <mergeCell ref="O117:O118"/>
    <mergeCell ref="A128:B128"/>
    <mergeCell ref="A129:B129"/>
    <mergeCell ref="A130:B131"/>
    <mergeCell ref="C130:I130"/>
    <mergeCell ref="J130:M130"/>
    <mergeCell ref="N130:O130"/>
    <mergeCell ref="C131:D131"/>
    <mergeCell ref="E131:F131"/>
    <mergeCell ref="G131:H131"/>
    <mergeCell ref="K131:L131"/>
    <mergeCell ref="N131:O131"/>
    <mergeCell ref="A132:B132"/>
    <mergeCell ref="C132:D132"/>
    <mergeCell ref="E132:F132"/>
    <mergeCell ref="G132:H132"/>
    <mergeCell ref="K132:L132"/>
    <mergeCell ref="N132:O132"/>
    <mergeCell ref="A133:B134"/>
    <mergeCell ref="C133:I134"/>
    <mergeCell ref="J133:N133"/>
    <mergeCell ref="O133:O134"/>
    <mergeCell ref="J134:N134"/>
    <mergeCell ref="A135:A137"/>
    <mergeCell ref="B135:B137"/>
    <mergeCell ref="C135:C137"/>
    <mergeCell ref="D135:D137"/>
    <mergeCell ref="E135:H135"/>
    <mergeCell ref="I135:I137"/>
    <mergeCell ref="J135:L135"/>
    <mergeCell ref="M135:M137"/>
    <mergeCell ref="N135:O135"/>
    <mergeCell ref="E136:F136"/>
    <mergeCell ref="G136:H136"/>
    <mergeCell ref="J136:J137"/>
    <mergeCell ref="K136:L136"/>
    <mergeCell ref="N136:N137"/>
    <mergeCell ref="O136:O137"/>
    <mergeCell ref="A147:B147"/>
    <mergeCell ref="A148:B148"/>
    <mergeCell ref="A149:B150"/>
    <mergeCell ref="C149:I149"/>
    <mergeCell ref="J149:M149"/>
    <mergeCell ref="N149:O149"/>
    <mergeCell ref="C150:D150"/>
    <mergeCell ref="E150:F150"/>
    <mergeCell ref="G150:H150"/>
    <mergeCell ref="K150:L150"/>
    <mergeCell ref="N150:O150"/>
    <mergeCell ref="A151:B151"/>
    <mergeCell ref="C151:D151"/>
    <mergeCell ref="E151:F151"/>
    <mergeCell ref="G151:H151"/>
    <mergeCell ref="K151:L151"/>
    <mergeCell ref="N151:O151"/>
    <mergeCell ref="A152:B153"/>
    <mergeCell ref="C152:I153"/>
    <mergeCell ref="J152:N152"/>
    <mergeCell ref="O152:O153"/>
    <mergeCell ref="J153:N153"/>
    <mergeCell ref="A154:A156"/>
    <mergeCell ref="B154:B156"/>
    <mergeCell ref="C154:C156"/>
    <mergeCell ref="D154:D156"/>
    <mergeCell ref="E154:H154"/>
    <mergeCell ref="I154:I156"/>
    <mergeCell ref="J154:L154"/>
    <mergeCell ref="M154:M156"/>
    <mergeCell ref="N154:O154"/>
    <mergeCell ref="E155:F155"/>
    <mergeCell ref="G155:H155"/>
    <mergeCell ref="J155:J156"/>
    <mergeCell ref="K155:L155"/>
    <mergeCell ref="N155:N156"/>
    <mergeCell ref="O155:O156"/>
    <mergeCell ref="A165:B165"/>
    <mergeCell ref="A166:B166"/>
    <mergeCell ref="A167:B167"/>
    <mergeCell ref="L167:N167"/>
    <mergeCell ref="A169:O169"/>
    <mergeCell ref="A170:B171"/>
    <mergeCell ref="C170:I171"/>
    <mergeCell ref="J170:N170"/>
    <mergeCell ref="O170:O171"/>
    <mergeCell ref="J171:N171"/>
    <mergeCell ref="A172:A174"/>
    <mergeCell ref="B172:B174"/>
    <mergeCell ref="C172:C174"/>
    <mergeCell ref="D172:D174"/>
    <mergeCell ref="E172:H172"/>
    <mergeCell ref="I172:I174"/>
    <mergeCell ref="J172:L172"/>
    <mergeCell ref="M172:M174"/>
    <mergeCell ref="N172:O172"/>
    <mergeCell ref="E173:F173"/>
    <mergeCell ref="G173:H173"/>
    <mergeCell ref="J173:J174"/>
    <mergeCell ref="K173:L173"/>
    <mergeCell ref="N173:N174"/>
    <mergeCell ref="O173:O174"/>
    <mergeCell ref="A183:B183"/>
    <mergeCell ref="A184:B184"/>
    <mergeCell ref="A185:B186"/>
    <mergeCell ref="C185:I185"/>
    <mergeCell ref="J185:M185"/>
    <mergeCell ref="N185:O185"/>
    <mergeCell ref="C186:D186"/>
    <mergeCell ref="E186:F186"/>
    <mergeCell ref="G186:H186"/>
    <mergeCell ref="K186:L186"/>
    <mergeCell ref="N186:O186"/>
    <mergeCell ref="A187:B187"/>
    <mergeCell ref="C187:D187"/>
    <mergeCell ref="E187:F187"/>
    <mergeCell ref="G187:H187"/>
    <mergeCell ref="K187:L187"/>
    <mergeCell ref="N187:O187"/>
    <mergeCell ref="A188:B189"/>
    <mergeCell ref="C188:I189"/>
    <mergeCell ref="J188:N188"/>
    <mergeCell ref="O188:O189"/>
    <mergeCell ref="J189:N189"/>
    <mergeCell ref="A190:A192"/>
    <mergeCell ref="B190:B192"/>
    <mergeCell ref="C190:C192"/>
    <mergeCell ref="D190:D192"/>
    <mergeCell ref="E190:H190"/>
    <mergeCell ref="I190:I192"/>
    <mergeCell ref="J190:L190"/>
    <mergeCell ref="M190:M192"/>
    <mergeCell ref="N190:O190"/>
    <mergeCell ref="E191:F191"/>
    <mergeCell ref="G191:H191"/>
    <mergeCell ref="J191:J192"/>
    <mergeCell ref="K191:L191"/>
    <mergeCell ref="N191:N192"/>
    <mergeCell ref="O191:O192"/>
    <mergeCell ref="A202:B202"/>
    <mergeCell ref="A203:B203"/>
    <mergeCell ref="A204:B205"/>
    <mergeCell ref="C204:I204"/>
    <mergeCell ref="J204:M204"/>
    <mergeCell ref="N204:O204"/>
    <mergeCell ref="C205:D205"/>
    <mergeCell ref="E205:F205"/>
    <mergeCell ref="G205:H205"/>
    <mergeCell ref="K205:L205"/>
    <mergeCell ref="N205:O205"/>
    <mergeCell ref="A206:B206"/>
    <mergeCell ref="C206:D206"/>
    <mergeCell ref="E206:F206"/>
    <mergeCell ref="G206:H206"/>
    <mergeCell ref="K206:L206"/>
    <mergeCell ref="N206:O206"/>
    <mergeCell ref="A207:B208"/>
    <mergeCell ref="C207:I208"/>
    <mergeCell ref="J207:N207"/>
    <mergeCell ref="O207:O208"/>
    <mergeCell ref="J208:N208"/>
    <mergeCell ref="A209:A211"/>
    <mergeCell ref="B209:B211"/>
    <mergeCell ref="C209:C211"/>
    <mergeCell ref="D209:D211"/>
    <mergeCell ref="E209:H209"/>
    <mergeCell ref="I209:I211"/>
    <mergeCell ref="J209:L209"/>
    <mergeCell ref="M209:M211"/>
    <mergeCell ref="N209:O209"/>
    <mergeCell ref="E210:F210"/>
    <mergeCell ref="G210:H210"/>
    <mergeCell ref="J210:J211"/>
    <mergeCell ref="K210:L210"/>
    <mergeCell ref="N210:N211"/>
    <mergeCell ref="O210:O211"/>
    <mergeCell ref="A221:B221"/>
    <mergeCell ref="A222:B222"/>
    <mergeCell ref="A223:B224"/>
    <mergeCell ref="C223:I223"/>
    <mergeCell ref="J223:M223"/>
    <mergeCell ref="N223:O223"/>
    <mergeCell ref="C224:D224"/>
    <mergeCell ref="E224:F224"/>
    <mergeCell ref="G224:H224"/>
    <mergeCell ref="K224:L224"/>
    <mergeCell ref="N224:O224"/>
    <mergeCell ref="A225:B225"/>
    <mergeCell ref="C225:D225"/>
    <mergeCell ref="E225:F225"/>
    <mergeCell ref="G225:H225"/>
    <mergeCell ref="K225:L225"/>
    <mergeCell ref="N225:O225"/>
    <mergeCell ref="A226:B227"/>
    <mergeCell ref="C226:I227"/>
    <mergeCell ref="J226:N226"/>
    <mergeCell ref="O226:O227"/>
    <mergeCell ref="J227:N227"/>
    <mergeCell ref="A238:B238"/>
    <mergeCell ref="A239:B239"/>
    <mergeCell ref="L239:N239"/>
    <mergeCell ref="A228:A230"/>
    <mergeCell ref="B228:B230"/>
    <mergeCell ref="C228:C230"/>
    <mergeCell ref="D228:D230"/>
    <mergeCell ref="E228:H228"/>
    <mergeCell ref="I228:I230"/>
    <mergeCell ref="J228:L228"/>
    <mergeCell ref="M228:M230"/>
    <mergeCell ref="N228:O228"/>
    <mergeCell ref="E229:F229"/>
    <mergeCell ref="G229:H229"/>
    <mergeCell ref="J229:J230"/>
    <mergeCell ref="K229:L229"/>
    <mergeCell ref="N229:N230"/>
    <mergeCell ref="O229:O230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Ob Inv_2024</vt:lpstr>
      <vt:lpstr>MF_2024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Agricol-ADI</dc:creator>
  <cp:lastModifiedBy>MARIUS BOLCU</cp:lastModifiedBy>
  <cp:lastPrinted>2026-02-27T08:18:22Z</cp:lastPrinted>
  <dcterms:created xsi:type="dcterms:W3CDTF">2015-06-05T18:19:34Z</dcterms:created>
  <dcterms:modified xsi:type="dcterms:W3CDTF">2026-02-27T08:21:27Z</dcterms:modified>
</cp:coreProperties>
</file>