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PROIECT PNRR\HCL COMODAT\"/>
    </mc:Choice>
  </mc:AlternateContent>
  <xr:revisionPtr revIDLastSave="0" documentId="13_ncr:1_{63DBCC83-B608-4E18-B148-B8A0304AE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 Inv_2024" sheetId="5" r:id="rId1"/>
    <sheet name="MF_2024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6" l="1"/>
  <c r="M68" i="6" s="1"/>
  <c r="F68" i="6"/>
  <c r="J67" i="6"/>
  <c r="M67" i="6" s="1"/>
  <c r="F67" i="6"/>
  <c r="J66" i="6"/>
  <c r="M66" i="6" s="1"/>
  <c r="F66" i="6"/>
  <c r="J65" i="6"/>
  <c r="M65" i="6" s="1"/>
  <c r="F65" i="6"/>
  <c r="J64" i="6"/>
  <c r="M64" i="6" s="1"/>
  <c r="F64" i="6"/>
  <c r="J45" i="6"/>
  <c r="M45" i="6" s="1"/>
  <c r="M53" i="6" s="1"/>
  <c r="M54" i="6" s="1"/>
  <c r="F45" i="6"/>
  <c r="J30" i="6"/>
  <c r="M30" i="6" s="1"/>
  <c r="F30" i="6"/>
  <c r="J29" i="6"/>
  <c r="M29" i="6" s="1"/>
  <c r="F29" i="6"/>
  <c r="J28" i="6"/>
  <c r="M28" i="6" s="1"/>
  <c r="F28" i="6"/>
  <c r="J27" i="6"/>
  <c r="M27" i="6" s="1"/>
  <c r="F27" i="6"/>
  <c r="J26" i="6"/>
  <c r="M26" i="6" s="1"/>
  <c r="F26" i="6"/>
  <c r="J13" i="6"/>
  <c r="M13" i="6" s="1"/>
  <c r="F13" i="6"/>
  <c r="J12" i="6"/>
  <c r="M12" i="6" s="1"/>
  <c r="F12" i="6"/>
  <c r="J11" i="6"/>
  <c r="M11" i="6" s="1"/>
  <c r="F11" i="6"/>
  <c r="J10" i="6"/>
  <c r="M10" i="6" s="1"/>
  <c r="F10" i="6"/>
  <c r="J9" i="6"/>
  <c r="M9" i="6" s="1"/>
  <c r="F9" i="6"/>
  <c r="J8" i="6"/>
  <c r="M8" i="6" s="1"/>
  <c r="F8" i="6"/>
  <c r="M69" i="6" l="1"/>
  <c r="M15" i="6"/>
  <c r="M34" i="6"/>
  <c r="M16" i="6" l="1"/>
  <c r="L70" i="6"/>
  <c r="M35" i="6"/>
  <c r="F241" i="5"/>
  <c r="F242" i="5"/>
  <c r="F243" i="5"/>
  <c r="F244" i="5"/>
  <c r="F245" i="5"/>
  <c r="F246" i="5"/>
  <c r="J241" i="5"/>
  <c r="M241" i="5" s="1"/>
  <c r="J242" i="5"/>
  <c r="M242" i="5" s="1"/>
  <c r="J243" i="5"/>
  <c r="M243" i="5" s="1"/>
  <c r="J244" i="5"/>
  <c r="M244" i="5" s="1"/>
  <c r="J245" i="5"/>
  <c r="M245" i="5" s="1"/>
  <c r="J246" i="5"/>
  <c r="M246" i="5" s="1"/>
  <c r="J223" i="5"/>
  <c r="M223" i="5" s="1"/>
  <c r="J224" i="5"/>
  <c r="M224" i="5" s="1"/>
  <c r="J225" i="5"/>
  <c r="M225" i="5" s="1"/>
  <c r="J226" i="5"/>
  <c r="M226" i="5" s="1"/>
  <c r="J227" i="5"/>
  <c r="M227" i="5" s="1"/>
  <c r="J228" i="5"/>
  <c r="M228" i="5" s="1"/>
  <c r="J229" i="5"/>
  <c r="M229" i="5" s="1"/>
  <c r="J230" i="5"/>
  <c r="M230" i="5" s="1"/>
  <c r="J231" i="5"/>
  <c r="M231" i="5" s="1"/>
  <c r="F223" i="5"/>
  <c r="F224" i="5"/>
  <c r="F225" i="5"/>
  <c r="F226" i="5"/>
  <c r="F227" i="5"/>
  <c r="F228" i="5"/>
  <c r="F229" i="5"/>
  <c r="F230" i="5"/>
  <c r="F231" i="5"/>
  <c r="J202" i="5"/>
  <c r="M202" i="5" s="1"/>
  <c r="J203" i="5"/>
  <c r="M203" i="5" s="1"/>
  <c r="J204" i="5"/>
  <c r="M204" i="5" s="1"/>
  <c r="J205" i="5"/>
  <c r="M205" i="5" s="1"/>
  <c r="J206" i="5"/>
  <c r="M206" i="5" s="1"/>
  <c r="J207" i="5"/>
  <c r="M207" i="5" s="1"/>
  <c r="J208" i="5"/>
  <c r="M208" i="5" s="1"/>
  <c r="J209" i="5"/>
  <c r="M209" i="5" s="1"/>
  <c r="J210" i="5"/>
  <c r="M210" i="5" s="1"/>
  <c r="F202" i="5"/>
  <c r="F203" i="5"/>
  <c r="F204" i="5"/>
  <c r="F205" i="5"/>
  <c r="F206" i="5"/>
  <c r="F207" i="5"/>
  <c r="F208" i="5"/>
  <c r="F209" i="5"/>
  <c r="F210" i="5"/>
  <c r="J181" i="5"/>
  <c r="M181" i="5" s="1"/>
  <c r="J182" i="5"/>
  <c r="M182" i="5" s="1"/>
  <c r="J183" i="5"/>
  <c r="M183" i="5" s="1"/>
  <c r="J184" i="5"/>
  <c r="M184" i="5" s="1"/>
  <c r="J185" i="5"/>
  <c r="M185" i="5" s="1"/>
  <c r="J186" i="5"/>
  <c r="M186" i="5" s="1"/>
  <c r="J187" i="5"/>
  <c r="M187" i="5" s="1"/>
  <c r="J188" i="5"/>
  <c r="M188" i="5" s="1"/>
  <c r="J189" i="5"/>
  <c r="M189" i="5" s="1"/>
  <c r="F181" i="5"/>
  <c r="F182" i="5"/>
  <c r="F183" i="5"/>
  <c r="F184" i="5"/>
  <c r="F185" i="5"/>
  <c r="F186" i="5"/>
  <c r="F187" i="5"/>
  <c r="F188" i="5"/>
  <c r="F189" i="5"/>
  <c r="J160" i="5"/>
  <c r="M160" i="5" s="1"/>
  <c r="J161" i="5"/>
  <c r="M161" i="5" s="1"/>
  <c r="J162" i="5"/>
  <c r="M162" i="5" s="1"/>
  <c r="J163" i="5"/>
  <c r="M163" i="5" s="1"/>
  <c r="J164" i="5"/>
  <c r="M164" i="5" s="1"/>
  <c r="J165" i="5"/>
  <c r="M165" i="5" s="1"/>
  <c r="J166" i="5"/>
  <c r="M166" i="5" s="1"/>
  <c r="J167" i="5"/>
  <c r="M167" i="5" s="1"/>
  <c r="J168" i="5"/>
  <c r="M168" i="5" s="1"/>
  <c r="F160" i="5"/>
  <c r="F161" i="5"/>
  <c r="F162" i="5"/>
  <c r="F163" i="5"/>
  <c r="F164" i="5"/>
  <c r="F165" i="5"/>
  <c r="F166" i="5"/>
  <c r="F167" i="5"/>
  <c r="F168" i="5"/>
  <c r="J222" i="5"/>
  <c r="M222" i="5" s="1"/>
  <c r="F222" i="5"/>
  <c r="J201" i="5"/>
  <c r="M201" i="5" s="1"/>
  <c r="F201" i="5"/>
  <c r="J139" i="5"/>
  <c r="M139" i="5" s="1"/>
  <c r="J140" i="5"/>
  <c r="M140" i="5" s="1"/>
  <c r="J141" i="5"/>
  <c r="M141" i="5" s="1"/>
  <c r="J142" i="5"/>
  <c r="M142" i="5" s="1"/>
  <c r="J143" i="5"/>
  <c r="M143" i="5" s="1"/>
  <c r="J144" i="5"/>
  <c r="M144" i="5" s="1"/>
  <c r="J145" i="5"/>
  <c r="M145" i="5" s="1"/>
  <c r="F139" i="5"/>
  <c r="F140" i="5"/>
  <c r="F141" i="5"/>
  <c r="F142" i="5"/>
  <c r="F143" i="5"/>
  <c r="F144" i="5"/>
  <c r="F145" i="5"/>
  <c r="J118" i="5"/>
  <c r="M118" i="5" s="1"/>
  <c r="J119" i="5"/>
  <c r="M119" i="5" s="1"/>
  <c r="J120" i="5"/>
  <c r="M120" i="5" s="1"/>
  <c r="J121" i="5"/>
  <c r="M121" i="5" s="1"/>
  <c r="J122" i="5"/>
  <c r="M122" i="5" s="1"/>
  <c r="J123" i="5"/>
  <c r="M123" i="5" s="1"/>
  <c r="J124" i="5"/>
  <c r="M124" i="5" s="1"/>
  <c r="J125" i="5"/>
  <c r="M125" i="5" s="1"/>
  <c r="J126" i="5"/>
  <c r="M126" i="5" s="1"/>
  <c r="F118" i="5"/>
  <c r="F119" i="5"/>
  <c r="F120" i="5"/>
  <c r="F121" i="5"/>
  <c r="F122" i="5"/>
  <c r="F123" i="5"/>
  <c r="F124" i="5"/>
  <c r="F125" i="5"/>
  <c r="F126" i="5"/>
  <c r="J97" i="5"/>
  <c r="M97" i="5" s="1"/>
  <c r="J98" i="5"/>
  <c r="M98" i="5" s="1"/>
  <c r="J99" i="5"/>
  <c r="M99" i="5" s="1"/>
  <c r="J100" i="5"/>
  <c r="M100" i="5" s="1"/>
  <c r="J101" i="5"/>
  <c r="M101" i="5" s="1"/>
  <c r="J102" i="5"/>
  <c r="M102" i="5" s="1"/>
  <c r="J103" i="5"/>
  <c r="M103" i="5" s="1"/>
  <c r="J104" i="5"/>
  <c r="M104" i="5" s="1"/>
  <c r="J105" i="5"/>
  <c r="M105" i="5" s="1"/>
  <c r="F97" i="5"/>
  <c r="F98" i="5"/>
  <c r="F99" i="5"/>
  <c r="F100" i="5"/>
  <c r="F101" i="5"/>
  <c r="F102" i="5"/>
  <c r="F103" i="5"/>
  <c r="F104" i="5"/>
  <c r="F105" i="5"/>
  <c r="J180" i="5"/>
  <c r="M180" i="5" s="1"/>
  <c r="F180" i="5"/>
  <c r="J159" i="5"/>
  <c r="M159" i="5" s="1"/>
  <c r="F159" i="5"/>
  <c r="J138" i="5"/>
  <c r="M138" i="5" s="1"/>
  <c r="F138" i="5"/>
  <c r="J117" i="5"/>
  <c r="M117" i="5" s="1"/>
  <c r="F117" i="5"/>
  <c r="J96" i="5"/>
  <c r="M96" i="5" s="1"/>
  <c r="F96" i="5"/>
  <c r="F82" i="5"/>
  <c r="F81" i="5"/>
  <c r="F80" i="5"/>
  <c r="F79" i="5"/>
  <c r="F78" i="5"/>
  <c r="F77" i="5"/>
  <c r="F76" i="5"/>
  <c r="F75" i="5"/>
  <c r="F63" i="5"/>
  <c r="J62" i="5"/>
  <c r="M62" i="5" s="1"/>
  <c r="F62" i="5"/>
  <c r="J61" i="5"/>
  <c r="M61" i="5" s="1"/>
  <c r="F61" i="5"/>
  <c r="J60" i="5"/>
  <c r="M60" i="5" s="1"/>
  <c r="F60" i="5"/>
  <c r="J59" i="5"/>
  <c r="M59" i="5" s="1"/>
  <c r="F59" i="5"/>
  <c r="F240" i="5"/>
  <c r="F58" i="5"/>
  <c r="F57" i="5"/>
  <c r="F56" i="5"/>
  <c r="F55" i="5"/>
  <c r="F54" i="5"/>
  <c r="F42" i="5"/>
  <c r="F41" i="5"/>
  <c r="F40" i="5"/>
  <c r="F39" i="5"/>
  <c r="F38" i="5"/>
  <c r="F37" i="5"/>
  <c r="F36" i="5"/>
  <c r="F35" i="5"/>
  <c r="F34" i="5"/>
  <c r="F33" i="5"/>
  <c r="F21" i="5"/>
  <c r="F20" i="5"/>
  <c r="F19" i="5"/>
  <c r="F18" i="5"/>
  <c r="F17" i="5"/>
  <c r="F16" i="5"/>
  <c r="F15" i="5"/>
  <c r="F14" i="5"/>
  <c r="F13" i="5"/>
  <c r="F12" i="5"/>
  <c r="J240" i="5"/>
  <c r="M240" i="5" s="1"/>
  <c r="J82" i="5"/>
  <c r="M82" i="5" s="1"/>
  <c r="J81" i="5"/>
  <c r="M81" i="5" s="1"/>
  <c r="J80" i="5"/>
  <c r="M80" i="5" s="1"/>
  <c r="J79" i="5"/>
  <c r="M79" i="5" s="1"/>
  <c r="J78" i="5"/>
  <c r="M78" i="5" s="1"/>
  <c r="J77" i="5"/>
  <c r="M77" i="5" s="1"/>
  <c r="J76" i="5"/>
  <c r="M76" i="5" s="1"/>
  <c r="J75" i="5"/>
  <c r="M75" i="5" s="1"/>
  <c r="J63" i="5"/>
  <c r="M63" i="5" s="1"/>
  <c r="J58" i="5"/>
  <c r="M58" i="5" s="1"/>
  <c r="J57" i="5"/>
  <c r="M57" i="5" s="1"/>
  <c r="J56" i="5"/>
  <c r="M56" i="5" s="1"/>
  <c r="J55" i="5"/>
  <c r="M55" i="5" s="1"/>
  <c r="J54" i="5"/>
  <c r="M54" i="5" s="1"/>
  <c r="J42" i="5"/>
  <c r="M42" i="5" s="1"/>
  <c r="J41" i="5"/>
  <c r="M41" i="5" s="1"/>
  <c r="J40" i="5"/>
  <c r="M40" i="5" s="1"/>
  <c r="J39" i="5"/>
  <c r="M39" i="5" s="1"/>
  <c r="J38" i="5"/>
  <c r="M38" i="5" s="1"/>
  <c r="J37" i="5"/>
  <c r="M37" i="5" s="1"/>
  <c r="J36" i="5"/>
  <c r="M36" i="5" s="1"/>
  <c r="J35" i="5"/>
  <c r="M35" i="5" s="1"/>
  <c r="J34" i="5"/>
  <c r="M34" i="5" s="1"/>
  <c r="J33" i="5"/>
  <c r="M33" i="5" s="1"/>
  <c r="J21" i="5"/>
  <c r="M21" i="5" s="1"/>
  <c r="J20" i="5"/>
  <c r="M20" i="5" s="1"/>
  <c r="J19" i="5"/>
  <c r="M19" i="5" s="1"/>
  <c r="J18" i="5"/>
  <c r="M18" i="5" s="1"/>
  <c r="J17" i="5"/>
  <c r="M17" i="5" s="1"/>
  <c r="J16" i="5"/>
  <c r="M16" i="5" s="1"/>
  <c r="J15" i="5"/>
  <c r="M15" i="5" s="1"/>
  <c r="J14" i="5"/>
  <c r="M14" i="5" s="1"/>
  <c r="J13" i="5"/>
  <c r="M13" i="5" s="1"/>
  <c r="J12" i="5"/>
  <c r="M12" i="5" s="1"/>
  <c r="M247" i="5" l="1"/>
  <c r="M148" i="5"/>
  <c r="M232" i="5"/>
  <c r="M211" i="5"/>
  <c r="M190" i="5"/>
  <c r="M169" i="5"/>
  <c r="M106" i="5"/>
  <c r="M127" i="5"/>
  <c r="M43" i="5"/>
  <c r="M44" i="5" s="1"/>
  <c r="M22" i="5"/>
  <c r="M85" i="5"/>
  <c r="M64" i="5"/>
  <c r="L249" i="5" l="1"/>
  <c r="M248" i="5"/>
  <c r="M23" i="5"/>
  <c r="M107" i="5"/>
  <c r="M149" i="5"/>
  <c r="M128" i="5"/>
  <c r="M170" i="5"/>
  <c r="M191" i="5"/>
  <c r="M233" i="5"/>
  <c r="M212" i="5"/>
  <c r="M65" i="5"/>
  <c r="M86" i="5"/>
</calcChain>
</file>

<file path=xl/sharedStrings.xml><?xml version="1.0" encoding="utf-8"?>
<sst xmlns="http://schemas.openxmlformats.org/spreadsheetml/2006/main" count="712" uniqueCount="187">
  <si>
    <t>Diferențe</t>
  </si>
  <si>
    <t>Nr. crt.</t>
  </si>
  <si>
    <t>Denumirea bunurilor inventariate</t>
  </si>
  <si>
    <t>Codul sau numărul de inventar</t>
  </si>
  <si>
    <t>UM</t>
  </si>
  <si>
    <t>Cantități</t>
  </si>
  <si>
    <t>Preț                                   unitar</t>
  </si>
  <si>
    <t>Valoare contabilă</t>
  </si>
  <si>
    <t>Valoarea de inventar</t>
  </si>
  <si>
    <t>Depreciere</t>
  </si>
  <si>
    <t>Stocuri</t>
  </si>
  <si>
    <t>Valoarea</t>
  </si>
  <si>
    <t>diferențe</t>
  </si>
  <si>
    <t>valoarea</t>
  </si>
  <si>
    <t>Motivul (codul)</t>
  </si>
  <si>
    <t>faptice</t>
  </si>
  <si>
    <t>scriptice</t>
  </si>
  <si>
    <t>plus</t>
  </si>
  <si>
    <t>minus</t>
  </si>
  <si>
    <t>Valoare pagină</t>
  </si>
  <si>
    <t>Valoare total general</t>
  </si>
  <si>
    <t>MUNICIPIUL BRAD - PRIMĂRIA         Obiecte de inventar</t>
  </si>
  <si>
    <t>LISTĂ DE INVENTARIERE                                                                                 ”Dotare cu mobilier, materiale didactice și echipamente digitale a unităților de învățământ preuniversitar din Municipiul Brad”                                   Data 31.12.2024</t>
  </si>
  <si>
    <t>Microscop digital</t>
  </si>
  <si>
    <t>Dulap depozitare și încărcare laptopuri</t>
  </si>
  <si>
    <t>Masă laborator 2 elevi</t>
  </si>
  <si>
    <t>Masă luminoasă senzorială</t>
  </si>
  <si>
    <t>Suport prezentare planșe</t>
  </si>
  <si>
    <t>Sistem sunet soundbar 2.0 Evomusic HD‐11</t>
  </si>
  <si>
    <t>Multifuncțională HP LaserJet PRO MFP 4102dw</t>
  </si>
  <si>
    <t>Cameră videoconferință Logitech BCC950</t>
  </si>
  <si>
    <t>Router wi‐fi TP‐Link Archer AX5400 Dual‐Band Wi‐Fi 6</t>
  </si>
  <si>
    <t>Scaner portabil Book Scanner L140 4K A3</t>
  </si>
  <si>
    <t>Aparat de fotografiat pentru copii digital mini cameră digitală HD D8 copii ‐ 8MP</t>
  </si>
  <si>
    <t>Tabletă pt persoane dizabilitati TabM10 , 64GB, 4GB RAM</t>
  </si>
  <si>
    <t>buc</t>
  </si>
  <si>
    <t>Băncuță  de lectură</t>
  </si>
  <si>
    <t>Cameră documente Bookscanner Laser V320 PRO</t>
  </si>
  <si>
    <t>Masă sertare pt echimamente IT/VIDEO</t>
  </si>
  <si>
    <t>Dulap pentru instrumente materiale, aparatură</t>
  </si>
  <si>
    <r>
      <t xml:space="preserve">Loc de depozitare: </t>
    </r>
    <r>
      <rPr>
        <b/>
        <sz val="10"/>
        <color theme="1"/>
        <rFont val="Times New Roman"/>
        <family val="1"/>
      </rPr>
      <t>Școala Gimnazială „Mircea Sântimbreanu”</t>
    </r>
  </si>
  <si>
    <r>
      <rPr>
        <b/>
        <sz val="9"/>
        <color theme="1"/>
        <rFont val="Times New Roman"/>
        <family val="1"/>
      </rPr>
      <t>Gestiunea: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  <charset val="238"/>
      </rPr>
      <t>PNRR - Dotari - 2023-4239</t>
    </r>
    <r>
      <rPr>
        <sz val="9"/>
        <color theme="1"/>
        <rFont val="Times New Roman"/>
        <family val="1"/>
      </rPr>
      <t xml:space="preserve"> - </t>
    </r>
    <r>
      <rPr>
        <b/>
        <i/>
        <sz val="10"/>
        <color theme="1"/>
        <rFont val="Times New Roman"/>
        <family val="1"/>
      </rPr>
      <t>Mobilier</t>
    </r>
  </si>
  <si>
    <r>
      <rPr>
        <b/>
        <sz val="9"/>
        <color theme="1"/>
        <rFont val="Times New Roman"/>
        <family val="1"/>
      </rPr>
      <t>Gestiunea: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  <charset val="238"/>
      </rPr>
      <t>PNRR - Dotari - 2023-4239</t>
    </r>
    <r>
      <rPr>
        <sz val="9"/>
        <color theme="1"/>
        <rFont val="Times New Roman"/>
        <family val="1"/>
      </rPr>
      <t xml:space="preserve"> - </t>
    </r>
    <r>
      <rPr>
        <b/>
        <i/>
        <sz val="10"/>
        <color theme="1"/>
        <rFont val="Times New Roman"/>
        <family val="1"/>
      </rPr>
      <t>Echipamente IT</t>
    </r>
  </si>
  <si>
    <t>Ladă de gimnastică</t>
  </si>
  <si>
    <t>Trambulină pentru sărituri</t>
  </si>
  <si>
    <t>Masă de tenis</t>
  </si>
  <si>
    <t>Fileu masă de tenis</t>
  </si>
  <si>
    <t>Scară fixă</t>
  </si>
  <si>
    <t>Saltea gimnastică</t>
  </si>
  <si>
    <t>Cronometru</t>
  </si>
  <si>
    <t>Ruletă</t>
  </si>
  <si>
    <t>Joc de șah</t>
  </si>
  <si>
    <t>Mingi de fotbal</t>
  </si>
  <si>
    <t>Mingi de handbal</t>
  </si>
  <si>
    <t>Mingi de volei</t>
  </si>
  <si>
    <t>Mingi de baschet</t>
  </si>
  <si>
    <t>Mingi medicinale 1-2 kg</t>
  </si>
  <si>
    <t>Rachete de badminton</t>
  </si>
  <si>
    <t>Mingi de badminton</t>
  </si>
  <si>
    <t>Jaloane</t>
  </si>
  <si>
    <t>Gărdulețe pentru sărituri</t>
  </si>
  <si>
    <t>Cercuri</t>
  </si>
  <si>
    <t>Set gantere</t>
  </si>
  <si>
    <t>Stativ pentru pipete</t>
  </si>
  <si>
    <t>Stativ pentru biurete</t>
  </si>
  <si>
    <t>Stativ pentru pâlnii</t>
  </si>
  <si>
    <t>Trepied și sită(set)</t>
  </si>
  <si>
    <t>Pensete și cleme Mohr și cleme Hoffman(set)</t>
  </si>
  <si>
    <t>Clește de fier și clește de lemn</t>
  </si>
  <si>
    <t>Spirtieră de sticlă</t>
  </si>
  <si>
    <t>Mojar cu pistil</t>
  </si>
  <si>
    <t>Creuzet de porțelan</t>
  </si>
  <si>
    <t>Lingură de ars</t>
  </si>
  <si>
    <t>Balanță electronică digitală</t>
  </si>
  <si>
    <t>Trusă construcții molecule (cu bile)</t>
  </si>
  <si>
    <t>Mulaj cub NaCl</t>
  </si>
  <si>
    <t>Tuburi de sticlă în formă de U</t>
  </si>
  <si>
    <t>Tăvi pentru experimente</t>
  </si>
  <si>
    <t>Plasa coș baschet</t>
  </si>
  <si>
    <t>Plasă porți handbal</t>
  </si>
  <si>
    <t>Mingi de oina</t>
  </si>
  <si>
    <t>Fileu de badminton</t>
  </si>
  <si>
    <t>Baza pentru cercuri /bastoane</t>
  </si>
  <si>
    <t>Coarda de sărituri</t>
  </si>
  <si>
    <t>Eprubete</t>
  </si>
  <si>
    <t>Pahare Berzelius</t>
  </si>
  <si>
    <t>Pahare Erlenmeyer 50/100/200 ml</t>
  </si>
  <si>
    <t>Pahare Erlenmeyer gradat cu gură îngustă</t>
  </si>
  <si>
    <t>Pâlnie analitică, pâlnie de separare</t>
  </si>
  <si>
    <t>Pipete de sticlă gradate</t>
  </si>
  <si>
    <t>Biurete cu robinet din sticlă Mohr</t>
  </si>
  <si>
    <t>Balon cu fund rotund</t>
  </si>
  <si>
    <t>Balon distilare cu tub lateral Wurtz</t>
  </si>
  <si>
    <t>Cilindru gradat</t>
  </si>
  <si>
    <t>Cristalizator</t>
  </si>
  <si>
    <t>Sticlă de ceas</t>
  </si>
  <si>
    <t>Stativ pentru eprubete</t>
  </si>
  <si>
    <t>Stand universal</t>
  </si>
  <si>
    <t>Modul de substanțe chimice pentru profesor</t>
  </si>
  <si>
    <t>Amestecuri și combinații. Metode de separare</t>
  </si>
  <si>
    <t>Dizolvarea, solubilitatea, Concentrația soluțiilor</t>
  </si>
  <si>
    <t>Tipuri de reacții chimice</t>
  </si>
  <si>
    <t>Planșa ”Sistemul periodic al elementelor"</t>
  </si>
  <si>
    <t>3 secvențe temporale înainte/ acum/după</t>
  </si>
  <si>
    <t>MUNICIPIUL BRAD - PRIMĂRIA         Mijloace Fixe</t>
  </si>
  <si>
    <t>LISTĂ DE INVENTARIERE - MF -                                                                                ”Dotare cu mobilier, materiale didactice și echipamente digitale a unităților de învățământ preuniversitar din Municipiul Brad”                                                       Data 31.12.2024</t>
  </si>
  <si>
    <t>Display interactiv (tablă interactivă) SURWISE HS‐75IW</t>
  </si>
  <si>
    <t xml:space="preserve">Suport pt display interactiv </t>
  </si>
  <si>
    <t>inclus în tabla interactivă</t>
  </si>
  <si>
    <t>229151….229163 (13), 229170..229224 (55)</t>
  </si>
  <si>
    <t>Licență Microsoft 365 Education 5 ani (40 licente)</t>
  </si>
  <si>
    <t>Bitdefender GravityZone Business Sec 5 ani (25‐49 user)</t>
  </si>
  <si>
    <t>Sistem ALL IN ONE Lenovo ThinkCentre Neo 30a Gen 4 27”</t>
  </si>
  <si>
    <t>71001…....71007 (2)</t>
  </si>
  <si>
    <t>72001…...72007 (2)</t>
  </si>
  <si>
    <t>Dulap metalic securizat pt substanțe</t>
  </si>
  <si>
    <t>316038...316040 (1)</t>
  </si>
  <si>
    <t>Capră pentru sărituri</t>
  </si>
  <si>
    <t>229001....229077 (26)</t>
  </si>
  <si>
    <t>Laptop Lenovo ThinkBook 16 G6</t>
  </si>
  <si>
    <t>229078...229106 (29)</t>
  </si>
  <si>
    <t>316008...316017 (10)</t>
  </si>
  <si>
    <t>316018...316027 (10)</t>
  </si>
  <si>
    <t>316001....316007 (4)</t>
  </si>
  <si>
    <t>316041...316043 (1)</t>
  </si>
  <si>
    <t>Trusa laborator chimie – bazele electrochimiei</t>
  </si>
  <si>
    <t>Trusa laborator chimie – senzori/măsurare / calorimetrie</t>
  </si>
  <si>
    <t>Dispozitiv digital pentru colectare si analiza date senzori</t>
  </si>
  <si>
    <t>Trusa laborator chimie – structuri moleculare</t>
  </si>
  <si>
    <t>Pachet materiale didactice - robotică</t>
  </si>
  <si>
    <t>Set de jocuri logice - Cabinet Psihopedagogic</t>
  </si>
  <si>
    <t>Set jucării dezvoltare coordonare -Cabinet Psihopedagogic</t>
  </si>
  <si>
    <t>Kit-uri evaluare logopedica - Cabinet Psihopedagogic</t>
  </si>
  <si>
    <t>Calendarul naturii și activități -Cabinet Psihopedagogic</t>
  </si>
  <si>
    <t>Joc didactic emoții și expresii ale feței - Cabinet Psihopedagogic</t>
  </si>
  <si>
    <t>Desfășurarea acțiunilor - Cabinet Psihopedagogic</t>
  </si>
  <si>
    <t>Joc didactic "joaca-te de-a mimul" - Cabinet Psihopedagogic</t>
  </si>
  <si>
    <t>Să ne comportam corect la școală - Cabinet Psihopedagogic</t>
  </si>
  <si>
    <t>Descopera locul obiectelor - Cabinet Psihopedagogic</t>
  </si>
  <si>
    <t>Povestește mai departe - Cabinet Psihopedagogic</t>
  </si>
  <si>
    <t>Joc pentru analiza atenției și memoriei  - Cabinet Psihopedagogic</t>
  </si>
  <si>
    <t>Cărți cu tematică - Cabinet Psihopedagogic</t>
  </si>
  <si>
    <t xml:space="preserve">Scaun catedră </t>
  </si>
  <si>
    <t>Catedră sală clasă</t>
  </si>
  <si>
    <t>Pupitru individual cu scaun reglabil</t>
  </si>
  <si>
    <t>Cuier lici</t>
  </si>
  <si>
    <t>Dulap materiale didactice</t>
  </si>
  <si>
    <t>Tablă școlară lici</t>
  </si>
  <si>
    <t>Pernuțe individuale pentrru șezut</t>
  </si>
  <si>
    <t xml:space="preserve">Bibliotecă deschisă </t>
  </si>
  <si>
    <t>Bibliotecă rafturi oblice</t>
  </si>
  <si>
    <t>Dulap depozitare 9 uși</t>
  </si>
  <si>
    <t>Birou profesor și scaun</t>
  </si>
  <si>
    <t>Masă cabinet psihopedagogie</t>
  </si>
  <si>
    <t>Scaun cabinet elevi</t>
  </si>
  <si>
    <t xml:space="preserve">Masă rotundă 4 elevi </t>
  </si>
  <si>
    <t xml:space="preserve">Catedră informatică și scaun </t>
  </si>
  <si>
    <t>Mese duble informatică</t>
  </si>
  <si>
    <t xml:space="preserve">Scaun elevi informatică </t>
  </si>
  <si>
    <t>Masă laborator profesor</t>
  </si>
  <si>
    <t>Scaun laborator profesor</t>
  </si>
  <si>
    <t>Componentă chiuvetă laborator</t>
  </si>
  <si>
    <t xml:space="preserve">Scaune laborator </t>
  </si>
  <si>
    <t>Dulap individual elev 26 casete</t>
  </si>
  <si>
    <t>Dulap individual elev 22 casete</t>
  </si>
  <si>
    <t xml:space="preserve">Ansamblu dulap jucării </t>
  </si>
  <si>
    <t xml:space="preserve">Nișă uz didactid </t>
  </si>
  <si>
    <t>set</t>
  </si>
  <si>
    <t>Palete tenis de masă ( set de 2 buc)</t>
  </si>
  <si>
    <t>Set mingi tenis de masă (set de 50 buc)</t>
  </si>
  <si>
    <r>
      <rPr>
        <b/>
        <sz val="9"/>
        <color theme="1"/>
        <rFont val="Times New Roman"/>
        <family val="1"/>
      </rPr>
      <t>Gestiunea: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PNRR - Dotari - 2023-4239</t>
    </r>
    <r>
      <rPr>
        <sz val="9"/>
        <color theme="1"/>
        <rFont val="Times New Roman"/>
        <family val="1"/>
      </rPr>
      <t xml:space="preserve"> -   </t>
    </r>
    <r>
      <rPr>
        <b/>
        <i/>
        <sz val="10"/>
        <color theme="1"/>
        <rFont val="Times New Roman"/>
        <family val="1"/>
      </rPr>
      <t>Materiale Didactice</t>
    </r>
  </si>
  <si>
    <t>VALOARE TOTALĂ MF</t>
  </si>
  <si>
    <r>
      <rPr>
        <b/>
        <sz val="9"/>
        <color theme="1"/>
        <rFont val="Times New Roman"/>
        <family val="1"/>
      </rPr>
      <t>Gestiunea: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  <charset val="238"/>
      </rPr>
      <t>PNRR - Dotari - 2023-4239</t>
    </r>
    <r>
      <rPr>
        <sz val="9"/>
        <color theme="1"/>
        <rFont val="Times New Roman"/>
        <family val="1"/>
      </rPr>
      <t xml:space="preserve"> - </t>
    </r>
    <r>
      <rPr>
        <b/>
        <i/>
        <sz val="9"/>
        <color theme="1"/>
        <rFont val="Times New Roman"/>
        <family val="1"/>
      </rPr>
      <t>Echipamente de sport</t>
    </r>
  </si>
  <si>
    <t>MIJLOACE FIXE - Școala Gimnazială „Mircea Sântimbreanu”</t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</si>
  <si>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10"/>
        <rFont val="Times New Roman"/>
        <family val="1"/>
      </rPr>
      <t>Echipamente IT</t>
    </r>
  </si>
  <si>
    <r>
      <t xml:space="preserve">Loc de depozitare: </t>
    </r>
    <r>
      <rPr>
        <b/>
        <sz val="10"/>
        <rFont val="Times New Roman"/>
        <family val="1"/>
      </rPr>
      <t>Școala Gimnazială „Mircea Sântimbreanu”</t>
    </r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</si>
  <si>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</t>
    </r>
    <r>
      <rPr>
        <b/>
        <i/>
        <sz val="10"/>
        <rFont val="Times New Roman"/>
        <family val="1"/>
      </rPr>
      <t>Mobilier</t>
    </r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</si>
  <si>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PNRR - Dotari - 2023-4239</t>
    </r>
    <r>
      <rPr>
        <sz val="9"/>
        <rFont val="Times New Roman"/>
        <family val="1"/>
      </rPr>
      <t xml:space="preserve"> -  </t>
    </r>
    <r>
      <rPr>
        <b/>
        <i/>
        <sz val="10"/>
        <rFont val="Times New Roman"/>
        <family val="1"/>
      </rPr>
      <t>Echipamente de sport</t>
    </r>
  </si>
  <si>
    <r>
      <rPr>
        <b/>
        <sz val="9"/>
        <rFont val="Times New Roman"/>
        <family val="1"/>
      </rPr>
      <t>Gestiunea: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PNRR - Dotari - 2023-4239</t>
    </r>
    <r>
      <rPr>
        <sz val="9"/>
        <rFont val="Times New Roman"/>
        <family val="1"/>
      </rPr>
      <t xml:space="preserve"> -   </t>
    </r>
    <r>
      <rPr>
        <b/>
        <i/>
        <sz val="10"/>
        <rFont val="Times New Roman"/>
        <family val="1"/>
      </rPr>
      <t>Materiale Didactice</t>
    </r>
  </si>
  <si>
    <t>VALOARE TOTALĂ OB. INV.</t>
  </si>
  <si>
    <t>Obiecte de inventar - Școala Gimnazială „Mircea Sântimbreanu”</t>
  </si>
  <si>
    <t>PREȘEDINTE DE ȘEDINȚĂ,</t>
  </si>
  <si>
    <t>CONTRASEMNEAZĂ PENTRU LEGALITATE:</t>
  </si>
  <si>
    <t>SECRETARUL GENERAL AL MUNICIPIULUI BRAD,</t>
  </si>
  <si>
    <t>CARMEN-IRINA BORA</t>
  </si>
  <si>
    <t>Călin-Gheorghe Dineș</t>
  </si>
  <si>
    <t>Anexa 2 la  Hotărârea nr.32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</si>
</sst>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.00;[Red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7030A0"/>
      <name val="Times New Roman"/>
      <family val="1"/>
    </font>
    <font>
      <sz val="10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  <charset val="238"/>
    </font>
    <font>
      <sz val="10"/>
      <name val="Times New Roman"/>
      <family val="2"/>
    </font>
    <font>
      <sz val="9"/>
      <color rgb="FF0070C0"/>
      <name val="Times New Roman"/>
      <family val="1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7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sz val="7"/>
      <color theme="1"/>
      <name val="Times New Roman"/>
      <family val="1"/>
    </font>
    <font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1"/>
      <charset val="238"/>
    </font>
    <font>
      <b/>
      <i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</font>
    <font>
      <sz val="10"/>
      <color rgb="FF0070C0"/>
      <name val="Times New Roman"/>
      <family val="1"/>
    </font>
    <font>
      <b/>
      <sz val="10"/>
      <color rgb="FF0070C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rgb="FF7030A0"/>
      <name val="Times New Roman"/>
      <family val="1"/>
    </font>
    <font>
      <sz val="10"/>
      <color rgb="FF7030A0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7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165" fontId="20" fillId="0" borderId="6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horizontal="left" vertical="center" indent="3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2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32" fillId="0" borderId="2" xfId="0" applyNumberFormat="1" applyFont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/>
    </xf>
    <xf numFmtId="4" fontId="36" fillId="0" borderId="2" xfId="0" applyNumberFormat="1" applyFont="1" applyBorder="1" applyAlignment="1">
      <alignment horizontal="center" vertical="center"/>
    </xf>
    <xf numFmtId="4" fontId="3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25" fillId="3" borderId="0" xfId="0" applyFont="1" applyFill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4" fontId="38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9" fillId="0" borderId="0" xfId="0" applyFont="1"/>
    <xf numFmtId="0" fontId="4" fillId="0" borderId="0" xfId="0" applyFont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indent="3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" fontId="31" fillId="2" borderId="3" xfId="0" applyNumberFormat="1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top"/>
    </xf>
    <xf numFmtId="4" fontId="31" fillId="0" borderId="0" xfId="0" applyNumberFormat="1" applyFont="1" applyAlignment="1">
      <alignment horizontal="center" vertical="center"/>
    </xf>
    <xf numFmtId="0" fontId="24" fillId="2" borderId="2" xfId="0" applyFont="1" applyFill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indent="3"/>
    </xf>
    <xf numFmtId="4" fontId="19" fillId="2" borderId="3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3"/>
    </xf>
    <xf numFmtId="0" fontId="19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1A7B-87C9-4AD7-B83C-D05A926C3054}">
  <dimension ref="A2:R257"/>
  <sheetViews>
    <sheetView tabSelected="1" zoomScale="98" zoomScaleNormal="98" workbookViewId="0">
      <pane xSplit="9" ySplit="5" topLeftCell="J6" activePane="bottomRight" state="frozen"/>
      <selection pane="topRight" activeCell="J1" sqref="J1"/>
      <selection pane="bottomLeft" activeCell="A2" sqref="A2"/>
      <selection pane="bottomRight" activeCell="W11" sqref="W10:W11"/>
    </sheetView>
  </sheetViews>
  <sheetFormatPr defaultRowHeight="15" x14ac:dyDescent="0.25"/>
  <cols>
    <col min="1" max="1" width="3.7109375" style="22" customWidth="1"/>
    <col min="2" max="2" width="30.7109375" style="22" customWidth="1"/>
    <col min="3" max="6" width="6.7109375" style="22" customWidth="1"/>
    <col min="7" max="7" width="5.7109375" style="22" customWidth="1"/>
    <col min="8" max="8" width="6.7109375" style="22" customWidth="1"/>
    <col min="9" max="9" width="17.7109375" style="22" customWidth="1"/>
    <col min="10" max="10" width="10.7109375" style="22" customWidth="1"/>
    <col min="11" max="12" width="5.7109375" style="22" customWidth="1"/>
    <col min="13" max="13" width="10.7109375" style="22" customWidth="1"/>
    <col min="14" max="14" width="6.7109375" style="22" customWidth="1"/>
    <col min="15" max="15" width="7.140625" style="22" customWidth="1"/>
    <col min="16" max="16" width="3.7109375" style="22" customWidth="1"/>
    <col min="17" max="17" width="9.140625" style="22"/>
    <col min="18" max="18" width="10" style="22" bestFit="1" customWidth="1"/>
    <col min="19" max="19" width="9.140625" style="22"/>
    <col min="20" max="20" width="10.140625" style="22" bestFit="1" customWidth="1"/>
    <col min="21" max="16384" width="9.140625" style="22"/>
  </cols>
  <sheetData>
    <row r="2" spans="1:16" x14ac:dyDescent="0.25">
      <c r="B2" s="22" t="s">
        <v>186</v>
      </c>
    </row>
    <row r="5" spans="1:16" ht="24.95" customHeight="1" x14ac:dyDescent="0.25">
      <c r="A5" s="96" t="s">
        <v>180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6" s="66" customFormat="1" ht="24.95" customHeight="1" x14ac:dyDescent="0.25">
      <c r="A6" s="87" t="s">
        <v>21</v>
      </c>
      <c r="B6" s="82"/>
      <c r="C6" s="87" t="s">
        <v>22</v>
      </c>
      <c r="D6" s="82"/>
      <c r="E6" s="82"/>
      <c r="F6" s="82"/>
      <c r="G6" s="82"/>
      <c r="H6" s="82"/>
      <c r="I6" s="82"/>
      <c r="J6" s="88" t="s">
        <v>174</v>
      </c>
      <c r="K6" s="89"/>
      <c r="L6" s="89"/>
      <c r="M6" s="89"/>
      <c r="N6" s="90"/>
      <c r="O6" s="91">
        <v>1</v>
      </c>
      <c r="P6" s="22"/>
    </row>
    <row r="7" spans="1:16" s="66" customFormat="1" ht="26.1" customHeight="1" x14ac:dyDescent="0.25">
      <c r="A7" s="82"/>
      <c r="B7" s="82"/>
      <c r="C7" s="82"/>
      <c r="D7" s="82"/>
      <c r="E7" s="82"/>
      <c r="F7" s="82"/>
      <c r="G7" s="82"/>
      <c r="H7" s="82"/>
      <c r="I7" s="82"/>
      <c r="J7" s="92" t="s">
        <v>175</v>
      </c>
      <c r="K7" s="92"/>
      <c r="L7" s="92"/>
      <c r="M7" s="92"/>
      <c r="N7" s="92"/>
      <c r="O7" s="91"/>
      <c r="P7" s="22"/>
    </row>
    <row r="8" spans="1:16" s="66" customFormat="1" ht="18" customHeight="1" x14ac:dyDescent="0.25">
      <c r="A8" s="82" t="s">
        <v>1</v>
      </c>
      <c r="B8" s="83" t="s">
        <v>2</v>
      </c>
      <c r="C8" s="84" t="s">
        <v>3</v>
      </c>
      <c r="D8" s="82" t="s">
        <v>4</v>
      </c>
      <c r="E8" s="83" t="s">
        <v>5</v>
      </c>
      <c r="F8" s="83"/>
      <c r="G8" s="83"/>
      <c r="H8" s="83"/>
      <c r="I8" s="82" t="s">
        <v>6</v>
      </c>
      <c r="J8" s="83" t="s">
        <v>7</v>
      </c>
      <c r="K8" s="83"/>
      <c r="L8" s="83"/>
      <c r="M8" s="82" t="s">
        <v>8</v>
      </c>
      <c r="N8" s="83" t="s">
        <v>9</v>
      </c>
      <c r="O8" s="83"/>
      <c r="P8" s="22"/>
    </row>
    <row r="9" spans="1:16" s="66" customFormat="1" ht="18" customHeight="1" x14ac:dyDescent="0.25">
      <c r="A9" s="82"/>
      <c r="B9" s="83"/>
      <c r="C9" s="84"/>
      <c r="D9" s="82"/>
      <c r="E9" s="83" t="s">
        <v>10</v>
      </c>
      <c r="F9" s="83"/>
      <c r="G9" s="83" t="s">
        <v>0</v>
      </c>
      <c r="H9" s="83"/>
      <c r="I9" s="82"/>
      <c r="J9" s="83" t="s">
        <v>11</v>
      </c>
      <c r="K9" s="83" t="s">
        <v>12</v>
      </c>
      <c r="L9" s="83"/>
      <c r="M9" s="82"/>
      <c r="N9" s="83" t="s">
        <v>13</v>
      </c>
      <c r="O9" s="82" t="s">
        <v>14</v>
      </c>
      <c r="P9" s="22"/>
    </row>
    <row r="10" spans="1:16" s="66" customFormat="1" ht="18" customHeight="1" x14ac:dyDescent="0.25">
      <c r="A10" s="82"/>
      <c r="B10" s="83"/>
      <c r="C10" s="84"/>
      <c r="D10" s="82"/>
      <c r="E10" s="14" t="s">
        <v>15</v>
      </c>
      <c r="F10" s="14" t="s">
        <v>16</v>
      </c>
      <c r="G10" s="14" t="s">
        <v>17</v>
      </c>
      <c r="H10" s="14" t="s">
        <v>18</v>
      </c>
      <c r="I10" s="82"/>
      <c r="J10" s="83"/>
      <c r="K10" s="14" t="s">
        <v>17</v>
      </c>
      <c r="L10" s="14" t="s">
        <v>18</v>
      </c>
      <c r="M10" s="82"/>
      <c r="N10" s="83"/>
      <c r="O10" s="82"/>
      <c r="P10" s="22"/>
    </row>
    <row r="11" spans="1:16" s="66" customFormat="1" ht="12.95" customHeight="1" x14ac:dyDescent="0.25">
      <c r="A11" s="43">
        <v>0</v>
      </c>
      <c r="B11" s="21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  <c r="I11" s="21">
        <v>8</v>
      </c>
      <c r="J11" s="21">
        <v>9</v>
      </c>
      <c r="K11" s="21">
        <v>10</v>
      </c>
      <c r="L11" s="21">
        <v>11</v>
      </c>
      <c r="M11" s="21">
        <v>12</v>
      </c>
      <c r="N11" s="21">
        <v>13</v>
      </c>
      <c r="O11" s="21">
        <v>14</v>
      </c>
      <c r="P11" s="22"/>
    </row>
    <row r="12" spans="1:16" s="66" customFormat="1" ht="26.1" customHeight="1" x14ac:dyDescent="0.25">
      <c r="A12" s="14">
        <v>1</v>
      </c>
      <c r="B12" s="11" t="s">
        <v>28</v>
      </c>
      <c r="C12" s="44"/>
      <c r="D12" s="10" t="s">
        <v>35</v>
      </c>
      <c r="E12" s="15">
        <v>28</v>
      </c>
      <c r="F12" s="14">
        <f>E12</f>
        <v>28</v>
      </c>
      <c r="G12" s="14"/>
      <c r="H12" s="14"/>
      <c r="I12" s="45">
        <v>654.5</v>
      </c>
      <c r="J12" s="19">
        <f>SUM(E12*I12)</f>
        <v>18326</v>
      </c>
      <c r="K12" s="14"/>
      <c r="L12" s="14"/>
      <c r="M12" s="19">
        <f>J12</f>
        <v>18326</v>
      </c>
      <c r="N12" s="14"/>
      <c r="O12" s="14"/>
      <c r="P12" s="22"/>
    </row>
    <row r="13" spans="1:16" s="66" customFormat="1" ht="26.1" customHeight="1" x14ac:dyDescent="0.25">
      <c r="A13" s="14">
        <v>2</v>
      </c>
      <c r="B13" s="11" t="s">
        <v>29</v>
      </c>
      <c r="C13" s="44"/>
      <c r="D13" s="10" t="s">
        <v>35</v>
      </c>
      <c r="E13" s="15">
        <v>28</v>
      </c>
      <c r="F13" s="14">
        <f>E13</f>
        <v>28</v>
      </c>
      <c r="G13" s="14"/>
      <c r="H13" s="14"/>
      <c r="I13" s="45">
        <v>1785</v>
      </c>
      <c r="J13" s="19">
        <f>SUM(E13*I13)</f>
        <v>49980</v>
      </c>
      <c r="K13" s="14"/>
      <c r="L13" s="14"/>
      <c r="M13" s="19">
        <f>J13</f>
        <v>49980</v>
      </c>
      <c r="N13" s="14"/>
      <c r="O13" s="14"/>
      <c r="P13" s="22"/>
    </row>
    <row r="14" spans="1:16" s="66" customFormat="1" ht="26.1" customHeight="1" x14ac:dyDescent="0.25">
      <c r="A14" s="14">
        <v>3</v>
      </c>
      <c r="B14" s="42" t="s">
        <v>30</v>
      </c>
      <c r="C14" s="14"/>
      <c r="D14" s="10" t="s">
        <v>35</v>
      </c>
      <c r="E14" s="14">
        <v>28</v>
      </c>
      <c r="F14" s="14">
        <f t="shared" ref="F14:F17" si="0">E14</f>
        <v>28</v>
      </c>
      <c r="G14" s="14"/>
      <c r="H14" s="14"/>
      <c r="I14" s="19">
        <v>1166.2</v>
      </c>
      <c r="J14" s="19">
        <f t="shared" ref="J14:J21" si="1">SUM(E14*I14)</f>
        <v>32653.600000000002</v>
      </c>
      <c r="K14" s="14"/>
      <c r="L14" s="14"/>
      <c r="M14" s="19">
        <f t="shared" ref="M14:M21" si="2">J14</f>
        <v>32653.600000000002</v>
      </c>
      <c r="N14" s="14"/>
      <c r="O14" s="14"/>
      <c r="P14" s="22"/>
    </row>
    <row r="15" spans="1:16" s="66" customFormat="1" ht="26.1" customHeight="1" x14ac:dyDescent="0.25">
      <c r="A15" s="14">
        <v>4</v>
      </c>
      <c r="B15" s="42" t="s">
        <v>31</v>
      </c>
      <c r="C15" s="14"/>
      <c r="D15" s="10" t="s">
        <v>35</v>
      </c>
      <c r="E15" s="14">
        <v>1</v>
      </c>
      <c r="F15" s="14">
        <f t="shared" si="0"/>
        <v>1</v>
      </c>
      <c r="G15" s="14"/>
      <c r="H15" s="14"/>
      <c r="I15" s="19">
        <v>833</v>
      </c>
      <c r="J15" s="19">
        <f t="shared" si="1"/>
        <v>833</v>
      </c>
      <c r="K15" s="14"/>
      <c r="L15" s="14"/>
      <c r="M15" s="19">
        <f t="shared" si="2"/>
        <v>833</v>
      </c>
      <c r="N15" s="14"/>
      <c r="O15" s="14"/>
      <c r="P15" s="22"/>
    </row>
    <row r="16" spans="1:16" s="66" customFormat="1" ht="26.1" customHeight="1" x14ac:dyDescent="0.25">
      <c r="A16" s="14">
        <v>5</v>
      </c>
      <c r="B16" s="42" t="s">
        <v>32</v>
      </c>
      <c r="C16" s="14"/>
      <c r="D16" s="10" t="s">
        <v>35</v>
      </c>
      <c r="E16" s="14">
        <v>27</v>
      </c>
      <c r="F16" s="14">
        <f t="shared" si="0"/>
        <v>27</v>
      </c>
      <c r="G16" s="14"/>
      <c r="H16" s="14"/>
      <c r="I16" s="19">
        <v>1071</v>
      </c>
      <c r="J16" s="19">
        <f t="shared" si="1"/>
        <v>28917</v>
      </c>
      <c r="K16" s="14"/>
      <c r="L16" s="14"/>
      <c r="M16" s="19">
        <f t="shared" si="2"/>
        <v>28917</v>
      </c>
      <c r="N16" s="14"/>
      <c r="O16" s="14"/>
      <c r="P16" s="22"/>
    </row>
    <row r="17" spans="1:16" s="66" customFormat="1" ht="21.95" customHeight="1" x14ac:dyDescent="0.25">
      <c r="A17" s="14">
        <v>6</v>
      </c>
      <c r="B17" s="18" t="s">
        <v>26</v>
      </c>
      <c r="C17" s="14"/>
      <c r="D17" s="10" t="s">
        <v>35</v>
      </c>
      <c r="E17" s="14">
        <v>4</v>
      </c>
      <c r="F17" s="14">
        <f t="shared" si="0"/>
        <v>4</v>
      </c>
      <c r="G17" s="14"/>
      <c r="H17" s="14"/>
      <c r="I17" s="19">
        <v>1547</v>
      </c>
      <c r="J17" s="19">
        <f t="shared" si="1"/>
        <v>6188</v>
      </c>
      <c r="K17" s="14"/>
      <c r="L17" s="14"/>
      <c r="M17" s="19">
        <f t="shared" si="2"/>
        <v>6188</v>
      </c>
      <c r="N17" s="14"/>
      <c r="O17" s="14"/>
      <c r="P17" s="22"/>
    </row>
    <row r="18" spans="1:16" s="66" customFormat="1" ht="26.1" customHeight="1" x14ac:dyDescent="0.25">
      <c r="A18" s="14">
        <v>7</v>
      </c>
      <c r="B18" s="46" t="s">
        <v>33</v>
      </c>
      <c r="C18" s="44"/>
      <c r="D18" s="10" t="s">
        <v>35</v>
      </c>
      <c r="E18" s="15">
        <v>4</v>
      </c>
      <c r="F18" s="14">
        <f>E18</f>
        <v>4</v>
      </c>
      <c r="G18" s="14"/>
      <c r="H18" s="14"/>
      <c r="I18" s="45">
        <v>428.4</v>
      </c>
      <c r="J18" s="19">
        <f t="shared" si="1"/>
        <v>1713.6</v>
      </c>
      <c r="K18" s="14"/>
      <c r="L18" s="14"/>
      <c r="M18" s="19">
        <f t="shared" si="2"/>
        <v>1713.6</v>
      </c>
      <c r="N18" s="14"/>
      <c r="O18" s="14"/>
      <c r="P18" s="22"/>
    </row>
    <row r="19" spans="1:16" s="66" customFormat="1" ht="21.95" customHeight="1" x14ac:dyDescent="0.25">
      <c r="A19" s="14">
        <v>8</v>
      </c>
      <c r="B19" s="18" t="s">
        <v>23</v>
      </c>
      <c r="C19" s="14"/>
      <c r="D19" s="10" t="s">
        <v>35</v>
      </c>
      <c r="E19" s="14">
        <v>4</v>
      </c>
      <c r="F19" s="14">
        <f t="shared" ref="F19:F21" si="3">E19</f>
        <v>4</v>
      </c>
      <c r="G19" s="14"/>
      <c r="H19" s="14"/>
      <c r="I19" s="19">
        <v>595</v>
      </c>
      <c r="J19" s="19">
        <f t="shared" si="1"/>
        <v>2380</v>
      </c>
      <c r="K19" s="14"/>
      <c r="L19" s="14"/>
      <c r="M19" s="19">
        <f t="shared" si="2"/>
        <v>2380</v>
      </c>
      <c r="N19" s="14"/>
      <c r="O19" s="14"/>
      <c r="P19" s="22"/>
    </row>
    <row r="20" spans="1:16" s="66" customFormat="1" ht="26.1" customHeight="1" x14ac:dyDescent="0.25">
      <c r="A20" s="14">
        <v>9</v>
      </c>
      <c r="B20" s="42" t="s">
        <v>37</v>
      </c>
      <c r="C20" s="14"/>
      <c r="D20" s="10" t="s">
        <v>35</v>
      </c>
      <c r="E20" s="14">
        <v>1</v>
      </c>
      <c r="F20" s="14">
        <f t="shared" si="3"/>
        <v>1</v>
      </c>
      <c r="G20" s="14"/>
      <c r="H20" s="14"/>
      <c r="I20" s="19">
        <v>1666</v>
      </c>
      <c r="J20" s="19">
        <f t="shared" si="1"/>
        <v>1666</v>
      </c>
      <c r="K20" s="14"/>
      <c r="L20" s="14"/>
      <c r="M20" s="19">
        <f t="shared" si="2"/>
        <v>1666</v>
      </c>
      <c r="N20" s="14"/>
      <c r="O20" s="14"/>
      <c r="P20" s="22"/>
    </row>
    <row r="21" spans="1:16" s="66" customFormat="1" ht="26.1" customHeight="1" x14ac:dyDescent="0.25">
      <c r="A21" s="14">
        <v>10</v>
      </c>
      <c r="B21" s="42" t="s">
        <v>34</v>
      </c>
      <c r="C21" s="14"/>
      <c r="D21" s="10" t="s">
        <v>35</v>
      </c>
      <c r="E21" s="14">
        <v>1</v>
      </c>
      <c r="F21" s="14">
        <f t="shared" si="3"/>
        <v>1</v>
      </c>
      <c r="G21" s="14"/>
      <c r="H21" s="14"/>
      <c r="I21" s="19">
        <v>2142</v>
      </c>
      <c r="J21" s="19">
        <f t="shared" si="1"/>
        <v>2142</v>
      </c>
      <c r="K21" s="14"/>
      <c r="L21" s="14"/>
      <c r="M21" s="19">
        <f t="shared" si="2"/>
        <v>2142</v>
      </c>
      <c r="N21" s="14"/>
      <c r="O21" s="14"/>
      <c r="P21" s="22"/>
    </row>
    <row r="22" spans="1:16" s="66" customFormat="1" ht="24.95" customHeight="1" x14ac:dyDescent="0.25">
      <c r="A22" s="81" t="s">
        <v>19</v>
      </c>
      <c r="B22" s="81"/>
      <c r="C22" s="14"/>
      <c r="D22" s="14"/>
      <c r="E22" s="14"/>
      <c r="F22" s="14"/>
      <c r="G22" s="14"/>
      <c r="H22" s="14"/>
      <c r="I22" s="19"/>
      <c r="J22" s="19"/>
      <c r="K22" s="14"/>
      <c r="L22" s="14"/>
      <c r="M22" s="47">
        <f>SUM(M12:M21)</f>
        <v>144799.20000000001</v>
      </c>
      <c r="N22" s="14"/>
      <c r="O22" s="14"/>
      <c r="P22" s="22"/>
    </row>
    <row r="23" spans="1:16" s="66" customFormat="1" ht="24.95" customHeight="1" x14ac:dyDescent="0.25">
      <c r="A23" s="81" t="s">
        <v>20</v>
      </c>
      <c r="B23" s="81"/>
      <c r="C23" s="14"/>
      <c r="D23" s="14"/>
      <c r="E23" s="14"/>
      <c r="F23" s="14"/>
      <c r="G23" s="14"/>
      <c r="H23" s="14"/>
      <c r="I23" s="19"/>
      <c r="J23" s="19"/>
      <c r="K23" s="14"/>
      <c r="L23" s="14"/>
      <c r="M23" s="47">
        <f>M22</f>
        <v>144799.20000000001</v>
      </c>
      <c r="N23" s="14"/>
      <c r="O23" s="14"/>
      <c r="P23" s="22"/>
    </row>
    <row r="24" spans="1:16" s="66" customFormat="1" ht="21.95" customHeight="1" x14ac:dyDescent="0.25">
      <c r="A24" s="79"/>
      <c r="B24" s="79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22"/>
    </row>
    <row r="25" spans="1:16" s="66" customFormat="1" ht="30" customHeight="1" x14ac:dyDescent="0.25">
      <c r="A25" s="79"/>
      <c r="B25" s="79"/>
      <c r="C25" s="80"/>
      <c r="D25" s="80"/>
      <c r="E25" s="80"/>
      <c r="F25" s="80"/>
      <c r="G25" s="80"/>
      <c r="H25" s="80"/>
      <c r="I25" s="65"/>
      <c r="J25" s="65"/>
      <c r="K25" s="80"/>
      <c r="L25" s="80"/>
      <c r="M25" s="67"/>
      <c r="N25" s="78"/>
      <c r="O25" s="78"/>
      <c r="P25" s="22"/>
    </row>
    <row r="26" spans="1:16" s="66" customFormat="1" ht="27.95" customHeight="1" x14ac:dyDescent="0.25">
      <c r="A26" s="77"/>
      <c r="B26" s="77"/>
      <c r="C26" s="78"/>
      <c r="D26" s="78"/>
      <c r="E26" s="78"/>
      <c r="F26" s="78"/>
      <c r="G26" s="78"/>
      <c r="H26" s="78"/>
      <c r="I26" s="68"/>
      <c r="J26" s="69"/>
      <c r="K26" s="78"/>
      <c r="L26" s="86"/>
      <c r="M26" s="69"/>
      <c r="N26" s="78"/>
      <c r="O26" s="86"/>
      <c r="P26" s="22"/>
    </row>
    <row r="27" spans="1:16" s="66" customFormat="1" ht="21.95" customHeight="1" x14ac:dyDescent="0.25">
      <c r="A27" s="87" t="s">
        <v>21</v>
      </c>
      <c r="B27" s="82"/>
      <c r="C27" s="87" t="s">
        <v>22</v>
      </c>
      <c r="D27" s="82"/>
      <c r="E27" s="82"/>
      <c r="F27" s="82"/>
      <c r="G27" s="82"/>
      <c r="H27" s="82"/>
      <c r="I27" s="82"/>
      <c r="J27" s="88" t="s">
        <v>176</v>
      </c>
      <c r="K27" s="89"/>
      <c r="L27" s="89"/>
      <c r="M27" s="89"/>
      <c r="N27" s="90"/>
      <c r="O27" s="91">
        <v>1</v>
      </c>
      <c r="P27" s="22"/>
    </row>
    <row r="28" spans="1:16" s="66" customFormat="1" ht="30" customHeight="1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92" t="s">
        <v>175</v>
      </c>
      <c r="K28" s="92"/>
      <c r="L28" s="92"/>
      <c r="M28" s="92"/>
      <c r="N28" s="92"/>
      <c r="O28" s="91"/>
      <c r="P28" s="22"/>
    </row>
    <row r="29" spans="1:16" s="66" customFormat="1" ht="18" customHeight="1" x14ac:dyDescent="0.25">
      <c r="A29" s="82" t="s">
        <v>1</v>
      </c>
      <c r="B29" s="83" t="s">
        <v>2</v>
      </c>
      <c r="C29" s="84" t="s">
        <v>3</v>
      </c>
      <c r="D29" s="82" t="s">
        <v>4</v>
      </c>
      <c r="E29" s="83" t="s">
        <v>5</v>
      </c>
      <c r="F29" s="83"/>
      <c r="G29" s="83"/>
      <c r="H29" s="83"/>
      <c r="I29" s="82" t="s">
        <v>6</v>
      </c>
      <c r="J29" s="83" t="s">
        <v>7</v>
      </c>
      <c r="K29" s="83"/>
      <c r="L29" s="83"/>
      <c r="M29" s="82" t="s">
        <v>8</v>
      </c>
      <c r="N29" s="83" t="s">
        <v>9</v>
      </c>
      <c r="O29" s="83"/>
      <c r="P29" s="22"/>
    </row>
    <row r="30" spans="1:16" s="66" customFormat="1" ht="18" customHeight="1" x14ac:dyDescent="0.25">
      <c r="A30" s="82"/>
      <c r="B30" s="83"/>
      <c r="C30" s="84"/>
      <c r="D30" s="82"/>
      <c r="E30" s="83" t="s">
        <v>10</v>
      </c>
      <c r="F30" s="83"/>
      <c r="G30" s="83" t="s">
        <v>0</v>
      </c>
      <c r="H30" s="83"/>
      <c r="I30" s="82"/>
      <c r="J30" s="83" t="s">
        <v>11</v>
      </c>
      <c r="K30" s="83" t="s">
        <v>12</v>
      </c>
      <c r="L30" s="83"/>
      <c r="M30" s="82"/>
      <c r="N30" s="83" t="s">
        <v>13</v>
      </c>
      <c r="O30" s="82" t="s">
        <v>14</v>
      </c>
      <c r="P30" s="22"/>
    </row>
    <row r="31" spans="1:16" s="66" customFormat="1" ht="18" customHeight="1" x14ac:dyDescent="0.25">
      <c r="A31" s="82"/>
      <c r="B31" s="83"/>
      <c r="C31" s="84"/>
      <c r="D31" s="82"/>
      <c r="E31" s="14" t="s">
        <v>15</v>
      </c>
      <c r="F31" s="14" t="s">
        <v>16</v>
      </c>
      <c r="G31" s="14" t="s">
        <v>17</v>
      </c>
      <c r="H31" s="14" t="s">
        <v>18</v>
      </c>
      <c r="I31" s="82"/>
      <c r="J31" s="83"/>
      <c r="K31" s="14" t="s">
        <v>17</v>
      </c>
      <c r="L31" s="14" t="s">
        <v>18</v>
      </c>
      <c r="M31" s="82"/>
      <c r="N31" s="83"/>
      <c r="O31" s="82"/>
      <c r="P31" s="22"/>
    </row>
    <row r="32" spans="1:16" s="66" customFormat="1" ht="12.95" customHeight="1" x14ac:dyDescent="0.25">
      <c r="A32" s="43">
        <v>0</v>
      </c>
      <c r="B32" s="21">
        <v>1</v>
      </c>
      <c r="C32" s="21">
        <v>2</v>
      </c>
      <c r="D32" s="21">
        <v>3</v>
      </c>
      <c r="E32" s="21">
        <v>4</v>
      </c>
      <c r="F32" s="21">
        <v>5</v>
      </c>
      <c r="G32" s="21">
        <v>6</v>
      </c>
      <c r="H32" s="21">
        <v>7</v>
      </c>
      <c r="I32" s="21">
        <v>8</v>
      </c>
      <c r="J32" s="21">
        <v>9</v>
      </c>
      <c r="K32" s="21">
        <v>10</v>
      </c>
      <c r="L32" s="21">
        <v>11</v>
      </c>
      <c r="M32" s="21">
        <v>12</v>
      </c>
      <c r="N32" s="21">
        <v>13</v>
      </c>
      <c r="O32" s="21">
        <v>14</v>
      </c>
      <c r="P32" s="22"/>
    </row>
    <row r="33" spans="1:16" s="66" customFormat="1" ht="26.1" customHeight="1" x14ac:dyDescent="0.25">
      <c r="A33" s="14">
        <v>1</v>
      </c>
      <c r="B33" s="18" t="s">
        <v>142</v>
      </c>
      <c r="C33" s="14"/>
      <c r="D33" s="10" t="s">
        <v>35</v>
      </c>
      <c r="E33" s="14">
        <v>20</v>
      </c>
      <c r="F33" s="14">
        <f t="shared" ref="F33:F41" si="4">E33</f>
        <v>20</v>
      </c>
      <c r="G33" s="14"/>
      <c r="H33" s="14"/>
      <c r="I33" s="19">
        <v>833</v>
      </c>
      <c r="J33" s="19">
        <f>SUM(E33*I33)</f>
        <v>16660</v>
      </c>
      <c r="K33" s="14"/>
      <c r="L33" s="14"/>
      <c r="M33" s="19">
        <f>J33</f>
        <v>16660</v>
      </c>
      <c r="N33" s="14"/>
      <c r="O33" s="14"/>
      <c r="P33" s="22"/>
    </row>
    <row r="34" spans="1:16" s="66" customFormat="1" ht="26.1" customHeight="1" x14ac:dyDescent="0.25">
      <c r="A34" s="14">
        <v>2</v>
      </c>
      <c r="B34" s="18" t="s">
        <v>143</v>
      </c>
      <c r="C34" s="14"/>
      <c r="D34" s="10" t="s">
        <v>35</v>
      </c>
      <c r="E34" s="14">
        <v>20</v>
      </c>
      <c r="F34" s="14">
        <f t="shared" si="4"/>
        <v>20</v>
      </c>
      <c r="G34" s="14"/>
      <c r="H34" s="14"/>
      <c r="I34" s="19">
        <v>935.34</v>
      </c>
      <c r="J34" s="19">
        <f>SUM(E34*I34)</f>
        <v>18706.8</v>
      </c>
      <c r="K34" s="14"/>
      <c r="L34" s="14"/>
      <c r="M34" s="19">
        <f>J34</f>
        <v>18706.8</v>
      </c>
      <c r="N34" s="14"/>
      <c r="O34" s="14"/>
      <c r="P34" s="22"/>
    </row>
    <row r="35" spans="1:16" s="66" customFormat="1" ht="26.1" customHeight="1" x14ac:dyDescent="0.25">
      <c r="A35" s="14">
        <v>3</v>
      </c>
      <c r="B35" s="42" t="s">
        <v>144</v>
      </c>
      <c r="C35" s="14"/>
      <c r="D35" s="10" t="s">
        <v>35</v>
      </c>
      <c r="E35" s="14">
        <v>140</v>
      </c>
      <c r="F35" s="14">
        <f t="shared" si="4"/>
        <v>140</v>
      </c>
      <c r="G35" s="14"/>
      <c r="H35" s="14"/>
      <c r="I35" s="19">
        <v>916.3</v>
      </c>
      <c r="J35" s="19">
        <f t="shared" ref="J35:J42" si="5">SUM(E35*I35)</f>
        <v>128282</v>
      </c>
      <c r="K35" s="14"/>
      <c r="L35" s="14"/>
      <c r="M35" s="19">
        <f t="shared" ref="M35:M42" si="6">J35</f>
        <v>128282</v>
      </c>
      <c r="N35" s="14"/>
      <c r="O35" s="14"/>
      <c r="P35" s="22"/>
    </row>
    <row r="36" spans="1:16" s="66" customFormat="1" ht="26.1" customHeight="1" x14ac:dyDescent="0.25">
      <c r="A36" s="14">
        <v>4</v>
      </c>
      <c r="B36" s="18" t="s">
        <v>145</v>
      </c>
      <c r="C36" s="14"/>
      <c r="D36" s="10" t="s">
        <v>35</v>
      </c>
      <c r="E36" s="14">
        <v>72</v>
      </c>
      <c r="F36" s="14">
        <f t="shared" si="4"/>
        <v>72</v>
      </c>
      <c r="G36" s="14"/>
      <c r="H36" s="14"/>
      <c r="I36" s="19">
        <v>178.5</v>
      </c>
      <c r="J36" s="19">
        <f t="shared" si="5"/>
        <v>12852</v>
      </c>
      <c r="K36" s="14"/>
      <c r="L36" s="14"/>
      <c r="M36" s="19">
        <f t="shared" si="6"/>
        <v>12852</v>
      </c>
      <c r="N36" s="14"/>
      <c r="O36" s="14"/>
      <c r="P36" s="22"/>
    </row>
    <row r="37" spans="1:16" s="66" customFormat="1" ht="26.1" customHeight="1" x14ac:dyDescent="0.25">
      <c r="A37" s="14">
        <v>5</v>
      </c>
      <c r="B37" s="18" t="s">
        <v>27</v>
      </c>
      <c r="C37" s="14"/>
      <c r="D37" s="10" t="s">
        <v>35</v>
      </c>
      <c r="E37" s="14">
        <v>20</v>
      </c>
      <c r="F37" s="14">
        <f t="shared" si="4"/>
        <v>20</v>
      </c>
      <c r="G37" s="14"/>
      <c r="H37" s="14"/>
      <c r="I37" s="19">
        <v>285.60000000000002</v>
      </c>
      <c r="J37" s="19">
        <f t="shared" si="5"/>
        <v>5712</v>
      </c>
      <c r="K37" s="14"/>
      <c r="L37" s="14"/>
      <c r="M37" s="19">
        <f t="shared" si="6"/>
        <v>5712</v>
      </c>
      <c r="N37" s="14"/>
      <c r="O37" s="14"/>
      <c r="P37" s="22"/>
    </row>
    <row r="38" spans="1:16" s="66" customFormat="1" ht="26.1" customHeight="1" x14ac:dyDescent="0.25">
      <c r="A38" s="14">
        <v>6</v>
      </c>
      <c r="B38" s="18" t="s">
        <v>146</v>
      </c>
      <c r="C38" s="14"/>
      <c r="D38" s="10" t="s">
        <v>35</v>
      </c>
      <c r="E38" s="14">
        <v>23</v>
      </c>
      <c r="F38" s="14">
        <f t="shared" si="4"/>
        <v>23</v>
      </c>
      <c r="G38" s="14"/>
      <c r="H38" s="14"/>
      <c r="I38" s="19">
        <v>2023</v>
      </c>
      <c r="J38" s="19">
        <f t="shared" si="5"/>
        <v>46529</v>
      </c>
      <c r="K38" s="14"/>
      <c r="L38" s="14"/>
      <c r="M38" s="19">
        <f t="shared" si="6"/>
        <v>46529</v>
      </c>
      <c r="N38" s="14"/>
      <c r="O38" s="14"/>
      <c r="P38" s="22"/>
    </row>
    <row r="39" spans="1:16" s="66" customFormat="1" ht="26.1" customHeight="1" x14ac:dyDescent="0.25">
      <c r="A39" s="14">
        <v>7</v>
      </c>
      <c r="B39" s="18" t="s">
        <v>147</v>
      </c>
      <c r="C39" s="14"/>
      <c r="D39" s="10" t="s">
        <v>35</v>
      </c>
      <c r="E39" s="14">
        <v>10</v>
      </c>
      <c r="F39" s="14">
        <f t="shared" si="4"/>
        <v>10</v>
      </c>
      <c r="G39" s="14"/>
      <c r="H39" s="14"/>
      <c r="I39" s="19">
        <v>1868.3</v>
      </c>
      <c r="J39" s="19">
        <f t="shared" si="5"/>
        <v>18683</v>
      </c>
      <c r="K39" s="14"/>
      <c r="L39" s="14"/>
      <c r="M39" s="19">
        <f t="shared" si="6"/>
        <v>18683</v>
      </c>
      <c r="N39" s="14"/>
      <c r="O39" s="14"/>
      <c r="P39" s="22"/>
    </row>
    <row r="40" spans="1:16" s="66" customFormat="1" ht="26.1" customHeight="1" x14ac:dyDescent="0.25">
      <c r="A40" s="14">
        <v>8</v>
      </c>
      <c r="B40" s="18" t="s">
        <v>149</v>
      </c>
      <c r="C40" s="14"/>
      <c r="D40" s="10" t="s">
        <v>35</v>
      </c>
      <c r="E40" s="14">
        <v>24</v>
      </c>
      <c r="F40" s="14">
        <f t="shared" si="4"/>
        <v>24</v>
      </c>
      <c r="G40" s="14"/>
      <c r="H40" s="14"/>
      <c r="I40" s="19">
        <v>952</v>
      </c>
      <c r="J40" s="19">
        <f t="shared" si="5"/>
        <v>22848</v>
      </c>
      <c r="K40" s="14"/>
      <c r="L40" s="14"/>
      <c r="M40" s="19">
        <f t="shared" si="6"/>
        <v>22848</v>
      </c>
      <c r="N40" s="14"/>
      <c r="O40" s="14"/>
      <c r="P40" s="22"/>
    </row>
    <row r="41" spans="1:16" s="66" customFormat="1" ht="26.1" customHeight="1" x14ac:dyDescent="0.25">
      <c r="A41" s="14">
        <v>9</v>
      </c>
      <c r="B41" s="18" t="s">
        <v>150</v>
      </c>
      <c r="C41" s="14"/>
      <c r="D41" s="10" t="s">
        <v>35</v>
      </c>
      <c r="E41" s="14">
        <v>8</v>
      </c>
      <c r="F41" s="14">
        <f t="shared" si="4"/>
        <v>8</v>
      </c>
      <c r="G41" s="14"/>
      <c r="H41" s="14"/>
      <c r="I41" s="19">
        <v>1011.5</v>
      </c>
      <c r="J41" s="19">
        <f t="shared" si="5"/>
        <v>8092</v>
      </c>
      <c r="K41" s="14"/>
      <c r="L41" s="14"/>
      <c r="M41" s="19">
        <f t="shared" si="6"/>
        <v>8092</v>
      </c>
      <c r="N41" s="14"/>
      <c r="O41" s="14"/>
      <c r="P41" s="22"/>
    </row>
    <row r="42" spans="1:16" s="66" customFormat="1" ht="26.1" customHeight="1" x14ac:dyDescent="0.25">
      <c r="A42" s="14">
        <v>10</v>
      </c>
      <c r="B42" s="11" t="s">
        <v>148</v>
      </c>
      <c r="C42" s="44"/>
      <c r="D42" s="10" t="s">
        <v>35</v>
      </c>
      <c r="E42" s="15">
        <v>80</v>
      </c>
      <c r="F42" s="14">
        <f>E42</f>
        <v>80</v>
      </c>
      <c r="G42" s="14"/>
      <c r="H42" s="14"/>
      <c r="I42" s="45">
        <v>41.65</v>
      </c>
      <c r="J42" s="19">
        <f t="shared" si="5"/>
        <v>3332</v>
      </c>
      <c r="K42" s="14"/>
      <c r="L42" s="14"/>
      <c r="M42" s="19">
        <f t="shared" si="6"/>
        <v>3332</v>
      </c>
      <c r="N42" s="14"/>
      <c r="O42" s="14"/>
      <c r="P42" s="22"/>
    </row>
    <row r="43" spans="1:16" s="66" customFormat="1" ht="24.95" customHeight="1" x14ac:dyDescent="0.25">
      <c r="A43" s="81" t="s">
        <v>19</v>
      </c>
      <c r="B43" s="81"/>
      <c r="C43" s="14"/>
      <c r="D43" s="14"/>
      <c r="E43" s="14"/>
      <c r="F43" s="14"/>
      <c r="G43" s="14"/>
      <c r="H43" s="14"/>
      <c r="I43" s="19"/>
      <c r="J43" s="19"/>
      <c r="K43" s="14"/>
      <c r="L43" s="14"/>
      <c r="M43" s="47">
        <f>SUM(M33:M42)</f>
        <v>281696.8</v>
      </c>
      <c r="N43" s="14"/>
      <c r="O43" s="14"/>
      <c r="P43" s="22"/>
    </row>
    <row r="44" spans="1:16" s="66" customFormat="1" ht="24.95" customHeight="1" x14ac:dyDescent="0.25">
      <c r="A44" s="81" t="s">
        <v>20</v>
      </c>
      <c r="B44" s="81"/>
      <c r="C44" s="14"/>
      <c r="D44" s="14"/>
      <c r="E44" s="14"/>
      <c r="F44" s="14"/>
      <c r="G44" s="14"/>
      <c r="H44" s="14"/>
      <c r="I44" s="19"/>
      <c r="J44" s="19"/>
      <c r="K44" s="14"/>
      <c r="L44" s="14"/>
      <c r="M44" s="47">
        <f>M43</f>
        <v>281696.8</v>
      </c>
      <c r="N44" s="14"/>
      <c r="O44" s="14"/>
      <c r="P44" s="22"/>
    </row>
    <row r="45" spans="1:16" s="66" customFormat="1" ht="24.95" customHeight="1" x14ac:dyDescent="0.25">
      <c r="A45" s="79"/>
      <c r="B45" s="79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22"/>
    </row>
    <row r="46" spans="1:16" s="66" customFormat="1" ht="30" customHeight="1" x14ac:dyDescent="0.25">
      <c r="A46" s="79"/>
      <c r="B46" s="79"/>
      <c r="C46" s="80"/>
      <c r="D46" s="80"/>
      <c r="E46" s="80"/>
      <c r="F46" s="80"/>
      <c r="G46" s="80"/>
      <c r="H46" s="80"/>
      <c r="I46" s="65"/>
      <c r="J46" s="65"/>
      <c r="K46" s="80"/>
      <c r="L46" s="80"/>
      <c r="M46" s="67"/>
      <c r="N46" s="78"/>
      <c r="O46" s="78"/>
      <c r="P46" s="22"/>
    </row>
    <row r="47" spans="1:16" s="66" customFormat="1" ht="30" customHeight="1" x14ac:dyDescent="0.25">
      <c r="A47" s="77"/>
      <c r="B47" s="85"/>
      <c r="C47" s="78"/>
      <c r="D47" s="86"/>
      <c r="E47" s="78"/>
      <c r="F47" s="86"/>
      <c r="G47" s="78"/>
      <c r="H47" s="86"/>
      <c r="I47" s="68"/>
      <c r="J47" s="69"/>
      <c r="K47" s="78"/>
      <c r="L47" s="86"/>
      <c r="M47" s="69"/>
      <c r="N47" s="78"/>
      <c r="O47" s="86"/>
      <c r="P47" s="22"/>
    </row>
    <row r="48" spans="1:16" s="66" customFormat="1" ht="21.95" customHeight="1" x14ac:dyDescent="0.25">
      <c r="A48" s="87" t="s">
        <v>21</v>
      </c>
      <c r="B48" s="82"/>
      <c r="C48" s="87" t="s">
        <v>22</v>
      </c>
      <c r="D48" s="82"/>
      <c r="E48" s="82"/>
      <c r="F48" s="82"/>
      <c r="G48" s="82"/>
      <c r="H48" s="82"/>
      <c r="I48" s="82"/>
      <c r="J48" s="88" t="s">
        <v>176</v>
      </c>
      <c r="K48" s="89"/>
      <c r="L48" s="89"/>
      <c r="M48" s="89"/>
      <c r="N48" s="90"/>
      <c r="O48" s="91">
        <v>2</v>
      </c>
      <c r="P48" s="22"/>
    </row>
    <row r="49" spans="1:16" s="66" customFormat="1" ht="30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92" t="s">
        <v>175</v>
      </c>
      <c r="K49" s="92"/>
      <c r="L49" s="92"/>
      <c r="M49" s="92"/>
      <c r="N49" s="92"/>
      <c r="O49" s="91"/>
      <c r="P49" s="22"/>
    </row>
    <row r="50" spans="1:16" s="66" customFormat="1" ht="18" customHeight="1" x14ac:dyDescent="0.25">
      <c r="A50" s="82" t="s">
        <v>1</v>
      </c>
      <c r="B50" s="83" t="s">
        <v>2</v>
      </c>
      <c r="C50" s="84" t="s">
        <v>3</v>
      </c>
      <c r="D50" s="82" t="s">
        <v>4</v>
      </c>
      <c r="E50" s="83" t="s">
        <v>5</v>
      </c>
      <c r="F50" s="83"/>
      <c r="G50" s="83"/>
      <c r="H50" s="83"/>
      <c r="I50" s="82" t="s">
        <v>6</v>
      </c>
      <c r="J50" s="83" t="s">
        <v>7</v>
      </c>
      <c r="K50" s="83"/>
      <c r="L50" s="83"/>
      <c r="M50" s="82" t="s">
        <v>8</v>
      </c>
      <c r="N50" s="83" t="s">
        <v>9</v>
      </c>
      <c r="O50" s="83"/>
      <c r="P50" s="22"/>
    </row>
    <row r="51" spans="1:16" s="66" customFormat="1" ht="18" customHeight="1" x14ac:dyDescent="0.25">
      <c r="A51" s="82"/>
      <c r="B51" s="83"/>
      <c r="C51" s="84"/>
      <c r="D51" s="82"/>
      <c r="E51" s="83" t="s">
        <v>10</v>
      </c>
      <c r="F51" s="83"/>
      <c r="G51" s="83" t="s">
        <v>0</v>
      </c>
      <c r="H51" s="83"/>
      <c r="I51" s="82"/>
      <c r="J51" s="83" t="s">
        <v>11</v>
      </c>
      <c r="K51" s="83" t="s">
        <v>12</v>
      </c>
      <c r="L51" s="83"/>
      <c r="M51" s="82"/>
      <c r="N51" s="83" t="s">
        <v>13</v>
      </c>
      <c r="O51" s="82" t="s">
        <v>14</v>
      </c>
      <c r="P51" s="22"/>
    </row>
    <row r="52" spans="1:16" s="66" customFormat="1" ht="18" customHeight="1" x14ac:dyDescent="0.25">
      <c r="A52" s="82"/>
      <c r="B52" s="83"/>
      <c r="C52" s="84"/>
      <c r="D52" s="82"/>
      <c r="E52" s="14" t="s">
        <v>15</v>
      </c>
      <c r="F52" s="14" t="s">
        <v>16</v>
      </c>
      <c r="G52" s="14" t="s">
        <v>17</v>
      </c>
      <c r="H52" s="14" t="s">
        <v>18</v>
      </c>
      <c r="I52" s="82"/>
      <c r="J52" s="83"/>
      <c r="K52" s="14" t="s">
        <v>17</v>
      </c>
      <c r="L52" s="14" t="s">
        <v>18</v>
      </c>
      <c r="M52" s="82"/>
      <c r="N52" s="83"/>
      <c r="O52" s="82"/>
      <c r="P52" s="22"/>
    </row>
    <row r="53" spans="1:16" s="66" customFormat="1" ht="12.95" customHeight="1" x14ac:dyDescent="0.25">
      <c r="A53" s="43">
        <v>0</v>
      </c>
      <c r="B53" s="21">
        <v>1</v>
      </c>
      <c r="C53" s="21">
        <v>2</v>
      </c>
      <c r="D53" s="21">
        <v>3</v>
      </c>
      <c r="E53" s="21">
        <v>4</v>
      </c>
      <c r="F53" s="21">
        <v>5</v>
      </c>
      <c r="G53" s="21">
        <v>6</v>
      </c>
      <c r="H53" s="21">
        <v>7</v>
      </c>
      <c r="I53" s="21">
        <v>8</v>
      </c>
      <c r="J53" s="21">
        <v>9</v>
      </c>
      <c r="K53" s="21">
        <v>10</v>
      </c>
      <c r="L53" s="21">
        <v>11</v>
      </c>
      <c r="M53" s="21">
        <v>12</v>
      </c>
      <c r="N53" s="21">
        <v>13</v>
      </c>
      <c r="O53" s="21">
        <v>14</v>
      </c>
      <c r="P53" s="22"/>
    </row>
    <row r="54" spans="1:16" s="66" customFormat="1" ht="26.1" customHeight="1" x14ac:dyDescent="0.25">
      <c r="A54" s="14">
        <v>11</v>
      </c>
      <c r="B54" s="18" t="s">
        <v>151</v>
      </c>
      <c r="C54" s="14"/>
      <c r="D54" s="10" t="s">
        <v>35</v>
      </c>
      <c r="E54" s="14">
        <v>8</v>
      </c>
      <c r="F54" s="14">
        <f t="shared" ref="F54:F63" si="7">E54</f>
        <v>8</v>
      </c>
      <c r="G54" s="14"/>
      <c r="H54" s="14"/>
      <c r="I54" s="19">
        <v>1426.81</v>
      </c>
      <c r="J54" s="19">
        <f>SUM(E54*I54)</f>
        <v>11414.48</v>
      </c>
      <c r="K54" s="14"/>
      <c r="L54" s="14"/>
      <c r="M54" s="19">
        <f>J54</f>
        <v>11414.48</v>
      </c>
      <c r="N54" s="14"/>
      <c r="O54" s="14"/>
      <c r="P54" s="22"/>
    </row>
    <row r="55" spans="1:16" s="66" customFormat="1" ht="26.1" customHeight="1" x14ac:dyDescent="0.25">
      <c r="A55" s="14">
        <v>12</v>
      </c>
      <c r="B55" s="18" t="s">
        <v>36</v>
      </c>
      <c r="C55" s="14"/>
      <c r="D55" s="10" t="s">
        <v>35</v>
      </c>
      <c r="E55" s="14">
        <v>4</v>
      </c>
      <c r="F55" s="14">
        <f t="shared" si="7"/>
        <v>4</v>
      </c>
      <c r="G55" s="14"/>
      <c r="H55" s="14"/>
      <c r="I55" s="19">
        <v>952</v>
      </c>
      <c r="J55" s="19">
        <f>SUM(E55*I55)</f>
        <v>3808</v>
      </c>
      <c r="K55" s="14"/>
      <c r="L55" s="14"/>
      <c r="M55" s="19">
        <f>J55</f>
        <v>3808</v>
      </c>
      <c r="N55" s="14"/>
      <c r="O55" s="14"/>
      <c r="P55" s="22"/>
    </row>
    <row r="56" spans="1:16" s="66" customFormat="1" ht="26.1" customHeight="1" x14ac:dyDescent="0.25">
      <c r="A56" s="14">
        <v>13</v>
      </c>
      <c r="B56" s="18" t="s">
        <v>152</v>
      </c>
      <c r="C56" s="14"/>
      <c r="D56" s="10" t="s">
        <v>35</v>
      </c>
      <c r="E56" s="14">
        <v>2</v>
      </c>
      <c r="F56" s="14">
        <f t="shared" si="7"/>
        <v>2</v>
      </c>
      <c r="G56" s="14"/>
      <c r="H56" s="14"/>
      <c r="I56" s="19">
        <v>2082.5</v>
      </c>
      <c r="J56" s="19">
        <f t="shared" ref="J56:J63" si="8">SUM(E56*I56)</f>
        <v>4165</v>
      </c>
      <c r="K56" s="14"/>
      <c r="L56" s="14"/>
      <c r="M56" s="19">
        <f t="shared" ref="M56:M63" si="9">J56</f>
        <v>4165</v>
      </c>
      <c r="N56" s="14"/>
      <c r="O56" s="14"/>
      <c r="P56" s="22"/>
    </row>
    <row r="57" spans="1:16" s="66" customFormat="1" ht="26.1" customHeight="1" x14ac:dyDescent="0.25">
      <c r="A57" s="14">
        <v>14</v>
      </c>
      <c r="B57" s="18" t="s">
        <v>153</v>
      </c>
      <c r="C57" s="14"/>
      <c r="D57" s="10" t="s">
        <v>35</v>
      </c>
      <c r="E57" s="14">
        <v>24</v>
      </c>
      <c r="F57" s="14">
        <f t="shared" si="7"/>
        <v>24</v>
      </c>
      <c r="G57" s="14"/>
      <c r="H57" s="14"/>
      <c r="I57" s="19">
        <v>470.05</v>
      </c>
      <c r="J57" s="19">
        <f t="shared" si="8"/>
        <v>11281.2</v>
      </c>
      <c r="K57" s="14"/>
      <c r="L57" s="14"/>
      <c r="M57" s="19">
        <f t="shared" si="9"/>
        <v>11281.2</v>
      </c>
      <c r="N57" s="14"/>
      <c r="O57" s="14"/>
      <c r="P57" s="22"/>
    </row>
    <row r="58" spans="1:16" s="66" customFormat="1" ht="26.1" customHeight="1" x14ac:dyDescent="0.25">
      <c r="A58" s="14">
        <v>15</v>
      </c>
      <c r="B58" s="18" t="s">
        <v>154</v>
      </c>
      <c r="C58" s="14"/>
      <c r="D58" s="10" t="s">
        <v>35</v>
      </c>
      <c r="E58" s="14">
        <v>52</v>
      </c>
      <c r="F58" s="14">
        <f t="shared" si="7"/>
        <v>52</v>
      </c>
      <c r="G58" s="14"/>
      <c r="H58" s="14"/>
      <c r="I58" s="19">
        <v>243.95</v>
      </c>
      <c r="J58" s="19">
        <f t="shared" si="8"/>
        <v>12685.4</v>
      </c>
      <c r="K58" s="14"/>
      <c r="L58" s="14"/>
      <c r="M58" s="19">
        <f t="shared" si="9"/>
        <v>12685.4</v>
      </c>
      <c r="N58" s="14"/>
      <c r="O58" s="14"/>
      <c r="P58" s="22"/>
    </row>
    <row r="59" spans="1:16" s="66" customFormat="1" ht="26.1" customHeight="1" x14ac:dyDescent="0.25">
      <c r="A59" s="14">
        <v>16</v>
      </c>
      <c r="B59" s="18" t="s">
        <v>155</v>
      </c>
      <c r="C59" s="14"/>
      <c r="D59" s="10" t="s">
        <v>35</v>
      </c>
      <c r="E59" s="14">
        <v>7</v>
      </c>
      <c r="F59" s="14">
        <f t="shared" si="7"/>
        <v>7</v>
      </c>
      <c r="G59" s="14"/>
      <c r="H59" s="14"/>
      <c r="I59" s="19">
        <v>928.2</v>
      </c>
      <c r="J59" s="19">
        <f t="shared" ref="J59:J62" si="10">SUM(E59*I59)</f>
        <v>6497.4000000000005</v>
      </c>
      <c r="K59" s="14"/>
      <c r="L59" s="14"/>
      <c r="M59" s="19">
        <f t="shared" ref="M59:M62" si="11">J59</f>
        <v>6497.4000000000005</v>
      </c>
      <c r="N59" s="14"/>
      <c r="O59" s="14"/>
      <c r="P59" s="22"/>
    </row>
    <row r="60" spans="1:16" s="66" customFormat="1" ht="26.1" customHeight="1" x14ac:dyDescent="0.25">
      <c r="A60" s="14">
        <v>17</v>
      </c>
      <c r="B60" s="18" t="s">
        <v>27</v>
      </c>
      <c r="C60" s="14"/>
      <c r="D60" s="10" t="s">
        <v>35</v>
      </c>
      <c r="E60" s="14">
        <v>2</v>
      </c>
      <c r="F60" s="14">
        <f t="shared" si="7"/>
        <v>2</v>
      </c>
      <c r="G60" s="14"/>
      <c r="H60" s="14"/>
      <c r="I60" s="19">
        <v>285.60000000000002</v>
      </c>
      <c r="J60" s="19">
        <f t="shared" si="10"/>
        <v>571.20000000000005</v>
      </c>
      <c r="K60" s="14"/>
      <c r="L60" s="14"/>
      <c r="M60" s="19">
        <f t="shared" si="11"/>
        <v>571.20000000000005</v>
      </c>
      <c r="N60" s="14"/>
      <c r="O60" s="14"/>
      <c r="P60" s="22"/>
    </row>
    <row r="61" spans="1:16" s="66" customFormat="1" ht="26.1" customHeight="1" x14ac:dyDescent="0.25">
      <c r="A61" s="14">
        <v>18</v>
      </c>
      <c r="B61" s="18" t="s">
        <v>156</v>
      </c>
      <c r="C61" s="14"/>
      <c r="D61" s="10" t="s">
        <v>35</v>
      </c>
      <c r="E61" s="14">
        <v>1</v>
      </c>
      <c r="F61" s="14">
        <f t="shared" si="7"/>
        <v>1</v>
      </c>
      <c r="G61" s="14"/>
      <c r="H61" s="14"/>
      <c r="I61" s="19">
        <v>1948.03</v>
      </c>
      <c r="J61" s="19">
        <f t="shared" si="10"/>
        <v>1948.03</v>
      </c>
      <c r="K61" s="14"/>
      <c r="L61" s="14"/>
      <c r="M61" s="19">
        <f t="shared" si="11"/>
        <v>1948.03</v>
      </c>
      <c r="N61" s="14"/>
      <c r="O61" s="14"/>
      <c r="P61" s="22"/>
    </row>
    <row r="62" spans="1:16" s="66" customFormat="1" ht="26.1" customHeight="1" x14ac:dyDescent="0.25">
      <c r="A62" s="14">
        <v>19</v>
      </c>
      <c r="B62" s="18" t="s">
        <v>157</v>
      </c>
      <c r="C62" s="14"/>
      <c r="D62" s="10" t="s">
        <v>35</v>
      </c>
      <c r="E62" s="14">
        <v>13</v>
      </c>
      <c r="F62" s="14">
        <f t="shared" si="7"/>
        <v>13</v>
      </c>
      <c r="G62" s="14"/>
      <c r="H62" s="14"/>
      <c r="I62" s="19">
        <v>755.65</v>
      </c>
      <c r="J62" s="19">
        <f t="shared" si="10"/>
        <v>9823.4499999999989</v>
      </c>
      <c r="K62" s="14"/>
      <c r="L62" s="14"/>
      <c r="M62" s="19">
        <f t="shared" si="11"/>
        <v>9823.4499999999989</v>
      </c>
      <c r="N62" s="14"/>
      <c r="O62" s="14"/>
      <c r="P62" s="22"/>
    </row>
    <row r="63" spans="1:16" s="66" customFormat="1" ht="26.1" customHeight="1" x14ac:dyDescent="0.25">
      <c r="A63" s="14">
        <v>20</v>
      </c>
      <c r="B63" s="18" t="s">
        <v>158</v>
      </c>
      <c r="C63" s="14"/>
      <c r="D63" s="10" t="s">
        <v>35</v>
      </c>
      <c r="E63" s="14">
        <v>26</v>
      </c>
      <c r="F63" s="14">
        <f t="shared" si="7"/>
        <v>26</v>
      </c>
      <c r="G63" s="14"/>
      <c r="H63" s="14"/>
      <c r="I63" s="19">
        <v>243.95</v>
      </c>
      <c r="J63" s="19">
        <f t="shared" si="8"/>
        <v>6342.7</v>
      </c>
      <c r="K63" s="14"/>
      <c r="L63" s="14"/>
      <c r="M63" s="19">
        <f t="shared" si="9"/>
        <v>6342.7</v>
      </c>
      <c r="N63" s="14"/>
      <c r="O63" s="14"/>
      <c r="P63" s="22"/>
    </row>
    <row r="64" spans="1:16" s="66" customFormat="1" ht="24.95" customHeight="1" x14ac:dyDescent="0.25">
      <c r="A64" s="81" t="s">
        <v>19</v>
      </c>
      <c r="B64" s="81"/>
      <c r="C64" s="14"/>
      <c r="D64" s="14"/>
      <c r="E64" s="14"/>
      <c r="F64" s="14"/>
      <c r="G64" s="14"/>
      <c r="H64" s="14"/>
      <c r="I64" s="19"/>
      <c r="J64" s="19"/>
      <c r="K64" s="14"/>
      <c r="L64" s="14"/>
      <c r="M64" s="47">
        <f>SUM(M54:M63)</f>
        <v>68536.86</v>
      </c>
      <c r="N64" s="14"/>
      <c r="O64" s="14"/>
      <c r="P64" s="22"/>
    </row>
    <row r="65" spans="1:16" s="66" customFormat="1" ht="24.95" customHeight="1" x14ac:dyDescent="0.25">
      <c r="A65" s="81" t="s">
        <v>20</v>
      </c>
      <c r="B65" s="81"/>
      <c r="C65" s="14"/>
      <c r="D65" s="14"/>
      <c r="E65" s="14"/>
      <c r="F65" s="14"/>
      <c r="G65" s="14"/>
      <c r="H65" s="14"/>
      <c r="I65" s="19"/>
      <c r="J65" s="19"/>
      <c r="K65" s="14"/>
      <c r="L65" s="14"/>
      <c r="M65" s="47">
        <f>SUM(M43,M64)</f>
        <v>350233.66</v>
      </c>
      <c r="N65" s="14"/>
      <c r="O65" s="14"/>
      <c r="P65" s="22"/>
    </row>
    <row r="66" spans="1:16" s="66" customFormat="1" ht="24.95" customHeight="1" x14ac:dyDescent="0.25">
      <c r="A66" s="79"/>
      <c r="B66" s="79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22"/>
    </row>
    <row r="67" spans="1:16" s="66" customFormat="1" ht="30" customHeight="1" x14ac:dyDescent="0.25">
      <c r="A67" s="79"/>
      <c r="B67" s="79"/>
      <c r="C67" s="80"/>
      <c r="D67" s="80"/>
      <c r="E67" s="80"/>
      <c r="F67" s="80"/>
      <c r="G67" s="80"/>
      <c r="H67" s="80"/>
      <c r="I67" s="65"/>
      <c r="J67" s="65"/>
      <c r="K67" s="80"/>
      <c r="L67" s="80"/>
      <c r="M67" s="67"/>
      <c r="N67" s="78"/>
      <c r="O67" s="78"/>
      <c r="P67" s="22"/>
    </row>
    <row r="68" spans="1:16" s="66" customFormat="1" ht="30" customHeight="1" x14ac:dyDescent="0.25">
      <c r="A68" s="77"/>
      <c r="B68" s="85"/>
      <c r="C68" s="78"/>
      <c r="D68" s="86"/>
      <c r="E68" s="78"/>
      <c r="F68" s="86"/>
      <c r="G68" s="78"/>
      <c r="H68" s="86"/>
      <c r="I68" s="68"/>
      <c r="J68" s="69"/>
      <c r="K68" s="78"/>
      <c r="L68" s="86"/>
      <c r="M68" s="69"/>
      <c r="N68" s="78"/>
      <c r="O68" s="86"/>
      <c r="P68" s="22"/>
    </row>
    <row r="69" spans="1:16" s="66" customFormat="1" ht="21.95" customHeight="1" x14ac:dyDescent="0.25">
      <c r="A69" s="87" t="s">
        <v>21</v>
      </c>
      <c r="B69" s="82"/>
      <c r="C69" s="87" t="s">
        <v>22</v>
      </c>
      <c r="D69" s="82"/>
      <c r="E69" s="82"/>
      <c r="F69" s="82"/>
      <c r="G69" s="82"/>
      <c r="H69" s="82"/>
      <c r="I69" s="82"/>
      <c r="J69" s="88" t="s">
        <v>176</v>
      </c>
      <c r="K69" s="89"/>
      <c r="L69" s="89"/>
      <c r="M69" s="89"/>
      <c r="N69" s="90"/>
      <c r="O69" s="91">
        <v>3</v>
      </c>
      <c r="P69" s="22"/>
    </row>
    <row r="70" spans="1:16" s="66" customFormat="1" ht="30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92" t="s">
        <v>175</v>
      </c>
      <c r="K70" s="92"/>
      <c r="L70" s="92"/>
      <c r="M70" s="92"/>
      <c r="N70" s="92"/>
      <c r="O70" s="91"/>
      <c r="P70" s="22"/>
    </row>
    <row r="71" spans="1:16" s="66" customFormat="1" ht="18" customHeight="1" x14ac:dyDescent="0.25">
      <c r="A71" s="82" t="s">
        <v>1</v>
      </c>
      <c r="B71" s="83" t="s">
        <v>2</v>
      </c>
      <c r="C71" s="84" t="s">
        <v>3</v>
      </c>
      <c r="D71" s="82" t="s">
        <v>4</v>
      </c>
      <c r="E71" s="83" t="s">
        <v>5</v>
      </c>
      <c r="F71" s="83"/>
      <c r="G71" s="83"/>
      <c r="H71" s="83"/>
      <c r="I71" s="82" t="s">
        <v>6</v>
      </c>
      <c r="J71" s="83" t="s">
        <v>7</v>
      </c>
      <c r="K71" s="83"/>
      <c r="L71" s="83"/>
      <c r="M71" s="82" t="s">
        <v>8</v>
      </c>
      <c r="N71" s="83" t="s">
        <v>9</v>
      </c>
      <c r="O71" s="83"/>
      <c r="P71" s="22"/>
    </row>
    <row r="72" spans="1:16" s="66" customFormat="1" ht="18" customHeight="1" x14ac:dyDescent="0.25">
      <c r="A72" s="82"/>
      <c r="B72" s="83"/>
      <c r="C72" s="84"/>
      <c r="D72" s="82"/>
      <c r="E72" s="83" t="s">
        <v>10</v>
      </c>
      <c r="F72" s="83"/>
      <c r="G72" s="83" t="s">
        <v>0</v>
      </c>
      <c r="H72" s="83"/>
      <c r="I72" s="82"/>
      <c r="J72" s="83" t="s">
        <v>11</v>
      </c>
      <c r="K72" s="83" t="s">
        <v>12</v>
      </c>
      <c r="L72" s="83"/>
      <c r="M72" s="82"/>
      <c r="N72" s="83" t="s">
        <v>13</v>
      </c>
      <c r="O72" s="82" t="s">
        <v>14</v>
      </c>
      <c r="P72" s="22"/>
    </row>
    <row r="73" spans="1:16" s="66" customFormat="1" ht="18" customHeight="1" x14ac:dyDescent="0.25">
      <c r="A73" s="82"/>
      <c r="B73" s="83"/>
      <c r="C73" s="84"/>
      <c r="D73" s="82"/>
      <c r="E73" s="14" t="s">
        <v>15</v>
      </c>
      <c r="F73" s="14" t="s">
        <v>16</v>
      </c>
      <c r="G73" s="14" t="s">
        <v>17</v>
      </c>
      <c r="H73" s="14" t="s">
        <v>18</v>
      </c>
      <c r="I73" s="82"/>
      <c r="J73" s="83"/>
      <c r="K73" s="14" t="s">
        <v>17</v>
      </c>
      <c r="L73" s="14" t="s">
        <v>18</v>
      </c>
      <c r="M73" s="82"/>
      <c r="N73" s="83"/>
      <c r="O73" s="82"/>
      <c r="P73" s="22"/>
    </row>
    <row r="74" spans="1:16" s="66" customFormat="1" ht="12.95" customHeight="1" x14ac:dyDescent="0.25">
      <c r="A74" s="43">
        <v>0</v>
      </c>
      <c r="B74" s="21">
        <v>1</v>
      </c>
      <c r="C74" s="21">
        <v>2</v>
      </c>
      <c r="D74" s="21">
        <v>3</v>
      </c>
      <c r="E74" s="21">
        <v>4</v>
      </c>
      <c r="F74" s="21">
        <v>5</v>
      </c>
      <c r="G74" s="21">
        <v>6</v>
      </c>
      <c r="H74" s="21">
        <v>7</v>
      </c>
      <c r="I74" s="21">
        <v>8</v>
      </c>
      <c r="J74" s="21">
        <v>9</v>
      </c>
      <c r="K74" s="21">
        <v>10</v>
      </c>
      <c r="L74" s="21">
        <v>11</v>
      </c>
      <c r="M74" s="21">
        <v>12</v>
      </c>
      <c r="N74" s="21">
        <v>13</v>
      </c>
      <c r="O74" s="21">
        <v>14</v>
      </c>
      <c r="P74" s="22"/>
    </row>
    <row r="75" spans="1:16" s="66" customFormat="1" ht="26.1" customHeight="1" x14ac:dyDescent="0.25">
      <c r="A75" s="14">
        <v>21</v>
      </c>
      <c r="B75" s="11" t="s">
        <v>24</v>
      </c>
      <c r="C75" s="44"/>
      <c r="D75" s="10" t="s">
        <v>35</v>
      </c>
      <c r="E75" s="15">
        <v>1</v>
      </c>
      <c r="F75" s="14">
        <f>E75</f>
        <v>1</v>
      </c>
      <c r="G75" s="14"/>
      <c r="H75" s="14"/>
      <c r="I75" s="45">
        <v>1904</v>
      </c>
      <c r="J75" s="19">
        <f>SUM(E75*I75)</f>
        <v>1904</v>
      </c>
      <c r="K75" s="14"/>
      <c r="L75" s="14"/>
      <c r="M75" s="19">
        <f>J75</f>
        <v>1904</v>
      </c>
      <c r="N75" s="14"/>
      <c r="O75" s="14"/>
      <c r="P75" s="22"/>
    </row>
    <row r="76" spans="1:16" s="66" customFormat="1" ht="26.1" customHeight="1" x14ac:dyDescent="0.25">
      <c r="A76" s="14">
        <v>22</v>
      </c>
      <c r="B76" s="18" t="s">
        <v>159</v>
      </c>
      <c r="C76" s="14"/>
      <c r="D76" s="10" t="s">
        <v>35</v>
      </c>
      <c r="E76" s="14">
        <v>1</v>
      </c>
      <c r="F76" s="14">
        <f t="shared" ref="F76:F79" si="12">E76</f>
        <v>1</v>
      </c>
      <c r="G76" s="14"/>
      <c r="H76" s="14"/>
      <c r="I76" s="19">
        <v>1808.8</v>
      </c>
      <c r="J76" s="19">
        <f>SUM(E76*I76)</f>
        <v>1808.8</v>
      </c>
      <c r="K76" s="14"/>
      <c r="L76" s="14"/>
      <c r="M76" s="19">
        <f>J76</f>
        <v>1808.8</v>
      </c>
      <c r="N76" s="14"/>
      <c r="O76" s="14"/>
      <c r="P76" s="22"/>
    </row>
    <row r="77" spans="1:16" s="66" customFormat="1" ht="26.1" customHeight="1" x14ac:dyDescent="0.25">
      <c r="A77" s="14">
        <v>23</v>
      </c>
      <c r="B77" s="18" t="s">
        <v>160</v>
      </c>
      <c r="C77" s="14"/>
      <c r="D77" s="10" t="s">
        <v>35</v>
      </c>
      <c r="E77" s="14">
        <v>1</v>
      </c>
      <c r="F77" s="14">
        <f t="shared" si="12"/>
        <v>1</v>
      </c>
      <c r="G77" s="14"/>
      <c r="H77" s="14"/>
      <c r="I77" s="19">
        <v>354.62</v>
      </c>
      <c r="J77" s="19">
        <f t="shared" ref="J77:J82" si="13">SUM(E77*I77)</f>
        <v>354.62</v>
      </c>
      <c r="K77" s="14"/>
      <c r="L77" s="14"/>
      <c r="M77" s="19">
        <f t="shared" ref="M77:M82" si="14">J77</f>
        <v>354.62</v>
      </c>
      <c r="N77" s="14"/>
      <c r="O77" s="14"/>
      <c r="P77" s="22"/>
    </row>
    <row r="78" spans="1:16" s="66" customFormat="1" ht="26.1" customHeight="1" x14ac:dyDescent="0.25">
      <c r="A78" s="14">
        <v>24</v>
      </c>
      <c r="B78" s="18" t="s">
        <v>25</v>
      </c>
      <c r="C78" s="14"/>
      <c r="D78" s="10" t="s">
        <v>35</v>
      </c>
      <c r="E78" s="14">
        <v>13</v>
      </c>
      <c r="F78" s="14">
        <f t="shared" si="12"/>
        <v>13</v>
      </c>
      <c r="G78" s="14"/>
      <c r="H78" s="14"/>
      <c r="I78" s="19">
        <v>1309</v>
      </c>
      <c r="J78" s="19">
        <f t="shared" si="13"/>
        <v>17017</v>
      </c>
      <c r="K78" s="14"/>
      <c r="L78" s="14"/>
      <c r="M78" s="19">
        <f t="shared" si="14"/>
        <v>17017</v>
      </c>
      <c r="N78" s="14"/>
      <c r="O78" s="14"/>
      <c r="P78" s="22"/>
    </row>
    <row r="79" spans="1:16" s="66" customFormat="1" ht="26.1" customHeight="1" x14ac:dyDescent="0.25">
      <c r="A79" s="14">
        <v>25</v>
      </c>
      <c r="B79" s="42" t="s">
        <v>161</v>
      </c>
      <c r="C79" s="14"/>
      <c r="D79" s="10" t="s">
        <v>35</v>
      </c>
      <c r="E79" s="14">
        <v>8</v>
      </c>
      <c r="F79" s="14">
        <f t="shared" si="12"/>
        <v>8</v>
      </c>
      <c r="G79" s="14"/>
      <c r="H79" s="14"/>
      <c r="I79" s="19">
        <v>1606.5</v>
      </c>
      <c r="J79" s="19">
        <f t="shared" si="13"/>
        <v>12852</v>
      </c>
      <c r="K79" s="14"/>
      <c r="L79" s="14"/>
      <c r="M79" s="19">
        <f t="shared" si="14"/>
        <v>12852</v>
      </c>
      <c r="N79" s="14"/>
      <c r="O79" s="14"/>
      <c r="P79" s="22"/>
    </row>
    <row r="80" spans="1:16" s="66" customFormat="1" ht="26.1" customHeight="1" x14ac:dyDescent="0.25">
      <c r="A80" s="14">
        <v>26</v>
      </c>
      <c r="B80" s="11" t="s">
        <v>162</v>
      </c>
      <c r="C80" s="44"/>
      <c r="D80" s="10" t="s">
        <v>35</v>
      </c>
      <c r="E80" s="20">
        <v>26</v>
      </c>
      <c r="F80" s="14">
        <f>E80</f>
        <v>26</v>
      </c>
      <c r="G80" s="14"/>
      <c r="H80" s="14"/>
      <c r="I80" s="45">
        <v>354.62</v>
      </c>
      <c r="J80" s="19">
        <f t="shared" si="13"/>
        <v>9220.1200000000008</v>
      </c>
      <c r="K80" s="14"/>
      <c r="L80" s="14"/>
      <c r="M80" s="19">
        <f t="shared" si="14"/>
        <v>9220.1200000000008</v>
      </c>
      <c r="N80" s="14"/>
      <c r="O80" s="14"/>
      <c r="P80" s="22"/>
    </row>
    <row r="81" spans="1:16" s="66" customFormat="1" ht="26.1" customHeight="1" x14ac:dyDescent="0.25">
      <c r="A81" s="14">
        <v>27</v>
      </c>
      <c r="B81" s="42" t="s">
        <v>38</v>
      </c>
      <c r="C81" s="14"/>
      <c r="D81" s="10" t="s">
        <v>35</v>
      </c>
      <c r="E81" s="14">
        <v>1</v>
      </c>
      <c r="F81" s="14">
        <f t="shared" ref="F81:F82" si="15">E81</f>
        <v>1</v>
      </c>
      <c r="G81" s="14"/>
      <c r="H81" s="14"/>
      <c r="I81" s="19">
        <v>773.5</v>
      </c>
      <c r="J81" s="19">
        <f t="shared" si="13"/>
        <v>773.5</v>
      </c>
      <c r="K81" s="14"/>
      <c r="L81" s="14"/>
      <c r="M81" s="19">
        <f t="shared" si="14"/>
        <v>773.5</v>
      </c>
      <c r="N81" s="14"/>
      <c r="O81" s="14"/>
      <c r="P81" s="22"/>
    </row>
    <row r="82" spans="1:16" s="66" customFormat="1" ht="26.1" customHeight="1" x14ac:dyDescent="0.25">
      <c r="A82" s="14">
        <v>28</v>
      </c>
      <c r="B82" s="42" t="s">
        <v>39</v>
      </c>
      <c r="C82" s="14"/>
      <c r="D82" s="10" t="s">
        <v>35</v>
      </c>
      <c r="E82" s="14">
        <v>2</v>
      </c>
      <c r="F82" s="14">
        <f t="shared" si="15"/>
        <v>2</v>
      </c>
      <c r="G82" s="14"/>
      <c r="H82" s="14"/>
      <c r="I82" s="19">
        <v>1725.5</v>
      </c>
      <c r="J82" s="19">
        <f t="shared" si="13"/>
        <v>3451</v>
      </c>
      <c r="K82" s="14"/>
      <c r="L82" s="14"/>
      <c r="M82" s="19">
        <f t="shared" si="14"/>
        <v>3451</v>
      </c>
      <c r="N82" s="14"/>
      <c r="O82" s="14"/>
      <c r="P82" s="22"/>
    </row>
    <row r="83" spans="1:16" s="66" customFormat="1" ht="26.1" customHeight="1" x14ac:dyDescent="0.25">
      <c r="A83" s="14"/>
      <c r="B83" s="42"/>
      <c r="C83" s="14"/>
      <c r="D83" s="10"/>
      <c r="E83" s="14"/>
      <c r="F83" s="14"/>
      <c r="G83" s="14"/>
      <c r="H83" s="14"/>
      <c r="I83" s="19"/>
      <c r="J83" s="19"/>
      <c r="K83" s="14"/>
      <c r="L83" s="14"/>
      <c r="M83" s="19"/>
      <c r="N83" s="14"/>
      <c r="O83" s="14"/>
      <c r="P83" s="22"/>
    </row>
    <row r="84" spans="1:16" s="66" customFormat="1" ht="26.1" customHeight="1" x14ac:dyDescent="0.25">
      <c r="A84" s="14"/>
      <c r="B84" s="42"/>
      <c r="C84" s="14"/>
      <c r="D84" s="10"/>
      <c r="E84" s="14"/>
      <c r="F84" s="14"/>
      <c r="G84" s="14"/>
      <c r="H84" s="14"/>
      <c r="I84" s="19"/>
      <c r="J84" s="19"/>
      <c r="K84" s="14"/>
      <c r="L84" s="14"/>
      <c r="M84" s="19"/>
      <c r="N84" s="14"/>
      <c r="O84" s="14"/>
      <c r="P84" s="22"/>
    </row>
    <row r="85" spans="1:16" s="66" customFormat="1" ht="24.95" customHeight="1" x14ac:dyDescent="0.25">
      <c r="A85" s="81" t="s">
        <v>19</v>
      </c>
      <c r="B85" s="81"/>
      <c r="C85" s="14"/>
      <c r="D85" s="14"/>
      <c r="E85" s="14"/>
      <c r="F85" s="14"/>
      <c r="G85" s="14"/>
      <c r="H85" s="14"/>
      <c r="I85" s="19"/>
      <c r="J85" s="19"/>
      <c r="K85" s="14"/>
      <c r="L85" s="14"/>
      <c r="M85" s="47">
        <f>SUM(M75:M84)</f>
        <v>47381.04</v>
      </c>
      <c r="N85" s="14"/>
      <c r="O85" s="14"/>
      <c r="P85" s="22"/>
    </row>
    <row r="86" spans="1:16" s="66" customFormat="1" ht="24.95" customHeight="1" x14ac:dyDescent="0.25">
      <c r="A86" s="81" t="s">
        <v>20</v>
      </c>
      <c r="B86" s="81"/>
      <c r="C86" s="14"/>
      <c r="D86" s="14"/>
      <c r="E86" s="14"/>
      <c r="F86" s="14"/>
      <c r="G86" s="14"/>
      <c r="H86" s="14"/>
      <c r="I86" s="19"/>
      <c r="J86" s="19"/>
      <c r="K86" s="14"/>
      <c r="L86" s="14"/>
      <c r="M86" s="47">
        <f>SUM(M43,M64,M85)</f>
        <v>397614.69999999995</v>
      </c>
      <c r="N86" s="14"/>
      <c r="O86" s="14"/>
      <c r="P86" s="22"/>
    </row>
    <row r="87" spans="1:16" s="66" customFormat="1" ht="24.95" customHeight="1" x14ac:dyDescent="0.25">
      <c r="A87" s="79"/>
      <c r="B87" s="79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22"/>
    </row>
    <row r="88" spans="1:16" s="66" customFormat="1" ht="30" customHeight="1" x14ac:dyDescent="0.25">
      <c r="A88" s="79"/>
      <c r="B88" s="79"/>
      <c r="C88" s="80"/>
      <c r="D88" s="80"/>
      <c r="E88" s="80"/>
      <c r="F88" s="80"/>
      <c r="G88" s="80"/>
      <c r="H88" s="80"/>
      <c r="I88" s="65"/>
      <c r="J88" s="65"/>
      <c r="K88" s="80"/>
      <c r="L88" s="80"/>
      <c r="M88" s="67"/>
      <c r="N88" s="78"/>
      <c r="O88" s="78"/>
      <c r="P88" s="22"/>
    </row>
    <row r="89" spans="1:16" s="66" customFormat="1" ht="30" customHeight="1" x14ac:dyDescent="0.25">
      <c r="A89" s="77"/>
      <c r="B89" s="77"/>
      <c r="C89" s="78"/>
      <c r="D89" s="78"/>
      <c r="E89" s="78"/>
      <c r="F89" s="78"/>
      <c r="G89" s="78"/>
      <c r="H89" s="78"/>
      <c r="I89" s="68"/>
      <c r="J89" s="69"/>
      <c r="K89" s="78"/>
      <c r="L89" s="78"/>
      <c r="M89" s="69"/>
      <c r="N89" s="78"/>
      <c r="O89" s="78"/>
      <c r="P89" s="22"/>
    </row>
    <row r="90" spans="1:16" s="66" customFormat="1" ht="26.1" customHeight="1" x14ac:dyDescent="0.25">
      <c r="A90" s="87" t="s">
        <v>21</v>
      </c>
      <c r="B90" s="82"/>
      <c r="C90" s="87" t="s">
        <v>22</v>
      </c>
      <c r="D90" s="82"/>
      <c r="E90" s="82"/>
      <c r="F90" s="82"/>
      <c r="G90" s="82"/>
      <c r="H90" s="82"/>
      <c r="I90" s="82"/>
      <c r="J90" s="88" t="s">
        <v>177</v>
      </c>
      <c r="K90" s="89"/>
      <c r="L90" s="89"/>
      <c r="M90" s="89"/>
      <c r="N90" s="90"/>
      <c r="O90" s="91">
        <v>1</v>
      </c>
      <c r="P90" s="22"/>
    </row>
    <row r="91" spans="1:16" s="66" customFormat="1" ht="30" customHeight="1" x14ac:dyDescent="0.25">
      <c r="A91" s="82"/>
      <c r="B91" s="82"/>
      <c r="C91" s="82"/>
      <c r="D91" s="82"/>
      <c r="E91" s="82"/>
      <c r="F91" s="82"/>
      <c r="G91" s="82"/>
      <c r="H91" s="82"/>
      <c r="I91" s="82"/>
      <c r="J91" s="92" t="s">
        <v>175</v>
      </c>
      <c r="K91" s="92"/>
      <c r="L91" s="92"/>
      <c r="M91" s="92"/>
      <c r="N91" s="92"/>
      <c r="O91" s="91"/>
      <c r="P91" s="22"/>
    </row>
    <row r="92" spans="1:16" s="66" customFormat="1" ht="18" customHeight="1" x14ac:dyDescent="0.25">
      <c r="A92" s="82" t="s">
        <v>1</v>
      </c>
      <c r="B92" s="83" t="s">
        <v>2</v>
      </c>
      <c r="C92" s="84" t="s">
        <v>3</v>
      </c>
      <c r="D92" s="82" t="s">
        <v>4</v>
      </c>
      <c r="E92" s="83" t="s">
        <v>5</v>
      </c>
      <c r="F92" s="83"/>
      <c r="G92" s="83"/>
      <c r="H92" s="83"/>
      <c r="I92" s="82" t="s">
        <v>6</v>
      </c>
      <c r="J92" s="83" t="s">
        <v>7</v>
      </c>
      <c r="K92" s="83"/>
      <c r="L92" s="83"/>
      <c r="M92" s="82" t="s">
        <v>8</v>
      </c>
      <c r="N92" s="83" t="s">
        <v>9</v>
      </c>
      <c r="O92" s="83"/>
      <c r="P92" s="22"/>
    </row>
    <row r="93" spans="1:16" s="66" customFormat="1" ht="18" customHeight="1" x14ac:dyDescent="0.25">
      <c r="A93" s="82"/>
      <c r="B93" s="83"/>
      <c r="C93" s="84"/>
      <c r="D93" s="82"/>
      <c r="E93" s="83" t="s">
        <v>10</v>
      </c>
      <c r="F93" s="83"/>
      <c r="G93" s="83" t="s">
        <v>0</v>
      </c>
      <c r="H93" s="83"/>
      <c r="I93" s="82"/>
      <c r="J93" s="83" t="s">
        <v>11</v>
      </c>
      <c r="K93" s="83" t="s">
        <v>12</v>
      </c>
      <c r="L93" s="83"/>
      <c r="M93" s="82"/>
      <c r="N93" s="83" t="s">
        <v>13</v>
      </c>
      <c r="O93" s="82" t="s">
        <v>14</v>
      </c>
      <c r="P93" s="22"/>
    </row>
    <row r="94" spans="1:16" s="66" customFormat="1" ht="18" customHeight="1" x14ac:dyDescent="0.25">
      <c r="A94" s="82"/>
      <c r="B94" s="83"/>
      <c r="C94" s="84"/>
      <c r="D94" s="82"/>
      <c r="E94" s="14" t="s">
        <v>15</v>
      </c>
      <c r="F94" s="14" t="s">
        <v>16</v>
      </c>
      <c r="G94" s="14" t="s">
        <v>17</v>
      </c>
      <c r="H94" s="14" t="s">
        <v>18</v>
      </c>
      <c r="I94" s="82"/>
      <c r="J94" s="83"/>
      <c r="K94" s="14" t="s">
        <v>17</v>
      </c>
      <c r="L94" s="14" t="s">
        <v>18</v>
      </c>
      <c r="M94" s="82"/>
      <c r="N94" s="83"/>
      <c r="O94" s="82"/>
      <c r="P94" s="22"/>
    </row>
    <row r="95" spans="1:16" s="66" customFormat="1" ht="12.95" customHeight="1" x14ac:dyDescent="0.25">
      <c r="A95" s="43">
        <v>0</v>
      </c>
      <c r="B95" s="21">
        <v>1</v>
      </c>
      <c r="C95" s="21">
        <v>2</v>
      </c>
      <c r="D95" s="21">
        <v>3</v>
      </c>
      <c r="E95" s="21">
        <v>4</v>
      </c>
      <c r="F95" s="21">
        <v>5</v>
      </c>
      <c r="G95" s="21">
        <v>6</v>
      </c>
      <c r="H95" s="21">
        <v>7</v>
      </c>
      <c r="I95" s="21">
        <v>8</v>
      </c>
      <c r="J95" s="21">
        <v>9</v>
      </c>
      <c r="K95" s="21">
        <v>10</v>
      </c>
      <c r="L95" s="21">
        <v>11</v>
      </c>
      <c r="M95" s="21">
        <v>12</v>
      </c>
      <c r="N95" s="21">
        <v>13</v>
      </c>
      <c r="O95" s="21">
        <v>14</v>
      </c>
      <c r="P95" s="22"/>
    </row>
    <row r="96" spans="1:16" s="66" customFormat="1" ht="26.1" customHeight="1" x14ac:dyDescent="0.25">
      <c r="A96" s="14">
        <v>1</v>
      </c>
      <c r="B96" s="42" t="s">
        <v>43</v>
      </c>
      <c r="C96" s="14"/>
      <c r="D96" s="10" t="s">
        <v>35</v>
      </c>
      <c r="E96" s="14">
        <v>2</v>
      </c>
      <c r="F96" s="14">
        <f t="shared" ref="F96:F105" si="16">E96</f>
        <v>2</v>
      </c>
      <c r="G96" s="14"/>
      <c r="H96" s="14"/>
      <c r="I96" s="19">
        <v>1785</v>
      </c>
      <c r="J96" s="19">
        <f>SUM(E96*I96)</f>
        <v>3570</v>
      </c>
      <c r="K96" s="14"/>
      <c r="L96" s="14"/>
      <c r="M96" s="19">
        <f>J96</f>
        <v>3570</v>
      </c>
      <c r="N96" s="14"/>
      <c r="O96" s="14"/>
      <c r="P96" s="22"/>
    </row>
    <row r="97" spans="1:16" s="66" customFormat="1" ht="26.1" customHeight="1" x14ac:dyDescent="0.25">
      <c r="A97" s="14">
        <v>2</v>
      </c>
      <c r="B97" s="42" t="s">
        <v>44</v>
      </c>
      <c r="C97" s="14"/>
      <c r="D97" s="10" t="s">
        <v>35</v>
      </c>
      <c r="E97" s="14">
        <v>1</v>
      </c>
      <c r="F97" s="14">
        <f t="shared" si="16"/>
        <v>1</v>
      </c>
      <c r="G97" s="14"/>
      <c r="H97" s="14"/>
      <c r="I97" s="19">
        <v>1785</v>
      </c>
      <c r="J97" s="19">
        <f t="shared" ref="J97:J105" si="17">SUM(E97*I97)</f>
        <v>1785</v>
      </c>
      <c r="K97" s="14"/>
      <c r="L97" s="14"/>
      <c r="M97" s="19">
        <f t="shared" ref="M97:M105" si="18">J97</f>
        <v>1785</v>
      </c>
      <c r="N97" s="14"/>
      <c r="O97" s="14"/>
      <c r="P97" s="22"/>
    </row>
    <row r="98" spans="1:16" s="66" customFormat="1" ht="26.1" customHeight="1" x14ac:dyDescent="0.25">
      <c r="A98" s="14">
        <v>3</v>
      </c>
      <c r="B98" s="42" t="s">
        <v>45</v>
      </c>
      <c r="C98" s="14"/>
      <c r="D98" s="10" t="s">
        <v>35</v>
      </c>
      <c r="E98" s="14">
        <v>2</v>
      </c>
      <c r="F98" s="14">
        <f t="shared" si="16"/>
        <v>2</v>
      </c>
      <c r="G98" s="14"/>
      <c r="H98" s="14"/>
      <c r="I98" s="19">
        <v>2142</v>
      </c>
      <c r="J98" s="19">
        <f t="shared" si="17"/>
        <v>4284</v>
      </c>
      <c r="K98" s="14"/>
      <c r="L98" s="14"/>
      <c r="M98" s="19">
        <f t="shared" si="18"/>
        <v>4284</v>
      </c>
      <c r="N98" s="14"/>
      <c r="O98" s="14"/>
      <c r="P98" s="22"/>
    </row>
    <row r="99" spans="1:16" s="66" customFormat="1" ht="26.1" customHeight="1" x14ac:dyDescent="0.25">
      <c r="A99" s="14">
        <v>4</v>
      </c>
      <c r="B99" s="42" t="s">
        <v>46</v>
      </c>
      <c r="C99" s="14"/>
      <c r="D99" s="10" t="s">
        <v>35</v>
      </c>
      <c r="E99" s="14">
        <v>3</v>
      </c>
      <c r="F99" s="14">
        <f t="shared" si="16"/>
        <v>3</v>
      </c>
      <c r="G99" s="14"/>
      <c r="H99" s="14"/>
      <c r="I99" s="19">
        <v>297.5</v>
      </c>
      <c r="J99" s="19">
        <f t="shared" si="17"/>
        <v>892.5</v>
      </c>
      <c r="K99" s="14"/>
      <c r="L99" s="14"/>
      <c r="M99" s="19">
        <f t="shared" si="18"/>
        <v>892.5</v>
      </c>
      <c r="N99" s="14"/>
      <c r="O99" s="14"/>
      <c r="P99" s="22"/>
    </row>
    <row r="100" spans="1:16" s="66" customFormat="1" ht="26.1" customHeight="1" x14ac:dyDescent="0.25">
      <c r="A100" s="14">
        <v>5</v>
      </c>
      <c r="B100" s="42" t="s">
        <v>168</v>
      </c>
      <c r="C100" s="14"/>
      <c r="D100" s="10" t="s">
        <v>167</v>
      </c>
      <c r="E100" s="14">
        <v>3</v>
      </c>
      <c r="F100" s="14">
        <f t="shared" si="16"/>
        <v>3</v>
      </c>
      <c r="G100" s="14"/>
      <c r="H100" s="14"/>
      <c r="I100" s="19">
        <v>119</v>
      </c>
      <c r="J100" s="19">
        <f t="shared" si="17"/>
        <v>357</v>
      </c>
      <c r="K100" s="14"/>
      <c r="L100" s="14"/>
      <c r="M100" s="19">
        <f t="shared" si="18"/>
        <v>357</v>
      </c>
      <c r="N100" s="14"/>
      <c r="O100" s="14"/>
      <c r="P100" s="22"/>
    </row>
    <row r="101" spans="1:16" s="66" customFormat="1" ht="26.1" customHeight="1" x14ac:dyDescent="0.25">
      <c r="A101" s="14">
        <v>6</v>
      </c>
      <c r="B101" s="18" t="s">
        <v>169</v>
      </c>
      <c r="C101" s="14"/>
      <c r="D101" s="10" t="s">
        <v>167</v>
      </c>
      <c r="E101" s="14">
        <v>1</v>
      </c>
      <c r="F101" s="14">
        <f t="shared" si="16"/>
        <v>1</v>
      </c>
      <c r="G101" s="14"/>
      <c r="H101" s="14"/>
      <c r="I101" s="19">
        <v>160.65</v>
      </c>
      <c r="J101" s="19">
        <f t="shared" si="17"/>
        <v>160.65</v>
      </c>
      <c r="K101" s="14"/>
      <c r="L101" s="14"/>
      <c r="M101" s="19">
        <f t="shared" si="18"/>
        <v>160.65</v>
      </c>
      <c r="N101" s="14"/>
      <c r="O101" s="14"/>
      <c r="P101" s="22"/>
    </row>
    <row r="102" spans="1:16" s="66" customFormat="1" ht="26.1" customHeight="1" x14ac:dyDescent="0.25">
      <c r="A102" s="14">
        <v>7</v>
      </c>
      <c r="B102" s="48" t="s">
        <v>78</v>
      </c>
      <c r="C102" s="14"/>
      <c r="D102" s="10" t="s">
        <v>35</v>
      </c>
      <c r="E102" s="14">
        <v>4</v>
      </c>
      <c r="F102" s="14">
        <f t="shared" si="16"/>
        <v>4</v>
      </c>
      <c r="G102" s="14"/>
      <c r="H102" s="14"/>
      <c r="I102" s="49">
        <v>178.5</v>
      </c>
      <c r="J102" s="19">
        <f t="shared" si="17"/>
        <v>714</v>
      </c>
      <c r="K102" s="14"/>
      <c r="L102" s="14"/>
      <c r="M102" s="19">
        <f t="shared" si="18"/>
        <v>714</v>
      </c>
      <c r="N102" s="14"/>
      <c r="O102" s="14"/>
      <c r="P102" s="22"/>
    </row>
    <row r="103" spans="1:16" s="66" customFormat="1" ht="26.1" customHeight="1" x14ac:dyDescent="0.25">
      <c r="A103" s="14">
        <v>8</v>
      </c>
      <c r="B103" s="18" t="s">
        <v>79</v>
      </c>
      <c r="C103" s="14"/>
      <c r="D103" s="10" t="s">
        <v>35</v>
      </c>
      <c r="E103" s="14">
        <v>4</v>
      </c>
      <c r="F103" s="14">
        <f t="shared" si="16"/>
        <v>4</v>
      </c>
      <c r="G103" s="14"/>
      <c r="H103" s="14"/>
      <c r="I103" s="19">
        <v>481.95</v>
      </c>
      <c r="J103" s="19">
        <f t="shared" si="17"/>
        <v>1927.8</v>
      </c>
      <c r="K103" s="14"/>
      <c r="L103" s="14"/>
      <c r="M103" s="19">
        <f t="shared" si="18"/>
        <v>1927.8</v>
      </c>
      <c r="N103" s="14"/>
      <c r="O103" s="14"/>
      <c r="P103" s="22"/>
    </row>
    <row r="104" spans="1:16" s="66" customFormat="1" ht="26.1" customHeight="1" x14ac:dyDescent="0.25">
      <c r="A104" s="14">
        <v>9</v>
      </c>
      <c r="B104" s="18" t="s">
        <v>47</v>
      </c>
      <c r="C104" s="14"/>
      <c r="D104" s="10" t="s">
        <v>35</v>
      </c>
      <c r="E104" s="14">
        <v>10</v>
      </c>
      <c r="F104" s="14">
        <f t="shared" si="16"/>
        <v>10</v>
      </c>
      <c r="G104" s="14"/>
      <c r="H104" s="14"/>
      <c r="I104" s="19">
        <v>1235.6500000000001</v>
      </c>
      <c r="J104" s="19">
        <f t="shared" si="17"/>
        <v>12356.5</v>
      </c>
      <c r="K104" s="14"/>
      <c r="L104" s="14"/>
      <c r="M104" s="19">
        <f t="shared" si="18"/>
        <v>12356.5</v>
      </c>
      <c r="N104" s="14"/>
      <c r="O104" s="14"/>
      <c r="P104" s="22"/>
    </row>
    <row r="105" spans="1:16" s="66" customFormat="1" ht="26.1" customHeight="1" x14ac:dyDescent="0.25">
      <c r="A105" s="14">
        <v>10</v>
      </c>
      <c r="B105" s="13" t="s">
        <v>48</v>
      </c>
      <c r="C105" s="14"/>
      <c r="D105" s="10" t="s">
        <v>35</v>
      </c>
      <c r="E105" s="14">
        <v>10</v>
      </c>
      <c r="F105" s="14">
        <f t="shared" si="16"/>
        <v>10</v>
      </c>
      <c r="G105" s="14"/>
      <c r="H105" s="14"/>
      <c r="I105" s="49">
        <v>714</v>
      </c>
      <c r="J105" s="19">
        <f t="shared" si="17"/>
        <v>7140</v>
      </c>
      <c r="K105" s="14"/>
      <c r="L105" s="14"/>
      <c r="M105" s="19">
        <f t="shared" si="18"/>
        <v>7140</v>
      </c>
      <c r="N105" s="14"/>
      <c r="O105" s="14"/>
      <c r="P105" s="22"/>
    </row>
    <row r="106" spans="1:16" s="66" customFormat="1" ht="24.95" customHeight="1" x14ac:dyDescent="0.25">
      <c r="A106" s="81" t="s">
        <v>19</v>
      </c>
      <c r="B106" s="81"/>
      <c r="C106" s="14"/>
      <c r="D106" s="14"/>
      <c r="E106" s="14"/>
      <c r="F106" s="14"/>
      <c r="G106" s="14"/>
      <c r="H106" s="14"/>
      <c r="I106" s="19"/>
      <c r="J106" s="19"/>
      <c r="K106" s="14"/>
      <c r="L106" s="14"/>
      <c r="M106" s="47">
        <f>SUM(M96:M105)</f>
        <v>33187.449999999997</v>
      </c>
      <c r="N106" s="14"/>
      <c r="O106" s="14"/>
      <c r="P106" s="22"/>
    </row>
    <row r="107" spans="1:16" s="66" customFormat="1" ht="24.95" customHeight="1" x14ac:dyDescent="0.25">
      <c r="A107" s="81" t="s">
        <v>20</v>
      </c>
      <c r="B107" s="81"/>
      <c r="C107" s="14"/>
      <c r="D107" s="14"/>
      <c r="E107" s="14"/>
      <c r="F107" s="14"/>
      <c r="G107" s="14"/>
      <c r="H107" s="14"/>
      <c r="I107" s="19"/>
      <c r="J107" s="19"/>
      <c r="K107" s="14"/>
      <c r="L107" s="14"/>
      <c r="M107" s="47">
        <f>M106</f>
        <v>33187.449999999997</v>
      </c>
      <c r="N107" s="14"/>
      <c r="O107" s="14"/>
      <c r="P107" s="22"/>
    </row>
    <row r="108" spans="1:16" s="66" customFormat="1" ht="24.95" customHeight="1" x14ac:dyDescent="0.25">
      <c r="A108" s="79"/>
      <c r="B108" s="79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22"/>
    </row>
    <row r="109" spans="1:16" s="66" customFormat="1" ht="30" customHeight="1" x14ac:dyDescent="0.25">
      <c r="A109" s="79"/>
      <c r="B109" s="79"/>
      <c r="C109" s="80"/>
      <c r="D109" s="80"/>
      <c r="E109" s="80"/>
      <c r="F109" s="80"/>
      <c r="G109" s="80"/>
      <c r="H109" s="80"/>
      <c r="I109" s="65"/>
      <c r="J109" s="65"/>
      <c r="K109" s="80"/>
      <c r="L109" s="80"/>
      <c r="M109" s="67"/>
      <c r="N109" s="78"/>
      <c r="O109" s="78"/>
      <c r="P109" s="22"/>
    </row>
    <row r="110" spans="1:16" s="66" customFormat="1" ht="30" customHeight="1" x14ac:dyDescent="0.25">
      <c r="A110" s="77"/>
      <c r="B110" s="85"/>
      <c r="C110" s="78"/>
      <c r="D110" s="86"/>
      <c r="E110" s="78"/>
      <c r="F110" s="86"/>
      <c r="G110" s="78"/>
      <c r="H110" s="86"/>
      <c r="I110" s="68"/>
      <c r="J110" s="69"/>
      <c r="K110" s="78"/>
      <c r="L110" s="86"/>
      <c r="M110" s="69"/>
      <c r="N110" s="78"/>
      <c r="O110" s="86"/>
      <c r="P110" s="22"/>
    </row>
    <row r="111" spans="1:16" s="66" customFormat="1" ht="26.1" customHeight="1" x14ac:dyDescent="0.25">
      <c r="A111" s="87" t="s">
        <v>21</v>
      </c>
      <c r="B111" s="82"/>
      <c r="C111" s="87" t="s">
        <v>22</v>
      </c>
      <c r="D111" s="82"/>
      <c r="E111" s="82"/>
      <c r="F111" s="82"/>
      <c r="G111" s="82"/>
      <c r="H111" s="82"/>
      <c r="I111" s="82"/>
      <c r="J111" s="88" t="s">
        <v>177</v>
      </c>
      <c r="K111" s="89"/>
      <c r="L111" s="89"/>
      <c r="M111" s="89"/>
      <c r="N111" s="90"/>
      <c r="O111" s="91">
        <v>2</v>
      </c>
      <c r="P111" s="22"/>
    </row>
    <row r="112" spans="1:16" s="66" customFormat="1" ht="27.95" customHeight="1" x14ac:dyDescent="0.25">
      <c r="A112" s="82"/>
      <c r="B112" s="82"/>
      <c r="C112" s="82"/>
      <c r="D112" s="82"/>
      <c r="E112" s="82"/>
      <c r="F112" s="82"/>
      <c r="G112" s="82"/>
      <c r="H112" s="82"/>
      <c r="I112" s="82"/>
      <c r="J112" s="92" t="s">
        <v>175</v>
      </c>
      <c r="K112" s="92"/>
      <c r="L112" s="92"/>
      <c r="M112" s="92"/>
      <c r="N112" s="92"/>
      <c r="O112" s="91"/>
      <c r="P112" s="22"/>
    </row>
    <row r="113" spans="1:16" s="66" customFormat="1" ht="18" customHeight="1" x14ac:dyDescent="0.25">
      <c r="A113" s="82" t="s">
        <v>1</v>
      </c>
      <c r="B113" s="83" t="s">
        <v>2</v>
      </c>
      <c r="C113" s="84" t="s">
        <v>3</v>
      </c>
      <c r="D113" s="82" t="s">
        <v>4</v>
      </c>
      <c r="E113" s="83" t="s">
        <v>5</v>
      </c>
      <c r="F113" s="83"/>
      <c r="G113" s="83"/>
      <c r="H113" s="83"/>
      <c r="I113" s="82" t="s">
        <v>6</v>
      </c>
      <c r="J113" s="83" t="s">
        <v>7</v>
      </c>
      <c r="K113" s="83"/>
      <c r="L113" s="83"/>
      <c r="M113" s="82" t="s">
        <v>8</v>
      </c>
      <c r="N113" s="83" t="s">
        <v>9</v>
      </c>
      <c r="O113" s="83"/>
      <c r="P113" s="22"/>
    </row>
    <row r="114" spans="1:16" s="66" customFormat="1" ht="18" customHeight="1" x14ac:dyDescent="0.25">
      <c r="A114" s="82"/>
      <c r="B114" s="83"/>
      <c r="C114" s="84"/>
      <c r="D114" s="82"/>
      <c r="E114" s="83" t="s">
        <v>10</v>
      </c>
      <c r="F114" s="83"/>
      <c r="G114" s="83" t="s">
        <v>0</v>
      </c>
      <c r="H114" s="83"/>
      <c r="I114" s="82"/>
      <c r="J114" s="83" t="s">
        <v>11</v>
      </c>
      <c r="K114" s="83" t="s">
        <v>12</v>
      </c>
      <c r="L114" s="83"/>
      <c r="M114" s="82"/>
      <c r="N114" s="83" t="s">
        <v>13</v>
      </c>
      <c r="O114" s="82" t="s">
        <v>14</v>
      </c>
      <c r="P114" s="22"/>
    </row>
    <row r="115" spans="1:16" s="66" customFormat="1" ht="18" customHeight="1" x14ac:dyDescent="0.25">
      <c r="A115" s="82"/>
      <c r="B115" s="83"/>
      <c r="C115" s="84"/>
      <c r="D115" s="82"/>
      <c r="E115" s="14" t="s">
        <v>15</v>
      </c>
      <c r="F115" s="14" t="s">
        <v>16</v>
      </c>
      <c r="G115" s="14" t="s">
        <v>17</v>
      </c>
      <c r="H115" s="14" t="s">
        <v>18</v>
      </c>
      <c r="I115" s="82"/>
      <c r="J115" s="83"/>
      <c r="K115" s="14" t="s">
        <v>17</v>
      </c>
      <c r="L115" s="14" t="s">
        <v>18</v>
      </c>
      <c r="M115" s="82"/>
      <c r="N115" s="83"/>
      <c r="O115" s="82"/>
      <c r="P115" s="22"/>
    </row>
    <row r="116" spans="1:16" s="66" customFormat="1" ht="12.95" customHeight="1" x14ac:dyDescent="0.25">
      <c r="A116" s="43">
        <v>0</v>
      </c>
      <c r="B116" s="21">
        <v>1</v>
      </c>
      <c r="C116" s="21">
        <v>2</v>
      </c>
      <c r="D116" s="21">
        <v>3</v>
      </c>
      <c r="E116" s="21">
        <v>4</v>
      </c>
      <c r="F116" s="21">
        <v>5</v>
      </c>
      <c r="G116" s="21">
        <v>6</v>
      </c>
      <c r="H116" s="21">
        <v>7</v>
      </c>
      <c r="I116" s="21">
        <v>8</v>
      </c>
      <c r="J116" s="21">
        <v>9</v>
      </c>
      <c r="K116" s="21">
        <v>10</v>
      </c>
      <c r="L116" s="21">
        <v>11</v>
      </c>
      <c r="M116" s="21">
        <v>12</v>
      </c>
      <c r="N116" s="21">
        <v>13</v>
      </c>
      <c r="O116" s="21">
        <v>14</v>
      </c>
      <c r="P116" s="22"/>
    </row>
    <row r="117" spans="1:16" s="66" customFormat="1" ht="26.1" customHeight="1" x14ac:dyDescent="0.25">
      <c r="A117" s="14">
        <v>11</v>
      </c>
      <c r="B117" s="42" t="s">
        <v>49</v>
      </c>
      <c r="C117" s="14"/>
      <c r="D117" s="10" t="s">
        <v>35</v>
      </c>
      <c r="E117" s="14">
        <v>4</v>
      </c>
      <c r="F117" s="14">
        <f t="shared" ref="F117:F126" si="19">E117</f>
        <v>4</v>
      </c>
      <c r="G117" s="14"/>
      <c r="H117" s="14"/>
      <c r="I117" s="19">
        <v>107.1</v>
      </c>
      <c r="J117" s="19">
        <f>SUM(E117*I117)</f>
        <v>428.4</v>
      </c>
      <c r="K117" s="14"/>
      <c r="L117" s="14"/>
      <c r="M117" s="19">
        <f>J117</f>
        <v>428.4</v>
      </c>
      <c r="N117" s="14"/>
      <c r="O117" s="14"/>
      <c r="P117" s="22"/>
    </row>
    <row r="118" spans="1:16" s="66" customFormat="1" ht="26.1" customHeight="1" x14ac:dyDescent="0.25">
      <c r="A118" s="14">
        <v>12</v>
      </c>
      <c r="B118" s="42" t="s">
        <v>50</v>
      </c>
      <c r="C118" s="14"/>
      <c r="D118" s="10" t="s">
        <v>35</v>
      </c>
      <c r="E118" s="14">
        <v>2</v>
      </c>
      <c r="F118" s="14">
        <f t="shared" si="19"/>
        <v>2</v>
      </c>
      <c r="G118" s="14"/>
      <c r="H118" s="14"/>
      <c r="I118" s="19">
        <v>178.5</v>
      </c>
      <c r="J118" s="19">
        <f t="shared" ref="J118:J126" si="20">SUM(E118*I118)</f>
        <v>357</v>
      </c>
      <c r="K118" s="14"/>
      <c r="L118" s="14"/>
      <c r="M118" s="19">
        <f t="shared" ref="M118:M126" si="21">J118</f>
        <v>357</v>
      </c>
      <c r="N118" s="14"/>
      <c r="O118" s="14"/>
      <c r="P118" s="22"/>
    </row>
    <row r="119" spans="1:16" s="66" customFormat="1" ht="26.1" customHeight="1" x14ac:dyDescent="0.25">
      <c r="A119" s="14">
        <v>13</v>
      </c>
      <c r="B119" s="42" t="s">
        <v>51</v>
      </c>
      <c r="C119" s="14"/>
      <c r="D119" s="10" t="s">
        <v>35</v>
      </c>
      <c r="E119" s="14">
        <v>6</v>
      </c>
      <c r="F119" s="14">
        <f t="shared" si="19"/>
        <v>6</v>
      </c>
      <c r="G119" s="14"/>
      <c r="H119" s="14"/>
      <c r="I119" s="19">
        <v>142.80000000000001</v>
      </c>
      <c r="J119" s="19">
        <f t="shared" si="20"/>
        <v>856.80000000000007</v>
      </c>
      <c r="K119" s="14"/>
      <c r="L119" s="14"/>
      <c r="M119" s="19">
        <f t="shared" si="21"/>
        <v>856.80000000000007</v>
      </c>
      <c r="N119" s="14"/>
      <c r="O119" s="14"/>
      <c r="P119" s="22"/>
    </row>
    <row r="120" spans="1:16" s="66" customFormat="1" ht="26.1" customHeight="1" x14ac:dyDescent="0.25">
      <c r="A120" s="14">
        <v>14</v>
      </c>
      <c r="B120" s="42" t="s">
        <v>52</v>
      </c>
      <c r="C120" s="14"/>
      <c r="D120" s="10" t="s">
        <v>35</v>
      </c>
      <c r="E120" s="14">
        <v>10</v>
      </c>
      <c r="F120" s="14">
        <f t="shared" si="19"/>
        <v>10</v>
      </c>
      <c r="G120" s="14"/>
      <c r="H120" s="14"/>
      <c r="I120" s="19">
        <v>196.35</v>
      </c>
      <c r="J120" s="19">
        <f t="shared" si="20"/>
        <v>1963.5</v>
      </c>
      <c r="K120" s="14"/>
      <c r="L120" s="14"/>
      <c r="M120" s="19">
        <f t="shared" si="21"/>
        <v>1963.5</v>
      </c>
      <c r="N120" s="14"/>
      <c r="O120" s="14"/>
      <c r="P120" s="22"/>
    </row>
    <row r="121" spans="1:16" s="66" customFormat="1" ht="26.1" customHeight="1" x14ac:dyDescent="0.25">
      <c r="A121" s="14">
        <v>15</v>
      </c>
      <c r="B121" s="42" t="s">
        <v>53</v>
      </c>
      <c r="C121" s="14"/>
      <c r="D121" s="10" t="s">
        <v>35</v>
      </c>
      <c r="E121" s="14">
        <v>15</v>
      </c>
      <c r="F121" s="14">
        <f t="shared" si="19"/>
        <v>15</v>
      </c>
      <c r="G121" s="14"/>
      <c r="H121" s="14"/>
      <c r="I121" s="19">
        <v>178.5</v>
      </c>
      <c r="J121" s="19">
        <f t="shared" si="20"/>
        <v>2677.5</v>
      </c>
      <c r="K121" s="14"/>
      <c r="L121" s="14"/>
      <c r="M121" s="19">
        <f t="shared" si="21"/>
        <v>2677.5</v>
      </c>
      <c r="N121" s="14"/>
      <c r="O121" s="14"/>
      <c r="P121" s="22"/>
    </row>
    <row r="122" spans="1:16" s="66" customFormat="1" ht="26.1" customHeight="1" x14ac:dyDescent="0.25">
      <c r="A122" s="14">
        <v>16</v>
      </c>
      <c r="B122" s="18" t="s">
        <v>54</v>
      </c>
      <c r="C122" s="14"/>
      <c r="D122" s="10" t="s">
        <v>35</v>
      </c>
      <c r="E122" s="14">
        <v>10</v>
      </c>
      <c r="F122" s="14">
        <f t="shared" si="19"/>
        <v>10</v>
      </c>
      <c r="G122" s="14"/>
      <c r="H122" s="14"/>
      <c r="I122" s="19">
        <v>178.5</v>
      </c>
      <c r="J122" s="19">
        <f t="shared" si="20"/>
        <v>1785</v>
      </c>
      <c r="K122" s="14"/>
      <c r="L122" s="14"/>
      <c r="M122" s="19">
        <f t="shared" si="21"/>
        <v>1785</v>
      </c>
      <c r="N122" s="14"/>
      <c r="O122" s="14"/>
      <c r="P122" s="22"/>
    </row>
    <row r="123" spans="1:16" s="66" customFormat="1" ht="26.1" customHeight="1" x14ac:dyDescent="0.25">
      <c r="A123" s="14">
        <v>17</v>
      </c>
      <c r="B123" s="48" t="s">
        <v>55</v>
      </c>
      <c r="C123" s="14"/>
      <c r="D123" s="10" t="s">
        <v>35</v>
      </c>
      <c r="E123" s="14">
        <v>20</v>
      </c>
      <c r="F123" s="14">
        <f t="shared" si="19"/>
        <v>20</v>
      </c>
      <c r="G123" s="14"/>
      <c r="H123" s="14"/>
      <c r="I123" s="50">
        <v>178.5</v>
      </c>
      <c r="J123" s="19">
        <f t="shared" si="20"/>
        <v>3570</v>
      </c>
      <c r="K123" s="14"/>
      <c r="L123" s="14"/>
      <c r="M123" s="19">
        <f t="shared" si="21"/>
        <v>3570</v>
      </c>
      <c r="N123" s="14"/>
      <c r="O123" s="14"/>
      <c r="P123" s="22"/>
    </row>
    <row r="124" spans="1:16" s="66" customFormat="1" ht="26.1" customHeight="1" x14ac:dyDescent="0.25">
      <c r="A124" s="14">
        <v>18</v>
      </c>
      <c r="B124" s="18" t="s">
        <v>80</v>
      </c>
      <c r="C124" s="14"/>
      <c r="D124" s="10" t="s">
        <v>35</v>
      </c>
      <c r="E124" s="14">
        <v>10</v>
      </c>
      <c r="F124" s="14">
        <f t="shared" si="19"/>
        <v>10</v>
      </c>
      <c r="G124" s="14"/>
      <c r="H124" s="14"/>
      <c r="I124" s="19">
        <v>89.25</v>
      </c>
      <c r="J124" s="19">
        <f t="shared" si="20"/>
        <v>892.5</v>
      </c>
      <c r="K124" s="14"/>
      <c r="L124" s="14"/>
      <c r="M124" s="19">
        <f t="shared" si="21"/>
        <v>892.5</v>
      </c>
      <c r="N124" s="14"/>
      <c r="O124" s="14"/>
      <c r="P124" s="22"/>
    </row>
    <row r="125" spans="1:16" s="66" customFormat="1" ht="26.1" customHeight="1" x14ac:dyDescent="0.25">
      <c r="A125" s="14">
        <v>19</v>
      </c>
      <c r="B125" s="18" t="s">
        <v>56</v>
      </c>
      <c r="C125" s="14"/>
      <c r="D125" s="10" t="s">
        <v>35</v>
      </c>
      <c r="E125" s="14">
        <v>5</v>
      </c>
      <c r="F125" s="14">
        <f t="shared" si="19"/>
        <v>5</v>
      </c>
      <c r="G125" s="14"/>
      <c r="H125" s="14"/>
      <c r="I125" s="19">
        <v>238</v>
      </c>
      <c r="J125" s="19">
        <f t="shared" si="20"/>
        <v>1190</v>
      </c>
      <c r="K125" s="14"/>
      <c r="L125" s="14"/>
      <c r="M125" s="19">
        <f t="shared" si="21"/>
        <v>1190</v>
      </c>
      <c r="N125" s="14"/>
      <c r="O125" s="14"/>
      <c r="P125" s="22"/>
    </row>
    <row r="126" spans="1:16" s="66" customFormat="1" ht="26.1" customHeight="1" x14ac:dyDescent="0.25">
      <c r="A126" s="14">
        <v>20</v>
      </c>
      <c r="B126" s="13" t="s">
        <v>57</v>
      </c>
      <c r="C126" s="14"/>
      <c r="D126" s="10" t="s">
        <v>35</v>
      </c>
      <c r="E126" s="14">
        <v>5</v>
      </c>
      <c r="F126" s="14">
        <f t="shared" si="19"/>
        <v>5</v>
      </c>
      <c r="G126" s="14"/>
      <c r="H126" s="14"/>
      <c r="I126" s="50">
        <v>142.80000000000001</v>
      </c>
      <c r="J126" s="19">
        <f t="shared" si="20"/>
        <v>714</v>
      </c>
      <c r="K126" s="14"/>
      <c r="L126" s="14"/>
      <c r="M126" s="19">
        <f t="shared" si="21"/>
        <v>714</v>
      </c>
      <c r="N126" s="14"/>
      <c r="O126" s="14"/>
      <c r="P126" s="22"/>
    </row>
    <row r="127" spans="1:16" s="66" customFormat="1" ht="24.95" customHeight="1" x14ac:dyDescent="0.25">
      <c r="A127" s="81" t="s">
        <v>19</v>
      </c>
      <c r="B127" s="81"/>
      <c r="C127" s="14"/>
      <c r="D127" s="14"/>
      <c r="E127" s="14"/>
      <c r="F127" s="14"/>
      <c r="G127" s="14"/>
      <c r="H127" s="14"/>
      <c r="I127" s="19"/>
      <c r="J127" s="19"/>
      <c r="K127" s="14"/>
      <c r="L127" s="14"/>
      <c r="M127" s="47">
        <f>SUM(M117:M126)</f>
        <v>14434.7</v>
      </c>
      <c r="N127" s="14"/>
      <c r="O127" s="14"/>
      <c r="P127" s="22"/>
    </row>
    <row r="128" spans="1:16" s="66" customFormat="1" ht="24.95" customHeight="1" x14ac:dyDescent="0.25">
      <c r="A128" s="81" t="s">
        <v>20</v>
      </c>
      <c r="B128" s="81"/>
      <c r="C128" s="14"/>
      <c r="D128" s="14"/>
      <c r="E128" s="14"/>
      <c r="F128" s="14"/>
      <c r="G128" s="14"/>
      <c r="H128" s="14"/>
      <c r="I128" s="19"/>
      <c r="J128" s="19"/>
      <c r="K128" s="14"/>
      <c r="L128" s="14"/>
      <c r="M128" s="47">
        <f>SUM(M106,M127)</f>
        <v>47622.149999999994</v>
      </c>
      <c r="N128" s="14"/>
      <c r="O128" s="14"/>
      <c r="P128" s="22"/>
    </row>
    <row r="129" spans="1:16" s="66" customFormat="1" ht="24.95" customHeight="1" x14ac:dyDescent="0.25">
      <c r="A129" s="79"/>
      <c r="B129" s="79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22"/>
    </row>
    <row r="130" spans="1:16" s="66" customFormat="1" ht="30" customHeight="1" x14ac:dyDescent="0.25">
      <c r="A130" s="79"/>
      <c r="B130" s="79"/>
      <c r="C130" s="80"/>
      <c r="D130" s="80"/>
      <c r="E130" s="80"/>
      <c r="F130" s="80"/>
      <c r="G130" s="80"/>
      <c r="H130" s="80"/>
      <c r="I130" s="65"/>
      <c r="J130" s="65"/>
      <c r="K130" s="80"/>
      <c r="L130" s="80"/>
      <c r="M130" s="67"/>
      <c r="N130" s="78"/>
      <c r="O130" s="78"/>
      <c r="P130" s="22"/>
    </row>
    <row r="131" spans="1:16" s="66" customFormat="1" ht="30" customHeight="1" x14ac:dyDescent="0.25">
      <c r="A131" s="77"/>
      <c r="B131" s="85"/>
      <c r="C131" s="78"/>
      <c r="D131" s="86"/>
      <c r="E131" s="78"/>
      <c r="F131" s="86"/>
      <c r="G131" s="78"/>
      <c r="H131" s="86"/>
      <c r="I131" s="68"/>
      <c r="J131" s="69"/>
      <c r="K131" s="78"/>
      <c r="L131" s="86"/>
      <c r="M131" s="69"/>
      <c r="N131" s="78"/>
      <c r="O131" s="86"/>
      <c r="P131" s="22"/>
    </row>
    <row r="132" spans="1:16" s="66" customFormat="1" ht="26.1" customHeight="1" x14ac:dyDescent="0.25">
      <c r="A132" s="87" t="s">
        <v>21</v>
      </c>
      <c r="B132" s="82"/>
      <c r="C132" s="87" t="s">
        <v>22</v>
      </c>
      <c r="D132" s="82"/>
      <c r="E132" s="82"/>
      <c r="F132" s="82"/>
      <c r="G132" s="82"/>
      <c r="H132" s="82"/>
      <c r="I132" s="82"/>
      <c r="J132" s="88" t="s">
        <v>177</v>
      </c>
      <c r="K132" s="89"/>
      <c r="L132" s="89"/>
      <c r="M132" s="89"/>
      <c r="N132" s="90"/>
      <c r="O132" s="91">
        <v>3</v>
      </c>
      <c r="P132" s="22"/>
    </row>
    <row r="133" spans="1:16" s="66" customFormat="1" ht="27.95" customHeight="1" x14ac:dyDescent="0.25">
      <c r="A133" s="82"/>
      <c r="B133" s="82"/>
      <c r="C133" s="82"/>
      <c r="D133" s="82"/>
      <c r="E133" s="82"/>
      <c r="F133" s="82"/>
      <c r="G133" s="82"/>
      <c r="H133" s="82"/>
      <c r="I133" s="82"/>
      <c r="J133" s="92" t="s">
        <v>175</v>
      </c>
      <c r="K133" s="92"/>
      <c r="L133" s="92"/>
      <c r="M133" s="92"/>
      <c r="N133" s="92"/>
      <c r="O133" s="91"/>
      <c r="P133" s="22"/>
    </row>
    <row r="134" spans="1:16" s="66" customFormat="1" ht="18" customHeight="1" x14ac:dyDescent="0.25">
      <c r="A134" s="82" t="s">
        <v>1</v>
      </c>
      <c r="B134" s="83" t="s">
        <v>2</v>
      </c>
      <c r="C134" s="84" t="s">
        <v>3</v>
      </c>
      <c r="D134" s="82" t="s">
        <v>4</v>
      </c>
      <c r="E134" s="83" t="s">
        <v>5</v>
      </c>
      <c r="F134" s="83"/>
      <c r="G134" s="83"/>
      <c r="H134" s="83"/>
      <c r="I134" s="82" t="s">
        <v>6</v>
      </c>
      <c r="J134" s="83" t="s">
        <v>7</v>
      </c>
      <c r="K134" s="83"/>
      <c r="L134" s="83"/>
      <c r="M134" s="82" t="s">
        <v>8</v>
      </c>
      <c r="N134" s="83" t="s">
        <v>9</v>
      </c>
      <c r="O134" s="83"/>
      <c r="P134" s="22"/>
    </row>
    <row r="135" spans="1:16" s="66" customFormat="1" ht="18" customHeight="1" x14ac:dyDescent="0.25">
      <c r="A135" s="82"/>
      <c r="B135" s="83"/>
      <c r="C135" s="84"/>
      <c r="D135" s="82"/>
      <c r="E135" s="83" t="s">
        <v>10</v>
      </c>
      <c r="F135" s="83"/>
      <c r="G135" s="83" t="s">
        <v>0</v>
      </c>
      <c r="H135" s="83"/>
      <c r="I135" s="82"/>
      <c r="J135" s="83" t="s">
        <v>11</v>
      </c>
      <c r="K135" s="83" t="s">
        <v>12</v>
      </c>
      <c r="L135" s="83"/>
      <c r="M135" s="82"/>
      <c r="N135" s="83" t="s">
        <v>13</v>
      </c>
      <c r="O135" s="82" t="s">
        <v>14</v>
      </c>
      <c r="P135" s="22"/>
    </row>
    <row r="136" spans="1:16" s="66" customFormat="1" ht="18" customHeight="1" x14ac:dyDescent="0.25">
      <c r="A136" s="82"/>
      <c r="B136" s="83"/>
      <c r="C136" s="84"/>
      <c r="D136" s="82"/>
      <c r="E136" s="14" t="s">
        <v>15</v>
      </c>
      <c r="F136" s="14" t="s">
        <v>16</v>
      </c>
      <c r="G136" s="14" t="s">
        <v>17</v>
      </c>
      <c r="H136" s="14" t="s">
        <v>18</v>
      </c>
      <c r="I136" s="82"/>
      <c r="J136" s="83"/>
      <c r="K136" s="14" t="s">
        <v>17</v>
      </c>
      <c r="L136" s="14" t="s">
        <v>18</v>
      </c>
      <c r="M136" s="82"/>
      <c r="N136" s="83"/>
      <c r="O136" s="82"/>
      <c r="P136" s="22"/>
    </row>
    <row r="137" spans="1:16" s="66" customFormat="1" ht="12.95" customHeight="1" x14ac:dyDescent="0.25">
      <c r="A137" s="43">
        <v>0</v>
      </c>
      <c r="B137" s="21">
        <v>1</v>
      </c>
      <c r="C137" s="21">
        <v>2</v>
      </c>
      <c r="D137" s="21">
        <v>3</v>
      </c>
      <c r="E137" s="21">
        <v>4</v>
      </c>
      <c r="F137" s="21">
        <v>5</v>
      </c>
      <c r="G137" s="21">
        <v>6</v>
      </c>
      <c r="H137" s="21">
        <v>7</v>
      </c>
      <c r="I137" s="21">
        <v>8</v>
      </c>
      <c r="J137" s="21">
        <v>9</v>
      </c>
      <c r="K137" s="21">
        <v>10</v>
      </c>
      <c r="L137" s="21">
        <v>11</v>
      </c>
      <c r="M137" s="21">
        <v>12</v>
      </c>
      <c r="N137" s="21">
        <v>13</v>
      </c>
      <c r="O137" s="21">
        <v>14</v>
      </c>
      <c r="P137" s="22"/>
    </row>
    <row r="138" spans="1:16" s="66" customFormat="1" ht="26.1" customHeight="1" x14ac:dyDescent="0.25">
      <c r="A138" s="14">
        <v>21</v>
      </c>
      <c r="B138" s="42" t="s">
        <v>58</v>
      </c>
      <c r="C138" s="14"/>
      <c r="D138" s="10" t="s">
        <v>35</v>
      </c>
      <c r="E138" s="14">
        <v>10</v>
      </c>
      <c r="F138" s="14">
        <f t="shared" ref="F138:F145" si="22">E138</f>
        <v>10</v>
      </c>
      <c r="G138" s="14"/>
      <c r="H138" s="14"/>
      <c r="I138" s="19">
        <v>32.130000000000003</v>
      </c>
      <c r="J138" s="19">
        <f>SUM(E138*I138)</f>
        <v>321.3</v>
      </c>
      <c r="K138" s="14"/>
      <c r="L138" s="14"/>
      <c r="M138" s="19">
        <f>J138</f>
        <v>321.3</v>
      </c>
      <c r="N138" s="14"/>
      <c r="O138" s="14"/>
      <c r="P138" s="22"/>
    </row>
    <row r="139" spans="1:16" s="66" customFormat="1" ht="26.1" customHeight="1" x14ac:dyDescent="0.25">
      <c r="A139" s="14">
        <v>22</v>
      </c>
      <c r="B139" s="42" t="s">
        <v>81</v>
      </c>
      <c r="C139" s="14"/>
      <c r="D139" s="10" t="s">
        <v>35</v>
      </c>
      <c r="E139" s="14">
        <v>1</v>
      </c>
      <c r="F139" s="14">
        <f t="shared" si="22"/>
        <v>1</v>
      </c>
      <c r="G139" s="14"/>
      <c r="H139" s="14"/>
      <c r="I139" s="19">
        <v>357</v>
      </c>
      <c r="J139" s="19">
        <f t="shared" ref="J139:J145" si="23">SUM(E139*I139)</f>
        <v>357</v>
      </c>
      <c r="K139" s="14"/>
      <c r="L139" s="14"/>
      <c r="M139" s="19">
        <f t="shared" ref="M139:M145" si="24">J139</f>
        <v>357</v>
      </c>
      <c r="N139" s="14"/>
      <c r="O139" s="14"/>
      <c r="P139" s="22"/>
    </row>
    <row r="140" spans="1:16" s="66" customFormat="1" ht="26.1" customHeight="1" x14ac:dyDescent="0.25">
      <c r="A140" s="14">
        <v>23</v>
      </c>
      <c r="B140" s="42" t="s">
        <v>59</v>
      </c>
      <c r="C140" s="14"/>
      <c r="D140" s="10" t="s">
        <v>35</v>
      </c>
      <c r="E140" s="14">
        <v>40</v>
      </c>
      <c r="F140" s="14">
        <f t="shared" si="22"/>
        <v>40</v>
      </c>
      <c r="G140" s="14"/>
      <c r="H140" s="14"/>
      <c r="I140" s="19">
        <v>29.75</v>
      </c>
      <c r="J140" s="19">
        <f t="shared" si="23"/>
        <v>1190</v>
      </c>
      <c r="K140" s="14"/>
      <c r="L140" s="14"/>
      <c r="M140" s="19">
        <f t="shared" si="24"/>
        <v>1190</v>
      </c>
      <c r="N140" s="14"/>
      <c r="O140" s="14"/>
      <c r="P140" s="22"/>
    </row>
    <row r="141" spans="1:16" s="66" customFormat="1" ht="26.1" customHeight="1" x14ac:dyDescent="0.25">
      <c r="A141" s="14">
        <v>24</v>
      </c>
      <c r="B141" s="42" t="s">
        <v>60</v>
      </c>
      <c r="C141" s="14"/>
      <c r="D141" s="10" t="s">
        <v>35</v>
      </c>
      <c r="E141" s="14">
        <v>20</v>
      </c>
      <c r="F141" s="14">
        <f t="shared" si="22"/>
        <v>20</v>
      </c>
      <c r="G141" s="14"/>
      <c r="H141" s="14"/>
      <c r="I141" s="19">
        <v>89.25</v>
      </c>
      <c r="J141" s="19">
        <f t="shared" si="23"/>
        <v>1785</v>
      </c>
      <c r="K141" s="14"/>
      <c r="L141" s="14"/>
      <c r="M141" s="19">
        <f t="shared" si="24"/>
        <v>1785</v>
      </c>
      <c r="N141" s="14"/>
      <c r="O141" s="14"/>
      <c r="P141" s="22"/>
    </row>
    <row r="142" spans="1:16" s="66" customFormat="1" ht="26.1" customHeight="1" x14ac:dyDescent="0.25">
      <c r="A142" s="14">
        <v>25</v>
      </c>
      <c r="B142" s="42" t="s">
        <v>82</v>
      </c>
      <c r="C142" s="14"/>
      <c r="D142" s="10" t="s">
        <v>35</v>
      </c>
      <c r="E142" s="14">
        <v>3</v>
      </c>
      <c r="F142" s="14">
        <f t="shared" si="22"/>
        <v>3</v>
      </c>
      <c r="G142" s="14"/>
      <c r="H142" s="14"/>
      <c r="I142" s="19">
        <v>53.55</v>
      </c>
      <c r="J142" s="19">
        <f t="shared" si="23"/>
        <v>160.64999999999998</v>
      </c>
      <c r="K142" s="14"/>
      <c r="L142" s="14"/>
      <c r="M142" s="19">
        <f t="shared" si="24"/>
        <v>160.64999999999998</v>
      </c>
      <c r="N142" s="14"/>
      <c r="O142" s="14"/>
      <c r="P142" s="22"/>
    </row>
    <row r="143" spans="1:16" s="66" customFormat="1" ht="26.1" customHeight="1" x14ac:dyDescent="0.25">
      <c r="A143" s="14">
        <v>26</v>
      </c>
      <c r="B143" s="18" t="s">
        <v>61</v>
      </c>
      <c r="C143" s="14"/>
      <c r="D143" s="10" t="s">
        <v>35</v>
      </c>
      <c r="E143" s="14">
        <v>30</v>
      </c>
      <c r="F143" s="14">
        <f t="shared" si="22"/>
        <v>30</v>
      </c>
      <c r="G143" s="14"/>
      <c r="H143" s="14"/>
      <c r="I143" s="19">
        <v>53.55</v>
      </c>
      <c r="J143" s="19">
        <f t="shared" si="23"/>
        <v>1606.5</v>
      </c>
      <c r="K143" s="14"/>
      <c r="L143" s="14"/>
      <c r="M143" s="19">
        <f t="shared" si="24"/>
        <v>1606.5</v>
      </c>
      <c r="N143" s="14"/>
      <c r="O143" s="14"/>
      <c r="P143" s="22"/>
    </row>
    <row r="144" spans="1:16" s="66" customFormat="1" ht="26.1" customHeight="1" x14ac:dyDescent="0.25">
      <c r="A144" s="14">
        <v>27</v>
      </c>
      <c r="B144" s="48" t="s">
        <v>83</v>
      </c>
      <c r="C144" s="14"/>
      <c r="D144" s="10" t="s">
        <v>35</v>
      </c>
      <c r="E144" s="14">
        <v>30</v>
      </c>
      <c r="F144" s="14">
        <f t="shared" si="22"/>
        <v>30</v>
      </c>
      <c r="G144" s="14"/>
      <c r="H144" s="14"/>
      <c r="I144" s="49">
        <v>29.75</v>
      </c>
      <c r="J144" s="19">
        <f t="shared" si="23"/>
        <v>892.5</v>
      </c>
      <c r="K144" s="14"/>
      <c r="L144" s="14"/>
      <c r="M144" s="19">
        <f t="shared" si="24"/>
        <v>892.5</v>
      </c>
      <c r="N144" s="14"/>
      <c r="O144" s="14"/>
      <c r="P144" s="22"/>
    </row>
    <row r="145" spans="1:16" s="66" customFormat="1" ht="26.1" customHeight="1" x14ac:dyDescent="0.25">
      <c r="A145" s="14">
        <v>28</v>
      </c>
      <c r="B145" s="18" t="s">
        <v>62</v>
      </c>
      <c r="C145" s="14"/>
      <c r="D145" s="10" t="s">
        <v>35</v>
      </c>
      <c r="E145" s="14">
        <v>4</v>
      </c>
      <c r="F145" s="14">
        <f t="shared" si="22"/>
        <v>4</v>
      </c>
      <c r="G145" s="14"/>
      <c r="H145" s="14"/>
      <c r="I145" s="19">
        <v>119</v>
      </c>
      <c r="J145" s="19">
        <f t="shared" si="23"/>
        <v>476</v>
      </c>
      <c r="K145" s="14"/>
      <c r="L145" s="14"/>
      <c r="M145" s="19">
        <f t="shared" si="24"/>
        <v>476</v>
      </c>
      <c r="N145" s="14"/>
      <c r="O145" s="14"/>
      <c r="P145" s="22"/>
    </row>
    <row r="146" spans="1:16" s="66" customFormat="1" ht="26.1" customHeight="1" x14ac:dyDescent="0.25">
      <c r="A146" s="14"/>
      <c r="B146" s="18"/>
      <c r="C146" s="14"/>
      <c r="D146" s="10"/>
      <c r="E146" s="14"/>
      <c r="F146" s="14"/>
      <c r="G146" s="14"/>
      <c r="H146" s="14"/>
      <c r="I146" s="19"/>
      <c r="J146" s="19"/>
      <c r="K146" s="14"/>
      <c r="L146" s="14"/>
      <c r="M146" s="19"/>
      <c r="N146" s="14"/>
      <c r="O146" s="14"/>
      <c r="P146" s="22"/>
    </row>
    <row r="147" spans="1:16" s="66" customFormat="1" ht="26.1" customHeight="1" x14ac:dyDescent="0.25">
      <c r="A147" s="14"/>
      <c r="B147" s="13"/>
      <c r="C147" s="14"/>
      <c r="D147" s="10"/>
      <c r="E147" s="14"/>
      <c r="F147" s="14"/>
      <c r="G147" s="14"/>
      <c r="H147" s="14"/>
      <c r="I147" s="50"/>
      <c r="J147" s="19"/>
      <c r="K147" s="14"/>
      <c r="L147" s="14"/>
      <c r="M147" s="19"/>
      <c r="N147" s="14"/>
      <c r="O147" s="14"/>
      <c r="P147" s="22"/>
    </row>
    <row r="148" spans="1:16" s="66" customFormat="1" ht="24.95" customHeight="1" x14ac:dyDescent="0.25">
      <c r="A148" s="81" t="s">
        <v>19</v>
      </c>
      <c r="B148" s="81"/>
      <c r="C148" s="14"/>
      <c r="D148" s="14"/>
      <c r="E148" s="14"/>
      <c r="F148" s="14"/>
      <c r="G148" s="14"/>
      <c r="H148" s="14"/>
      <c r="I148" s="19"/>
      <c r="J148" s="19"/>
      <c r="K148" s="14"/>
      <c r="L148" s="14"/>
      <c r="M148" s="47">
        <f>SUM(M138:M147)</f>
        <v>6788.9500000000007</v>
      </c>
      <c r="N148" s="14"/>
      <c r="O148" s="14"/>
      <c r="P148" s="22"/>
    </row>
    <row r="149" spans="1:16" s="66" customFormat="1" ht="24.95" customHeight="1" x14ac:dyDescent="0.25">
      <c r="A149" s="81" t="s">
        <v>20</v>
      </c>
      <c r="B149" s="81"/>
      <c r="C149" s="14"/>
      <c r="D149" s="14"/>
      <c r="E149" s="14"/>
      <c r="F149" s="14"/>
      <c r="G149" s="14"/>
      <c r="H149" s="14"/>
      <c r="I149" s="19"/>
      <c r="J149" s="19"/>
      <c r="K149" s="14"/>
      <c r="L149" s="14"/>
      <c r="M149" s="47">
        <f>SUM(M106,M127,M148)</f>
        <v>54411.099999999991</v>
      </c>
      <c r="N149" s="14"/>
      <c r="O149" s="14"/>
      <c r="P149" s="22"/>
    </row>
    <row r="150" spans="1:16" s="66" customFormat="1" ht="24.95" customHeight="1" x14ac:dyDescent="0.25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22"/>
    </row>
    <row r="151" spans="1:16" s="66" customFormat="1" ht="30" customHeight="1" x14ac:dyDescent="0.25">
      <c r="A151" s="91"/>
      <c r="B151" s="91"/>
      <c r="C151" s="82"/>
      <c r="D151" s="82"/>
      <c r="E151" s="82"/>
      <c r="F151" s="82"/>
      <c r="G151" s="82"/>
      <c r="H151" s="82"/>
      <c r="I151" s="65"/>
      <c r="J151" s="65"/>
      <c r="K151" s="80"/>
      <c r="L151" s="80"/>
      <c r="M151" s="67"/>
      <c r="N151" s="83"/>
      <c r="O151" s="83"/>
      <c r="P151" s="22"/>
    </row>
    <row r="152" spans="1:16" s="66" customFormat="1" ht="30" customHeight="1" x14ac:dyDescent="0.25">
      <c r="A152" s="91"/>
      <c r="B152" s="91"/>
      <c r="C152" s="83"/>
      <c r="D152" s="83"/>
      <c r="E152" s="83"/>
      <c r="F152" s="83"/>
      <c r="G152" s="83"/>
      <c r="H152" s="83"/>
      <c r="I152" s="68"/>
      <c r="J152" s="69"/>
      <c r="K152" s="78"/>
      <c r="L152" s="86"/>
      <c r="M152" s="69"/>
      <c r="N152" s="83"/>
      <c r="O152" s="83"/>
      <c r="P152" s="22"/>
    </row>
    <row r="153" spans="1:16" s="66" customFormat="1" ht="26.1" customHeight="1" x14ac:dyDescent="0.25">
      <c r="A153" s="87" t="s">
        <v>21</v>
      </c>
      <c r="B153" s="82"/>
      <c r="C153" s="87" t="s">
        <v>22</v>
      </c>
      <c r="D153" s="82"/>
      <c r="E153" s="82"/>
      <c r="F153" s="82"/>
      <c r="G153" s="82"/>
      <c r="H153" s="82"/>
      <c r="I153" s="82"/>
      <c r="J153" s="88" t="s">
        <v>178</v>
      </c>
      <c r="K153" s="89"/>
      <c r="L153" s="89"/>
      <c r="M153" s="89"/>
      <c r="N153" s="90"/>
      <c r="O153" s="91">
        <v>1</v>
      </c>
      <c r="P153" s="22"/>
    </row>
    <row r="154" spans="1:16" s="66" customFormat="1" ht="27.95" customHeight="1" x14ac:dyDescent="0.25">
      <c r="A154" s="82"/>
      <c r="B154" s="82"/>
      <c r="C154" s="82"/>
      <c r="D154" s="82"/>
      <c r="E154" s="82"/>
      <c r="F154" s="82"/>
      <c r="G154" s="82"/>
      <c r="H154" s="82"/>
      <c r="I154" s="82"/>
      <c r="J154" s="92" t="s">
        <v>175</v>
      </c>
      <c r="K154" s="92"/>
      <c r="L154" s="92"/>
      <c r="M154" s="92"/>
      <c r="N154" s="92"/>
      <c r="O154" s="91"/>
      <c r="P154" s="22"/>
    </row>
    <row r="155" spans="1:16" s="66" customFormat="1" ht="18" customHeight="1" x14ac:dyDescent="0.25">
      <c r="A155" s="82" t="s">
        <v>1</v>
      </c>
      <c r="B155" s="83" t="s">
        <v>2</v>
      </c>
      <c r="C155" s="84" t="s">
        <v>3</v>
      </c>
      <c r="D155" s="82" t="s">
        <v>4</v>
      </c>
      <c r="E155" s="83" t="s">
        <v>5</v>
      </c>
      <c r="F155" s="83"/>
      <c r="G155" s="83"/>
      <c r="H155" s="83"/>
      <c r="I155" s="82" t="s">
        <v>6</v>
      </c>
      <c r="J155" s="83" t="s">
        <v>7</v>
      </c>
      <c r="K155" s="83"/>
      <c r="L155" s="83"/>
      <c r="M155" s="82" t="s">
        <v>8</v>
      </c>
      <c r="N155" s="83" t="s">
        <v>9</v>
      </c>
      <c r="O155" s="83"/>
      <c r="P155" s="22"/>
    </row>
    <row r="156" spans="1:16" s="66" customFormat="1" ht="18" customHeight="1" x14ac:dyDescent="0.25">
      <c r="A156" s="82"/>
      <c r="B156" s="83"/>
      <c r="C156" s="84"/>
      <c r="D156" s="82"/>
      <c r="E156" s="83" t="s">
        <v>10</v>
      </c>
      <c r="F156" s="83"/>
      <c r="G156" s="83" t="s">
        <v>0</v>
      </c>
      <c r="H156" s="83"/>
      <c r="I156" s="82"/>
      <c r="J156" s="83" t="s">
        <v>11</v>
      </c>
      <c r="K156" s="83" t="s">
        <v>12</v>
      </c>
      <c r="L156" s="83"/>
      <c r="M156" s="82"/>
      <c r="N156" s="83" t="s">
        <v>13</v>
      </c>
      <c r="O156" s="82" t="s">
        <v>14</v>
      </c>
      <c r="P156" s="22"/>
    </row>
    <row r="157" spans="1:16" s="66" customFormat="1" ht="18" customHeight="1" x14ac:dyDescent="0.25">
      <c r="A157" s="82"/>
      <c r="B157" s="83"/>
      <c r="C157" s="84"/>
      <c r="D157" s="82"/>
      <c r="E157" s="14" t="s">
        <v>15</v>
      </c>
      <c r="F157" s="14" t="s">
        <v>16</v>
      </c>
      <c r="G157" s="14" t="s">
        <v>17</v>
      </c>
      <c r="H157" s="14" t="s">
        <v>18</v>
      </c>
      <c r="I157" s="82"/>
      <c r="J157" s="83"/>
      <c r="K157" s="14" t="s">
        <v>17</v>
      </c>
      <c r="L157" s="14" t="s">
        <v>18</v>
      </c>
      <c r="M157" s="82"/>
      <c r="N157" s="83"/>
      <c r="O157" s="82"/>
      <c r="P157" s="22"/>
    </row>
    <row r="158" spans="1:16" s="66" customFormat="1" ht="12.95" customHeight="1" x14ac:dyDescent="0.25">
      <c r="A158" s="43">
        <v>0</v>
      </c>
      <c r="B158" s="21">
        <v>1</v>
      </c>
      <c r="C158" s="21">
        <v>2</v>
      </c>
      <c r="D158" s="21">
        <v>3</v>
      </c>
      <c r="E158" s="21">
        <v>4</v>
      </c>
      <c r="F158" s="21">
        <v>5</v>
      </c>
      <c r="G158" s="21">
        <v>6</v>
      </c>
      <c r="H158" s="21">
        <v>7</v>
      </c>
      <c r="I158" s="21">
        <v>8</v>
      </c>
      <c r="J158" s="21">
        <v>9</v>
      </c>
      <c r="K158" s="21">
        <v>10</v>
      </c>
      <c r="L158" s="21">
        <v>11</v>
      </c>
      <c r="M158" s="21">
        <v>12</v>
      </c>
      <c r="N158" s="21">
        <v>13</v>
      </c>
      <c r="O158" s="21">
        <v>14</v>
      </c>
      <c r="P158" s="22"/>
    </row>
    <row r="159" spans="1:16" s="66" customFormat="1" ht="26.1" customHeight="1" x14ac:dyDescent="0.25">
      <c r="A159" s="14">
        <v>1</v>
      </c>
      <c r="B159" s="42" t="s">
        <v>84</v>
      </c>
      <c r="C159" s="14"/>
      <c r="D159" s="10" t="s">
        <v>35</v>
      </c>
      <c r="E159" s="14">
        <v>30</v>
      </c>
      <c r="F159" s="14">
        <f t="shared" ref="F159:F168" si="25">E159</f>
        <v>30</v>
      </c>
      <c r="G159" s="14"/>
      <c r="H159" s="14"/>
      <c r="I159" s="19">
        <v>1.8445</v>
      </c>
      <c r="J159" s="19">
        <f>SUM(E159*I159)</f>
        <v>55.335000000000001</v>
      </c>
      <c r="K159" s="14"/>
      <c r="L159" s="14"/>
      <c r="M159" s="19">
        <f>J159</f>
        <v>55.335000000000001</v>
      </c>
      <c r="N159" s="14"/>
      <c r="O159" s="14"/>
      <c r="P159" s="22"/>
    </row>
    <row r="160" spans="1:16" s="66" customFormat="1" ht="26.1" customHeight="1" x14ac:dyDescent="0.25">
      <c r="A160" s="14">
        <v>2</v>
      </c>
      <c r="B160" s="42" t="s">
        <v>85</v>
      </c>
      <c r="C160" s="14"/>
      <c r="D160" s="10" t="s">
        <v>35</v>
      </c>
      <c r="E160" s="14">
        <v>2</v>
      </c>
      <c r="F160" s="14">
        <f t="shared" si="25"/>
        <v>2</v>
      </c>
      <c r="G160" s="14"/>
      <c r="H160" s="14"/>
      <c r="I160" s="19">
        <v>22.134</v>
      </c>
      <c r="J160" s="19">
        <f t="shared" ref="J160:J168" si="26">SUM(E160*I160)</f>
        <v>44.268000000000001</v>
      </c>
      <c r="K160" s="14"/>
      <c r="L160" s="14"/>
      <c r="M160" s="19">
        <f t="shared" ref="M160:M168" si="27">J160</f>
        <v>44.268000000000001</v>
      </c>
      <c r="N160" s="14"/>
      <c r="O160" s="14"/>
      <c r="P160" s="22"/>
    </row>
    <row r="161" spans="1:16" s="66" customFormat="1" ht="26.1" customHeight="1" x14ac:dyDescent="0.25">
      <c r="A161" s="14">
        <v>3</v>
      </c>
      <c r="B161" s="42" t="s">
        <v>86</v>
      </c>
      <c r="C161" s="14"/>
      <c r="D161" s="10" t="s">
        <v>35</v>
      </c>
      <c r="E161" s="14">
        <v>3</v>
      </c>
      <c r="F161" s="14">
        <f t="shared" si="25"/>
        <v>3</v>
      </c>
      <c r="G161" s="14"/>
      <c r="H161" s="14"/>
      <c r="I161" s="19">
        <v>64.557500000000005</v>
      </c>
      <c r="J161" s="19">
        <f t="shared" si="26"/>
        <v>193.67250000000001</v>
      </c>
      <c r="K161" s="14"/>
      <c r="L161" s="14"/>
      <c r="M161" s="19">
        <f t="shared" si="27"/>
        <v>193.67250000000001</v>
      </c>
      <c r="N161" s="14"/>
      <c r="O161" s="14"/>
      <c r="P161" s="22"/>
    </row>
    <row r="162" spans="1:16" s="66" customFormat="1" ht="26.1" customHeight="1" x14ac:dyDescent="0.25">
      <c r="A162" s="14">
        <v>4</v>
      </c>
      <c r="B162" s="42" t="s">
        <v>87</v>
      </c>
      <c r="C162" s="14"/>
      <c r="D162" s="10" t="s">
        <v>35</v>
      </c>
      <c r="E162" s="14">
        <v>2</v>
      </c>
      <c r="F162" s="14">
        <f t="shared" si="25"/>
        <v>2</v>
      </c>
      <c r="G162" s="14"/>
      <c r="H162" s="14"/>
      <c r="I162" s="19">
        <v>25.823</v>
      </c>
      <c r="J162" s="19">
        <f t="shared" si="26"/>
        <v>51.646000000000001</v>
      </c>
      <c r="K162" s="14"/>
      <c r="L162" s="14"/>
      <c r="M162" s="19">
        <f t="shared" si="27"/>
        <v>51.646000000000001</v>
      </c>
      <c r="N162" s="14"/>
      <c r="O162" s="14"/>
      <c r="P162" s="22"/>
    </row>
    <row r="163" spans="1:16" s="66" customFormat="1" ht="26.1" customHeight="1" x14ac:dyDescent="0.25">
      <c r="A163" s="14">
        <v>5</v>
      </c>
      <c r="B163" s="42" t="s">
        <v>88</v>
      </c>
      <c r="C163" s="14"/>
      <c r="D163" s="10" t="s">
        <v>35</v>
      </c>
      <c r="E163" s="14">
        <v>4</v>
      </c>
      <c r="F163" s="14">
        <f t="shared" si="25"/>
        <v>4</v>
      </c>
      <c r="G163" s="14"/>
      <c r="H163" s="14"/>
      <c r="I163" s="19">
        <v>160.47149999999999</v>
      </c>
      <c r="J163" s="19">
        <f t="shared" si="26"/>
        <v>641.88599999999997</v>
      </c>
      <c r="K163" s="14"/>
      <c r="L163" s="14"/>
      <c r="M163" s="19">
        <f t="shared" si="27"/>
        <v>641.88599999999997</v>
      </c>
      <c r="N163" s="14"/>
      <c r="O163" s="14"/>
      <c r="P163" s="22"/>
    </row>
    <row r="164" spans="1:16" s="66" customFormat="1" ht="26.1" customHeight="1" x14ac:dyDescent="0.25">
      <c r="A164" s="14">
        <v>6</v>
      </c>
      <c r="B164" s="18" t="s">
        <v>89</v>
      </c>
      <c r="C164" s="14"/>
      <c r="D164" s="10" t="s">
        <v>35</v>
      </c>
      <c r="E164" s="14">
        <v>26</v>
      </c>
      <c r="F164" s="14">
        <f t="shared" si="25"/>
        <v>26</v>
      </c>
      <c r="G164" s="14"/>
      <c r="H164" s="14"/>
      <c r="I164" s="19">
        <v>18.445</v>
      </c>
      <c r="J164" s="19">
        <f t="shared" si="26"/>
        <v>479.57</v>
      </c>
      <c r="K164" s="14"/>
      <c r="L164" s="14"/>
      <c r="M164" s="19">
        <f t="shared" si="27"/>
        <v>479.57</v>
      </c>
      <c r="N164" s="14"/>
      <c r="O164" s="14"/>
      <c r="P164" s="22"/>
    </row>
    <row r="165" spans="1:16" s="66" customFormat="1" ht="26.1" customHeight="1" x14ac:dyDescent="0.25">
      <c r="A165" s="14">
        <v>7</v>
      </c>
      <c r="B165" s="48" t="s">
        <v>90</v>
      </c>
      <c r="C165" s="14"/>
      <c r="D165" s="10" t="s">
        <v>35</v>
      </c>
      <c r="E165" s="14">
        <v>13</v>
      </c>
      <c r="F165" s="14">
        <f t="shared" si="25"/>
        <v>13</v>
      </c>
      <c r="G165" s="14"/>
      <c r="H165" s="14"/>
      <c r="I165" s="49">
        <v>147.56</v>
      </c>
      <c r="J165" s="19">
        <f t="shared" si="26"/>
        <v>1918.28</v>
      </c>
      <c r="K165" s="14"/>
      <c r="L165" s="14"/>
      <c r="M165" s="19">
        <f t="shared" si="27"/>
        <v>1918.28</v>
      </c>
      <c r="N165" s="14"/>
      <c r="O165" s="14"/>
      <c r="P165" s="22"/>
    </row>
    <row r="166" spans="1:16" s="66" customFormat="1" ht="26.1" customHeight="1" x14ac:dyDescent="0.25">
      <c r="A166" s="14">
        <v>8</v>
      </c>
      <c r="B166" s="18" t="s">
        <v>91</v>
      </c>
      <c r="C166" s="14"/>
      <c r="D166" s="10" t="s">
        <v>35</v>
      </c>
      <c r="E166" s="14">
        <v>13</v>
      </c>
      <c r="F166" s="14">
        <f t="shared" si="25"/>
        <v>13</v>
      </c>
      <c r="G166" s="14"/>
      <c r="H166" s="14"/>
      <c r="I166" s="19">
        <v>35.045499999999997</v>
      </c>
      <c r="J166" s="19">
        <f t="shared" si="26"/>
        <v>455.59149999999994</v>
      </c>
      <c r="K166" s="14"/>
      <c r="L166" s="14"/>
      <c r="M166" s="19">
        <f t="shared" si="27"/>
        <v>455.59149999999994</v>
      </c>
      <c r="N166" s="14"/>
      <c r="O166" s="14"/>
      <c r="P166" s="22"/>
    </row>
    <row r="167" spans="1:16" s="66" customFormat="1" ht="26.1" customHeight="1" x14ac:dyDescent="0.25">
      <c r="A167" s="14">
        <v>9</v>
      </c>
      <c r="B167" s="18" t="s">
        <v>92</v>
      </c>
      <c r="C167" s="14"/>
      <c r="D167" s="10" t="s">
        <v>35</v>
      </c>
      <c r="E167" s="14">
        <v>13</v>
      </c>
      <c r="F167" s="14">
        <f t="shared" si="25"/>
        <v>13</v>
      </c>
      <c r="G167" s="14"/>
      <c r="H167" s="14"/>
      <c r="I167" s="19">
        <v>221.34</v>
      </c>
      <c r="J167" s="19">
        <f t="shared" si="26"/>
        <v>2877.42</v>
      </c>
      <c r="K167" s="14"/>
      <c r="L167" s="14"/>
      <c r="M167" s="19">
        <f t="shared" si="27"/>
        <v>2877.42</v>
      </c>
      <c r="N167" s="14"/>
      <c r="O167" s="14"/>
      <c r="P167" s="22"/>
    </row>
    <row r="168" spans="1:16" s="66" customFormat="1" ht="26.1" customHeight="1" x14ac:dyDescent="0.25">
      <c r="A168" s="14">
        <v>10</v>
      </c>
      <c r="B168" s="13" t="s">
        <v>93</v>
      </c>
      <c r="C168" s="14"/>
      <c r="D168" s="10" t="s">
        <v>35</v>
      </c>
      <c r="E168" s="14">
        <v>13</v>
      </c>
      <c r="F168" s="14">
        <f t="shared" si="25"/>
        <v>13</v>
      </c>
      <c r="G168" s="14"/>
      <c r="H168" s="14"/>
      <c r="I168" s="50">
        <v>55.335000000000001</v>
      </c>
      <c r="J168" s="19">
        <f t="shared" si="26"/>
        <v>719.35500000000002</v>
      </c>
      <c r="K168" s="14"/>
      <c r="L168" s="14"/>
      <c r="M168" s="19">
        <f t="shared" si="27"/>
        <v>719.35500000000002</v>
      </c>
      <c r="N168" s="14"/>
      <c r="O168" s="14"/>
      <c r="P168" s="22"/>
    </row>
    <row r="169" spans="1:16" s="66" customFormat="1" ht="24.95" customHeight="1" x14ac:dyDescent="0.25">
      <c r="A169" s="81" t="s">
        <v>19</v>
      </c>
      <c r="B169" s="81"/>
      <c r="C169" s="14"/>
      <c r="D169" s="14"/>
      <c r="E169" s="14"/>
      <c r="F169" s="14"/>
      <c r="G169" s="14"/>
      <c r="H169" s="14"/>
      <c r="I169" s="19"/>
      <c r="J169" s="19"/>
      <c r="K169" s="14"/>
      <c r="L169" s="14"/>
      <c r="M169" s="47">
        <f>SUM(M159:M168)</f>
        <v>7437.0239999999994</v>
      </c>
      <c r="N169" s="14"/>
      <c r="O169" s="14"/>
      <c r="P169" s="22"/>
    </row>
    <row r="170" spans="1:16" s="66" customFormat="1" ht="24.95" customHeight="1" x14ac:dyDescent="0.25">
      <c r="A170" s="81" t="s">
        <v>20</v>
      </c>
      <c r="B170" s="81"/>
      <c r="C170" s="14"/>
      <c r="D170" s="14"/>
      <c r="E170" s="14"/>
      <c r="F170" s="14"/>
      <c r="G170" s="14"/>
      <c r="H170" s="14"/>
      <c r="I170" s="19"/>
      <c r="J170" s="19"/>
      <c r="K170" s="14"/>
      <c r="L170" s="14"/>
      <c r="M170" s="47">
        <f>M169</f>
        <v>7437.0239999999994</v>
      </c>
      <c r="N170" s="14"/>
      <c r="O170" s="14"/>
      <c r="P170" s="22"/>
    </row>
    <row r="171" spans="1:16" s="66" customFormat="1" ht="24.95" customHeight="1" x14ac:dyDescent="0.25">
      <c r="A171" s="79"/>
      <c r="B171" s="79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22"/>
    </row>
    <row r="172" spans="1:16" s="66" customFormat="1" ht="30" customHeight="1" x14ac:dyDescent="0.25">
      <c r="A172" s="79"/>
      <c r="B172" s="79"/>
      <c r="C172" s="80"/>
      <c r="D172" s="80"/>
      <c r="E172" s="80"/>
      <c r="F172" s="80"/>
      <c r="G172" s="80"/>
      <c r="H172" s="80"/>
      <c r="I172" s="65"/>
      <c r="J172" s="65"/>
      <c r="K172" s="80"/>
      <c r="L172" s="80"/>
      <c r="M172" s="67"/>
      <c r="N172" s="78"/>
      <c r="O172" s="78"/>
      <c r="P172" s="22"/>
    </row>
    <row r="173" spans="1:16" s="66" customFormat="1" ht="30" customHeight="1" x14ac:dyDescent="0.25">
      <c r="A173" s="77"/>
      <c r="B173" s="85"/>
      <c r="C173" s="78"/>
      <c r="D173" s="86"/>
      <c r="E173" s="78"/>
      <c r="F173" s="86"/>
      <c r="G173" s="78"/>
      <c r="H173" s="86"/>
      <c r="I173" s="68"/>
      <c r="J173" s="69"/>
      <c r="K173" s="78"/>
      <c r="L173" s="86"/>
      <c r="M173" s="69"/>
      <c r="N173" s="78"/>
      <c r="O173" s="86"/>
      <c r="P173" s="22"/>
    </row>
    <row r="174" spans="1:16" s="66" customFormat="1" ht="26.1" customHeight="1" x14ac:dyDescent="0.25">
      <c r="A174" s="87" t="s">
        <v>21</v>
      </c>
      <c r="B174" s="82"/>
      <c r="C174" s="87" t="s">
        <v>22</v>
      </c>
      <c r="D174" s="82"/>
      <c r="E174" s="82"/>
      <c r="F174" s="82"/>
      <c r="G174" s="82"/>
      <c r="H174" s="82"/>
      <c r="I174" s="82"/>
      <c r="J174" s="88" t="s">
        <v>178</v>
      </c>
      <c r="K174" s="89"/>
      <c r="L174" s="89"/>
      <c r="M174" s="89"/>
      <c r="N174" s="90"/>
      <c r="O174" s="91">
        <v>2</v>
      </c>
      <c r="P174" s="22"/>
    </row>
    <row r="175" spans="1:16" s="66" customFormat="1" ht="27.95" customHeight="1" x14ac:dyDescent="0.25">
      <c r="A175" s="82"/>
      <c r="B175" s="82"/>
      <c r="C175" s="82"/>
      <c r="D175" s="82"/>
      <c r="E175" s="82"/>
      <c r="F175" s="82"/>
      <c r="G175" s="82"/>
      <c r="H175" s="82"/>
      <c r="I175" s="82"/>
      <c r="J175" s="92" t="s">
        <v>175</v>
      </c>
      <c r="K175" s="92"/>
      <c r="L175" s="92"/>
      <c r="M175" s="92"/>
      <c r="N175" s="92"/>
      <c r="O175" s="91"/>
      <c r="P175" s="22"/>
    </row>
    <row r="176" spans="1:16" s="66" customFormat="1" ht="18" customHeight="1" x14ac:dyDescent="0.25">
      <c r="A176" s="82" t="s">
        <v>1</v>
      </c>
      <c r="B176" s="83" t="s">
        <v>2</v>
      </c>
      <c r="C176" s="84" t="s">
        <v>3</v>
      </c>
      <c r="D176" s="82" t="s">
        <v>4</v>
      </c>
      <c r="E176" s="83" t="s">
        <v>5</v>
      </c>
      <c r="F176" s="83"/>
      <c r="G176" s="83"/>
      <c r="H176" s="83"/>
      <c r="I176" s="82" t="s">
        <v>6</v>
      </c>
      <c r="J176" s="83" t="s">
        <v>7</v>
      </c>
      <c r="K176" s="83"/>
      <c r="L176" s="83"/>
      <c r="M176" s="82" t="s">
        <v>8</v>
      </c>
      <c r="N176" s="83" t="s">
        <v>9</v>
      </c>
      <c r="O176" s="83"/>
      <c r="P176" s="22"/>
    </row>
    <row r="177" spans="1:16" s="66" customFormat="1" ht="18" customHeight="1" x14ac:dyDescent="0.25">
      <c r="A177" s="82"/>
      <c r="B177" s="83"/>
      <c r="C177" s="84"/>
      <c r="D177" s="82"/>
      <c r="E177" s="83" t="s">
        <v>10</v>
      </c>
      <c r="F177" s="83"/>
      <c r="G177" s="83" t="s">
        <v>0</v>
      </c>
      <c r="H177" s="83"/>
      <c r="I177" s="82"/>
      <c r="J177" s="83" t="s">
        <v>11</v>
      </c>
      <c r="K177" s="83" t="s">
        <v>12</v>
      </c>
      <c r="L177" s="83"/>
      <c r="M177" s="82"/>
      <c r="N177" s="83" t="s">
        <v>13</v>
      </c>
      <c r="O177" s="82" t="s">
        <v>14</v>
      </c>
      <c r="P177" s="22"/>
    </row>
    <row r="178" spans="1:16" s="66" customFormat="1" ht="18" customHeight="1" x14ac:dyDescent="0.25">
      <c r="A178" s="82"/>
      <c r="B178" s="83"/>
      <c r="C178" s="84"/>
      <c r="D178" s="82"/>
      <c r="E178" s="14" t="s">
        <v>15</v>
      </c>
      <c r="F178" s="14" t="s">
        <v>16</v>
      </c>
      <c r="G178" s="14" t="s">
        <v>17</v>
      </c>
      <c r="H178" s="14" t="s">
        <v>18</v>
      </c>
      <c r="I178" s="82"/>
      <c r="J178" s="83"/>
      <c r="K178" s="14" t="s">
        <v>17</v>
      </c>
      <c r="L178" s="14" t="s">
        <v>18</v>
      </c>
      <c r="M178" s="82"/>
      <c r="N178" s="83"/>
      <c r="O178" s="82"/>
      <c r="P178" s="22"/>
    </row>
    <row r="179" spans="1:16" s="66" customFormat="1" ht="12.95" customHeight="1" x14ac:dyDescent="0.25">
      <c r="A179" s="43">
        <v>0</v>
      </c>
      <c r="B179" s="21">
        <v>1</v>
      </c>
      <c r="C179" s="21">
        <v>2</v>
      </c>
      <c r="D179" s="21">
        <v>3</v>
      </c>
      <c r="E179" s="21">
        <v>4</v>
      </c>
      <c r="F179" s="21">
        <v>5</v>
      </c>
      <c r="G179" s="21">
        <v>6</v>
      </c>
      <c r="H179" s="21">
        <v>7</v>
      </c>
      <c r="I179" s="21">
        <v>8</v>
      </c>
      <c r="J179" s="21">
        <v>9</v>
      </c>
      <c r="K179" s="21">
        <v>10</v>
      </c>
      <c r="L179" s="21">
        <v>11</v>
      </c>
      <c r="M179" s="21">
        <v>12</v>
      </c>
      <c r="N179" s="21">
        <v>13</v>
      </c>
      <c r="O179" s="21">
        <v>14</v>
      </c>
      <c r="P179" s="22"/>
    </row>
    <row r="180" spans="1:16" s="66" customFormat="1" ht="26.1" customHeight="1" x14ac:dyDescent="0.25">
      <c r="A180" s="14">
        <v>11</v>
      </c>
      <c r="B180" s="42" t="s">
        <v>94</v>
      </c>
      <c r="C180" s="14"/>
      <c r="D180" s="10" t="s">
        <v>35</v>
      </c>
      <c r="E180" s="14">
        <v>3</v>
      </c>
      <c r="F180" s="14">
        <f t="shared" ref="F180:F189" si="28">E180</f>
        <v>3</v>
      </c>
      <c r="G180" s="14"/>
      <c r="H180" s="14"/>
      <c r="I180" s="19">
        <v>46.112499999999997</v>
      </c>
      <c r="J180" s="19">
        <f>SUM(E180*I180)</f>
        <v>138.33749999999998</v>
      </c>
      <c r="K180" s="14"/>
      <c r="L180" s="14"/>
      <c r="M180" s="19">
        <f>J180</f>
        <v>138.33749999999998</v>
      </c>
      <c r="N180" s="14"/>
      <c r="O180" s="14"/>
      <c r="P180" s="22"/>
    </row>
    <row r="181" spans="1:16" s="66" customFormat="1" ht="26.1" customHeight="1" x14ac:dyDescent="0.25">
      <c r="A181" s="14">
        <v>12</v>
      </c>
      <c r="B181" s="42" t="s">
        <v>95</v>
      </c>
      <c r="C181" s="14"/>
      <c r="D181" s="10" t="s">
        <v>35</v>
      </c>
      <c r="E181" s="14">
        <v>26</v>
      </c>
      <c r="F181" s="14">
        <f t="shared" si="28"/>
        <v>26</v>
      </c>
      <c r="G181" s="14"/>
      <c r="H181" s="14"/>
      <c r="I181" s="19">
        <v>11.067</v>
      </c>
      <c r="J181" s="19">
        <f t="shared" ref="J181:J189" si="29">SUM(E181*I181)</f>
        <v>287.74200000000002</v>
      </c>
      <c r="K181" s="14"/>
      <c r="L181" s="14"/>
      <c r="M181" s="19">
        <f t="shared" ref="M181:M189" si="30">J181</f>
        <v>287.74200000000002</v>
      </c>
      <c r="N181" s="14"/>
      <c r="O181" s="14"/>
      <c r="P181" s="22"/>
    </row>
    <row r="182" spans="1:16" s="66" customFormat="1" ht="26.1" customHeight="1" x14ac:dyDescent="0.25">
      <c r="A182" s="14">
        <v>13</v>
      </c>
      <c r="B182" s="42" t="s">
        <v>96</v>
      </c>
      <c r="C182" s="14"/>
      <c r="D182" s="10" t="s">
        <v>35</v>
      </c>
      <c r="E182" s="14">
        <v>5</v>
      </c>
      <c r="F182" s="14">
        <f t="shared" si="28"/>
        <v>5</v>
      </c>
      <c r="G182" s="14"/>
      <c r="H182" s="14"/>
      <c r="I182" s="19">
        <v>110.67</v>
      </c>
      <c r="J182" s="19">
        <f t="shared" si="29"/>
        <v>553.35</v>
      </c>
      <c r="K182" s="14"/>
      <c r="L182" s="14"/>
      <c r="M182" s="19">
        <f t="shared" si="30"/>
        <v>553.35</v>
      </c>
      <c r="N182" s="14"/>
      <c r="O182" s="14"/>
      <c r="P182" s="22"/>
    </row>
    <row r="183" spans="1:16" s="66" customFormat="1" ht="26.1" customHeight="1" x14ac:dyDescent="0.25">
      <c r="A183" s="14">
        <v>14</v>
      </c>
      <c r="B183" s="42" t="s">
        <v>63</v>
      </c>
      <c r="C183" s="14"/>
      <c r="D183" s="10" t="s">
        <v>35</v>
      </c>
      <c r="E183" s="14">
        <v>5</v>
      </c>
      <c r="F183" s="14">
        <f t="shared" si="28"/>
        <v>5</v>
      </c>
      <c r="G183" s="14"/>
      <c r="H183" s="14"/>
      <c r="I183" s="19">
        <v>110.67</v>
      </c>
      <c r="J183" s="19">
        <f t="shared" si="29"/>
        <v>553.35</v>
      </c>
      <c r="K183" s="14"/>
      <c r="L183" s="14"/>
      <c r="M183" s="19">
        <f t="shared" si="30"/>
        <v>553.35</v>
      </c>
      <c r="N183" s="14"/>
      <c r="O183" s="14"/>
      <c r="P183" s="22"/>
    </row>
    <row r="184" spans="1:16" s="66" customFormat="1" ht="26.1" customHeight="1" x14ac:dyDescent="0.25">
      <c r="A184" s="14">
        <v>15</v>
      </c>
      <c r="B184" s="42" t="s">
        <v>64</v>
      </c>
      <c r="C184" s="14"/>
      <c r="D184" s="10" t="s">
        <v>35</v>
      </c>
      <c r="E184" s="14">
        <v>5</v>
      </c>
      <c r="F184" s="14">
        <f t="shared" si="28"/>
        <v>5</v>
      </c>
      <c r="G184" s="14"/>
      <c r="H184" s="14"/>
      <c r="I184" s="19">
        <v>92.224999999999994</v>
      </c>
      <c r="J184" s="19">
        <f t="shared" si="29"/>
        <v>461.125</v>
      </c>
      <c r="K184" s="14"/>
      <c r="L184" s="14"/>
      <c r="M184" s="19">
        <f t="shared" si="30"/>
        <v>461.125</v>
      </c>
      <c r="N184" s="14"/>
      <c r="O184" s="14"/>
      <c r="P184" s="22"/>
    </row>
    <row r="185" spans="1:16" s="66" customFormat="1" ht="26.1" customHeight="1" x14ac:dyDescent="0.25">
      <c r="A185" s="14">
        <v>16</v>
      </c>
      <c r="B185" s="42" t="s">
        <v>65</v>
      </c>
      <c r="C185" s="14"/>
      <c r="D185" s="10" t="s">
        <v>35</v>
      </c>
      <c r="E185" s="14">
        <v>1</v>
      </c>
      <c r="F185" s="14">
        <f t="shared" si="28"/>
        <v>1</v>
      </c>
      <c r="G185" s="14"/>
      <c r="H185" s="14"/>
      <c r="I185" s="19">
        <v>110.67</v>
      </c>
      <c r="J185" s="19">
        <f t="shared" si="29"/>
        <v>110.67</v>
      </c>
      <c r="K185" s="14"/>
      <c r="L185" s="14"/>
      <c r="M185" s="19">
        <f t="shared" si="30"/>
        <v>110.67</v>
      </c>
      <c r="N185" s="14"/>
      <c r="O185" s="14"/>
      <c r="P185" s="22"/>
    </row>
    <row r="186" spans="1:16" s="66" customFormat="1" ht="26.1" customHeight="1" x14ac:dyDescent="0.25">
      <c r="A186" s="14">
        <v>17</v>
      </c>
      <c r="B186" s="48" t="s">
        <v>66</v>
      </c>
      <c r="C186" s="14"/>
      <c r="D186" s="10" t="s">
        <v>35</v>
      </c>
      <c r="E186" s="14">
        <v>1</v>
      </c>
      <c r="F186" s="14">
        <f t="shared" si="28"/>
        <v>1</v>
      </c>
      <c r="G186" s="14"/>
      <c r="H186" s="14"/>
      <c r="I186" s="49">
        <v>75.624499999999998</v>
      </c>
      <c r="J186" s="19">
        <f t="shared" si="29"/>
        <v>75.624499999999998</v>
      </c>
      <c r="K186" s="14"/>
      <c r="L186" s="14"/>
      <c r="M186" s="19">
        <f t="shared" si="30"/>
        <v>75.624499999999998</v>
      </c>
      <c r="N186" s="14"/>
      <c r="O186" s="14"/>
      <c r="P186" s="22"/>
    </row>
    <row r="187" spans="1:16" s="66" customFormat="1" ht="26.1" customHeight="1" x14ac:dyDescent="0.25">
      <c r="A187" s="14">
        <v>18</v>
      </c>
      <c r="B187" s="42" t="s">
        <v>67</v>
      </c>
      <c r="C187" s="14"/>
      <c r="D187" s="10" t="s">
        <v>35</v>
      </c>
      <c r="E187" s="14">
        <v>3</v>
      </c>
      <c r="F187" s="14">
        <f t="shared" si="28"/>
        <v>3</v>
      </c>
      <c r="G187" s="14"/>
      <c r="H187" s="14"/>
      <c r="I187" s="19">
        <v>95.914000000000001</v>
      </c>
      <c r="J187" s="19">
        <f t="shared" si="29"/>
        <v>287.74200000000002</v>
      </c>
      <c r="K187" s="14"/>
      <c r="L187" s="14"/>
      <c r="M187" s="19">
        <f t="shared" si="30"/>
        <v>287.74200000000002</v>
      </c>
      <c r="N187" s="14"/>
      <c r="O187" s="14"/>
      <c r="P187" s="22"/>
    </row>
    <row r="188" spans="1:16" s="66" customFormat="1" ht="26.1" customHeight="1" x14ac:dyDescent="0.25">
      <c r="A188" s="14">
        <v>19</v>
      </c>
      <c r="B188" s="42" t="s">
        <v>68</v>
      </c>
      <c r="C188" s="14"/>
      <c r="D188" s="10" t="s">
        <v>35</v>
      </c>
      <c r="E188" s="14">
        <v>2</v>
      </c>
      <c r="F188" s="14">
        <f t="shared" si="28"/>
        <v>2</v>
      </c>
      <c r="G188" s="14"/>
      <c r="H188" s="14"/>
      <c r="I188" s="19">
        <v>27.6675</v>
      </c>
      <c r="J188" s="19">
        <f t="shared" si="29"/>
        <v>55.335000000000001</v>
      </c>
      <c r="K188" s="14"/>
      <c r="L188" s="14"/>
      <c r="M188" s="19">
        <f t="shared" si="30"/>
        <v>55.335000000000001</v>
      </c>
      <c r="N188" s="14"/>
      <c r="O188" s="14"/>
      <c r="P188" s="22"/>
    </row>
    <row r="189" spans="1:16" s="66" customFormat="1" ht="26.1" customHeight="1" x14ac:dyDescent="0.25">
      <c r="A189" s="14">
        <v>20</v>
      </c>
      <c r="B189" s="13" t="s">
        <v>69</v>
      </c>
      <c r="C189" s="14"/>
      <c r="D189" s="10" t="s">
        <v>35</v>
      </c>
      <c r="E189" s="14">
        <v>2</v>
      </c>
      <c r="F189" s="14">
        <f t="shared" si="28"/>
        <v>2</v>
      </c>
      <c r="G189" s="14"/>
      <c r="H189" s="14"/>
      <c r="I189" s="49">
        <v>36.89</v>
      </c>
      <c r="J189" s="19">
        <f t="shared" si="29"/>
        <v>73.78</v>
      </c>
      <c r="K189" s="14"/>
      <c r="L189" s="14"/>
      <c r="M189" s="19">
        <f t="shared" si="30"/>
        <v>73.78</v>
      </c>
      <c r="N189" s="14"/>
      <c r="O189" s="14"/>
      <c r="P189" s="22"/>
    </row>
    <row r="190" spans="1:16" s="66" customFormat="1" ht="24.95" customHeight="1" x14ac:dyDescent="0.25">
      <c r="A190" s="81" t="s">
        <v>19</v>
      </c>
      <c r="B190" s="81"/>
      <c r="C190" s="14"/>
      <c r="D190" s="14"/>
      <c r="E190" s="14"/>
      <c r="F190" s="14"/>
      <c r="G190" s="14"/>
      <c r="H190" s="14"/>
      <c r="I190" s="19"/>
      <c r="J190" s="19"/>
      <c r="K190" s="14"/>
      <c r="L190" s="14"/>
      <c r="M190" s="47">
        <f>SUM(M180:M189)</f>
        <v>2597.0560000000005</v>
      </c>
      <c r="N190" s="14"/>
      <c r="O190" s="14"/>
      <c r="P190" s="22"/>
    </row>
    <row r="191" spans="1:16" s="66" customFormat="1" ht="24.95" customHeight="1" x14ac:dyDescent="0.25">
      <c r="A191" s="81" t="s">
        <v>20</v>
      </c>
      <c r="B191" s="81"/>
      <c r="C191" s="14"/>
      <c r="D191" s="14"/>
      <c r="E191" s="14"/>
      <c r="F191" s="14"/>
      <c r="G191" s="14"/>
      <c r="H191" s="14"/>
      <c r="I191" s="19"/>
      <c r="J191" s="19"/>
      <c r="K191" s="14"/>
      <c r="L191" s="14"/>
      <c r="M191" s="47">
        <f>SUM(M169,M190)</f>
        <v>10034.08</v>
      </c>
      <c r="N191" s="14"/>
      <c r="O191" s="14"/>
      <c r="P191" s="22"/>
    </row>
    <row r="192" spans="1:16" s="66" customFormat="1" ht="24.95" customHeight="1" x14ac:dyDescent="0.25">
      <c r="A192" s="79"/>
      <c r="B192" s="79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22"/>
    </row>
    <row r="193" spans="1:17" s="66" customFormat="1" ht="30" customHeight="1" x14ac:dyDescent="0.25">
      <c r="A193" s="79"/>
      <c r="B193" s="79"/>
      <c r="C193" s="80"/>
      <c r="D193" s="80"/>
      <c r="E193" s="80"/>
      <c r="F193" s="80"/>
      <c r="G193" s="80"/>
      <c r="H193" s="80"/>
      <c r="I193" s="65"/>
      <c r="J193" s="65"/>
      <c r="K193" s="80"/>
      <c r="L193" s="80"/>
      <c r="M193" s="67"/>
      <c r="N193" s="78"/>
      <c r="O193" s="78"/>
      <c r="P193" s="22"/>
    </row>
    <row r="194" spans="1:17" s="66" customFormat="1" ht="30" customHeight="1" x14ac:dyDescent="0.25">
      <c r="A194" s="77"/>
      <c r="B194" s="85"/>
      <c r="C194" s="78"/>
      <c r="D194" s="86"/>
      <c r="E194" s="78"/>
      <c r="F194" s="86"/>
      <c r="G194" s="78"/>
      <c r="H194" s="86"/>
      <c r="I194" s="68"/>
      <c r="J194" s="69"/>
      <c r="K194" s="78"/>
      <c r="L194" s="86"/>
      <c r="M194" s="69"/>
      <c r="N194" s="78"/>
      <c r="O194" s="86"/>
      <c r="P194" s="22"/>
    </row>
    <row r="195" spans="1:17" s="66" customFormat="1" ht="21.95" customHeight="1" x14ac:dyDescent="0.25">
      <c r="A195" s="87" t="s">
        <v>21</v>
      </c>
      <c r="B195" s="82"/>
      <c r="C195" s="87" t="s">
        <v>22</v>
      </c>
      <c r="D195" s="82"/>
      <c r="E195" s="82"/>
      <c r="F195" s="82"/>
      <c r="G195" s="82"/>
      <c r="H195" s="82"/>
      <c r="I195" s="82"/>
      <c r="J195" s="88" t="s">
        <v>178</v>
      </c>
      <c r="K195" s="89"/>
      <c r="L195" s="89"/>
      <c r="M195" s="89"/>
      <c r="N195" s="90"/>
      <c r="O195" s="91">
        <v>3</v>
      </c>
      <c r="P195" s="22"/>
    </row>
    <row r="196" spans="1:17" s="66" customFormat="1" ht="27.95" customHeight="1" x14ac:dyDescent="0.25">
      <c r="A196" s="82"/>
      <c r="B196" s="82"/>
      <c r="C196" s="82"/>
      <c r="D196" s="82"/>
      <c r="E196" s="82"/>
      <c r="F196" s="82"/>
      <c r="G196" s="82"/>
      <c r="H196" s="82"/>
      <c r="I196" s="82"/>
      <c r="J196" s="92" t="s">
        <v>175</v>
      </c>
      <c r="K196" s="92"/>
      <c r="L196" s="92"/>
      <c r="M196" s="92"/>
      <c r="N196" s="92"/>
      <c r="O196" s="91"/>
      <c r="P196" s="22"/>
    </row>
    <row r="197" spans="1:17" s="66" customFormat="1" ht="18" customHeight="1" x14ac:dyDescent="0.25">
      <c r="A197" s="82" t="s">
        <v>1</v>
      </c>
      <c r="B197" s="83" t="s">
        <v>2</v>
      </c>
      <c r="C197" s="84" t="s">
        <v>3</v>
      </c>
      <c r="D197" s="82" t="s">
        <v>4</v>
      </c>
      <c r="E197" s="83" t="s">
        <v>5</v>
      </c>
      <c r="F197" s="83"/>
      <c r="G197" s="83"/>
      <c r="H197" s="83"/>
      <c r="I197" s="82" t="s">
        <v>6</v>
      </c>
      <c r="J197" s="83" t="s">
        <v>7</v>
      </c>
      <c r="K197" s="83"/>
      <c r="L197" s="83"/>
      <c r="M197" s="82" t="s">
        <v>8</v>
      </c>
      <c r="N197" s="83" t="s">
        <v>9</v>
      </c>
      <c r="O197" s="83"/>
      <c r="P197" s="22"/>
    </row>
    <row r="198" spans="1:17" s="66" customFormat="1" ht="18" customHeight="1" x14ac:dyDescent="0.25">
      <c r="A198" s="82"/>
      <c r="B198" s="83"/>
      <c r="C198" s="84"/>
      <c r="D198" s="82"/>
      <c r="E198" s="83" t="s">
        <v>10</v>
      </c>
      <c r="F198" s="83"/>
      <c r="G198" s="83" t="s">
        <v>0</v>
      </c>
      <c r="H198" s="83"/>
      <c r="I198" s="82"/>
      <c r="J198" s="83" t="s">
        <v>11</v>
      </c>
      <c r="K198" s="83" t="s">
        <v>12</v>
      </c>
      <c r="L198" s="83"/>
      <c r="M198" s="82"/>
      <c r="N198" s="83" t="s">
        <v>13</v>
      </c>
      <c r="O198" s="82" t="s">
        <v>14</v>
      </c>
      <c r="P198" s="22"/>
    </row>
    <row r="199" spans="1:17" s="66" customFormat="1" ht="18" customHeight="1" x14ac:dyDescent="0.25">
      <c r="A199" s="82"/>
      <c r="B199" s="83"/>
      <c r="C199" s="84"/>
      <c r="D199" s="82"/>
      <c r="E199" s="14" t="s">
        <v>15</v>
      </c>
      <c r="F199" s="14" t="s">
        <v>16</v>
      </c>
      <c r="G199" s="14" t="s">
        <v>17</v>
      </c>
      <c r="H199" s="14" t="s">
        <v>18</v>
      </c>
      <c r="I199" s="82"/>
      <c r="J199" s="83"/>
      <c r="K199" s="14" t="s">
        <v>17</v>
      </c>
      <c r="L199" s="14" t="s">
        <v>18</v>
      </c>
      <c r="M199" s="82"/>
      <c r="N199" s="83"/>
      <c r="O199" s="82"/>
      <c r="P199" s="22"/>
    </row>
    <row r="200" spans="1:17" s="66" customFormat="1" ht="12.95" customHeight="1" x14ac:dyDescent="0.25">
      <c r="A200" s="43">
        <v>0</v>
      </c>
      <c r="B200" s="21">
        <v>1</v>
      </c>
      <c r="C200" s="21">
        <v>2</v>
      </c>
      <c r="D200" s="21">
        <v>3</v>
      </c>
      <c r="E200" s="21">
        <v>4</v>
      </c>
      <c r="F200" s="21">
        <v>5</v>
      </c>
      <c r="G200" s="21">
        <v>6</v>
      </c>
      <c r="H200" s="21">
        <v>7</v>
      </c>
      <c r="I200" s="21">
        <v>8</v>
      </c>
      <c r="J200" s="21">
        <v>9</v>
      </c>
      <c r="K200" s="21">
        <v>10</v>
      </c>
      <c r="L200" s="21">
        <v>11</v>
      </c>
      <c r="M200" s="21">
        <v>12</v>
      </c>
      <c r="N200" s="21">
        <v>13</v>
      </c>
      <c r="O200" s="21">
        <v>14</v>
      </c>
      <c r="P200" s="22"/>
    </row>
    <row r="201" spans="1:17" s="66" customFormat="1" ht="26.1" customHeight="1" x14ac:dyDescent="0.25">
      <c r="A201" s="14">
        <v>21</v>
      </c>
      <c r="B201" s="18" t="s">
        <v>70</v>
      </c>
      <c r="C201" s="14"/>
      <c r="D201" s="10" t="s">
        <v>35</v>
      </c>
      <c r="E201" s="14">
        <v>1</v>
      </c>
      <c r="F201" s="14">
        <f t="shared" ref="F201:F210" si="31">E201</f>
        <v>1</v>
      </c>
      <c r="G201" s="14"/>
      <c r="H201" s="14"/>
      <c r="I201" s="19">
        <v>83.002499999999998</v>
      </c>
      <c r="J201" s="19">
        <f>SUM(E201*I201)</f>
        <v>83.002499999999998</v>
      </c>
      <c r="K201" s="14"/>
      <c r="L201" s="14"/>
      <c r="M201" s="19">
        <f>J201</f>
        <v>83.002499999999998</v>
      </c>
      <c r="N201" s="14"/>
      <c r="O201" s="14"/>
      <c r="P201" s="22"/>
    </row>
    <row r="202" spans="1:17" s="66" customFormat="1" ht="26.1" customHeight="1" x14ac:dyDescent="0.25">
      <c r="A202" s="14">
        <v>22</v>
      </c>
      <c r="B202" s="18" t="s">
        <v>71</v>
      </c>
      <c r="C202" s="14"/>
      <c r="D202" s="10" t="s">
        <v>35</v>
      </c>
      <c r="E202" s="14">
        <v>1</v>
      </c>
      <c r="F202" s="14">
        <f t="shared" si="31"/>
        <v>1</v>
      </c>
      <c r="G202" s="14"/>
      <c r="H202" s="14"/>
      <c r="I202" s="19">
        <v>22.134</v>
      </c>
      <c r="J202" s="19">
        <f t="shared" ref="J202:J210" si="32">SUM(E202*I202)</f>
        <v>22.134</v>
      </c>
      <c r="K202" s="14"/>
      <c r="L202" s="14"/>
      <c r="M202" s="19">
        <f t="shared" ref="M202:M210" si="33">J202</f>
        <v>22.134</v>
      </c>
      <c r="N202" s="14"/>
      <c r="O202" s="14"/>
      <c r="P202" s="22"/>
    </row>
    <row r="203" spans="1:17" s="66" customFormat="1" ht="26.1" customHeight="1" x14ac:dyDescent="0.25">
      <c r="A203" s="14">
        <v>23</v>
      </c>
      <c r="B203" s="18" t="s">
        <v>72</v>
      </c>
      <c r="C203" s="14"/>
      <c r="D203" s="10" t="s">
        <v>35</v>
      </c>
      <c r="E203" s="14">
        <v>15</v>
      </c>
      <c r="F203" s="14">
        <f t="shared" si="31"/>
        <v>15</v>
      </c>
      <c r="G203" s="14"/>
      <c r="H203" s="14"/>
      <c r="I203" s="19">
        <v>55.38</v>
      </c>
      <c r="J203" s="19">
        <f t="shared" si="32"/>
        <v>830.7</v>
      </c>
      <c r="K203" s="14"/>
      <c r="L203" s="14"/>
      <c r="M203" s="19">
        <f t="shared" si="33"/>
        <v>830.7</v>
      </c>
      <c r="N203" s="14"/>
      <c r="O203" s="14"/>
      <c r="P203" s="22"/>
      <c r="Q203" s="70"/>
    </row>
    <row r="204" spans="1:17" s="66" customFormat="1" ht="26.1" customHeight="1" x14ac:dyDescent="0.25">
      <c r="A204" s="14">
        <v>24</v>
      </c>
      <c r="B204" s="18" t="s">
        <v>73</v>
      </c>
      <c r="C204" s="14"/>
      <c r="D204" s="10" t="s">
        <v>35</v>
      </c>
      <c r="E204" s="14">
        <v>5</v>
      </c>
      <c r="F204" s="14">
        <f t="shared" si="31"/>
        <v>5</v>
      </c>
      <c r="G204" s="14"/>
      <c r="H204" s="14"/>
      <c r="I204" s="19">
        <v>922.25</v>
      </c>
      <c r="J204" s="19">
        <f t="shared" si="32"/>
        <v>4611.25</v>
      </c>
      <c r="K204" s="14"/>
      <c r="L204" s="14"/>
      <c r="M204" s="19">
        <f t="shared" si="33"/>
        <v>4611.25</v>
      </c>
      <c r="N204" s="14"/>
      <c r="O204" s="14"/>
      <c r="P204" s="22"/>
    </row>
    <row r="205" spans="1:17" s="66" customFormat="1" ht="26.1" customHeight="1" x14ac:dyDescent="0.25">
      <c r="A205" s="14">
        <v>25</v>
      </c>
      <c r="B205" s="18" t="s">
        <v>74</v>
      </c>
      <c r="C205" s="14"/>
      <c r="D205" s="10" t="s">
        <v>35</v>
      </c>
      <c r="E205" s="14">
        <v>1</v>
      </c>
      <c r="F205" s="14">
        <f t="shared" si="31"/>
        <v>1</v>
      </c>
      <c r="G205" s="14"/>
      <c r="H205" s="14"/>
      <c r="I205" s="19">
        <v>516.46</v>
      </c>
      <c r="J205" s="19">
        <f t="shared" si="32"/>
        <v>516.46</v>
      </c>
      <c r="K205" s="14"/>
      <c r="L205" s="14"/>
      <c r="M205" s="19">
        <f t="shared" si="33"/>
        <v>516.46</v>
      </c>
      <c r="N205" s="14"/>
      <c r="O205" s="14"/>
      <c r="P205" s="22"/>
    </row>
    <row r="206" spans="1:17" s="66" customFormat="1" ht="26.1" customHeight="1" x14ac:dyDescent="0.25">
      <c r="A206" s="14">
        <v>26</v>
      </c>
      <c r="B206" s="18" t="s">
        <v>75</v>
      </c>
      <c r="C206" s="14"/>
      <c r="D206" s="10" t="s">
        <v>35</v>
      </c>
      <c r="E206" s="14">
        <v>1</v>
      </c>
      <c r="F206" s="14">
        <f t="shared" si="31"/>
        <v>1</v>
      </c>
      <c r="G206" s="14"/>
      <c r="H206" s="14"/>
      <c r="I206" s="19">
        <v>387.34500000000003</v>
      </c>
      <c r="J206" s="19">
        <f t="shared" si="32"/>
        <v>387.34500000000003</v>
      </c>
      <c r="K206" s="14"/>
      <c r="L206" s="14"/>
      <c r="M206" s="19">
        <f t="shared" si="33"/>
        <v>387.34500000000003</v>
      </c>
      <c r="N206" s="14"/>
      <c r="O206" s="14"/>
      <c r="P206" s="22"/>
    </row>
    <row r="207" spans="1:17" s="66" customFormat="1" ht="26.1" customHeight="1" x14ac:dyDescent="0.25">
      <c r="A207" s="14">
        <v>27</v>
      </c>
      <c r="B207" s="48" t="s">
        <v>76</v>
      </c>
      <c r="C207" s="14"/>
      <c r="D207" s="10" t="s">
        <v>35</v>
      </c>
      <c r="E207" s="14">
        <v>13</v>
      </c>
      <c r="F207" s="14">
        <f t="shared" si="31"/>
        <v>13</v>
      </c>
      <c r="G207" s="14"/>
      <c r="H207" s="14"/>
      <c r="I207" s="49">
        <v>23.9785</v>
      </c>
      <c r="J207" s="19">
        <f t="shared" si="32"/>
        <v>311.72050000000002</v>
      </c>
      <c r="K207" s="14"/>
      <c r="L207" s="14"/>
      <c r="M207" s="19">
        <f t="shared" si="33"/>
        <v>311.72050000000002</v>
      </c>
      <c r="N207" s="14"/>
      <c r="O207" s="14"/>
      <c r="P207" s="22"/>
    </row>
    <row r="208" spans="1:17" s="66" customFormat="1" ht="26.1" customHeight="1" x14ac:dyDescent="0.25">
      <c r="A208" s="14">
        <v>28</v>
      </c>
      <c r="B208" s="18" t="s">
        <v>77</v>
      </c>
      <c r="C208" s="14"/>
      <c r="D208" s="10" t="s">
        <v>35</v>
      </c>
      <c r="E208" s="14">
        <v>15</v>
      </c>
      <c r="F208" s="14">
        <f t="shared" si="31"/>
        <v>15</v>
      </c>
      <c r="G208" s="14"/>
      <c r="H208" s="14"/>
      <c r="I208" s="19">
        <v>64.557500000000005</v>
      </c>
      <c r="J208" s="19">
        <f t="shared" si="32"/>
        <v>968.36250000000007</v>
      </c>
      <c r="K208" s="14"/>
      <c r="L208" s="14"/>
      <c r="M208" s="19">
        <f t="shared" si="33"/>
        <v>968.36250000000007</v>
      </c>
      <c r="N208" s="14"/>
      <c r="O208" s="14"/>
      <c r="P208" s="22"/>
    </row>
    <row r="209" spans="1:16" s="66" customFormat="1" ht="26.1" customHeight="1" x14ac:dyDescent="0.25">
      <c r="A209" s="14">
        <v>29</v>
      </c>
      <c r="B209" s="18" t="s">
        <v>97</v>
      </c>
      <c r="C209" s="14"/>
      <c r="D209" s="10" t="s">
        <v>35</v>
      </c>
      <c r="E209" s="14">
        <v>14</v>
      </c>
      <c r="F209" s="14">
        <f t="shared" si="31"/>
        <v>14</v>
      </c>
      <c r="G209" s="14"/>
      <c r="H209" s="14"/>
      <c r="I209" s="19">
        <v>610.47</v>
      </c>
      <c r="J209" s="19">
        <f t="shared" si="32"/>
        <v>8546.58</v>
      </c>
      <c r="K209" s="14"/>
      <c r="L209" s="14"/>
      <c r="M209" s="19">
        <f t="shared" si="33"/>
        <v>8546.58</v>
      </c>
      <c r="N209" s="14"/>
      <c r="O209" s="14"/>
      <c r="P209" s="22"/>
    </row>
    <row r="210" spans="1:16" s="66" customFormat="1" ht="26.1" customHeight="1" x14ac:dyDescent="0.25">
      <c r="A210" s="14">
        <v>30</v>
      </c>
      <c r="B210" s="13" t="s">
        <v>98</v>
      </c>
      <c r="C210" s="14"/>
      <c r="D210" s="10" t="s">
        <v>35</v>
      </c>
      <c r="E210" s="14">
        <v>3</v>
      </c>
      <c r="F210" s="14">
        <f t="shared" si="31"/>
        <v>3</v>
      </c>
      <c r="G210" s="14"/>
      <c r="H210" s="14"/>
      <c r="I210" s="50">
        <v>1859.55</v>
      </c>
      <c r="J210" s="19">
        <f t="shared" si="32"/>
        <v>5578.65</v>
      </c>
      <c r="K210" s="14"/>
      <c r="L210" s="14"/>
      <c r="M210" s="19">
        <f t="shared" si="33"/>
        <v>5578.65</v>
      </c>
      <c r="N210" s="14"/>
      <c r="O210" s="14"/>
      <c r="P210" s="22"/>
    </row>
    <row r="211" spans="1:16" s="66" customFormat="1" ht="24.95" customHeight="1" x14ac:dyDescent="0.25">
      <c r="A211" s="81" t="s">
        <v>19</v>
      </c>
      <c r="B211" s="81"/>
      <c r="C211" s="14"/>
      <c r="D211" s="14"/>
      <c r="E211" s="14"/>
      <c r="F211" s="14"/>
      <c r="G211" s="14"/>
      <c r="H211" s="14"/>
      <c r="I211" s="19"/>
      <c r="J211" s="19"/>
      <c r="K211" s="14"/>
      <c r="L211" s="14"/>
      <c r="M211" s="47">
        <f>SUM(M201:M210)</f>
        <v>21856.2045</v>
      </c>
      <c r="N211" s="14"/>
      <c r="O211" s="14"/>
      <c r="P211" s="22"/>
    </row>
    <row r="212" spans="1:16" s="66" customFormat="1" ht="24.95" customHeight="1" x14ac:dyDescent="0.25">
      <c r="A212" s="81" t="s">
        <v>20</v>
      </c>
      <c r="B212" s="81"/>
      <c r="C212" s="14"/>
      <c r="D212" s="14"/>
      <c r="E212" s="14"/>
      <c r="F212" s="14"/>
      <c r="G212" s="14"/>
      <c r="H212" s="14"/>
      <c r="I212" s="19"/>
      <c r="J212" s="19"/>
      <c r="K212" s="14"/>
      <c r="L212" s="14"/>
      <c r="M212" s="47">
        <f>SUM(M169,M190,M211)</f>
        <v>31890.284500000002</v>
      </c>
      <c r="N212" s="14"/>
      <c r="O212" s="14"/>
      <c r="P212" s="22"/>
    </row>
    <row r="213" spans="1:16" s="66" customFormat="1" ht="24.95" customHeight="1" x14ac:dyDescent="0.25">
      <c r="A213" s="79"/>
      <c r="B213" s="79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22"/>
    </row>
    <row r="214" spans="1:16" s="66" customFormat="1" ht="30" customHeight="1" x14ac:dyDescent="0.25">
      <c r="A214" s="79"/>
      <c r="B214" s="79"/>
      <c r="C214" s="80"/>
      <c r="D214" s="80"/>
      <c r="E214" s="80"/>
      <c r="F214" s="80"/>
      <c r="G214" s="80"/>
      <c r="H214" s="80"/>
      <c r="I214" s="65"/>
      <c r="J214" s="65"/>
      <c r="K214" s="80"/>
      <c r="L214" s="80"/>
      <c r="M214" s="67"/>
      <c r="N214" s="78"/>
      <c r="O214" s="78"/>
      <c r="P214" s="22"/>
    </row>
    <row r="215" spans="1:16" s="66" customFormat="1" ht="30" customHeight="1" x14ac:dyDescent="0.25">
      <c r="A215" s="77"/>
      <c r="B215" s="85"/>
      <c r="C215" s="78"/>
      <c r="D215" s="86"/>
      <c r="E215" s="78"/>
      <c r="F215" s="86"/>
      <c r="G215" s="78"/>
      <c r="H215" s="86"/>
      <c r="I215" s="68"/>
      <c r="J215" s="69"/>
      <c r="K215" s="78"/>
      <c r="L215" s="86"/>
      <c r="M215" s="69"/>
      <c r="N215" s="78"/>
      <c r="O215" s="86"/>
      <c r="P215" s="22"/>
    </row>
    <row r="216" spans="1:16" s="66" customFormat="1" ht="21.95" customHeight="1" x14ac:dyDescent="0.25">
      <c r="A216" s="87" t="s">
        <v>21</v>
      </c>
      <c r="B216" s="82"/>
      <c r="C216" s="87" t="s">
        <v>22</v>
      </c>
      <c r="D216" s="82"/>
      <c r="E216" s="82"/>
      <c r="F216" s="82"/>
      <c r="G216" s="82"/>
      <c r="H216" s="82"/>
      <c r="I216" s="82"/>
      <c r="J216" s="88" t="s">
        <v>178</v>
      </c>
      <c r="K216" s="89"/>
      <c r="L216" s="89"/>
      <c r="M216" s="89"/>
      <c r="N216" s="90"/>
      <c r="O216" s="91">
        <v>4</v>
      </c>
      <c r="P216" s="22"/>
    </row>
    <row r="217" spans="1:16" s="66" customFormat="1" ht="27.95" customHeight="1" x14ac:dyDescent="0.25">
      <c r="A217" s="82"/>
      <c r="B217" s="82"/>
      <c r="C217" s="82"/>
      <c r="D217" s="82"/>
      <c r="E217" s="82"/>
      <c r="F217" s="82"/>
      <c r="G217" s="82"/>
      <c r="H217" s="82"/>
      <c r="I217" s="82"/>
      <c r="J217" s="92" t="s">
        <v>175</v>
      </c>
      <c r="K217" s="92"/>
      <c r="L217" s="92"/>
      <c r="M217" s="92"/>
      <c r="N217" s="92"/>
      <c r="O217" s="91"/>
      <c r="P217" s="22"/>
    </row>
    <row r="218" spans="1:16" s="66" customFormat="1" ht="18" customHeight="1" x14ac:dyDescent="0.25">
      <c r="A218" s="82" t="s">
        <v>1</v>
      </c>
      <c r="B218" s="83" t="s">
        <v>2</v>
      </c>
      <c r="C218" s="84" t="s">
        <v>3</v>
      </c>
      <c r="D218" s="82" t="s">
        <v>4</v>
      </c>
      <c r="E218" s="83" t="s">
        <v>5</v>
      </c>
      <c r="F218" s="83"/>
      <c r="G218" s="83"/>
      <c r="H218" s="83"/>
      <c r="I218" s="82" t="s">
        <v>6</v>
      </c>
      <c r="J218" s="83" t="s">
        <v>7</v>
      </c>
      <c r="K218" s="83"/>
      <c r="L218" s="83"/>
      <c r="M218" s="82" t="s">
        <v>8</v>
      </c>
      <c r="N218" s="83" t="s">
        <v>9</v>
      </c>
      <c r="O218" s="83"/>
      <c r="P218" s="22"/>
    </row>
    <row r="219" spans="1:16" s="66" customFormat="1" ht="18" customHeight="1" x14ac:dyDescent="0.25">
      <c r="A219" s="82"/>
      <c r="B219" s="83"/>
      <c r="C219" s="84"/>
      <c r="D219" s="82"/>
      <c r="E219" s="83" t="s">
        <v>10</v>
      </c>
      <c r="F219" s="83"/>
      <c r="G219" s="83" t="s">
        <v>0</v>
      </c>
      <c r="H219" s="83"/>
      <c r="I219" s="82"/>
      <c r="J219" s="83" t="s">
        <v>11</v>
      </c>
      <c r="K219" s="83" t="s">
        <v>12</v>
      </c>
      <c r="L219" s="83"/>
      <c r="M219" s="82"/>
      <c r="N219" s="83" t="s">
        <v>13</v>
      </c>
      <c r="O219" s="82" t="s">
        <v>14</v>
      </c>
      <c r="P219" s="22"/>
    </row>
    <row r="220" spans="1:16" s="66" customFormat="1" ht="18" customHeight="1" x14ac:dyDescent="0.25">
      <c r="A220" s="82"/>
      <c r="B220" s="83"/>
      <c r="C220" s="84"/>
      <c r="D220" s="82"/>
      <c r="E220" s="14" t="s">
        <v>15</v>
      </c>
      <c r="F220" s="14" t="s">
        <v>16</v>
      </c>
      <c r="G220" s="14" t="s">
        <v>17</v>
      </c>
      <c r="H220" s="14" t="s">
        <v>18</v>
      </c>
      <c r="I220" s="82"/>
      <c r="J220" s="83"/>
      <c r="K220" s="14" t="s">
        <v>17</v>
      </c>
      <c r="L220" s="14" t="s">
        <v>18</v>
      </c>
      <c r="M220" s="82"/>
      <c r="N220" s="83"/>
      <c r="O220" s="82"/>
      <c r="P220" s="22"/>
    </row>
    <row r="221" spans="1:16" s="66" customFormat="1" ht="12.95" customHeight="1" x14ac:dyDescent="0.25">
      <c r="A221" s="43">
        <v>0</v>
      </c>
      <c r="B221" s="21">
        <v>1</v>
      </c>
      <c r="C221" s="21">
        <v>2</v>
      </c>
      <c r="D221" s="21">
        <v>3</v>
      </c>
      <c r="E221" s="21">
        <v>4</v>
      </c>
      <c r="F221" s="21">
        <v>5</v>
      </c>
      <c r="G221" s="21">
        <v>6</v>
      </c>
      <c r="H221" s="21">
        <v>7</v>
      </c>
      <c r="I221" s="21">
        <v>8</v>
      </c>
      <c r="J221" s="21">
        <v>9</v>
      </c>
      <c r="K221" s="21">
        <v>10</v>
      </c>
      <c r="L221" s="21">
        <v>11</v>
      </c>
      <c r="M221" s="21">
        <v>12</v>
      </c>
      <c r="N221" s="21">
        <v>13</v>
      </c>
      <c r="O221" s="21">
        <v>14</v>
      </c>
      <c r="P221" s="22"/>
    </row>
    <row r="222" spans="1:16" s="66" customFormat="1" ht="26.1" customHeight="1" x14ac:dyDescent="0.25">
      <c r="A222" s="14">
        <v>31</v>
      </c>
      <c r="B222" s="42" t="s">
        <v>99</v>
      </c>
      <c r="C222" s="14"/>
      <c r="D222" s="10" t="s">
        <v>35</v>
      </c>
      <c r="E222" s="14">
        <v>2</v>
      </c>
      <c r="F222" s="14">
        <f t="shared" ref="F222:F231" si="34">E222</f>
        <v>2</v>
      </c>
      <c r="G222" s="14"/>
      <c r="H222" s="14"/>
      <c r="I222" s="19">
        <v>1093.979</v>
      </c>
      <c r="J222" s="19">
        <f>SUM(E222*I222)</f>
        <v>2187.9580000000001</v>
      </c>
      <c r="K222" s="14"/>
      <c r="L222" s="14"/>
      <c r="M222" s="19">
        <f>J222</f>
        <v>2187.9580000000001</v>
      </c>
      <c r="N222" s="14"/>
      <c r="O222" s="14"/>
      <c r="P222" s="22"/>
    </row>
    <row r="223" spans="1:16" s="66" customFormat="1" ht="26.1" customHeight="1" x14ac:dyDescent="0.25">
      <c r="A223" s="14">
        <v>32</v>
      </c>
      <c r="B223" s="42" t="s">
        <v>100</v>
      </c>
      <c r="C223" s="14"/>
      <c r="D223" s="10" t="s">
        <v>35</v>
      </c>
      <c r="E223" s="14">
        <v>2</v>
      </c>
      <c r="F223" s="14">
        <f t="shared" si="34"/>
        <v>2</v>
      </c>
      <c r="G223" s="14"/>
      <c r="H223" s="14"/>
      <c r="I223" s="19">
        <v>649.49</v>
      </c>
      <c r="J223" s="19">
        <f t="shared" ref="J223:J231" si="35">SUM(E223*I223)</f>
        <v>1298.98</v>
      </c>
      <c r="K223" s="14"/>
      <c r="L223" s="14"/>
      <c r="M223" s="19">
        <f t="shared" ref="M223:M231" si="36">J223</f>
        <v>1298.98</v>
      </c>
      <c r="N223" s="14"/>
      <c r="O223" s="14"/>
      <c r="P223" s="22"/>
    </row>
    <row r="224" spans="1:16" s="66" customFormat="1" ht="26.1" customHeight="1" x14ac:dyDescent="0.25">
      <c r="A224" s="14">
        <v>33</v>
      </c>
      <c r="B224" s="42" t="s">
        <v>101</v>
      </c>
      <c r="C224" s="14"/>
      <c r="D224" s="10" t="s">
        <v>35</v>
      </c>
      <c r="E224" s="14">
        <v>2</v>
      </c>
      <c r="F224" s="14">
        <f t="shared" si="34"/>
        <v>2</v>
      </c>
      <c r="G224" s="14"/>
      <c r="H224" s="14"/>
      <c r="I224" s="19">
        <v>810.42570000000001</v>
      </c>
      <c r="J224" s="19">
        <f t="shared" si="35"/>
        <v>1620.8514</v>
      </c>
      <c r="K224" s="14"/>
      <c r="L224" s="14"/>
      <c r="M224" s="19">
        <f t="shared" si="36"/>
        <v>1620.8514</v>
      </c>
      <c r="N224" s="14"/>
      <c r="O224" s="14"/>
      <c r="P224" s="22"/>
    </row>
    <row r="225" spans="1:18" s="66" customFormat="1" ht="26.1" customHeight="1" x14ac:dyDescent="0.25">
      <c r="A225" s="14">
        <v>34</v>
      </c>
      <c r="B225" s="42" t="s">
        <v>102</v>
      </c>
      <c r="C225" s="14"/>
      <c r="D225" s="10" t="s">
        <v>35</v>
      </c>
      <c r="E225" s="14">
        <v>1</v>
      </c>
      <c r="F225" s="14">
        <f t="shared" si="34"/>
        <v>1</v>
      </c>
      <c r="G225" s="14"/>
      <c r="H225" s="14"/>
      <c r="I225" s="19">
        <v>284.00400000000002</v>
      </c>
      <c r="J225" s="19">
        <f t="shared" si="35"/>
        <v>284.00400000000002</v>
      </c>
      <c r="K225" s="14"/>
      <c r="L225" s="14"/>
      <c r="M225" s="19">
        <f t="shared" si="36"/>
        <v>284.00400000000002</v>
      </c>
      <c r="N225" s="14"/>
      <c r="O225" s="14"/>
      <c r="P225" s="22"/>
    </row>
    <row r="226" spans="1:18" s="66" customFormat="1" ht="26.1" customHeight="1" x14ac:dyDescent="0.25">
      <c r="A226" s="14">
        <v>35</v>
      </c>
      <c r="B226" s="42" t="s">
        <v>141</v>
      </c>
      <c r="C226" s="14"/>
      <c r="D226" s="10" t="s">
        <v>35</v>
      </c>
      <c r="E226" s="14">
        <v>3</v>
      </c>
      <c r="F226" s="14">
        <f t="shared" si="34"/>
        <v>3</v>
      </c>
      <c r="G226" s="14"/>
      <c r="H226" s="14"/>
      <c r="I226" s="19">
        <v>898.45</v>
      </c>
      <c r="J226" s="19">
        <f t="shared" si="35"/>
        <v>2695.3500000000004</v>
      </c>
      <c r="K226" s="14"/>
      <c r="L226" s="14"/>
      <c r="M226" s="19">
        <f t="shared" si="36"/>
        <v>2695.3500000000004</v>
      </c>
      <c r="N226" s="14"/>
      <c r="O226" s="14"/>
      <c r="P226" s="22"/>
      <c r="Q226" s="70"/>
    </row>
    <row r="227" spans="1:18" s="66" customFormat="1" ht="26.1" customHeight="1" x14ac:dyDescent="0.25">
      <c r="A227" s="14">
        <v>36</v>
      </c>
      <c r="B227" s="42" t="s">
        <v>140</v>
      </c>
      <c r="C227" s="14"/>
      <c r="D227" s="10" t="s">
        <v>35</v>
      </c>
      <c r="E227" s="14">
        <v>5</v>
      </c>
      <c r="F227" s="14">
        <f t="shared" si="34"/>
        <v>5</v>
      </c>
      <c r="G227" s="14"/>
      <c r="H227" s="14"/>
      <c r="I227" s="19">
        <v>154.69999999999999</v>
      </c>
      <c r="J227" s="19">
        <f t="shared" si="35"/>
        <v>773.5</v>
      </c>
      <c r="K227" s="14"/>
      <c r="L227" s="14"/>
      <c r="M227" s="19">
        <f t="shared" si="36"/>
        <v>773.5</v>
      </c>
      <c r="N227" s="14"/>
      <c r="O227" s="14"/>
      <c r="P227" s="22"/>
    </row>
    <row r="228" spans="1:18" s="66" customFormat="1" ht="26.1" customHeight="1" x14ac:dyDescent="0.25">
      <c r="A228" s="14">
        <v>37</v>
      </c>
      <c r="B228" s="48" t="s">
        <v>130</v>
      </c>
      <c r="C228" s="14"/>
      <c r="D228" s="10" t="s">
        <v>35</v>
      </c>
      <c r="E228" s="14">
        <v>3</v>
      </c>
      <c r="F228" s="14">
        <f t="shared" si="34"/>
        <v>3</v>
      </c>
      <c r="G228" s="14"/>
      <c r="H228" s="14"/>
      <c r="I228" s="49">
        <v>223.72</v>
      </c>
      <c r="J228" s="19">
        <f t="shared" si="35"/>
        <v>671.16</v>
      </c>
      <c r="K228" s="14"/>
      <c r="L228" s="14"/>
      <c r="M228" s="19">
        <f t="shared" si="36"/>
        <v>671.16</v>
      </c>
      <c r="N228" s="14"/>
      <c r="O228" s="14"/>
      <c r="P228" s="22"/>
    </row>
    <row r="229" spans="1:18" s="66" customFormat="1" ht="26.1" customHeight="1" x14ac:dyDescent="0.25">
      <c r="A229" s="14">
        <v>38</v>
      </c>
      <c r="B229" s="42" t="s">
        <v>131</v>
      </c>
      <c r="C229" s="14"/>
      <c r="D229" s="10" t="s">
        <v>35</v>
      </c>
      <c r="E229" s="14">
        <v>3</v>
      </c>
      <c r="F229" s="14">
        <f t="shared" si="34"/>
        <v>3</v>
      </c>
      <c r="G229" s="14"/>
      <c r="H229" s="14"/>
      <c r="I229" s="19">
        <v>476</v>
      </c>
      <c r="J229" s="19">
        <f t="shared" si="35"/>
        <v>1428</v>
      </c>
      <c r="K229" s="14"/>
      <c r="L229" s="14"/>
      <c r="M229" s="19">
        <f t="shared" si="36"/>
        <v>1428</v>
      </c>
      <c r="N229" s="14"/>
      <c r="O229" s="14"/>
      <c r="P229" s="22"/>
    </row>
    <row r="230" spans="1:18" s="66" customFormat="1" ht="26.1" customHeight="1" x14ac:dyDescent="0.25">
      <c r="A230" s="14">
        <v>39</v>
      </c>
      <c r="B230" s="42" t="s">
        <v>132</v>
      </c>
      <c r="C230" s="14"/>
      <c r="D230" s="10" t="s">
        <v>35</v>
      </c>
      <c r="E230" s="14">
        <v>4</v>
      </c>
      <c r="F230" s="14">
        <f t="shared" si="34"/>
        <v>4</v>
      </c>
      <c r="G230" s="14"/>
      <c r="H230" s="14"/>
      <c r="I230" s="19">
        <v>297.5</v>
      </c>
      <c r="J230" s="19">
        <f t="shared" si="35"/>
        <v>1190</v>
      </c>
      <c r="K230" s="14"/>
      <c r="L230" s="14"/>
      <c r="M230" s="19">
        <f t="shared" si="36"/>
        <v>1190</v>
      </c>
      <c r="N230" s="14"/>
      <c r="O230" s="14"/>
      <c r="P230" s="22"/>
      <c r="Q230" s="70"/>
    </row>
    <row r="231" spans="1:18" s="66" customFormat="1" ht="26.1" customHeight="1" x14ac:dyDescent="0.25">
      <c r="A231" s="14">
        <v>40</v>
      </c>
      <c r="B231" s="13" t="s">
        <v>133</v>
      </c>
      <c r="C231" s="14"/>
      <c r="D231" s="10" t="s">
        <v>35</v>
      </c>
      <c r="E231" s="14">
        <v>2</v>
      </c>
      <c r="F231" s="14">
        <f t="shared" si="34"/>
        <v>2</v>
      </c>
      <c r="G231" s="14"/>
      <c r="H231" s="14"/>
      <c r="I231" s="50">
        <v>142.80000000000001</v>
      </c>
      <c r="J231" s="19">
        <f t="shared" si="35"/>
        <v>285.60000000000002</v>
      </c>
      <c r="K231" s="14"/>
      <c r="L231" s="14"/>
      <c r="M231" s="19">
        <f t="shared" si="36"/>
        <v>285.60000000000002</v>
      </c>
      <c r="N231" s="14"/>
      <c r="O231" s="14"/>
      <c r="P231" s="22"/>
      <c r="Q231" s="70"/>
      <c r="R231" s="71"/>
    </row>
    <row r="232" spans="1:18" s="66" customFormat="1" ht="24.95" customHeight="1" x14ac:dyDescent="0.25">
      <c r="A232" s="81" t="s">
        <v>19</v>
      </c>
      <c r="B232" s="81"/>
      <c r="C232" s="14"/>
      <c r="D232" s="14"/>
      <c r="E232" s="14"/>
      <c r="F232" s="14"/>
      <c r="G232" s="14"/>
      <c r="H232" s="14"/>
      <c r="I232" s="19"/>
      <c r="J232" s="19"/>
      <c r="K232" s="14"/>
      <c r="L232" s="14"/>
      <c r="M232" s="47">
        <f>SUM(M222:M231)</f>
        <v>12435.403400000001</v>
      </c>
      <c r="N232" s="14"/>
      <c r="O232" s="14"/>
      <c r="P232" s="22"/>
    </row>
    <row r="233" spans="1:18" s="66" customFormat="1" ht="24.95" customHeight="1" x14ac:dyDescent="0.25">
      <c r="A233" s="81" t="s">
        <v>20</v>
      </c>
      <c r="B233" s="81"/>
      <c r="C233" s="14"/>
      <c r="D233" s="14"/>
      <c r="E233" s="14"/>
      <c r="F233" s="14"/>
      <c r="G233" s="14"/>
      <c r="H233" s="14"/>
      <c r="I233" s="19"/>
      <c r="J233" s="19"/>
      <c r="K233" s="14"/>
      <c r="L233" s="14"/>
      <c r="M233" s="47">
        <f>SUM(M169,M190,M211,M232)</f>
        <v>44325.687900000004</v>
      </c>
      <c r="N233" s="14"/>
      <c r="O233" s="14"/>
      <c r="P233" s="22"/>
    </row>
    <row r="234" spans="1:18" s="66" customFormat="1" ht="26.1" customHeight="1" x14ac:dyDescent="0.25">
      <c r="A234" s="87" t="s">
        <v>21</v>
      </c>
      <c r="B234" s="82"/>
      <c r="C234" s="87" t="s">
        <v>22</v>
      </c>
      <c r="D234" s="82"/>
      <c r="E234" s="82"/>
      <c r="F234" s="82"/>
      <c r="G234" s="82"/>
      <c r="H234" s="82"/>
      <c r="I234" s="82"/>
      <c r="J234" s="88" t="s">
        <v>178</v>
      </c>
      <c r="K234" s="89"/>
      <c r="L234" s="89"/>
      <c r="M234" s="89"/>
      <c r="N234" s="90"/>
      <c r="O234" s="91">
        <v>5</v>
      </c>
      <c r="P234" s="22"/>
    </row>
    <row r="235" spans="1:18" s="66" customFormat="1" ht="27.95" customHeight="1" x14ac:dyDescent="0.25">
      <c r="A235" s="82"/>
      <c r="B235" s="82"/>
      <c r="C235" s="82"/>
      <c r="D235" s="82"/>
      <c r="E235" s="82"/>
      <c r="F235" s="82"/>
      <c r="G235" s="82"/>
      <c r="H235" s="82"/>
      <c r="I235" s="82"/>
      <c r="J235" s="92" t="s">
        <v>175</v>
      </c>
      <c r="K235" s="92"/>
      <c r="L235" s="92"/>
      <c r="M235" s="92"/>
      <c r="N235" s="92"/>
      <c r="O235" s="91"/>
      <c r="P235" s="22"/>
    </row>
    <row r="236" spans="1:18" s="66" customFormat="1" ht="18" customHeight="1" x14ac:dyDescent="0.25">
      <c r="A236" s="82" t="s">
        <v>1</v>
      </c>
      <c r="B236" s="83" t="s">
        <v>2</v>
      </c>
      <c r="C236" s="84" t="s">
        <v>3</v>
      </c>
      <c r="D236" s="82" t="s">
        <v>4</v>
      </c>
      <c r="E236" s="83" t="s">
        <v>5</v>
      </c>
      <c r="F236" s="83"/>
      <c r="G236" s="83"/>
      <c r="H236" s="83"/>
      <c r="I236" s="82" t="s">
        <v>6</v>
      </c>
      <c r="J236" s="83" t="s">
        <v>7</v>
      </c>
      <c r="K236" s="83"/>
      <c r="L236" s="83"/>
      <c r="M236" s="82" t="s">
        <v>8</v>
      </c>
      <c r="N236" s="83" t="s">
        <v>9</v>
      </c>
      <c r="O236" s="83"/>
      <c r="P236" s="22"/>
    </row>
    <row r="237" spans="1:18" s="66" customFormat="1" ht="18" customHeight="1" x14ac:dyDescent="0.25">
      <c r="A237" s="82"/>
      <c r="B237" s="83"/>
      <c r="C237" s="84"/>
      <c r="D237" s="82"/>
      <c r="E237" s="83" t="s">
        <v>10</v>
      </c>
      <c r="F237" s="83"/>
      <c r="G237" s="83" t="s">
        <v>0</v>
      </c>
      <c r="H237" s="83"/>
      <c r="I237" s="82"/>
      <c r="J237" s="83" t="s">
        <v>11</v>
      </c>
      <c r="K237" s="83" t="s">
        <v>12</v>
      </c>
      <c r="L237" s="83"/>
      <c r="M237" s="82"/>
      <c r="N237" s="83" t="s">
        <v>13</v>
      </c>
      <c r="O237" s="82" t="s">
        <v>14</v>
      </c>
      <c r="P237" s="22"/>
    </row>
    <row r="238" spans="1:18" s="66" customFormat="1" ht="18" customHeight="1" x14ac:dyDescent="0.25">
      <c r="A238" s="82"/>
      <c r="B238" s="83"/>
      <c r="C238" s="84"/>
      <c r="D238" s="82"/>
      <c r="E238" s="14" t="s">
        <v>15</v>
      </c>
      <c r="F238" s="14" t="s">
        <v>16</v>
      </c>
      <c r="G238" s="14" t="s">
        <v>17</v>
      </c>
      <c r="H238" s="14" t="s">
        <v>18</v>
      </c>
      <c r="I238" s="82"/>
      <c r="J238" s="83"/>
      <c r="K238" s="14" t="s">
        <v>17</v>
      </c>
      <c r="L238" s="14" t="s">
        <v>18</v>
      </c>
      <c r="M238" s="82"/>
      <c r="N238" s="83"/>
      <c r="O238" s="82"/>
      <c r="P238" s="22"/>
    </row>
    <row r="239" spans="1:18" s="66" customFormat="1" ht="12.95" customHeight="1" x14ac:dyDescent="0.25">
      <c r="A239" s="43">
        <v>0</v>
      </c>
      <c r="B239" s="21">
        <v>1</v>
      </c>
      <c r="C239" s="21">
        <v>2</v>
      </c>
      <c r="D239" s="21">
        <v>3</v>
      </c>
      <c r="E239" s="21">
        <v>4</v>
      </c>
      <c r="F239" s="21">
        <v>5</v>
      </c>
      <c r="G239" s="21">
        <v>6</v>
      </c>
      <c r="H239" s="21">
        <v>7</v>
      </c>
      <c r="I239" s="21">
        <v>8</v>
      </c>
      <c r="J239" s="21">
        <v>9</v>
      </c>
      <c r="K239" s="21">
        <v>10</v>
      </c>
      <c r="L239" s="21">
        <v>11</v>
      </c>
      <c r="M239" s="21">
        <v>12</v>
      </c>
      <c r="N239" s="21">
        <v>13</v>
      </c>
      <c r="O239" s="21">
        <v>14</v>
      </c>
      <c r="P239" s="22"/>
    </row>
    <row r="240" spans="1:18" s="66" customFormat="1" ht="26.1" customHeight="1" x14ac:dyDescent="0.25">
      <c r="A240" s="14">
        <v>41</v>
      </c>
      <c r="B240" s="42" t="s">
        <v>134</v>
      </c>
      <c r="C240" s="14"/>
      <c r="D240" s="10" t="s">
        <v>35</v>
      </c>
      <c r="E240" s="14">
        <v>3</v>
      </c>
      <c r="F240" s="14">
        <f t="shared" ref="F240:F246" si="37">E240</f>
        <v>3</v>
      </c>
      <c r="G240" s="14"/>
      <c r="H240" s="14"/>
      <c r="I240" s="19">
        <v>69.02</v>
      </c>
      <c r="J240" s="19">
        <f>SUM(E240*I240)</f>
        <v>207.06</v>
      </c>
      <c r="K240" s="14"/>
      <c r="L240" s="14"/>
      <c r="M240" s="19">
        <f>J240</f>
        <v>207.06</v>
      </c>
      <c r="N240" s="14"/>
      <c r="O240" s="14"/>
      <c r="P240" s="22"/>
    </row>
    <row r="241" spans="1:17" s="66" customFormat="1" ht="26.1" customHeight="1" x14ac:dyDescent="0.25">
      <c r="A241" s="51">
        <v>42</v>
      </c>
      <c r="B241" s="42" t="s">
        <v>103</v>
      </c>
      <c r="C241" s="14"/>
      <c r="D241" s="10" t="s">
        <v>35</v>
      </c>
      <c r="E241" s="14">
        <v>3</v>
      </c>
      <c r="F241" s="14">
        <f t="shared" si="37"/>
        <v>3</v>
      </c>
      <c r="G241" s="14"/>
      <c r="H241" s="14"/>
      <c r="I241" s="19">
        <v>94.01</v>
      </c>
      <c r="J241" s="19">
        <f t="shared" ref="J241:J246" si="38">SUM(E241*I241)</f>
        <v>282.03000000000003</v>
      </c>
      <c r="K241" s="14"/>
      <c r="L241" s="14"/>
      <c r="M241" s="19">
        <f t="shared" ref="M241:M246" si="39">J241</f>
        <v>282.03000000000003</v>
      </c>
      <c r="N241" s="14"/>
      <c r="O241" s="14"/>
      <c r="P241" s="22"/>
      <c r="Q241" s="70"/>
    </row>
    <row r="242" spans="1:17" s="66" customFormat="1" ht="26.1" customHeight="1" x14ac:dyDescent="0.25">
      <c r="A242" s="51">
        <v>43</v>
      </c>
      <c r="B242" s="42" t="s">
        <v>135</v>
      </c>
      <c r="C242" s="14"/>
      <c r="D242" s="10" t="s">
        <v>35</v>
      </c>
      <c r="E242" s="14">
        <v>3</v>
      </c>
      <c r="F242" s="14">
        <f t="shared" si="37"/>
        <v>3</v>
      </c>
      <c r="G242" s="14"/>
      <c r="H242" s="14"/>
      <c r="I242" s="19">
        <v>70.209999999999994</v>
      </c>
      <c r="J242" s="19">
        <f t="shared" si="38"/>
        <v>210.63</v>
      </c>
      <c r="K242" s="14"/>
      <c r="L242" s="14"/>
      <c r="M242" s="19">
        <f t="shared" si="39"/>
        <v>210.63</v>
      </c>
      <c r="N242" s="14"/>
      <c r="O242" s="14"/>
      <c r="P242" s="22"/>
      <c r="Q242" s="70"/>
    </row>
    <row r="243" spans="1:17" s="66" customFormat="1" ht="26.1" customHeight="1" x14ac:dyDescent="0.25">
      <c r="A243" s="51">
        <v>44</v>
      </c>
      <c r="B243" s="42" t="s">
        <v>139</v>
      </c>
      <c r="C243" s="14"/>
      <c r="D243" s="10" t="s">
        <v>35</v>
      </c>
      <c r="E243" s="14">
        <v>3</v>
      </c>
      <c r="F243" s="14">
        <f t="shared" si="37"/>
        <v>3</v>
      </c>
      <c r="G243" s="14"/>
      <c r="H243" s="14"/>
      <c r="I243" s="19">
        <v>94.01</v>
      </c>
      <c r="J243" s="19">
        <f t="shared" si="38"/>
        <v>282.03000000000003</v>
      </c>
      <c r="K243" s="14"/>
      <c r="L243" s="14"/>
      <c r="M243" s="19">
        <f t="shared" si="39"/>
        <v>282.03000000000003</v>
      </c>
      <c r="N243" s="14"/>
      <c r="O243" s="14"/>
      <c r="P243" s="22"/>
    </row>
    <row r="244" spans="1:17" s="66" customFormat="1" ht="26.1" customHeight="1" x14ac:dyDescent="0.25">
      <c r="A244" s="51">
        <v>45</v>
      </c>
      <c r="B244" s="42" t="s">
        <v>136</v>
      </c>
      <c r="C244" s="14"/>
      <c r="D244" s="10" t="s">
        <v>35</v>
      </c>
      <c r="E244" s="14">
        <v>3</v>
      </c>
      <c r="F244" s="14">
        <f t="shared" si="37"/>
        <v>3</v>
      </c>
      <c r="G244" s="14"/>
      <c r="H244" s="14"/>
      <c r="I244" s="19">
        <v>47.6</v>
      </c>
      <c r="J244" s="19">
        <f t="shared" si="38"/>
        <v>142.80000000000001</v>
      </c>
      <c r="K244" s="14"/>
      <c r="L244" s="14"/>
      <c r="M244" s="19">
        <f t="shared" si="39"/>
        <v>142.80000000000001</v>
      </c>
      <c r="N244" s="14"/>
      <c r="O244" s="14"/>
      <c r="P244" s="22"/>
    </row>
    <row r="245" spans="1:17" s="66" customFormat="1" ht="26.1" customHeight="1" x14ac:dyDescent="0.25">
      <c r="A245" s="51">
        <v>46</v>
      </c>
      <c r="B245" s="42" t="s">
        <v>137</v>
      </c>
      <c r="C245" s="14"/>
      <c r="D245" s="10" t="s">
        <v>35</v>
      </c>
      <c r="E245" s="14">
        <v>3</v>
      </c>
      <c r="F245" s="14">
        <f t="shared" si="37"/>
        <v>3</v>
      </c>
      <c r="G245" s="14"/>
      <c r="H245" s="14"/>
      <c r="I245" s="19">
        <v>85.68</v>
      </c>
      <c r="J245" s="19">
        <f t="shared" si="38"/>
        <v>257.04000000000002</v>
      </c>
      <c r="K245" s="14"/>
      <c r="L245" s="14"/>
      <c r="M245" s="19">
        <f t="shared" si="39"/>
        <v>257.04000000000002</v>
      </c>
      <c r="N245" s="14"/>
      <c r="O245" s="14"/>
      <c r="P245" s="22"/>
    </row>
    <row r="246" spans="1:17" s="66" customFormat="1" ht="26.1" customHeight="1" x14ac:dyDescent="0.25">
      <c r="A246" s="51">
        <v>47</v>
      </c>
      <c r="B246" s="48" t="s">
        <v>138</v>
      </c>
      <c r="C246" s="14"/>
      <c r="D246" s="10" t="s">
        <v>35</v>
      </c>
      <c r="E246" s="14">
        <v>3</v>
      </c>
      <c r="F246" s="14">
        <f t="shared" si="37"/>
        <v>3</v>
      </c>
      <c r="G246" s="14"/>
      <c r="H246" s="14"/>
      <c r="I246" s="50">
        <v>73.78</v>
      </c>
      <c r="J246" s="19">
        <f t="shared" si="38"/>
        <v>221.34</v>
      </c>
      <c r="K246" s="14"/>
      <c r="L246" s="14"/>
      <c r="M246" s="19">
        <f t="shared" si="39"/>
        <v>221.34</v>
      </c>
      <c r="N246" s="14"/>
      <c r="O246" s="14"/>
      <c r="P246" s="22"/>
    </row>
    <row r="247" spans="1:17" s="66" customFormat="1" ht="26.1" customHeight="1" x14ac:dyDescent="0.25">
      <c r="A247" s="39" t="s">
        <v>19</v>
      </c>
      <c r="B247" s="39"/>
      <c r="C247" s="14"/>
      <c r="D247" s="10"/>
      <c r="E247" s="14"/>
      <c r="F247" s="14"/>
      <c r="G247" s="14"/>
      <c r="H247" s="14"/>
      <c r="I247" s="50"/>
      <c r="J247" s="19"/>
      <c r="K247" s="14"/>
      <c r="L247" s="14"/>
      <c r="M247" s="47">
        <f>SUM(M240:M246)</f>
        <v>1602.9299999999998</v>
      </c>
      <c r="N247" s="14"/>
      <c r="O247" s="14"/>
      <c r="P247" s="22"/>
    </row>
    <row r="248" spans="1:17" s="66" customFormat="1" ht="24.95" customHeight="1" x14ac:dyDescent="0.25">
      <c r="A248" s="81" t="s">
        <v>20</v>
      </c>
      <c r="B248" s="81"/>
      <c r="C248" s="14"/>
      <c r="D248" s="14"/>
      <c r="E248" s="14"/>
      <c r="F248" s="14"/>
      <c r="G248" s="14"/>
      <c r="H248" s="14"/>
      <c r="I248" s="19"/>
      <c r="J248" s="19"/>
      <c r="K248" s="14"/>
      <c r="L248" s="14"/>
      <c r="M248" s="47">
        <f>SUM(M169,M190,M211,M232,M247)</f>
        <v>45928.617900000005</v>
      </c>
      <c r="N248" s="14"/>
      <c r="O248" s="14"/>
      <c r="P248" s="22"/>
    </row>
    <row r="249" spans="1:17" s="66" customFormat="1" ht="24.95" customHeight="1" x14ac:dyDescent="0.25">
      <c r="A249" s="98" t="s">
        <v>179</v>
      </c>
      <c r="B249" s="98"/>
      <c r="C249" s="14"/>
      <c r="D249" s="14"/>
      <c r="E249" s="14"/>
      <c r="F249" s="14"/>
      <c r="G249" s="14"/>
      <c r="H249" s="14"/>
      <c r="I249" s="19"/>
      <c r="J249" s="19"/>
      <c r="K249" s="14"/>
      <c r="L249" s="93">
        <f>SUM(M22,M43,M64,M85,M106,M127,M148,M169,M190,M211,M232,M247)</f>
        <v>642753.61789999984</v>
      </c>
      <c r="M249" s="94"/>
      <c r="N249" s="95"/>
      <c r="O249" s="14"/>
      <c r="P249" s="22"/>
    </row>
    <row r="254" spans="1:17" ht="24.95" customHeight="1" x14ac:dyDescent="0.25"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3"/>
      <c r="N254" s="72"/>
      <c r="O254" s="74"/>
    </row>
    <row r="255" spans="1:17" ht="24.95" customHeight="1" x14ac:dyDescent="0.25"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3"/>
      <c r="N255" s="72"/>
      <c r="O255" s="74"/>
    </row>
    <row r="256" spans="1:17" x14ac:dyDescent="0.25"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3"/>
      <c r="N256" s="72"/>
      <c r="O256" s="74"/>
    </row>
    <row r="257" spans="2:15" ht="30" customHeight="1" x14ac:dyDescent="0.25"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97"/>
      <c r="M257" s="97"/>
      <c r="N257" s="97"/>
      <c r="O257" s="74"/>
    </row>
  </sheetData>
  <mergeCells count="417">
    <mergeCell ref="L257:N257"/>
    <mergeCell ref="A249:B249"/>
    <mergeCell ref="A236:A238"/>
    <mergeCell ref="B236:B238"/>
    <mergeCell ref="C236:C238"/>
    <mergeCell ref="D236:D238"/>
    <mergeCell ref="A22:B22"/>
    <mergeCell ref="A23:B23"/>
    <mergeCell ref="E236:H236"/>
    <mergeCell ref="I236:I238"/>
    <mergeCell ref="J236:L236"/>
    <mergeCell ref="M236:M238"/>
    <mergeCell ref="N236:O236"/>
    <mergeCell ref="E237:F237"/>
    <mergeCell ref="G237:H237"/>
    <mergeCell ref="J237:J238"/>
    <mergeCell ref="K237:L237"/>
    <mergeCell ref="N237:N238"/>
    <mergeCell ref="O237:O238"/>
    <mergeCell ref="K26:L26"/>
    <mergeCell ref="N26:O26"/>
    <mergeCell ref="A27:B28"/>
    <mergeCell ref="C27:I28"/>
    <mergeCell ref="J27:N27"/>
    <mergeCell ref="E8:H8"/>
    <mergeCell ref="I8:I10"/>
    <mergeCell ref="J8:L8"/>
    <mergeCell ref="M8:M10"/>
    <mergeCell ref="J9:J10"/>
    <mergeCell ref="K9:L9"/>
    <mergeCell ref="N9:N10"/>
    <mergeCell ref="O9:O10"/>
    <mergeCell ref="N8:O8"/>
    <mergeCell ref="E9:F9"/>
    <mergeCell ref="G9:H9"/>
    <mergeCell ref="O27:O28"/>
    <mergeCell ref="J28:N28"/>
    <mergeCell ref="L249:N249"/>
    <mergeCell ref="A5:O5"/>
    <mergeCell ref="A248:B248"/>
    <mergeCell ref="A6:B7"/>
    <mergeCell ref="C6:I7"/>
    <mergeCell ref="A234:B235"/>
    <mergeCell ref="C234:I235"/>
    <mergeCell ref="J234:N234"/>
    <mergeCell ref="O234:O235"/>
    <mergeCell ref="J235:N235"/>
    <mergeCell ref="J6:N6"/>
    <mergeCell ref="O6:O7"/>
    <mergeCell ref="J7:N7"/>
    <mergeCell ref="A8:A10"/>
    <mergeCell ref="B8:B10"/>
    <mergeCell ref="C8:C10"/>
    <mergeCell ref="D8:D10"/>
    <mergeCell ref="I29:I31"/>
    <mergeCell ref="A29:A31"/>
    <mergeCell ref="B29:B31"/>
    <mergeCell ref="C29:C31"/>
    <mergeCell ref="D29:D31"/>
    <mergeCell ref="E29:H29"/>
    <mergeCell ref="J29:L29"/>
    <mergeCell ref="M29:M31"/>
    <mergeCell ref="N29:O29"/>
    <mergeCell ref="E30:F30"/>
    <mergeCell ref="G30:H30"/>
    <mergeCell ref="J30:J31"/>
    <mergeCell ref="K30:L30"/>
    <mergeCell ref="N30:N31"/>
    <mergeCell ref="O30:O31"/>
    <mergeCell ref="M50:M52"/>
    <mergeCell ref="N50:O50"/>
    <mergeCell ref="E51:F51"/>
    <mergeCell ref="G51:H51"/>
    <mergeCell ref="J51:J52"/>
    <mergeCell ref="K51:L51"/>
    <mergeCell ref="N51:N52"/>
    <mergeCell ref="O51:O52"/>
    <mergeCell ref="A47:B47"/>
    <mergeCell ref="C47:D47"/>
    <mergeCell ref="E47:F47"/>
    <mergeCell ref="G47:H47"/>
    <mergeCell ref="N47:O47"/>
    <mergeCell ref="A48:B49"/>
    <mergeCell ref="C48:I49"/>
    <mergeCell ref="J48:N48"/>
    <mergeCell ref="O48:O49"/>
    <mergeCell ref="J49:N49"/>
    <mergeCell ref="K47:L47"/>
    <mergeCell ref="A64:B64"/>
    <mergeCell ref="A65:B65"/>
    <mergeCell ref="A50:A52"/>
    <mergeCell ref="B50:B52"/>
    <mergeCell ref="C50:C52"/>
    <mergeCell ref="D50:D52"/>
    <mergeCell ref="E50:H50"/>
    <mergeCell ref="I50:I52"/>
    <mergeCell ref="J50:L50"/>
    <mergeCell ref="K67:L67"/>
    <mergeCell ref="G67:H67"/>
    <mergeCell ref="E67:F67"/>
    <mergeCell ref="C67:D67"/>
    <mergeCell ref="N67:O67"/>
    <mergeCell ref="N66:O66"/>
    <mergeCell ref="J66:M66"/>
    <mergeCell ref="C66:I66"/>
    <mergeCell ref="A66:B67"/>
    <mergeCell ref="M71:M73"/>
    <mergeCell ref="N71:O71"/>
    <mergeCell ref="E72:F72"/>
    <mergeCell ref="G72:H72"/>
    <mergeCell ref="J72:J73"/>
    <mergeCell ref="K72:L72"/>
    <mergeCell ref="N72:N73"/>
    <mergeCell ref="O72:O73"/>
    <mergeCell ref="A68:B68"/>
    <mergeCell ref="C68:D68"/>
    <mergeCell ref="E68:F68"/>
    <mergeCell ref="G68:H68"/>
    <mergeCell ref="N68:O68"/>
    <mergeCell ref="A69:B70"/>
    <mergeCell ref="C69:I70"/>
    <mergeCell ref="J69:N69"/>
    <mergeCell ref="O69:O70"/>
    <mergeCell ref="J70:N70"/>
    <mergeCell ref="K68:L68"/>
    <mergeCell ref="A85:B85"/>
    <mergeCell ref="A86:B86"/>
    <mergeCell ref="A71:A73"/>
    <mergeCell ref="B71:B73"/>
    <mergeCell ref="C71:C73"/>
    <mergeCell ref="D71:D73"/>
    <mergeCell ref="E71:H71"/>
    <mergeCell ref="I71:I73"/>
    <mergeCell ref="J71:L71"/>
    <mergeCell ref="M92:M94"/>
    <mergeCell ref="N92:O92"/>
    <mergeCell ref="E93:F93"/>
    <mergeCell ref="G93:H93"/>
    <mergeCell ref="J93:J94"/>
    <mergeCell ref="K93:L93"/>
    <mergeCell ref="N93:N94"/>
    <mergeCell ref="O93:O94"/>
    <mergeCell ref="A90:B91"/>
    <mergeCell ref="C90:I91"/>
    <mergeCell ref="J90:N90"/>
    <mergeCell ref="O90:O91"/>
    <mergeCell ref="J91:N91"/>
    <mergeCell ref="A106:B106"/>
    <mergeCell ref="A107:B107"/>
    <mergeCell ref="A92:A94"/>
    <mergeCell ref="B92:B94"/>
    <mergeCell ref="C92:C94"/>
    <mergeCell ref="D92:D94"/>
    <mergeCell ref="E92:H92"/>
    <mergeCell ref="I92:I94"/>
    <mergeCell ref="J92:L92"/>
    <mergeCell ref="M113:M115"/>
    <mergeCell ref="N113:O113"/>
    <mergeCell ref="E114:F114"/>
    <mergeCell ref="G114:H114"/>
    <mergeCell ref="J114:J115"/>
    <mergeCell ref="K114:L114"/>
    <mergeCell ref="N114:N115"/>
    <mergeCell ref="O114:O115"/>
    <mergeCell ref="A110:B110"/>
    <mergeCell ref="C110:D110"/>
    <mergeCell ref="E110:F110"/>
    <mergeCell ref="G110:H110"/>
    <mergeCell ref="N110:O110"/>
    <mergeCell ref="A111:B112"/>
    <mergeCell ref="C111:I112"/>
    <mergeCell ref="J111:N111"/>
    <mergeCell ref="O111:O112"/>
    <mergeCell ref="J112:N112"/>
    <mergeCell ref="K110:L110"/>
    <mergeCell ref="A127:B127"/>
    <mergeCell ref="A128:B128"/>
    <mergeCell ref="A113:A115"/>
    <mergeCell ref="B113:B115"/>
    <mergeCell ref="C113:C115"/>
    <mergeCell ref="D113:D115"/>
    <mergeCell ref="E113:H113"/>
    <mergeCell ref="I113:I115"/>
    <mergeCell ref="J113:L113"/>
    <mergeCell ref="K130:L130"/>
    <mergeCell ref="G130:H130"/>
    <mergeCell ref="E130:F130"/>
    <mergeCell ref="C130:D130"/>
    <mergeCell ref="N130:O130"/>
    <mergeCell ref="N129:O129"/>
    <mergeCell ref="J129:M129"/>
    <mergeCell ref="C129:I129"/>
    <mergeCell ref="A129:B130"/>
    <mergeCell ref="M134:M136"/>
    <mergeCell ref="N134:O134"/>
    <mergeCell ref="E135:F135"/>
    <mergeCell ref="G135:H135"/>
    <mergeCell ref="J135:J136"/>
    <mergeCell ref="K135:L135"/>
    <mergeCell ref="N135:N136"/>
    <mergeCell ref="O135:O136"/>
    <mergeCell ref="A131:B131"/>
    <mergeCell ref="C131:D131"/>
    <mergeCell ref="E131:F131"/>
    <mergeCell ref="G131:H131"/>
    <mergeCell ref="N131:O131"/>
    <mergeCell ref="A132:B133"/>
    <mergeCell ref="C132:I133"/>
    <mergeCell ref="J132:N132"/>
    <mergeCell ref="O132:O133"/>
    <mergeCell ref="J133:N133"/>
    <mergeCell ref="K131:L131"/>
    <mergeCell ref="A148:B148"/>
    <mergeCell ref="A149:B149"/>
    <mergeCell ref="A134:A136"/>
    <mergeCell ref="B134:B136"/>
    <mergeCell ref="C134:C136"/>
    <mergeCell ref="D134:D136"/>
    <mergeCell ref="E134:H134"/>
    <mergeCell ref="I134:I136"/>
    <mergeCell ref="J134:L134"/>
    <mergeCell ref="M155:M157"/>
    <mergeCell ref="N155:O155"/>
    <mergeCell ref="E156:F156"/>
    <mergeCell ref="G156:H156"/>
    <mergeCell ref="J156:J157"/>
    <mergeCell ref="K156:L156"/>
    <mergeCell ref="N156:N157"/>
    <mergeCell ref="O156:O157"/>
    <mergeCell ref="A152:B152"/>
    <mergeCell ref="C152:D152"/>
    <mergeCell ref="E152:F152"/>
    <mergeCell ref="G152:H152"/>
    <mergeCell ref="N152:O152"/>
    <mergeCell ref="A153:B154"/>
    <mergeCell ref="C153:I154"/>
    <mergeCell ref="J153:N153"/>
    <mergeCell ref="O153:O154"/>
    <mergeCell ref="J154:N154"/>
    <mergeCell ref="K152:L152"/>
    <mergeCell ref="A169:B169"/>
    <mergeCell ref="A170:B170"/>
    <mergeCell ref="A155:A157"/>
    <mergeCell ref="B155:B157"/>
    <mergeCell ref="C155:C157"/>
    <mergeCell ref="D155:D157"/>
    <mergeCell ref="E155:H155"/>
    <mergeCell ref="I155:I157"/>
    <mergeCell ref="J155:L155"/>
    <mergeCell ref="K151:L151"/>
    <mergeCell ref="G151:H151"/>
    <mergeCell ref="E151:F151"/>
    <mergeCell ref="C151:D151"/>
    <mergeCell ref="N151:O151"/>
    <mergeCell ref="N150:O150"/>
    <mergeCell ref="J150:M150"/>
    <mergeCell ref="C150:I150"/>
    <mergeCell ref="A150:B151"/>
    <mergeCell ref="M176:M178"/>
    <mergeCell ref="N176:O176"/>
    <mergeCell ref="E177:F177"/>
    <mergeCell ref="G177:H177"/>
    <mergeCell ref="J177:J178"/>
    <mergeCell ref="K177:L177"/>
    <mergeCell ref="N177:N178"/>
    <mergeCell ref="O177:O178"/>
    <mergeCell ref="A173:B173"/>
    <mergeCell ref="C173:D173"/>
    <mergeCell ref="E173:F173"/>
    <mergeCell ref="G173:H173"/>
    <mergeCell ref="N173:O173"/>
    <mergeCell ref="A174:B175"/>
    <mergeCell ref="C174:I175"/>
    <mergeCell ref="J174:N174"/>
    <mergeCell ref="O174:O175"/>
    <mergeCell ref="J175:N175"/>
    <mergeCell ref="K173:L173"/>
    <mergeCell ref="A190:B190"/>
    <mergeCell ref="A191:B191"/>
    <mergeCell ref="A176:A178"/>
    <mergeCell ref="B176:B178"/>
    <mergeCell ref="C176:C178"/>
    <mergeCell ref="D176:D178"/>
    <mergeCell ref="E176:H176"/>
    <mergeCell ref="I176:I178"/>
    <mergeCell ref="J176:L176"/>
    <mergeCell ref="K172:L172"/>
    <mergeCell ref="G172:H172"/>
    <mergeCell ref="E172:F172"/>
    <mergeCell ref="C172:D172"/>
    <mergeCell ref="N172:O172"/>
    <mergeCell ref="N171:O171"/>
    <mergeCell ref="J171:M171"/>
    <mergeCell ref="C171:I171"/>
    <mergeCell ref="A171:B172"/>
    <mergeCell ref="M197:M199"/>
    <mergeCell ref="N197:O197"/>
    <mergeCell ref="E198:F198"/>
    <mergeCell ref="G198:H198"/>
    <mergeCell ref="J198:J199"/>
    <mergeCell ref="K198:L198"/>
    <mergeCell ref="N198:N199"/>
    <mergeCell ref="O198:O199"/>
    <mergeCell ref="A194:B194"/>
    <mergeCell ref="C194:D194"/>
    <mergeCell ref="E194:F194"/>
    <mergeCell ref="G194:H194"/>
    <mergeCell ref="N194:O194"/>
    <mergeCell ref="A195:B196"/>
    <mergeCell ref="C195:I196"/>
    <mergeCell ref="J195:N195"/>
    <mergeCell ref="O195:O196"/>
    <mergeCell ref="J196:N196"/>
    <mergeCell ref="K194:L194"/>
    <mergeCell ref="A211:B211"/>
    <mergeCell ref="A212:B212"/>
    <mergeCell ref="A197:A199"/>
    <mergeCell ref="B197:B199"/>
    <mergeCell ref="C197:C199"/>
    <mergeCell ref="D197:D199"/>
    <mergeCell ref="E197:H197"/>
    <mergeCell ref="I197:I199"/>
    <mergeCell ref="J197:L197"/>
    <mergeCell ref="K193:L193"/>
    <mergeCell ref="G193:H193"/>
    <mergeCell ref="E193:F193"/>
    <mergeCell ref="C193:D193"/>
    <mergeCell ref="N193:O193"/>
    <mergeCell ref="N192:O192"/>
    <mergeCell ref="J192:M192"/>
    <mergeCell ref="C192:I192"/>
    <mergeCell ref="A192:B193"/>
    <mergeCell ref="N219:N220"/>
    <mergeCell ref="O219:O220"/>
    <mergeCell ref="A215:B215"/>
    <mergeCell ref="C215:D215"/>
    <mergeCell ref="E215:F215"/>
    <mergeCell ref="G215:H215"/>
    <mergeCell ref="N215:O215"/>
    <mergeCell ref="A216:B217"/>
    <mergeCell ref="C216:I217"/>
    <mergeCell ref="J216:N216"/>
    <mergeCell ref="O216:O217"/>
    <mergeCell ref="J217:N217"/>
    <mergeCell ref="K215:L215"/>
    <mergeCell ref="A232:B232"/>
    <mergeCell ref="A233:B233"/>
    <mergeCell ref="K214:L214"/>
    <mergeCell ref="G214:H214"/>
    <mergeCell ref="E214:F214"/>
    <mergeCell ref="C214:D214"/>
    <mergeCell ref="N214:O214"/>
    <mergeCell ref="N213:O213"/>
    <mergeCell ref="J213:M213"/>
    <mergeCell ref="C213:I213"/>
    <mergeCell ref="A213:B214"/>
    <mergeCell ref="A218:A220"/>
    <mergeCell ref="B218:B220"/>
    <mergeCell ref="C218:C220"/>
    <mergeCell ref="D218:D220"/>
    <mergeCell ref="E218:H218"/>
    <mergeCell ref="I218:I220"/>
    <mergeCell ref="J218:L218"/>
    <mergeCell ref="M218:M220"/>
    <mergeCell ref="N218:O218"/>
    <mergeCell ref="E219:F219"/>
    <mergeCell ref="G219:H219"/>
    <mergeCell ref="J219:J220"/>
    <mergeCell ref="K219:L219"/>
    <mergeCell ref="A24:B25"/>
    <mergeCell ref="A26:B26"/>
    <mergeCell ref="K46:L46"/>
    <mergeCell ref="G46:H46"/>
    <mergeCell ref="E46:F46"/>
    <mergeCell ref="C46:D46"/>
    <mergeCell ref="N46:O46"/>
    <mergeCell ref="N45:O45"/>
    <mergeCell ref="J45:M45"/>
    <mergeCell ref="C45:I45"/>
    <mergeCell ref="A45:B46"/>
    <mergeCell ref="K25:L25"/>
    <mergeCell ref="G25:H25"/>
    <mergeCell ref="E25:F25"/>
    <mergeCell ref="C25:D25"/>
    <mergeCell ref="G26:H26"/>
    <mergeCell ref="E26:F26"/>
    <mergeCell ref="C26:D26"/>
    <mergeCell ref="N25:O25"/>
    <mergeCell ref="N24:O24"/>
    <mergeCell ref="J24:M24"/>
    <mergeCell ref="C24:I24"/>
    <mergeCell ref="A43:B43"/>
    <mergeCell ref="A44:B44"/>
    <mergeCell ref="N87:O87"/>
    <mergeCell ref="N89:O89"/>
    <mergeCell ref="J87:M87"/>
    <mergeCell ref="C87:I87"/>
    <mergeCell ref="A87:B88"/>
    <mergeCell ref="A89:B89"/>
    <mergeCell ref="K109:L109"/>
    <mergeCell ref="G109:H109"/>
    <mergeCell ref="E109:F109"/>
    <mergeCell ref="C109:D109"/>
    <mergeCell ref="N109:O109"/>
    <mergeCell ref="N108:O108"/>
    <mergeCell ref="J108:M108"/>
    <mergeCell ref="C108:I108"/>
    <mergeCell ref="A108:B109"/>
    <mergeCell ref="K88:L88"/>
    <mergeCell ref="K89:L89"/>
    <mergeCell ref="G88:H88"/>
    <mergeCell ref="E88:F88"/>
    <mergeCell ref="C88:D88"/>
    <mergeCell ref="G89:H89"/>
    <mergeCell ref="E89:F89"/>
    <mergeCell ref="C89:D89"/>
    <mergeCell ref="N88:O88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549A-DACD-4C75-A390-9F6FF4B899F9}">
  <dimension ref="A1:P75"/>
  <sheetViews>
    <sheetView zoomScaleNormal="100" workbookViewId="0">
      <pane xSplit="9" ySplit="1" topLeftCell="J63" activePane="bottomRight" state="frozen"/>
      <selection pane="topRight" activeCell="J1" sqref="J1"/>
      <selection pane="bottomLeft" activeCell="A2" sqref="A2"/>
      <selection pane="bottomRight" activeCell="S79" sqref="S79"/>
    </sheetView>
  </sheetViews>
  <sheetFormatPr defaultRowHeight="15" x14ac:dyDescent="0.25"/>
  <cols>
    <col min="1" max="1" width="3.7109375" customWidth="1"/>
    <col min="2" max="2" width="25.7109375" customWidth="1"/>
    <col min="3" max="3" width="12.7109375" customWidth="1"/>
    <col min="4" max="4" width="5.7109375" customWidth="1"/>
    <col min="5" max="6" width="6.7109375" customWidth="1"/>
    <col min="7" max="7" width="5.7109375" customWidth="1"/>
    <col min="8" max="8" width="6.7109375" customWidth="1"/>
    <col min="9" max="9" width="17.7109375" customWidth="1"/>
    <col min="10" max="10" width="10.7109375" customWidth="1"/>
    <col min="11" max="12" width="5.7109375" customWidth="1"/>
    <col min="13" max="13" width="10.7109375" customWidth="1"/>
    <col min="14" max="14" width="6.7109375" customWidth="1"/>
    <col min="15" max="15" width="7.140625" customWidth="1"/>
    <col min="16" max="16" width="3.7109375" customWidth="1"/>
    <col min="17" max="17" width="10.7109375" customWidth="1"/>
    <col min="20" max="20" width="10" bestFit="1" customWidth="1"/>
    <col min="22" max="22" width="10" bestFit="1" customWidth="1"/>
  </cols>
  <sheetData>
    <row r="1" spans="1:16" ht="24.95" customHeight="1" x14ac:dyDescent="0.25">
      <c r="A1" s="114" t="s">
        <v>173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6" s="2" customFormat="1" ht="27.95" customHeight="1" x14ac:dyDescent="0.25">
      <c r="A2" s="104" t="s">
        <v>104</v>
      </c>
      <c r="B2" s="105"/>
      <c r="C2" s="104" t="s">
        <v>105</v>
      </c>
      <c r="D2" s="105"/>
      <c r="E2" s="105"/>
      <c r="F2" s="105"/>
      <c r="G2" s="105"/>
      <c r="H2" s="105"/>
      <c r="I2" s="105"/>
      <c r="J2" s="106" t="s">
        <v>42</v>
      </c>
      <c r="K2" s="107"/>
      <c r="L2" s="107"/>
      <c r="M2" s="107"/>
      <c r="N2" s="108"/>
      <c r="O2" s="109">
        <v>1</v>
      </c>
      <c r="P2"/>
    </row>
    <row r="3" spans="1:16" s="2" customFormat="1" ht="27.95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10" t="s">
        <v>40</v>
      </c>
      <c r="K3" s="110"/>
      <c r="L3" s="110"/>
      <c r="M3" s="110"/>
      <c r="N3" s="110"/>
      <c r="O3" s="109"/>
      <c r="P3"/>
    </row>
    <row r="4" spans="1:16" s="2" customFormat="1" ht="20.100000000000001" customHeight="1" x14ac:dyDescent="0.25">
      <c r="A4" s="105" t="s">
        <v>1</v>
      </c>
      <c r="B4" s="111" t="s">
        <v>2</v>
      </c>
      <c r="C4" s="112" t="s">
        <v>3</v>
      </c>
      <c r="D4" s="105" t="s">
        <v>4</v>
      </c>
      <c r="E4" s="111" t="s">
        <v>5</v>
      </c>
      <c r="F4" s="111"/>
      <c r="G4" s="111"/>
      <c r="H4" s="111"/>
      <c r="I4" s="105" t="s">
        <v>6</v>
      </c>
      <c r="J4" s="111" t="s">
        <v>7</v>
      </c>
      <c r="K4" s="111"/>
      <c r="L4" s="111"/>
      <c r="M4" s="105" t="s">
        <v>8</v>
      </c>
      <c r="N4" s="111" t="s">
        <v>9</v>
      </c>
      <c r="O4" s="111"/>
      <c r="P4"/>
    </row>
    <row r="5" spans="1:16" s="2" customFormat="1" ht="20.100000000000001" customHeight="1" x14ac:dyDescent="0.25">
      <c r="A5" s="105"/>
      <c r="B5" s="111"/>
      <c r="C5" s="112"/>
      <c r="D5" s="105"/>
      <c r="E5" s="111" t="s">
        <v>10</v>
      </c>
      <c r="F5" s="111"/>
      <c r="G5" s="111" t="s">
        <v>0</v>
      </c>
      <c r="H5" s="111"/>
      <c r="I5" s="105"/>
      <c r="J5" s="111" t="s">
        <v>11</v>
      </c>
      <c r="K5" s="111" t="s">
        <v>12</v>
      </c>
      <c r="L5" s="111"/>
      <c r="M5" s="105"/>
      <c r="N5" s="111" t="s">
        <v>13</v>
      </c>
      <c r="O5" s="105" t="s">
        <v>14</v>
      </c>
      <c r="P5"/>
    </row>
    <row r="6" spans="1:16" s="2" customFormat="1" ht="20.100000000000001" customHeight="1" x14ac:dyDescent="0.25">
      <c r="A6" s="105"/>
      <c r="B6" s="111"/>
      <c r="C6" s="112"/>
      <c r="D6" s="105"/>
      <c r="E6" s="4" t="s">
        <v>15</v>
      </c>
      <c r="F6" s="4" t="s">
        <v>16</v>
      </c>
      <c r="G6" s="4" t="s">
        <v>17</v>
      </c>
      <c r="H6" s="4" t="s">
        <v>18</v>
      </c>
      <c r="I6" s="105"/>
      <c r="J6" s="111"/>
      <c r="K6" s="4" t="s">
        <v>17</v>
      </c>
      <c r="L6" s="4" t="s">
        <v>18</v>
      </c>
      <c r="M6" s="105"/>
      <c r="N6" s="111"/>
      <c r="O6" s="105"/>
      <c r="P6"/>
    </row>
    <row r="7" spans="1:16" s="2" customFormat="1" ht="12.95" customHeight="1" x14ac:dyDescent="0.25">
      <c r="A7" s="9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/>
    </row>
    <row r="8" spans="1:16" s="2" customFormat="1" ht="32.1" customHeight="1" x14ac:dyDescent="0.25">
      <c r="A8" s="4">
        <v>1</v>
      </c>
      <c r="B8" s="12" t="s">
        <v>106</v>
      </c>
      <c r="C8" s="23" t="s">
        <v>118</v>
      </c>
      <c r="D8" s="27" t="s">
        <v>35</v>
      </c>
      <c r="E8" s="4">
        <v>26</v>
      </c>
      <c r="F8" s="4">
        <f t="shared" ref="F8" si="0">E8</f>
        <v>26</v>
      </c>
      <c r="G8" s="4"/>
      <c r="H8" s="4"/>
      <c r="I8" s="6">
        <v>13685</v>
      </c>
      <c r="J8" s="6">
        <f>SUM(E8*I8)</f>
        <v>355810</v>
      </c>
      <c r="K8" s="4"/>
      <c r="L8" s="4"/>
      <c r="M8" s="19">
        <f>J8</f>
        <v>355810</v>
      </c>
      <c r="N8" s="4"/>
      <c r="O8" s="4"/>
      <c r="P8"/>
    </row>
    <row r="9" spans="1:16" s="2" customFormat="1" ht="32.1" customHeight="1" x14ac:dyDescent="0.25">
      <c r="A9" s="4">
        <v>2</v>
      </c>
      <c r="B9" s="32" t="s">
        <v>107</v>
      </c>
      <c r="C9" s="24" t="s">
        <v>108</v>
      </c>
      <c r="D9" s="27" t="s">
        <v>35</v>
      </c>
      <c r="E9" s="33">
        <v>26</v>
      </c>
      <c r="F9" s="4">
        <f>E9</f>
        <v>26</v>
      </c>
      <c r="G9" s="4"/>
      <c r="H9" s="4"/>
      <c r="I9" s="34">
        <v>0</v>
      </c>
      <c r="J9" s="6">
        <f>SUM(E9*I9)</f>
        <v>0</v>
      </c>
      <c r="K9" s="4"/>
      <c r="L9" s="4"/>
      <c r="M9" s="19">
        <f>J9</f>
        <v>0</v>
      </c>
      <c r="N9" s="4"/>
      <c r="O9" s="4"/>
      <c r="P9"/>
    </row>
    <row r="10" spans="1:16" s="2" customFormat="1" ht="32.1" customHeight="1" x14ac:dyDescent="0.25">
      <c r="A10" s="4">
        <v>3</v>
      </c>
      <c r="B10" s="12" t="s">
        <v>112</v>
      </c>
      <c r="C10" s="35" t="s">
        <v>109</v>
      </c>
      <c r="D10" s="27" t="s">
        <v>35</v>
      </c>
      <c r="E10" s="4">
        <v>24</v>
      </c>
      <c r="F10" s="4">
        <f t="shared" ref="F10:F11" si="1">E10</f>
        <v>24</v>
      </c>
      <c r="G10" s="4"/>
      <c r="H10" s="4"/>
      <c r="I10" s="6">
        <v>4641</v>
      </c>
      <c r="J10" s="6">
        <f t="shared" ref="J10:J13" si="2">SUM(E10*I10)</f>
        <v>111384</v>
      </c>
      <c r="K10" s="4"/>
      <c r="L10" s="4"/>
      <c r="M10" s="19">
        <f t="shared" ref="M10:M13" si="3">J10</f>
        <v>111384</v>
      </c>
      <c r="N10" s="4"/>
      <c r="O10" s="4"/>
      <c r="P10"/>
    </row>
    <row r="11" spans="1:16" s="2" customFormat="1" ht="32.1" customHeight="1" x14ac:dyDescent="0.25">
      <c r="A11" s="4">
        <v>4</v>
      </c>
      <c r="B11" s="12" t="s">
        <v>119</v>
      </c>
      <c r="C11" s="23" t="s">
        <v>120</v>
      </c>
      <c r="D11" s="27" t="s">
        <v>35</v>
      </c>
      <c r="E11" s="4">
        <v>29</v>
      </c>
      <c r="F11" s="4">
        <f t="shared" si="1"/>
        <v>29</v>
      </c>
      <c r="G11" s="4"/>
      <c r="H11" s="4"/>
      <c r="I11" s="6">
        <v>5521.6</v>
      </c>
      <c r="J11" s="6">
        <f t="shared" si="2"/>
        <v>160126.40000000002</v>
      </c>
      <c r="K11" s="4"/>
      <c r="L11" s="4"/>
      <c r="M11" s="19">
        <f t="shared" si="3"/>
        <v>160126.40000000002</v>
      </c>
      <c r="N11" s="4"/>
      <c r="O11" s="4"/>
      <c r="P11"/>
    </row>
    <row r="12" spans="1:16" s="2" customFormat="1" ht="32.1" customHeight="1" x14ac:dyDescent="0.25">
      <c r="A12" s="4">
        <v>5</v>
      </c>
      <c r="B12" s="12" t="s">
        <v>110</v>
      </c>
      <c r="C12" s="23" t="s">
        <v>113</v>
      </c>
      <c r="D12" s="27" t="s">
        <v>35</v>
      </c>
      <c r="E12" s="4">
        <v>2</v>
      </c>
      <c r="F12" s="4">
        <f>E12</f>
        <v>2</v>
      </c>
      <c r="G12" s="4"/>
      <c r="H12" s="4"/>
      <c r="I12" s="6">
        <v>2737</v>
      </c>
      <c r="J12" s="6">
        <f t="shared" si="2"/>
        <v>5474</v>
      </c>
      <c r="K12" s="4"/>
      <c r="L12" s="4"/>
      <c r="M12" s="19">
        <f t="shared" si="3"/>
        <v>5474</v>
      </c>
      <c r="N12" s="4"/>
      <c r="O12" s="4"/>
      <c r="P12"/>
    </row>
    <row r="13" spans="1:16" s="2" customFormat="1" ht="32.1" customHeight="1" x14ac:dyDescent="0.25">
      <c r="A13" s="4">
        <v>6</v>
      </c>
      <c r="B13" s="36" t="s">
        <v>111</v>
      </c>
      <c r="C13" s="37" t="s">
        <v>114</v>
      </c>
      <c r="D13" s="27" t="s">
        <v>35</v>
      </c>
      <c r="E13" s="33">
        <v>2</v>
      </c>
      <c r="F13" s="4">
        <f>E13</f>
        <v>2</v>
      </c>
      <c r="G13" s="4"/>
      <c r="H13" s="4"/>
      <c r="I13" s="34">
        <v>333.2</v>
      </c>
      <c r="J13" s="6">
        <f t="shared" si="2"/>
        <v>666.4</v>
      </c>
      <c r="K13" s="4"/>
      <c r="L13" s="4"/>
      <c r="M13" s="19">
        <f t="shared" si="3"/>
        <v>666.4</v>
      </c>
      <c r="N13" s="4"/>
      <c r="O13" s="4"/>
      <c r="P13"/>
    </row>
    <row r="14" spans="1:16" s="2" customFormat="1" ht="32.1" customHeight="1" x14ac:dyDescent="0.25">
      <c r="A14" s="4"/>
      <c r="B14" s="12"/>
      <c r="C14" s="23"/>
      <c r="D14" s="27"/>
      <c r="E14" s="4"/>
      <c r="F14" s="4"/>
      <c r="G14" s="4"/>
      <c r="H14" s="4"/>
      <c r="I14" s="6"/>
      <c r="J14" s="6"/>
      <c r="K14" s="4"/>
      <c r="L14" s="4"/>
      <c r="M14" s="6"/>
      <c r="N14" s="4"/>
      <c r="O14" s="4"/>
      <c r="P14"/>
    </row>
    <row r="15" spans="1:16" s="2" customFormat="1" ht="24.95" customHeight="1" x14ac:dyDescent="0.25">
      <c r="A15" s="113" t="s">
        <v>19</v>
      </c>
      <c r="B15" s="113"/>
      <c r="C15" s="4"/>
      <c r="D15" s="4"/>
      <c r="E15" s="4"/>
      <c r="F15" s="4"/>
      <c r="G15" s="4"/>
      <c r="H15" s="4"/>
      <c r="I15" s="6"/>
      <c r="J15" s="6"/>
      <c r="K15" s="4"/>
      <c r="L15" s="4"/>
      <c r="M15" s="63">
        <f>SUM(M8:M14)</f>
        <v>633460.80000000005</v>
      </c>
      <c r="N15" s="4"/>
      <c r="O15" s="4"/>
      <c r="P15"/>
    </row>
    <row r="16" spans="1:16" s="2" customFormat="1" ht="24.95" customHeight="1" x14ac:dyDescent="0.25">
      <c r="A16" s="113" t="s">
        <v>20</v>
      </c>
      <c r="B16" s="113"/>
      <c r="C16" s="4"/>
      <c r="D16" s="4"/>
      <c r="E16" s="4"/>
      <c r="F16" s="4"/>
      <c r="G16" s="4"/>
      <c r="H16" s="4"/>
      <c r="I16" s="6"/>
      <c r="J16" s="6"/>
      <c r="K16" s="4"/>
      <c r="L16" s="4"/>
      <c r="M16" s="7">
        <f>M15</f>
        <v>633460.80000000005</v>
      </c>
      <c r="N16" s="4"/>
      <c r="O16" s="4"/>
      <c r="P16"/>
    </row>
    <row r="17" spans="1:16" s="2" customFormat="1" ht="24.95" customHeight="1" x14ac:dyDescent="0.2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/>
    </row>
    <row r="18" spans="1:16" s="2" customFormat="1" ht="30" customHeight="1" x14ac:dyDescent="0.25">
      <c r="A18" s="109"/>
      <c r="B18" s="109"/>
      <c r="C18" s="105"/>
      <c r="D18" s="105"/>
      <c r="E18" s="105"/>
      <c r="F18" s="105"/>
      <c r="G18" s="105"/>
      <c r="H18" s="105"/>
      <c r="I18" s="1"/>
      <c r="J18" s="1"/>
      <c r="K18" s="115"/>
      <c r="L18" s="116"/>
      <c r="M18" s="40"/>
      <c r="N18" s="111"/>
      <c r="O18" s="111"/>
      <c r="P18"/>
    </row>
    <row r="19" spans="1:16" s="2" customFormat="1" ht="30" customHeight="1" x14ac:dyDescent="0.25">
      <c r="A19" s="109"/>
      <c r="B19" s="109"/>
      <c r="C19" s="111"/>
      <c r="D19" s="111"/>
      <c r="E19" s="111"/>
      <c r="F19" s="111"/>
      <c r="G19" s="111"/>
      <c r="H19" s="111"/>
      <c r="I19" s="8"/>
      <c r="J19" s="41"/>
      <c r="K19" s="117"/>
      <c r="L19" s="118"/>
      <c r="M19" s="41"/>
      <c r="N19" s="111"/>
      <c r="O19" s="111"/>
      <c r="P19"/>
    </row>
    <row r="20" spans="1:16" s="2" customFormat="1" ht="27.95" customHeight="1" x14ac:dyDescent="0.25">
      <c r="A20" s="104" t="s">
        <v>104</v>
      </c>
      <c r="B20" s="105"/>
      <c r="C20" s="104" t="s">
        <v>105</v>
      </c>
      <c r="D20" s="105"/>
      <c r="E20" s="105"/>
      <c r="F20" s="105"/>
      <c r="G20" s="105"/>
      <c r="H20" s="105"/>
      <c r="I20" s="105"/>
      <c r="J20" s="106" t="s">
        <v>41</v>
      </c>
      <c r="K20" s="107"/>
      <c r="L20" s="107"/>
      <c r="M20" s="107"/>
      <c r="N20" s="108"/>
      <c r="O20" s="109">
        <v>1</v>
      </c>
      <c r="P20"/>
    </row>
    <row r="21" spans="1:16" s="2" customFormat="1" ht="27.95" customHeight="1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10" t="s">
        <v>40</v>
      </c>
      <c r="K21" s="110"/>
      <c r="L21" s="110"/>
      <c r="M21" s="110"/>
      <c r="N21" s="110"/>
      <c r="O21" s="109"/>
      <c r="P21"/>
    </row>
    <row r="22" spans="1:16" s="2" customFormat="1" ht="20.100000000000001" customHeight="1" x14ac:dyDescent="0.25">
      <c r="A22" s="105" t="s">
        <v>1</v>
      </c>
      <c r="B22" s="111" t="s">
        <v>2</v>
      </c>
      <c r="C22" s="112" t="s">
        <v>3</v>
      </c>
      <c r="D22" s="105" t="s">
        <v>4</v>
      </c>
      <c r="E22" s="111" t="s">
        <v>5</v>
      </c>
      <c r="F22" s="111"/>
      <c r="G22" s="111"/>
      <c r="H22" s="111"/>
      <c r="I22" s="105" t="s">
        <v>6</v>
      </c>
      <c r="J22" s="111" t="s">
        <v>7</v>
      </c>
      <c r="K22" s="111"/>
      <c r="L22" s="111"/>
      <c r="M22" s="105" t="s">
        <v>8</v>
      </c>
      <c r="N22" s="111" t="s">
        <v>9</v>
      </c>
      <c r="O22" s="111"/>
      <c r="P22"/>
    </row>
    <row r="23" spans="1:16" s="2" customFormat="1" ht="20.100000000000001" customHeight="1" x14ac:dyDescent="0.25">
      <c r="A23" s="105"/>
      <c r="B23" s="111"/>
      <c r="C23" s="112"/>
      <c r="D23" s="105"/>
      <c r="E23" s="111" t="s">
        <v>10</v>
      </c>
      <c r="F23" s="111"/>
      <c r="G23" s="111" t="s">
        <v>0</v>
      </c>
      <c r="H23" s="111"/>
      <c r="I23" s="105"/>
      <c r="J23" s="111" t="s">
        <v>11</v>
      </c>
      <c r="K23" s="111" t="s">
        <v>12</v>
      </c>
      <c r="L23" s="111"/>
      <c r="M23" s="105"/>
      <c r="N23" s="111" t="s">
        <v>13</v>
      </c>
      <c r="O23" s="105" t="s">
        <v>14</v>
      </c>
      <c r="P23"/>
    </row>
    <row r="24" spans="1:16" s="2" customFormat="1" ht="20.100000000000001" customHeight="1" x14ac:dyDescent="0.25">
      <c r="A24" s="105"/>
      <c r="B24" s="111"/>
      <c r="C24" s="112"/>
      <c r="D24" s="105"/>
      <c r="E24" s="4" t="s">
        <v>15</v>
      </c>
      <c r="F24" s="4" t="s">
        <v>16</v>
      </c>
      <c r="G24" s="4" t="s">
        <v>17</v>
      </c>
      <c r="H24" s="4" t="s">
        <v>18</v>
      </c>
      <c r="I24" s="105"/>
      <c r="J24" s="111"/>
      <c r="K24" s="4" t="s">
        <v>17</v>
      </c>
      <c r="L24" s="4" t="s">
        <v>18</v>
      </c>
      <c r="M24" s="105"/>
      <c r="N24" s="111"/>
      <c r="O24" s="105"/>
      <c r="P24"/>
    </row>
    <row r="25" spans="1:16" s="2" customFormat="1" ht="12.95" customHeight="1" x14ac:dyDescent="0.25">
      <c r="A25" s="9">
        <v>0</v>
      </c>
      <c r="B25" s="5">
        <v>1</v>
      </c>
      <c r="C25" s="5">
        <v>2</v>
      </c>
      <c r="D25" s="5">
        <v>3</v>
      </c>
      <c r="E25" s="5">
        <v>4</v>
      </c>
      <c r="F25" s="5">
        <v>5</v>
      </c>
      <c r="G25" s="5">
        <v>6</v>
      </c>
      <c r="H25" s="5">
        <v>7</v>
      </c>
      <c r="I25" s="5">
        <v>8</v>
      </c>
      <c r="J25" s="5">
        <v>9</v>
      </c>
      <c r="K25" s="5">
        <v>10</v>
      </c>
      <c r="L25" s="5">
        <v>11</v>
      </c>
      <c r="M25" s="5">
        <v>12</v>
      </c>
      <c r="N25" s="5">
        <v>13</v>
      </c>
      <c r="O25" s="5">
        <v>14</v>
      </c>
      <c r="P25"/>
    </row>
    <row r="26" spans="1:16" s="2" customFormat="1" ht="32.1" customHeight="1" x14ac:dyDescent="0.25">
      <c r="A26" s="4">
        <v>1</v>
      </c>
      <c r="B26" s="12" t="s">
        <v>164</v>
      </c>
      <c r="C26" s="23" t="s">
        <v>121</v>
      </c>
      <c r="D26" s="27" t="s">
        <v>35</v>
      </c>
      <c r="E26" s="4">
        <v>10</v>
      </c>
      <c r="F26" s="4">
        <f t="shared" ref="F26:F27" si="4">E26</f>
        <v>10</v>
      </c>
      <c r="G26" s="4"/>
      <c r="H26" s="4"/>
      <c r="I26" s="6">
        <v>9282</v>
      </c>
      <c r="J26" s="6">
        <f>SUM(E26*I26)</f>
        <v>92820</v>
      </c>
      <c r="K26" s="4"/>
      <c r="L26" s="4"/>
      <c r="M26" s="64">
        <f>J26</f>
        <v>92820</v>
      </c>
      <c r="N26" s="4"/>
      <c r="O26" s="4"/>
      <c r="P26"/>
    </row>
    <row r="27" spans="1:16" s="2" customFormat="1" ht="32.1" customHeight="1" x14ac:dyDescent="0.25">
      <c r="A27" s="4">
        <v>2</v>
      </c>
      <c r="B27" s="58" t="s">
        <v>163</v>
      </c>
      <c r="C27" s="59" t="s">
        <v>122</v>
      </c>
      <c r="D27" s="60" t="s">
        <v>35</v>
      </c>
      <c r="E27" s="61">
        <v>10</v>
      </c>
      <c r="F27" s="61">
        <f t="shared" si="4"/>
        <v>10</v>
      </c>
      <c r="G27" s="61"/>
      <c r="H27" s="61"/>
      <c r="I27" s="62">
        <v>11067</v>
      </c>
      <c r="J27" s="62">
        <f>SUM(E27*I27)</f>
        <v>110670</v>
      </c>
      <c r="K27" s="61"/>
      <c r="L27" s="61"/>
      <c r="M27" s="64">
        <f>J27</f>
        <v>110670</v>
      </c>
      <c r="N27" s="4"/>
      <c r="O27" s="4"/>
      <c r="P27"/>
    </row>
    <row r="28" spans="1:16" s="2" customFormat="1" ht="32.1" customHeight="1" x14ac:dyDescent="0.25">
      <c r="A28" s="4">
        <v>3</v>
      </c>
      <c r="B28" s="38" t="s">
        <v>165</v>
      </c>
      <c r="C28" s="25" t="s">
        <v>123</v>
      </c>
      <c r="D28" s="27" t="s">
        <v>35</v>
      </c>
      <c r="E28" s="33">
        <v>4</v>
      </c>
      <c r="F28" s="4">
        <f>E28</f>
        <v>4</v>
      </c>
      <c r="G28" s="4"/>
      <c r="H28" s="4"/>
      <c r="I28" s="34">
        <v>9520</v>
      </c>
      <c r="J28" s="6">
        <f t="shared" ref="J28:J30" si="5">SUM(E28*I28)</f>
        <v>38080</v>
      </c>
      <c r="K28" s="4"/>
      <c r="L28" s="4"/>
      <c r="M28" s="64">
        <f t="shared" ref="M28:M30" si="6">J28</f>
        <v>38080</v>
      </c>
      <c r="N28" s="4"/>
      <c r="O28" s="4"/>
      <c r="P28"/>
    </row>
    <row r="29" spans="1:16" s="2" customFormat="1" ht="32.1" customHeight="1" x14ac:dyDescent="0.25">
      <c r="A29" s="4">
        <v>4</v>
      </c>
      <c r="B29" s="3" t="s">
        <v>166</v>
      </c>
      <c r="C29" s="23" t="s">
        <v>124</v>
      </c>
      <c r="D29" s="27" t="s">
        <v>35</v>
      </c>
      <c r="E29" s="4">
        <v>1</v>
      </c>
      <c r="F29" s="4">
        <f>E29</f>
        <v>1</v>
      </c>
      <c r="G29" s="4"/>
      <c r="H29" s="4"/>
      <c r="I29" s="6">
        <v>33320</v>
      </c>
      <c r="J29" s="6">
        <f t="shared" si="5"/>
        <v>33320</v>
      </c>
      <c r="K29" s="4"/>
      <c r="L29" s="4"/>
      <c r="M29" s="64">
        <f t="shared" si="6"/>
        <v>33320</v>
      </c>
      <c r="N29" s="4"/>
      <c r="O29" s="4"/>
      <c r="P29"/>
    </row>
    <row r="30" spans="1:16" s="2" customFormat="1" ht="32.1" customHeight="1" x14ac:dyDescent="0.25">
      <c r="A30" s="4">
        <v>5</v>
      </c>
      <c r="B30" s="12" t="s">
        <v>115</v>
      </c>
      <c r="C30" s="23" t="s">
        <v>116</v>
      </c>
      <c r="D30" s="27" t="s">
        <v>35</v>
      </c>
      <c r="E30" s="4">
        <v>1</v>
      </c>
      <c r="F30" s="4">
        <f t="shared" ref="F30" si="7">E30</f>
        <v>1</v>
      </c>
      <c r="G30" s="4"/>
      <c r="H30" s="4"/>
      <c r="I30" s="6">
        <v>2737</v>
      </c>
      <c r="J30" s="6">
        <f t="shared" si="5"/>
        <v>2737</v>
      </c>
      <c r="K30" s="4"/>
      <c r="L30" s="4"/>
      <c r="M30" s="64">
        <f t="shared" si="6"/>
        <v>2737</v>
      </c>
      <c r="N30" s="4"/>
      <c r="O30" s="4"/>
      <c r="P30"/>
    </row>
    <row r="31" spans="1:16" s="2" customFormat="1" ht="32.1" customHeight="1" x14ac:dyDescent="0.25">
      <c r="A31" s="4"/>
      <c r="B31" s="3"/>
      <c r="C31" s="4"/>
      <c r="D31" s="27"/>
      <c r="E31" s="4"/>
      <c r="F31" s="4"/>
      <c r="G31" s="4"/>
      <c r="H31" s="4"/>
      <c r="I31" s="6"/>
      <c r="J31" s="6"/>
      <c r="K31" s="4"/>
      <c r="L31" s="4"/>
      <c r="M31" s="6"/>
      <c r="N31" s="4"/>
      <c r="O31" s="4"/>
      <c r="P31"/>
    </row>
    <row r="32" spans="1:16" s="2" customFormat="1" ht="32.1" customHeight="1" x14ac:dyDescent="0.25">
      <c r="A32" s="4"/>
      <c r="B32" s="3"/>
      <c r="C32" s="4"/>
      <c r="D32" s="27"/>
      <c r="E32" s="4"/>
      <c r="F32" s="4"/>
      <c r="G32" s="4"/>
      <c r="H32" s="4"/>
      <c r="I32" s="6"/>
      <c r="J32" s="6"/>
      <c r="K32" s="4"/>
      <c r="L32" s="4"/>
      <c r="M32" s="6"/>
      <c r="N32" s="4"/>
      <c r="O32" s="4"/>
      <c r="P32"/>
    </row>
    <row r="33" spans="1:16" s="2" customFormat="1" ht="32.1" customHeight="1" x14ac:dyDescent="0.25">
      <c r="A33" s="4"/>
      <c r="B33" s="3"/>
      <c r="C33" s="4"/>
      <c r="D33" s="27"/>
      <c r="E33" s="4"/>
      <c r="F33" s="4"/>
      <c r="G33" s="4"/>
      <c r="H33" s="4"/>
      <c r="I33" s="6"/>
      <c r="J33" s="6"/>
      <c r="K33" s="4"/>
      <c r="L33" s="4"/>
      <c r="M33" s="6"/>
      <c r="N33" s="4"/>
      <c r="O33" s="4"/>
      <c r="P33"/>
    </row>
    <row r="34" spans="1:16" s="2" customFormat="1" ht="24.95" customHeight="1" x14ac:dyDescent="0.25">
      <c r="A34" s="113" t="s">
        <v>19</v>
      </c>
      <c r="B34" s="113"/>
      <c r="C34" s="4"/>
      <c r="D34" s="4"/>
      <c r="E34" s="4"/>
      <c r="F34" s="4"/>
      <c r="G34" s="4"/>
      <c r="H34" s="4"/>
      <c r="I34" s="6"/>
      <c r="J34" s="6"/>
      <c r="K34" s="4"/>
      <c r="L34" s="4"/>
      <c r="M34" s="57">
        <f>SUM(M26:M33)</f>
        <v>277627</v>
      </c>
      <c r="N34" s="4"/>
      <c r="O34" s="4"/>
      <c r="P34"/>
    </row>
    <row r="35" spans="1:16" s="2" customFormat="1" ht="24.95" customHeight="1" x14ac:dyDescent="0.25">
      <c r="A35" s="113" t="s">
        <v>20</v>
      </c>
      <c r="B35" s="113"/>
      <c r="C35" s="4"/>
      <c r="D35" s="4"/>
      <c r="E35" s="4"/>
      <c r="F35" s="4"/>
      <c r="G35" s="4"/>
      <c r="H35" s="4"/>
      <c r="I35" s="6"/>
      <c r="J35" s="6"/>
      <c r="K35" s="4"/>
      <c r="L35" s="4"/>
      <c r="M35" s="7">
        <f>M34</f>
        <v>277627</v>
      </c>
      <c r="N35" s="4"/>
      <c r="O35" s="4"/>
      <c r="P35"/>
    </row>
    <row r="36" spans="1:16" s="2" customFormat="1" ht="24.95" customHeight="1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/>
    </row>
    <row r="37" spans="1:16" s="2" customFormat="1" ht="30" customHeight="1" x14ac:dyDescent="0.25">
      <c r="A37" s="109"/>
      <c r="B37" s="109"/>
      <c r="C37" s="105"/>
      <c r="D37" s="105"/>
      <c r="E37" s="105"/>
      <c r="F37" s="105"/>
      <c r="G37" s="105"/>
      <c r="H37" s="105"/>
      <c r="I37" s="1"/>
      <c r="J37" s="1"/>
      <c r="K37" s="115"/>
      <c r="L37" s="116"/>
      <c r="M37" s="40"/>
      <c r="N37" s="111"/>
      <c r="O37" s="111"/>
      <c r="P37"/>
    </row>
    <row r="38" spans="1:16" s="2" customFormat="1" ht="30" customHeight="1" x14ac:dyDescent="0.25">
      <c r="A38" s="109"/>
      <c r="B38" s="109"/>
      <c r="C38" s="111"/>
      <c r="D38" s="111"/>
      <c r="E38" s="111"/>
      <c r="F38" s="111"/>
      <c r="G38" s="111"/>
      <c r="H38" s="111"/>
      <c r="I38" s="8"/>
      <c r="J38" s="41"/>
      <c r="K38" s="117"/>
      <c r="L38" s="118"/>
      <c r="M38" s="41"/>
      <c r="N38" s="111"/>
      <c r="O38" s="111"/>
      <c r="P38"/>
    </row>
    <row r="39" spans="1:16" s="16" customFormat="1" ht="27.95" customHeight="1" x14ac:dyDescent="0.25">
      <c r="A39" s="104" t="s">
        <v>104</v>
      </c>
      <c r="B39" s="105"/>
      <c r="C39" s="104" t="s">
        <v>105</v>
      </c>
      <c r="D39" s="105"/>
      <c r="E39" s="105"/>
      <c r="F39" s="105"/>
      <c r="G39" s="105"/>
      <c r="H39" s="105"/>
      <c r="I39" s="105"/>
      <c r="J39" s="106" t="s">
        <v>172</v>
      </c>
      <c r="K39" s="107"/>
      <c r="L39" s="107"/>
      <c r="M39" s="107"/>
      <c r="N39" s="108"/>
      <c r="O39" s="109">
        <v>1</v>
      </c>
      <c r="P39" s="17"/>
    </row>
    <row r="40" spans="1:16" s="16" customFormat="1" ht="27.95" customHeight="1" x14ac:dyDescent="0.25">
      <c r="A40" s="105"/>
      <c r="B40" s="105"/>
      <c r="C40" s="105"/>
      <c r="D40" s="105"/>
      <c r="E40" s="105"/>
      <c r="F40" s="105"/>
      <c r="G40" s="105"/>
      <c r="H40" s="105"/>
      <c r="I40" s="105"/>
      <c r="J40" s="110" t="s">
        <v>40</v>
      </c>
      <c r="K40" s="110"/>
      <c r="L40" s="110"/>
      <c r="M40" s="110"/>
      <c r="N40" s="110"/>
      <c r="O40" s="109"/>
      <c r="P40" s="17"/>
    </row>
    <row r="41" spans="1:16" s="16" customFormat="1" ht="20.100000000000001" customHeight="1" x14ac:dyDescent="0.25">
      <c r="A41" s="105" t="s">
        <v>1</v>
      </c>
      <c r="B41" s="111" t="s">
        <v>2</v>
      </c>
      <c r="C41" s="112" t="s">
        <v>3</v>
      </c>
      <c r="D41" s="105" t="s">
        <v>4</v>
      </c>
      <c r="E41" s="111" t="s">
        <v>5</v>
      </c>
      <c r="F41" s="111"/>
      <c r="G41" s="111"/>
      <c r="H41" s="111"/>
      <c r="I41" s="105" t="s">
        <v>6</v>
      </c>
      <c r="J41" s="111" t="s">
        <v>7</v>
      </c>
      <c r="K41" s="111"/>
      <c r="L41" s="111"/>
      <c r="M41" s="105" t="s">
        <v>8</v>
      </c>
      <c r="N41" s="111" t="s">
        <v>9</v>
      </c>
      <c r="O41" s="111"/>
      <c r="P41" s="17"/>
    </row>
    <row r="42" spans="1:16" s="16" customFormat="1" ht="20.100000000000001" customHeight="1" x14ac:dyDescent="0.25">
      <c r="A42" s="105"/>
      <c r="B42" s="111"/>
      <c r="C42" s="112"/>
      <c r="D42" s="105"/>
      <c r="E42" s="111" t="s">
        <v>10</v>
      </c>
      <c r="F42" s="111"/>
      <c r="G42" s="111" t="s">
        <v>0</v>
      </c>
      <c r="H42" s="111"/>
      <c r="I42" s="105"/>
      <c r="J42" s="111" t="s">
        <v>11</v>
      </c>
      <c r="K42" s="111" t="s">
        <v>12</v>
      </c>
      <c r="L42" s="111"/>
      <c r="M42" s="105"/>
      <c r="N42" s="111" t="s">
        <v>13</v>
      </c>
      <c r="O42" s="105" t="s">
        <v>14</v>
      </c>
      <c r="P42" s="17"/>
    </row>
    <row r="43" spans="1:16" s="16" customFormat="1" ht="20.100000000000001" customHeight="1" x14ac:dyDescent="0.25">
      <c r="A43" s="105"/>
      <c r="B43" s="111"/>
      <c r="C43" s="112"/>
      <c r="D43" s="105"/>
      <c r="E43" s="4" t="s">
        <v>15</v>
      </c>
      <c r="F43" s="4" t="s">
        <v>16</v>
      </c>
      <c r="G43" s="4" t="s">
        <v>17</v>
      </c>
      <c r="H43" s="4" t="s">
        <v>18</v>
      </c>
      <c r="I43" s="105"/>
      <c r="J43" s="111"/>
      <c r="K43" s="4" t="s">
        <v>17</v>
      </c>
      <c r="L43" s="4" t="s">
        <v>18</v>
      </c>
      <c r="M43" s="105"/>
      <c r="N43" s="111"/>
      <c r="O43" s="105"/>
      <c r="P43" s="17"/>
    </row>
    <row r="44" spans="1:16" s="16" customFormat="1" ht="12.95" customHeight="1" x14ac:dyDescent="0.25">
      <c r="A44" s="9">
        <v>0</v>
      </c>
      <c r="B44" s="5">
        <v>1</v>
      </c>
      <c r="C44" s="5">
        <v>2</v>
      </c>
      <c r="D44" s="5">
        <v>3</v>
      </c>
      <c r="E44" s="5">
        <v>4</v>
      </c>
      <c r="F44" s="5">
        <v>5</v>
      </c>
      <c r="G44" s="5">
        <v>6</v>
      </c>
      <c r="H44" s="5">
        <v>7</v>
      </c>
      <c r="I44" s="5">
        <v>8</v>
      </c>
      <c r="J44" s="5">
        <v>9</v>
      </c>
      <c r="K44" s="5">
        <v>10</v>
      </c>
      <c r="L44" s="5">
        <v>11</v>
      </c>
      <c r="M44" s="5">
        <v>12</v>
      </c>
      <c r="N44" s="5">
        <v>13</v>
      </c>
      <c r="O44" s="5">
        <v>14</v>
      </c>
      <c r="P44" s="17"/>
    </row>
    <row r="45" spans="1:16" s="16" customFormat="1" ht="32.1" customHeight="1" x14ac:dyDescent="0.25">
      <c r="A45" s="4">
        <v>1</v>
      </c>
      <c r="B45" s="12" t="s">
        <v>117</v>
      </c>
      <c r="C45" s="23"/>
      <c r="D45" s="27" t="s">
        <v>35</v>
      </c>
      <c r="E45" s="4">
        <v>1</v>
      </c>
      <c r="F45" s="4">
        <f t="shared" ref="F45" si="8">E45</f>
        <v>1</v>
      </c>
      <c r="G45" s="4"/>
      <c r="H45" s="4"/>
      <c r="I45" s="6">
        <v>2856</v>
      </c>
      <c r="J45" s="6">
        <f>SUM(E45*I45)</f>
        <v>2856</v>
      </c>
      <c r="K45" s="4"/>
      <c r="L45" s="4"/>
      <c r="M45" s="6">
        <f>J45</f>
        <v>2856</v>
      </c>
      <c r="N45" s="4"/>
      <c r="O45" s="4"/>
      <c r="P45" s="17"/>
    </row>
    <row r="46" spans="1:16" s="16" customFormat="1" ht="32.1" customHeight="1" x14ac:dyDescent="0.25">
      <c r="A46" s="4"/>
      <c r="B46" s="12"/>
      <c r="C46" s="23"/>
      <c r="D46" s="27"/>
      <c r="E46" s="4"/>
      <c r="F46" s="4"/>
      <c r="G46" s="4"/>
      <c r="H46" s="4"/>
      <c r="I46" s="6"/>
      <c r="J46" s="6"/>
      <c r="K46" s="4"/>
      <c r="L46" s="4"/>
      <c r="M46" s="6"/>
      <c r="N46" s="4"/>
      <c r="O46" s="4"/>
      <c r="P46" s="17"/>
    </row>
    <row r="47" spans="1:16" s="16" customFormat="1" ht="32.1" customHeight="1" x14ac:dyDescent="0.25">
      <c r="A47" s="4"/>
      <c r="B47" s="38"/>
      <c r="C47" s="25"/>
      <c r="D47" s="27"/>
      <c r="E47" s="33"/>
      <c r="F47" s="4"/>
      <c r="G47" s="4"/>
      <c r="H47" s="4"/>
      <c r="I47" s="34"/>
      <c r="J47" s="6"/>
      <c r="K47" s="4"/>
      <c r="L47" s="4"/>
      <c r="M47" s="6"/>
      <c r="N47" s="4"/>
      <c r="O47" s="4"/>
      <c r="P47" s="17"/>
    </row>
    <row r="48" spans="1:16" s="16" customFormat="1" ht="32.1" customHeight="1" x14ac:dyDescent="0.25">
      <c r="A48" s="4"/>
      <c r="B48" s="3"/>
      <c r="C48" s="23"/>
      <c r="D48" s="27"/>
      <c r="E48" s="4"/>
      <c r="F48" s="4"/>
      <c r="G48" s="4"/>
      <c r="H48" s="4"/>
      <c r="I48" s="6"/>
      <c r="J48" s="6"/>
      <c r="K48" s="4"/>
      <c r="L48" s="4"/>
      <c r="M48" s="6"/>
      <c r="N48" s="4"/>
      <c r="O48" s="4"/>
      <c r="P48" s="17"/>
    </row>
    <row r="49" spans="1:16" s="16" customFormat="1" ht="32.1" customHeight="1" x14ac:dyDescent="0.25">
      <c r="A49" s="4"/>
      <c r="B49" s="12"/>
      <c r="C49" s="23"/>
      <c r="D49" s="27"/>
      <c r="E49" s="4"/>
      <c r="F49" s="4"/>
      <c r="G49" s="4"/>
      <c r="H49" s="4"/>
      <c r="I49" s="6"/>
      <c r="J49" s="6"/>
      <c r="K49" s="4"/>
      <c r="L49" s="4"/>
      <c r="M49" s="6"/>
      <c r="N49" s="4"/>
      <c r="O49" s="4"/>
      <c r="P49" s="17"/>
    </row>
    <row r="50" spans="1:16" s="16" customFormat="1" ht="32.1" customHeight="1" x14ac:dyDescent="0.25">
      <c r="A50" s="4"/>
      <c r="B50" s="3"/>
      <c r="C50" s="4"/>
      <c r="D50" s="27"/>
      <c r="E50" s="4"/>
      <c r="F50" s="4"/>
      <c r="G50" s="4"/>
      <c r="H50" s="4"/>
      <c r="I50" s="6"/>
      <c r="J50" s="6"/>
      <c r="K50" s="4"/>
      <c r="L50" s="4"/>
      <c r="M50" s="6"/>
      <c r="N50" s="4"/>
      <c r="O50" s="4"/>
      <c r="P50" s="17"/>
    </row>
    <row r="51" spans="1:16" s="16" customFormat="1" ht="32.1" customHeight="1" x14ac:dyDescent="0.25">
      <c r="A51" s="4"/>
      <c r="B51" s="3"/>
      <c r="C51" s="4"/>
      <c r="D51" s="27"/>
      <c r="E51" s="4"/>
      <c r="F51" s="4"/>
      <c r="G51" s="4"/>
      <c r="H51" s="4"/>
      <c r="I51" s="6"/>
      <c r="J51" s="6"/>
      <c r="K51" s="4"/>
      <c r="L51" s="4"/>
      <c r="M51" s="6"/>
      <c r="N51" s="4"/>
      <c r="O51" s="4"/>
      <c r="P51" s="17"/>
    </row>
    <row r="52" spans="1:16" s="16" customFormat="1" ht="32.1" customHeight="1" x14ac:dyDescent="0.25">
      <c r="A52" s="4"/>
      <c r="B52" s="3"/>
      <c r="C52" s="4"/>
      <c r="D52" s="27"/>
      <c r="E52" s="4"/>
      <c r="F52" s="4"/>
      <c r="G52" s="4"/>
      <c r="H52" s="4"/>
      <c r="I52" s="6"/>
      <c r="J52" s="6"/>
      <c r="K52" s="4"/>
      <c r="L52" s="4"/>
      <c r="M52" s="6"/>
      <c r="N52" s="4"/>
      <c r="O52" s="4"/>
      <c r="P52" s="17"/>
    </row>
    <row r="53" spans="1:16" s="16" customFormat="1" ht="24.95" customHeight="1" x14ac:dyDescent="0.25">
      <c r="A53" s="113" t="s">
        <v>19</v>
      </c>
      <c r="B53" s="113"/>
      <c r="C53" s="4"/>
      <c r="D53" s="4"/>
      <c r="E53" s="4"/>
      <c r="F53" s="4"/>
      <c r="G53" s="4"/>
      <c r="H53" s="4"/>
      <c r="I53" s="6"/>
      <c r="J53" s="6"/>
      <c r="K53" s="4"/>
      <c r="L53" s="4"/>
      <c r="M53" s="63">
        <f>SUM(M45:M52)</f>
        <v>2856</v>
      </c>
      <c r="N53" s="4"/>
      <c r="O53" s="4"/>
      <c r="P53" s="17"/>
    </row>
    <row r="54" spans="1:16" s="16" customFormat="1" ht="24.95" customHeight="1" x14ac:dyDescent="0.25">
      <c r="A54" s="113" t="s">
        <v>20</v>
      </c>
      <c r="B54" s="113"/>
      <c r="C54" s="4"/>
      <c r="D54" s="4"/>
      <c r="E54" s="4"/>
      <c r="F54" s="4"/>
      <c r="G54" s="4"/>
      <c r="H54" s="4"/>
      <c r="I54" s="6"/>
      <c r="J54" s="6"/>
      <c r="K54" s="4"/>
      <c r="L54" s="4"/>
      <c r="M54" s="7">
        <f>M53</f>
        <v>2856</v>
      </c>
      <c r="N54" s="4"/>
      <c r="O54" s="4"/>
      <c r="P54" s="17"/>
    </row>
    <row r="55" spans="1:16" s="16" customFormat="1" ht="24.95" customHeight="1" x14ac:dyDescent="0.2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7"/>
    </row>
    <row r="56" spans="1:16" s="16" customFormat="1" ht="30" customHeight="1" x14ac:dyDescent="0.25">
      <c r="A56" s="109"/>
      <c r="B56" s="109"/>
      <c r="C56" s="105"/>
      <c r="D56" s="105"/>
      <c r="E56" s="105"/>
      <c r="F56" s="105"/>
      <c r="G56" s="105"/>
      <c r="H56" s="105"/>
      <c r="I56" s="1"/>
      <c r="J56" s="1"/>
      <c r="K56" s="115"/>
      <c r="L56" s="116"/>
      <c r="M56" s="40"/>
      <c r="N56" s="111"/>
      <c r="O56" s="111"/>
      <c r="P56" s="17"/>
    </row>
    <row r="57" spans="1:16" s="16" customFormat="1" ht="30" customHeight="1" x14ac:dyDescent="0.25">
      <c r="A57" s="109"/>
      <c r="B57" s="109"/>
      <c r="C57" s="111"/>
      <c r="D57" s="111"/>
      <c r="E57" s="111"/>
      <c r="F57" s="111"/>
      <c r="G57" s="111"/>
      <c r="H57" s="111"/>
      <c r="I57" s="8"/>
      <c r="J57" s="41"/>
      <c r="K57" s="117"/>
      <c r="L57" s="118"/>
      <c r="M57" s="41"/>
      <c r="N57" s="111"/>
      <c r="O57" s="111"/>
      <c r="P57" s="17"/>
    </row>
    <row r="58" spans="1:16" s="16" customFormat="1" ht="27.95" customHeight="1" x14ac:dyDescent="0.25">
      <c r="A58" s="104" t="s">
        <v>104</v>
      </c>
      <c r="B58" s="105"/>
      <c r="C58" s="104" t="s">
        <v>105</v>
      </c>
      <c r="D58" s="105"/>
      <c r="E58" s="105"/>
      <c r="F58" s="105"/>
      <c r="G58" s="105"/>
      <c r="H58" s="105"/>
      <c r="I58" s="105"/>
      <c r="J58" s="106" t="s">
        <v>170</v>
      </c>
      <c r="K58" s="107"/>
      <c r="L58" s="107"/>
      <c r="M58" s="107"/>
      <c r="N58" s="108"/>
      <c r="O58" s="109">
        <v>1</v>
      </c>
      <c r="P58" s="17"/>
    </row>
    <row r="59" spans="1:16" s="16" customFormat="1" ht="27.95" customHeight="1" x14ac:dyDescent="0.25">
      <c r="A59" s="105"/>
      <c r="B59" s="105"/>
      <c r="C59" s="105"/>
      <c r="D59" s="105"/>
      <c r="E59" s="105"/>
      <c r="F59" s="105"/>
      <c r="G59" s="105"/>
      <c r="H59" s="105"/>
      <c r="I59" s="105"/>
      <c r="J59" s="110" t="s">
        <v>40</v>
      </c>
      <c r="K59" s="110"/>
      <c r="L59" s="110"/>
      <c r="M59" s="110"/>
      <c r="N59" s="110"/>
      <c r="O59" s="109"/>
      <c r="P59" s="17"/>
    </row>
    <row r="60" spans="1:16" s="16" customFormat="1" ht="20.100000000000001" customHeight="1" x14ac:dyDescent="0.25">
      <c r="A60" s="105" t="s">
        <v>1</v>
      </c>
      <c r="B60" s="111" t="s">
        <v>2</v>
      </c>
      <c r="C60" s="112" t="s">
        <v>3</v>
      </c>
      <c r="D60" s="105" t="s">
        <v>4</v>
      </c>
      <c r="E60" s="111" t="s">
        <v>5</v>
      </c>
      <c r="F60" s="111"/>
      <c r="G60" s="111"/>
      <c r="H60" s="111"/>
      <c r="I60" s="105" t="s">
        <v>6</v>
      </c>
      <c r="J60" s="111" t="s">
        <v>7</v>
      </c>
      <c r="K60" s="111"/>
      <c r="L60" s="111"/>
      <c r="M60" s="105" t="s">
        <v>8</v>
      </c>
      <c r="N60" s="111" t="s">
        <v>9</v>
      </c>
      <c r="O60" s="111"/>
      <c r="P60" s="17"/>
    </row>
    <row r="61" spans="1:16" s="16" customFormat="1" ht="20.100000000000001" customHeight="1" x14ac:dyDescent="0.25">
      <c r="A61" s="105"/>
      <c r="B61" s="111"/>
      <c r="C61" s="112"/>
      <c r="D61" s="105"/>
      <c r="E61" s="111" t="s">
        <v>10</v>
      </c>
      <c r="F61" s="111"/>
      <c r="G61" s="111" t="s">
        <v>0</v>
      </c>
      <c r="H61" s="111"/>
      <c r="I61" s="105"/>
      <c r="J61" s="111" t="s">
        <v>11</v>
      </c>
      <c r="K61" s="111" t="s">
        <v>12</v>
      </c>
      <c r="L61" s="111"/>
      <c r="M61" s="105"/>
      <c r="N61" s="111" t="s">
        <v>13</v>
      </c>
      <c r="O61" s="105" t="s">
        <v>14</v>
      </c>
      <c r="P61" s="17"/>
    </row>
    <row r="62" spans="1:16" s="16" customFormat="1" ht="20.100000000000001" customHeight="1" x14ac:dyDescent="0.25">
      <c r="A62" s="105"/>
      <c r="B62" s="111"/>
      <c r="C62" s="112"/>
      <c r="D62" s="105"/>
      <c r="E62" s="4" t="s">
        <v>15</v>
      </c>
      <c r="F62" s="4" t="s">
        <v>16</v>
      </c>
      <c r="G62" s="4" t="s">
        <v>17</v>
      </c>
      <c r="H62" s="4" t="s">
        <v>18</v>
      </c>
      <c r="I62" s="105"/>
      <c r="J62" s="111"/>
      <c r="K62" s="4" t="s">
        <v>17</v>
      </c>
      <c r="L62" s="4" t="s">
        <v>18</v>
      </c>
      <c r="M62" s="105"/>
      <c r="N62" s="111"/>
      <c r="O62" s="105"/>
      <c r="P62" s="17"/>
    </row>
    <row r="63" spans="1:16" s="16" customFormat="1" ht="12.95" customHeight="1" x14ac:dyDescent="0.25">
      <c r="A63" s="9">
        <v>0</v>
      </c>
      <c r="B63" s="5">
        <v>1</v>
      </c>
      <c r="C63" s="5">
        <v>2</v>
      </c>
      <c r="D63" s="5">
        <v>3</v>
      </c>
      <c r="E63" s="5">
        <v>4</v>
      </c>
      <c r="F63" s="5">
        <v>5</v>
      </c>
      <c r="G63" s="5">
        <v>6</v>
      </c>
      <c r="H63" s="5">
        <v>7</v>
      </c>
      <c r="I63" s="5">
        <v>8</v>
      </c>
      <c r="J63" s="5">
        <v>9</v>
      </c>
      <c r="K63" s="5">
        <v>10</v>
      </c>
      <c r="L63" s="5">
        <v>11</v>
      </c>
      <c r="M63" s="5">
        <v>12</v>
      </c>
      <c r="N63" s="5">
        <v>13</v>
      </c>
      <c r="O63" s="5">
        <v>14</v>
      </c>
      <c r="P63" s="17"/>
    </row>
    <row r="64" spans="1:16" s="16" customFormat="1" ht="32.1" customHeight="1" x14ac:dyDescent="0.25">
      <c r="A64" s="4">
        <v>1</v>
      </c>
      <c r="B64" s="12" t="s">
        <v>125</v>
      </c>
      <c r="C64" s="26"/>
      <c r="D64" s="27" t="s">
        <v>35</v>
      </c>
      <c r="E64" s="4">
        <v>1</v>
      </c>
      <c r="F64" s="4">
        <f t="shared" ref="F64:F65" si="9">E64</f>
        <v>1</v>
      </c>
      <c r="G64" s="4"/>
      <c r="H64" s="4"/>
      <c r="I64" s="6">
        <v>2999.99</v>
      </c>
      <c r="J64" s="6">
        <f>SUM(E64*I64)</f>
        <v>2999.99</v>
      </c>
      <c r="K64" s="4"/>
      <c r="L64" s="4"/>
      <c r="M64" s="56">
        <f>J64</f>
        <v>2999.99</v>
      </c>
      <c r="N64" s="4"/>
      <c r="O64" s="4"/>
      <c r="P64" s="17"/>
    </row>
    <row r="65" spans="1:16" s="16" customFormat="1" ht="32.1" customHeight="1" x14ac:dyDescent="0.25">
      <c r="A65" s="4">
        <v>2</v>
      </c>
      <c r="B65" s="12" t="s">
        <v>126</v>
      </c>
      <c r="C65" s="26"/>
      <c r="D65" s="27" t="s">
        <v>35</v>
      </c>
      <c r="E65" s="4">
        <v>1</v>
      </c>
      <c r="F65" s="4">
        <f t="shared" si="9"/>
        <v>1</v>
      </c>
      <c r="G65" s="4"/>
      <c r="H65" s="4"/>
      <c r="I65" s="6">
        <v>8478.75</v>
      </c>
      <c r="J65" s="6">
        <f>SUM(E65*I65)</f>
        <v>8478.75</v>
      </c>
      <c r="K65" s="4"/>
      <c r="L65" s="4"/>
      <c r="M65" s="56">
        <f>J65</f>
        <v>8478.75</v>
      </c>
      <c r="N65" s="4"/>
      <c r="O65" s="4"/>
      <c r="P65" s="17"/>
    </row>
    <row r="66" spans="1:16" s="16" customFormat="1" ht="32.1" customHeight="1" x14ac:dyDescent="0.25">
      <c r="A66" s="4">
        <v>3</v>
      </c>
      <c r="B66" s="28" t="s">
        <v>127</v>
      </c>
      <c r="C66" s="29"/>
      <c r="D66" s="27" t="s">
        <v>35</v>
      </c>
      <c r="E66" s="30">
        <v>1</v>
      </c>
      <c r="F66" s="4">
        <f>E66</f>
        <v>1</v>
      </c>
      <c r="G66" s="4"/>
      <c r="H66" s="4"/>
      <c r="I66" s="31">
        <v>3819.9</v>
      </c>
      <c r="J66" s="6">
        <f t="shared" ref="J66:J68" si="10">SUM(E66*I66)</f>
        <v>3819.9</v>
      </c>
      <c r="K66" s="4"/>
      <c r="L66" s="4"/>
      <c r="M66" s="56">
        <f t="shared" ref="M66:M68" si="11">J66</f>
        <v>3819.9</v>
      </c>
      <c r="N66" s="4"/>
      <c r="O66" s="4"/>
      <c r="P66" s="17"/>
    </row>
    <row r="67" spans="1:16" s="16" customFormat="1" ht="32.1" customHeight="1" x14ac:dyDescent="0.25">
      <c r="A67" s="4">
        <v>4</v>
      </c>
      <c r="B67" s="12" t="s">
        <v>128</v>
      </c>
      <c r="C67" s="26"/>
      <c r="D67" s="27" t="s">
        <v>35</v>
      </c>
      <c r="E67" s="4">
        <v>1</v>
      </c>
      <c r="F67" s="4">
        <f>E67</f>
        <v>1</v>
      </c>
      <c r="G67" s="4"/>
      <c r="H67" s="4"/>
      <c r="I67" s="6">
        <v>3837.75</v>
      </c>
      <c r="J67" s="6">
        <f t="shared" si="10"/>
        <v>3837.75</v>
      </c>
      <c r="K67" s="4"/>
      <c r="L67" s="4"/>
      <c r="M67" s="56">
        <f t="shared" si="11"/>
        <v>3837.75</v>
      </c>
      <c r="N67" s="4"/>
      <c r="O67" s="4"/>
      <c r="P67" s="17"/>
    </row>
    <row r="68" spans="1:16" s="16" customFormat="1" ht="32.1" customHeight="1" x14ac:dyDescent="0.25">
      <c r="A68" s="4">
        <v>5</v>
      </c>
      <c r="B68" s="12" t="s">
        <v>129</v>
      </c>
      <c r="C68" s="26"/>
      <c r="D68" s="27" t="s">
        <v>35</v>
      </c>
      <c r="E68" s="4">
        <v>1</v>
      </c>
      <c r="F68" s="4">
        <f t="shared" ref="F68" si="12">E68</f>
        <v>1</v>
      </c>
      <c r="G68" s="4"/>
      <c r="H68" s="4"/>
      <c r="I68" s="6">
        <v>11865.49</v>
      </c>
      <c r="J68" s="6">
        <f t="shared" si="10"/>
        <v>11865.49</v>
      </c>
      <c r="K68" s="4"/>
      <c r="L68" s="4"/>
      <c r="M68" s="56">
        <f t="shared" si="11"/>
        <v>11865.49</v>
      </c>
      <c r="N68" s="4"/>
      <c r="O68" s="4"/>
      <c r="P68" s="17"/>
    </row>
    <row r="69" spans="1:16" s="16" customFormat="1" ht="24.95" customHeight="1" x14ac:dyDescent="0.25">
      <c r="A69" s="99" t="s">
        <v>19</v>
      </c>
      <c r="B69" s="100"/>
      <c r="C69" s="4"/>
      <c r="D69" s="4"/>
      <c r="E69" s="4"/>
      <c r="F69" s="4"/>
      <c r="G69" s="4"/>
      <c r="H69" s="4"/>
      <c r="I69" s="6"/>
      <c r="J69" s="6"/>
      <c r="K69" s="4"/>
      <c r="L69" s="4"/>
      <c r="M69" s="7">
        <f>SUM(M64:M68)</f>
        <v>31001.879999999997</v>
      </c>
      <c r="N69" s="4"/>
      <c r="O69" s="4"/>
      <c r="P69" s="17"/>
    </row>
    <row r="70" spans="1:16" s="16" customFormat="1" ht="24.95" customHeight="1" x14ac:dyDescent="0.25">
      <c r="A70" s="98" t="s">
        <v>171</v>
      </c>
      <c r="B70" s="98"/>
      <c r="C70" s="4"/>
      <c r="D70" s="4"/>
      <c r="E70" s="4"/>
      <c r="F70" s="4"/>
      <c r="G70" s="4"/>
      <c r="H70" s="4"/>
      <c r="I70" s="6"/>
      <c r="J70" s="6"/>
      <c r="K70" s="4"/>
      <c r="L70" s="101">
        <f>SUM(M15,M34,M53,M69)</f>
        <v>944945.68</v>
      </c>
      <c r="M70" s="102"/>
      <c r="N70" s="103"/>
      <c r="O70" s="4"/>
      <c r="P70" s="17"/>
    </row>
    <row r="72" spans="1:16" x14ac:dyDescent="0.25">
      <c r="C72" t="s">
        <v>181</v>
      </c>
      <c r="J72" t="s">
        <v>182</v>
      </c>
    </row>
    <row r="73" spans="1:16" x14ac:dyDescent="0.25">
      <c r="C73" t="s">
        <v>185</v>
      </c>
      <c r="J73" s="75" t="s">
        <v>183</v>
      </c>
      <c r="K73" s="75"/>
      <c r="L73" s="75"/>
      <c r="M73" s="75"/>
      <c r="N73" s="75"/>
      <c r="O73" s="75"/>
    </row>
    <row r="74" spans="1:16" ht="15.75" customHeight="1" x14ac:dyDescent="0.25">
      <c r="B74" s="53"/>
      <c r="C74" s="53"/>
      <c r="D74" s="53"/>
      <c r="E74" s="53"/>
      <c r="F74" s="53"/>
      <c r="G74" s="53"/>
      <c r="H74" s="53"/>
      <c r="I74" s="53"/>
      <c r="J74" s="76" t="s">
        <v>184</v>
      </c>
      <c r="K74" s="76"/>
      <c r="L74" s="76"/>
      <c r="M74" s="55"/>
      <c r="N74" s="53"/>
      <c r="O74" s="52"/>
    </row>
    <row r="75" spans="1:16" x14ac:dyDescent="0.25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4"/>
      <c r="N75" s="53"/>
      <c r="O75" s="52"/>
    </row>
  </sheetData>
  <mergeCells count="135">
    <mergeCell ref="A1:O1"/>
    <mergeCell ref="K18:L18"/>
    <mergeCell ref="K19:L19"/>
    <mergeCell ref="K37:L37"/>
    <mergeCell ref="K38:L38"/>
    <mergeCell ref="K56:L56"/>
    <mergeCell ref="K57:L57"/>
    <mergeCell ref="A2:B3"/>
    <mergeCell ref="C2:I3"/>
    <mergeCell ref="J2:N2"/>
    <mergeCell ref="O2:O3"/>
    <mergeCell ref="J3:N3"/>
    <mergeCell ref="A4:A6"/>
    <mergeCell ref="B4:B6"/>
    <mergeCell ref="C4:C6"/>
    <mergeCell ref="D4:D6"/>
    <mergeCell ref="E4:H4"/>
    <mergeCell ref="I4:I6"/>
    <mergeCell ref="J4:L4"/>
    <mergeCell ref="M4:M6"/>
    <mergeCell ref="N4:O4"/>
    <mergeCell ref="E5:F5"/>
    <mergeCell ref="G5:H5"/>
    <mergeCell ref="J5:J6"/>
    <mergeCell ref="K5:L5"/>
    <mergeCell ref="N5:N6"/>
    <mergeCell ref="O5:O6"/>
    <mergeCell ref="N18:O18"/>
    <mergeCell ref="A19:B19"/>
    <mergeCell ref="C19:D19"/>
    <mergeCell ref="E19:F19"/>
    <mergeCell ref="G19:H19"/>
    <mergeCell ref="N19:O19"/>
    <mergeCell ref="A15:B15"/>
    <mergeCell ref="A16:B16"/>
    <mergeCell ref="A17:B18"/>
    <mergeCell ref="C17:I17"/>
    <mergeCell ref="J17:M17"/>
    <mergeCell ref="N17:O17"/>
    <mergeCell ref="C18:D18"/>
    <mergeCell ref="E18:F18"/>
    <mergeCell ref="G18:H18"/>
    <mergeCell ref="A20:B21"/>
    <mergeCell ref="C20:I21"/>
    <mergeCell ref="J20:N20"/>
    <mergeCell ref="O20:O21"/>
    <mergeCell ref="J21:N21"/>
    <mergeCell ref="A22:A24"/>
    <mergeCell ref="B22:B24"/>
    <mergeCell ref="C22:C24"/>
    <mergeCell ref="D22:D24"/>
    <mergeCell ref="E22:H22"/>
    <mergeCell ref="I22:I24"/>
    <mergeCell ref="J22:L22"/>
    <mergeCell ref="M22:M24"/>
    <mergeCell ref="N22:O22"/>
    <mergeCell ref="E23:F23"/>
    <mergeCell ref="G23:H23"/>
    <mergeCell ref="J23:J24"/>
    <mergeCell ref="K23:L23"/>
    <mergeCell ref="N23:N24"/>
    <mergeCell ref="O23:O24"/>
    <mergeCell ref="N37:O37"/>
    <mergeCell ref="A38:B38"/>
    <mergeCell ref="C38:D38"/>
    <mergeCell ref="E38:F38"/>
    <mergeCell ref="G38:H38"/>
    <mergeCell ref="N38:O38"/>
    <mergeCell ref="A34:B34"/>
    <mergeCell ref="A35:B35"/>
    <mergeCell ref="A36:B37"/>
    <mergeCell ref="C36:I36"/>
    <mergeCell ref="J36:M36"/>
    <mergeCell ref="N36:O36"/>
    <mergeCell ref="C37:D37"/>
    <mergeCell ref="E37:F37"/>
    <mergeCell ref="G37:H37"/>
    <mergeCell ref="A39:B40"/>
    <mergeCell ref="C39:I40"/>
    <mergeCell ref="J39:N39"/>
    <mergeCell ref="O39:O40"/>
    <mergeCell ref="J40:N40"/>
    <mergeCell ref="A41:A43"/>
    <mergeCell ref="B41:B43"/>
    <mergeCell ref="C41:C43"/>
    <mergeCell ref="D41:D43"/>
    <mergeCell ref="E41:H41"/>
    <mergeCell ref="I41:I43"/>
    <mergeCell ref="J41:L41"/>
    <mergeCell ref="M41:M43"/>
    <mergeCell ref="N41:O41"/>
    <mergeCell ref="E42:F42"/>
    <mergeCell ref="G42:H42"/>
    <mergeCell ref="J42:J43"/>
    <mergeCell ref="K42:L42"/>
    <mergeCell ref="N42:N43"/>
    <mergeCell ref="O42:O43"/>
    <mergeCell ref="N56:O56"/>
    <mergeCell ref="A57:B57"/>
    <mergeCell ref="C57:D57"/>
    <mergeCell ref="E57:F57"/>
    <mergeCell ref="G57:H57"/>
    <mergeCell ref="N57:O57"/>
    <mergeCell ref="A53:B53"/>
    <mergeCell ref="A54:B54"/>
    <mergeCell ref="A55:B56"/>
    <mergeCell ref="C55:I55"/>
    <mergeCell ref="J55:M55"/>
    <mergeCell ref="N55:O55"/>
    <mergeCell ref="C56:D56"/>
    <mergeCell ref="E56:F56"/>
    <mergeCell ref="G56:H56"/>
    <mergeCell ref="A69:B69"/>
    <mergeCell ref="A70:B70"/>
    <mergeCell ref="L70:N70"/>
    <mergeCell ref="A58:B59"/>
    <mergeCell ref="C58:I59"/>
    <mergeCell ref="J58:N58"/>
    <mergeCell ref="O58:O59"/>
    <mergeCell ref="J59:N59"/>
    <mergeCell ref="A60:A62"/>
    <mergeCell ref="B60:B62"/>
    <mergeCell ref="C60:C62"/>
    <mergeCell ref="D60:D62"/>
    <mergeCell ref="E60:H60"/>
    <mergeCell ref="I60:I62"/>
    <mergeCell ref="J60:L60"/>
    <mergeCell ref="M60:M62"/>
    <mergeCell ref="N60:O60"/>
    <mergeCell ref="E61:F61"/>
    <mergeCell ref="G61:H61"/>
    <mergeCell ref="J61:J62"/>
    <mergeCell ref="K61:L61"/>
    <mergeCell ref="N61:N62"/>
    <mergeCell ref="O61:O62"/>
  </mergeCell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Ob Inv_2024</vt:lpstr>
      <vt:lpstr>MF_2024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Agricol-ADI</dc:creator>
  <cp:lastModifiedBy>MARIUS BOLCU</cp:lastModifiedBy>
  <cp:lastPrinted>2026-02-27T08:24:18Z</cp:lastPrinted>
  <dcterms:created xsi:type="dcterms:W3CDTF">2015-06-05T18:19:34Z</dcterms:created>
  <dcterms:modified xsi:type="dcterms:W3CDTF">2026-02-27T08:24:37Z</dcterms:modified>
</cp:coreProperties>
</file>