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charts/chart1.xml" ContentType="application/vnd.openxmlformats-officedocument.drawingml.chart+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45" windowWidth="15195" windowHeight="8445"/>
  </bookViews>
  <sheets>
    <sheet name="Foaie1" sheetId="1" r:id="rId1"/>
  </sheets>
  <calcPr calcId="125725"/>
</workbook>
</file>

<file path=xl/calcChain.xml><?xml version="1.0" encoding="utf-8"?>
<calcChain xmlns="http://schemas.openxmlformats.org/spreadsheetml/2006/main">
  <c r="C312" i="1"/>
  <c r="C131"/>
  <c r="D163"/>
  <c r="D131" s="1"/>
  <c r="C163"/>
  <c r="F163"/>
  <c r="C229"/>
  <c r="C177"/>
  <c r="C87"/>
  <c r="D229"/>
  <c r="D276"/>
  <c r="D328"/>
  <c r="D329"/>
  <c r="D348"/>
  <c r="D368"/>
  <c r="D375"/>
  <c r="D370"/>
  <c r="D371"/>
  <c r="D372"/>
  <c r="D373"/>
  <c r="D374"/>
  <c r="D369"/>
  <c r="D359"/>
  <c r="D361"/>
  <c r="D362"/>
  <c r="D363"/>
  <c r="D364"/>
  <c r="D365"/>
  <c r="D366"/>
  <c r="D367"/>
  <c r="D360"/>
  <c r="D349"/>
  <c r="D351"/>
  <c r="D352"/>
  <c r="D353"/>
  <c r="D354"/>
  <c r="D355"/>
  <c r="D356"/>
  <c r="D357"/>
  <c r="D358"/>
  <c r="D350"/>
  <c r="D344"/>
  <c r="D347"/>
  <c r="D346"/>
  <c r="D345"/>
  <c r="D331"/>
  <c r="D333"/>
  <c r="D334"/>
  <c r="D335"/>
  <c r="D336"/>
  <c r="D337"/>
  <c r="D338"/>
  <c r="D339"/>
  <c r="D340"/>
  <c r="D341"/>
  <c r="D342"/>
  <c r="D343"/>
  <c r="D332"/>
  <c r="D322"/>
  <c r="D312" s="1"/>
  <c r="D324"/>
  <c r="D325"/>
  <c r="D326"/>
  <c r="D323"/>
  <c r="D320"/>
  <c r="D321"/>
  <c r="D313"/>
  <c r="D315"/>
  <c r="D316"/>
  <c r="D317"/>
  <c r="D318"/>
  <c r="D319"/>
  <c r="D314"/>
  <c r="D305"/>
  <c r="D311"/>
  <c r="D310"/>
  <c r="D309"/>
  <c r="D308"/>
  <c r="D307"/>
  <c r="D306"/>
  <c r="D297"/>
  <c r="D301"/>
  <c r="D300"/>
  <c r="D299"/>
  <c r="D298"/>
  <c r="D287"/>
  <c r="D295"/>
  <c r="D289"/>
  <c r="D290"/>
  <c r="D291"/>
  <c r="D292"/>
  <c r="D293"/>
  <c r="D294"/>
  <c r="D288"/>
  <c r="D277"/>
  <c r="D285"/>
  <c r="D279"/>
  <c r="D280"/>
  <c r="D281"/>
  <c r="D282"/>
  <c r="D283"/>
  <c r="D284"/>
  <c r="D278"/>
  <c r="D275"/>
  <c r="D274"/>
  <c r="D273"/>
  <c r="D272"/>
  <c r="D267"/>
  <c r="D269"/>
  <c r="D270"/>
  <c r="D271"/>
  <c r="D268"/>
  <c r="D264"/>
  <c r="D266"/>
  <c r="D259"/>
  <c r="D261"/>
  <c r="D262"/>
  <c r="D263"/>
  <c r="D260"/>
  <c r="D257"/>
  <c r="D242"/>
  <c r="D243"/>
  <c r="D244"/>
  <c r="D245"/>
  <c r="D246"/>
  <c r="D247"/>
  <c r="D248"/>
  <c r="D249"/>
  <c r="D250"/>
  <c r="D251"/>
  <c r="D252"/>
  <c r="D253"/>
  <c r="D254"/>
  <c r="D255"/>
  <c r="D256"/>
  <c r="D240" s="1"/>
  <c r="D241"/>
  <c r="D225"/>
  <c r="D228"/>
  <c r="D222"/>
  <c r="D223"/>
  <c r="D219"/>
  <c r="D221"/>
  <c r="D220"/>
  <c r="D216"/>
  <c r="D217"/>
  <c r="D215"/>
  <c r="D212" s="1"/>
  <c r="D177" s="1"/>
  <c r="D214"/>
  <c r="D213"/>
  <c r="D191"/>
  <c r="D193"/>
  <c r="D194"/>
  <c r="D195"/>
  <c r="D196"/>
  <c r="D197"/>
  <c r="D198"/>
  <c r="D199"/>
  <c r="D200"/>
  <c r="D201"/>
  <c r="D202"/>
  <c r="D203"/>
  <c r="D204"/>
  <c r="D205"/>
  <c r="D206"/>
  <c r="D207"/>
  <c r="D208"/>
  <c r="D209"/>
  <c r="D210"/>
  <c r="D192"/>
  <c r="D178"/>
  <c r="D190"/>
  <c r="D189"/>
  <c r="D180"/>
  <c r="D181"/>
  <c r="D182"/>
  <c r="D183"/>
  <c r="D184"/>
  <c r="D185"/>
  <c r="D186"/>
  <c r="D187"/>
  <c r="D188"/>
  <c r="D179"/>
  <c r="D133"/>
  <c r="D173"/>
  <c r="D176"/>
  <c r="D175"/>
  <c r="D174"/>
  <c r="D171"/>
  <c r="D172"/>
  <c r="D167"/>
  <c r="D170"/>
  <c r="D166"/>
  <c r="D165"/>
  <c r="D159"/>
  <c r="D161"/>
  <c r="D162"/>
  <c r="D160"/>
  <c r="D144"/>
  <c r="D146"/>
  <c r="D147"/>
  <c r="D148"/>
  <c r="D149"/>
  <c r="D150"/>
  <c r="D151"/>
  <c r="D152"/>
  <c r="D153"/>
  <c r="D154"/>
  <c r="D155"/>
  <c r="D156"/>
  <c r="D157"/>
  <c r="D158"/>
  <c r="D145"/>
  <c r="D134"/>
  <c r="D142"/>
  <c r="D136"/>
  <c r="D137"/>
  <c r="D138"/>
  <c r="D139"/>
  <c r="D140"/>
  <c r="D141"/>
  <c r="D135"/>
  <c r="D132"/>
  <c r="D122"/>
  <c r="D124"/>
  <c r="D125"/>
  <c r="D126"/>
  <c r="D127"/>
  <c r="D128"/>
  <c r="D129"/>
  <c r="D130"/>
  <c r="D123"/>
  <c r="D118"/>
  <c r="D120"/>
  <c r="D121"/>
  <c r="D119"/>
  <c r="D100"/>
  <c r="D101"/>
  <c r="D102"/>
  <c r="D103"/>
  <c r="D104"/>
  <c r="D105"/>
  <c r="D106"/>
  <c r="D107"/>
  <c r="D108"/>
  <c r="D109"/>
  <c r="D110"/>
  <c r="D111"/>
  <c r="D112"/>
  <c r="D113"/>
  <c r="D114"/>
  <c r="D115"/>
  <c r="D116"/>
  <c r="D117"/>
  <c r="D98" s="1"/>
  <c r="D87" s="1"/>
  <c r="D99"/>
  <c r="D88"/>
  <c r="D96"/>
  <c r="D71"/>
  <c r="D52"/>
  <c r="D44"/>
  <c r="D45"/>
  <c r="D46"/>
  <c r="D47"/>
  <c r="D48"/>
  <c r="D49"/>
  <c r="D50"/>
  <c r="D43"/>
  <c r="D21"/>
  <c r="D22"/>
  <c r="D23"/>
  <c r="D24"/>
  <c r="D25"/>
  <c r="D26"/>
  <c r="D27"/>
  <c r="D28"/>
  <c r="D29"/>
  <c r="D30"/>
  <c r="D31"/>
  <c r="D32"/>
  <c r="D33"/>
  <c r="D34"/>
  <c r="D35"/>
  <c r="D36"/>
  <c r="D37"/>
  <c r="D38"/>
  <c r="D39"/>
  <c r="D40"/>
  <c r="D41"/>
  <c r="D20"/>
  <c r="D42" s="1"/>
  <c r="D82"/>
  <c r="D81"/>
  <c r="D80"/>
  <c r="D79"/>
  <c r="D78"/>
  <c r="D77"/>
  <c r="D76"/>
  <c r="D75"/>
  <c r="D74"/>
  <c r="D73"/>
  <c r="D72"/>
  <c r="D69"/>
  <c r="D68"/>
  <c r="D67"/>
  <c r="D66"/>
  <c r="D65"/>
  <c r="D64"/>
  <c r="D63"/>
  <c r="D62"/>
  <c r="D61"/>
  <c r="D60"/>
  <c r="D59"/>
  <c r="D58"/>
  <c r="D57"/>
  <c r="D56"/>
  <c r="D54"/>
  <c r="D70" s="1"/>
  <c r="D85" s="1"/>
  <c r="D53"/>
  <c r="C344"/>
  <c r="F344"/>
  <c r="D86" l="1"/>
  <c r="D378" s="1"/>
  <c r="F267"/>
  <c r="C271"/>
  <c r="F320"/>
  <c r="F305"/>
  <c r="C311"/>
  <c r="C310"/>
  <c r="C309"/>
  <c r="C261"/>
  <c r="C260"/>
  <c r="E212"/>
  <c r="C212"/>
  <c r="E191"/>
  <c r="C209"/>
  <c r="C203"/>
  <c r="E189"/>
  <c r="E178" s="1"/>
  <c r="C180"/>
  <c r="C185"/>
  <c r="C183"/>
  <c r="C166"/>
  <c r="C165"/>
  <c r="F167"/>
  <c r="C119"/>
  <c r="C120"/>
  <c r="C121"/>
  <c r="C109"/>
  <c r="E70"/>
  <c r="C59"/>
  <c r="C57"/>
  <c r="E52"/>
  <c r="C62"/>
  <c r="E42"/>
  <c r="C305" l="1"/>
  <c r="C44" l="1"/>
  <c r="C45"/>
  <c r="C46"/>
  <c r="C47"/>
  <c r="C48"/>
  <c r="C49"/>
  <c r="C50"/>
  <c r="C43"/>
  <c r="C172"/>
  <c r="E349"/>
  <c r="E348" s="1"/>
  <c r="C52" l="1"/>
  <c r="F259"/>
  <c r="E331"/>
  <c r="C263" l="1"/>
  <c r="F173"/>
  <c r="F118"/>
  <c r="C222" l="1"/>
  <c r="F222"/>
  <c r="E222"/>
  <c r="C157" l="1"/>
  <c r="C161"/>
  <c r="C160"/>
  <c r="C347" l="1"/>
  <c r="C193" l="1"/>
  <c r="C194"/>
  <c r="C195"/>
  <c r="C196"/>
  <c r="C197"/>
  <c r="C198"/>
  <c r="C199"/>
  <c r="C200"/>
  <c r="C201"/>
  <c r="C202"/>
  <c r="C204"/>
  <c r="C205"/>
  <c r="C206"/>
  <c r="C207"/>
  <c r="C208"/>
  <c r="C210"/>
  <c r="C192"/>
  <c r="B384"/>
  <c r="F302"/>
  <c r="F276" s="1"/>
  <c r="C279"/>
  <c r="C280"/>
  <c r="C281"/>
  <c r="C283"/>
  <c r="C284"/>
  <c r="C262"/>
  <c r="C258"/>
  <c r="C242"/>
  <c r="C243"/>
  <c r="C244"/>
  <c r="C245"/>
  <c r="C246"/>
  <c r="C247"/>
  <c r="C248"/>
  <c r="C249"/>
  <c r="C250"/>
  <c r="C251"/>
  <c r="C252"/>
  <c r="C253"/>
  <c r="C254"/>
  <c r="C255"/>
  <c r="C241"/>
  <c r="C232"/>
  <c r="C233"/>
  <c r="C234"/>
  <c r="C235"/>
  <c r="C236"/>
  <c r="C237"/>
  <c r="C231"/>
  <c r="E216"/>
  <c r="F216"/>
  <c r="C175"/>
  <c r="C174"/>
  <c r="C169"/>
  <c r="C170"/>
  <c r="C168"/>
  <c r="C146"/>
  <c r="C147"/>
  <c r="C148"/>
  <c r="C149"/>
  <c r="C150"/>
  <c r="C151"/>
  <c r="C152"/>
  <c r="C153"/>
  <c r="C154"/>
  <c r="C155"/>
  <c r="C156"/>
  <c r="C158"/>
  <c r="C145"/>
  <c r="C136"/>
  <c r="C137"/>
  <c r="C138"/>
  <c r="C139"/>
  <c r="C140"/>
  <c r="C141"/>
  <c r="C135"/>
  <c r="C100"/>
  <c r="C101"/>
  <c r="C102"/>
  <c r="C103"/>
  <c r="C104"/>
  <c r="C105"/>
  <c r="C106"/>
  <c r="C107"/>
  <c r="C108"/>
  <c r="C110"/>
  <c r="C111"/>
  <c r="C112"/>
  <c r="C113"/>
  <c r="C114"/>
  <c r="C115"/>
  <c r="C116"/>
  <c r="C99"/>
  <c r="C90"/>
  <c r="C91"/>
  <c r="C92"/>
  <c r="C93"/>
  <c r="C94"/>
  <c r="C89"/>
  <c r="C54"/>
  <c r="C55"/>
  <c r="C56"/>
  <c r="C58"/>
  <c r="C60"/>
  <c r="C61"/>
  <c r="C63"/>
  <c r="C64"/>
  <c r="C65"/>
  <c r="C66"/>
  <c r="C67"/>
  <c r="C68"/>
  <c r="C69"/>
  <c r="C53"/>
  <c r="F70"/>
  <c r="C72"/>
  <c r="C73"/>
  <c r="C74"/>
  <c r="C75"/>
  <c r="C76"/>
  <c r="C77"/>
  <c r="C78"/>
  <c r="C79"/>
  <c r="C80"/>
  <c r="C81"/>
  <c r="C82"/>
  <c r="F71"/>
  <c r="C71" s="1"/>
  <c r="C167" l="1"/>
  <c r="C191"/>
  <c r="C259"/>
  <c r="C118"/>
  <c r="C173"/>
  <c r="C285"/>
  <c r="C70"/>
  <c r="C21"/>
  <c r="C22"/>
  <c r="C23"/>
  <c r="C24"/>
  <c r="C25"/>
  <c r="C26"/>
  <c r="C27"/>
  <c r="C28"/>
  <c r="C29"/>
  <c r="C30"/>
  <c r="C31"/>
  <c r="C32"/>
  <c r="C33"/>
  <c r="C34"/>
  <c r="C35"/>
  <c r="C36"/>
  <c r="C37"/>
  <c r="C38"/>
  <c r="C39"/>
  <c r="C40"/>
  <c r="C20"/>
  <c r="G118"/>
  <c r="C42" l="1"/>
  <c r="G167"/>
  <c r="F131"/>
  <c r="E238"/>
  <c r="E230" s="1"/>
  <c r="G122"/>
  <c r="F322"/>
  <c r="B386"/>
  <c r="F368"/>
  <c r="C369"/>
  <c r="C370"/>
  <c r="C371"/>
  <c r="C362"/>
  <c r="C361"/>
  <c r="C333"/>
  <c r="C325"/>
  <c r="C321"/>
  <c r="C320" s="1"/>
  <c r="C315"/>
  <c r="C316"/>
  <c r="C317"/>
  <c r="C319"/>
  <c r="C303"/>
  <c r="C299"/>
  <c r="C301"/>
  <c r="C289"/>
  <c r="C290"/>
  <c r="C291"/>
  <c r="C292"/>
  <c r="C293"/>
  <c r="C294"/>
  <c r="C296"/>
  <c r="C273"/>
  <c r="C269"/>
  <c r="C270"/>
  <c r="C268"/>
  <c r="C264"/>
  <c r="B385" s="1"/>
  <c r="C221"/>
  <c r="C220"/>
  <c r="C123"/>
  <c r="C127"/>
  <c r="C130"/>
  <c r="F122"/>
  <c r="F87" s="1"/>
  <c r="F219"/>
  <c r="F177" s="1"/>
  <c r="F42"/>
  <c r="E297"/>
  <c r="C364"/>
  <c r="F359"/>
  <c r="F328"/>
  <c r="C334"/>
  <c r="C335"/>
  <c r="C336"/>
  <c r="C337"/>
  <c r="C338"/>
  <c r="C340"/>
  <c r="C332"/>
  <c r="E313"/>
  <c r="E312" s="1"/>
  <c r="F296"/>
  <c r="E295"/>
  <c r="E287" s="1"/>
  <c r="F286"/>
  <c r="E285"/>
  <c r="E277" s="1"/>
  <c r="E267"/>
  <c r="F239"/>
  <c r="C217"/>
  <c r="C216" s="1"/>
  <c r="F189"/>
  <c r="C190"/>
  <c r="C188"/>
  <c r="C187"/>
  <c r="C186"/>
  <c r="C184"/>
  <c r="C182"/>
  <c r="C181"/>
  <c r="C179"/>
  <c r="E96"/>
  <c r="E329"/>
  <c r="B389"/>
  <c r="E368"/>
  <c r="E359"/>
  <c r="F349"/>
  <c r="F329"/>
  <c r="F313"/>
  <c r="F277"/>
  <c r="E240"/>
  <c r="F240"/>
  <c r="F212"/>
  <c r="F191"/>
  <c r="E144"/>
  <c r="F144"/>
  <c r="E142"/>
  <c r="F142"/>
  <c r="F97"/>
  <c r="C97" s="1"/>
  <c r="C351"/>
  <c r="C352"/>
  <c r="C353"/>
  <c r="C355"/>
  <c r="C356"/>
  <c r="C357"/>
  <c r="C350"/>
  <c r="C272"/>
  <c r="C227"/>
  <c r="C171"/>
  <c r="C162"/>
  <c r="C159" s="1"/>
  <c r="C84"/>
  <c r="E159"/>
  <c r="F52"/>
  <c r="E264"/>
  <c r="E98"/>
  <c r="C226"/>
  <c r="C267" l="1"/>
  <c r="C189"/>
  <c r="C178" s="1"/>
  <c r="C331"/>
  <c r="C329" s="1"/>
  <c r="C295"/>
  <c r="C287" s="1"/>
  <c r="C225"/>
  <c r="F348"/>
  <c r="E88"/>
  <c r="C96"/>
  <c r="C238"/>
  <c r="C230" s="1"/>
  <c r="C297"/>
  <c r="B383" s="1"/>
  <c r="C322"/>
  <c r="C219"/>
  <c r="C359"/>
  <c r="C122"/>
  <c r="C98"/>
  <c r="C144"/>
  <c r="C240"/>
  <c r="C302"/>
  <c r="C349"/>
  <c r="C313"/>
  <c r="E229"/>
  <c r="F229"/>
  <c r="C368"/>
  <c r="F85"/>
  <c r="F312"/>
  <c r="C142"/>
  <c r="E328"/>
  <c r="C328" s="1"/>
  <c r="E177"/>
  <c r="E276"/>
  <c r="C276" s="1"/>
  <c r="C277"/>
  <c r="C143"/>
  <c r="E134"/>
  <c r="E133" s="1"/>
  <c r="E131" s="1"/>
  <c r="E85"/>
  <c r="F86" l="1"/>
  <c r="B388" s="1"/>
  <c r="B387" s="1"/>
  <c r="B381"/>
  <c r="C348"/>
  <c r="E87"/>
  <c r="E86" s="1"/>
  <c r="C88"/>
  <c r="B382"/>
  <c r="C85"/>
  <c r="C134"/>
  <c r="C133" s="1"/>
  <c r="C86" l="1"/>
  <c r="C378" s="1"/>
  <c r="E378"/>
  <c r="F378"/>
  <c r="B380"/>
  <c r="B390" s="1"/>
  <c r="C389" s="1"/>
  <c r="C386" l="1"/>
  <c r="C381"/>
  <c r="B392"/>
  <c r="C382"/>
  <c r="C384"/>
  <c r="C387"/>
  <c r="C385"/>
  <c r="C380"/>
  <c r="C383"/>
  <c r="C388"/>
  <c r="C390" l="1"/>
</calcChain>
</file>

<file path=xl/sharedStrings.xml><?xml version="1.0" encoding="utf-8"?>
<sst xmlns="http://schemas.openxmlformats.org/spreadsheetml/2006/main" count="608" uniqueCount="325">
  <si>
    <t>JUDETUL ARAD</t>
  </si>
  <si>
    <t>EXPLICATII</t>
  </si>
  <si>
    <t>COD</t>
  </si>
  <si>
    <t>Imp.cladiri persoane fizice</t>
  </si>
  <si>
    <t>Alte impozite si taxe pe proprietate</t>
  </si>
  <si>
    <t>Taxe extrajudiciare de timbru</t>
  </si>
  <si>
    <t>Venituri din concesiuni si inchirieri</t>
  </si>
  <si>
    <t>TOTAL VENITURI PROPRII</t>
  </si>
  <si>
    <t>Cote defalcate din impozitul pe venit</t>
  </si>
  <si>
    <t>TOTAL VENITURI</t>
  </si>
  <si>
    <t>TOTAL CHELTUIELI</t>
  </si>
  <si>
    <t>cheltuieli de personal din care:</t>
  </si>
  <si>
    <t>Total salarii brute</t>
  </si>
  <si>
    <t>Cheltuieli de capital</t>
  </si>
  <si>
    <t>INVATAMANT din care:</t>
  </si>
  <si>
    <t>Cheltuieli materiale si servicii din care:</t>
  </si>
  <si>
    <t>CULTURA</t>
  </si>
  <si>
    <t>Bunuri si servicii</t>
  </si>
  <si>
    <t>Camin Cultural</t>
  </si>
  <si>
    <t>Chelt.de personal ( asistenti personali)</t>
  </si>
  <si>
    <t xml:space="preserve">SERVICII DE DEZVOLTARE PUBLICA </t>
  </si>
  <si>
    <t>MEDIU SI APE</t>
  </si>
  <si>
    <t>TRANSPORTURI SI COMUNICATII</t>
  </si>
  <si>
    <t>Excedent/deficit</t>
  </si>
  <si>
    <t>Imp.cladiri persoane juridice</t>
  </si>
  <si>
    <t>Impozit terenuri persoane fizice</t>
  </si>
  <si>
    <t>Impozit pe terenuri persoane juridice</t>
  </si>
  <si>
    <t>Impozit pe terenurile extravilane</t>
  </si>
  <si>
    <t>Taxa asupra mijloacelor de transport PF</t>
  </si>
  <si>
    <t>Taxa asupra mijloacelor de transport PJ</t>
  </si>
  <si>
    <t>Taxe si tarife pentru eliberare licente si autorizatii</t>
  </si>
  <si>
    <t>Venituri din amenzi si alte sanctiuni aplicate</t>
  </si>
  <si>
    <t>Ajutor pentru incalzirea locuintei cu lemne</t>
  </si>
  <si>
    <t>Subventii-total</t>
  </si>
  <si>
    <t>Taxe judiciare de timbru</t>
  </si>
  <si>
    <t>salar baza</t>
  </si>
  <si>
    <t>alte sporuri</t>
  </si>
  <si>
    <t>Imp.venit din transfer proprietate</t>
  </si>
  <si>
    <t>Alte taxe pe utilizarea bunurilor</t>
  </si>
  <si>
    <t>Venituri din vanzarea bunurilor ap.dom.privat</t>
  </si>
  <si>
    <t>Taxe speciale serviciul salubritate</t>
  </si>
  <si>
    <t>Sectiunea de Functionare</t>
  </si>
  <si>
    <t>Sectiunea de dezvoltare</t>
  </si>
  <si>
    <t>Cheltuieli de personal</t>
  </si>
  <si>
    <t>Burse</t>
  </si>
  <si>
    <t>Alte cheltuieli</t>
  </si>
  <si>
    <t>Cheltuieli de functionare</t>
  </si>
  <si>
    <t>Cheltuieli de dezvoltare</t>
  </si>
  <si>
    <t>Varsaminte de la sectiunea de functionare</t>
  </si>
  <si>
    <t>COMUNA SOCODOR</t>
  </si>
  <si>
    <t>Furnituri de birou</t>
  </si>
  <si>
    <t>10.01.01</t>
  </si>
  <si>
    <t>10.01.06</t>
  </si>
  <si>
    <t>10.01.12</t>
  </si>
  <si>
    <t>10.01.30</t>
  </si>
  <si>
    <t>20.01.01</t>
  </si>
  <si>
    <t>Materiale pentru curatenie</t>
  </si>
  <si>
    <t>20.01.02</t>
  </si>
  <si>
    <t>Incalzit, iluminat</t>
  </si>
  <si>
    <t>20.01.03</t>
  </si>
  <si>
    <t>Apa, canal,salubritate</t>
  </si>
  <si>
    <t>20.01.04</t>
  </si>
  <si>
    <t>Caruranti si lubrifianti</t>
  </si>
  <si>
    <t>20.01.05</t>
  </si>
  <si>
    <t>Piese de schimb</t>
  </si>
  <si>
    <t>20.01.06</t>
  </si>
  <si>
    <t>Posta, telefon, telecomunicatii</t>
  </si>
  <si>
    <t>20.01.08</t>
  </si>
  <si>
    <t>Mat.si prestari serv.cu caracter functional</t>
  </si>
  <si>
    <t>20.01.09</t>
  </si>
  <si>
    <t>Alte bunuri si servicii</t>
  </si>
  <si>
    <t>Reparatii curente</t>
  </si>
  <si>
    <t>20.01.30</t>
  </si>
  <si>
    <t>Deplasari interne</t>
  </si>
  <si>
    <t>20.06.01</t>
  </si>
  <si>
    <t>Carti, publicatii</t>
  </si>
  <si>
    <t>Pregatire profesionala</t>
  </si>
  <si>
    <t>Protectia muncii</t>
  </si>
  <si>
    <t>20.30.30</t>
  </si>
  <si>
    <t>71.01.30</t>
  </si>
  <si>
    <t>10.01.05</t>
  </si>
  <si>
    <t>71.01.03</t>
  </si>
  <si>
    <t>71.01.01</t>
  </si>
  <si>
    <t>Asociatii si fundatii</t>
  </si>
  <si>
    <t>Sustinerea cultelor</t>
  </si>
  <si>
    <t>Constructii</t>
  </si>
  <si>
    <t>Asistenta sociala</t>
  </si>
  <si>
    <t>plati efect.in anii preced. si recup. in anul curent</t>
  </si>
  <si>
    <t>Plati efect.in anii precedenti si recuperate</t>
  </si>
  <si>
    <t>ASIGURARI SI ASISTENTA SOCIALA</t>
  </si>
  <si>
    <t>20.30.03</t>
  </si>
  <si>
    <t>Programe finantate de la UE</t>
  </si>
  <si>
    <t>TOTAL GENERAL</t>
  </si>
  <si>
    <t>Sume primite de la UE pentru proiecte</t>
  </si>
  <si>
    <t xml:space="preserve">Comision si dobanzi </t>
  </si>
  <si>
    <t>Dobanzi si comisioane</t>
  </si>
  <si>
    <t>TOTAL PRELEVARI BUGETUL DE STAT</t>
  </si>
  <si>
    <t>Indemnizatiile asistentilor personali</t>
  </si>
  <si>
    <t>Ajutor pentru incalzire asistati social</t>
  </si>
  <si>
    <t>Ajutor incalzire persoane fizice</t>
  </si>
  <si>
    <t>Bugetul total in euro</t>
  </si>
  <si>
    <t>Alte obiecte de inventar</t>
  </si>
  <si>
    <t>20.05.30</t>
  </si>
  <si>
    <t>Serviciul public comunitar de evidenta a persoanelor</t>
  </si>
  <si>
    <t>Alte servicii in domeniul sanatatii</t>
  </si>
  <si>
    <t>Alte cheltuieli conform prevederilor legale</t>
  </si>
  <si>
    <t>Materiale  si prestari servicii  cu caracter functionar</t>
  </si>
  <si>
    <t>Alte bunuri si servicii pentru intretinere si functionare</t>
  </si>
  <si>
    <t>Prime de asigurare non-viata</t>
  </si>
  <si>
    <t>Cheltuieli cu proiect din fonduri nerambursabile</t>
  </si>
  <si>
    <t>Proiecte cu finantare nerambursabila</t>
  </si>
  <si>
    <t>Alte venituri din proprietate</t>
  </si>
  <si>
    <t>Natura cheltuielilor</t>
  </si>
  <si>
    <t xml:space="preserve">Suma </t>
  </si>
  <si>
    <t>Alte impozite si taxe fiscale</t>
  </si>
  <si>
    <t>Venituri din prestari de servicii si alte activitati</t>
  </si>
  <si>
    <t>Transport</t>
  </si>
  <si>
    <t>20.01.07</t>
  </si>
  <si>
    <t>Donatii si sponsorizari</t>
  </si>
  <si>
    <t>30.01.01</t>
  </si>
  <si>
    <t>Tranzactii privind datoria publica si imprumuturi</t>
  </si>
  <si>
    <t>Dobanzi aferente datoriei publice interne</t>
  </si>
  <si>
    <t>Sume alocate din TVA pentru drumurile comunale</t>
  </si>
  <si>
    <t>Rambursari de credite</t>
  </si>
  <si>
    <t>Alte venituri (recuparare racord apa)</t>
  </si>
  <si>
    <t>Alte cheltuieli cu bunuri si servicii</t>
  </si>
  <si>
    <t>Tichete sociale gradinita</t>
  </si>
  <si>
    <t>Burse scolare</t>
  </si>
  <si>
    <t>58.01.02</t>
  </si>
  <si>
    <t>Bunuri si servicii din care:</t>
  </si>
  <si>
    <t>Bunuri si servicii, din care:</t>
  </si>
  <si>
    <t>20.13</t>
  </si>
  <si>
    <t>20.14</t>
  </si>
  <si>
    <t>20.02</t>
  </si>
  <si>
    <t>20.11</t>
  </si>
  <si>
    <t>59.11</t>
  </si>
  <si>
    <t>59.12</t>
  </si>
  <si>
    <t>58.04.02</t>
  </si>
  <si>
    <t>85.01</t>
  </si>
  <si>
    <t>Salubrizare si canalizare menajera ,din care:</t>
  </si>
  <si>
    <t>Amenajare drumuri agricole PNDR 2014-2020</t>
  </si>
  <si>
    <t>54.02.50</t>
  </si>
  <si>
    <t>Protocol si reprezentare</t>
  </si>
  <si>
    <t>20.30.02</t>
  </si>
  <si>
    <t>Alte cheltuieli(SVSU)</t>
  </si>
  <si>
    <t>Participarea la capitalul social al societatilor comerciale</t>
  </si>
  <si>
    <t>72.01.01</t>
  </si>
  <si>
    <t>Uniforme si echipamente(SVSU)</t>
  </si>
  <si>
    <t>20.05.01</t>
  </si>
  <si>
    <t>10.03.07</t>
  </si>
  <si>
    <t>Cheltuieli capital</t>
  </si>
  <si>
    <t>Rambursarea imprumuturilor contractate</t>
  </si>
  <si>
    <t>Subventii  din bugetul de stat pentru proiecte PNDL</t>
  </si>
  <si>
    <t>Amenajare podete intravilan</t>
  </si>
  <si>
    <t>Alte cheltuieli pentru serviciu canalizare, apa pluviala</t>
  </si>
  <si>
    <t xml:space="preserve">Alte servicii publice generale </t>
  </si>
  <si>
    <t>58.01.01</t>
  </si>
  <si>
    <t>spor pentru conditii de muncă</t>
  </si>
  <si>
    <t>indemnizatia persoanelor din afara unitatii</t>
  </si>
  <si>
    <t>alte drepturi salariale in bani</t>
  </si>
  <si>
    <t>tichete de vacanta</t>
  </si>
  <si>
    <t>10.02.06</t>
  </si>
  <si>
    <t>contributia asiguratorie pentru munca</t>
  </si>
  <si>
    <t>indemnizatie de hrana</t>
  </si>
  <si>
    <t>10.01.17</t>
  </si>
  <si>
    <t>Proiecte din fonduri nerambursabile</t>
  </si>
  <si>
    <t>Autorități publice, din care</t>
  </si>
  <si>
    <t>Obiecte de inventar(SVSU)</t>
  </si>
  <si>
    <t>54.10</t>
  </si>
  <si>
    <t>Servicii publice</t>
  </si>
  <si>
    <t>58.04.01</t>
  </si>
  <si>
    <t>Apa, canal, salubritate</t>
  </si>
  <si>
    <t>58.04.03</t>
  </si>
  <si>
    <t>Sume defalcate din TVA asistenti personali</t>
  </si>
  <si>
    <t xml:space="preserve">d.c.praznic pita Socodor și diverse aniversari </t>
  </si>
  <si>
    <t>Achizitie aparatura de birou (calculator și imprimantă)</t>
  </si>
  <si>
    <t>57.02.01</t>
  </si>
  <si>
    <t>57.02.03</t>
  </si>
  <si>
    <t>Asistenta sociala in numerar(CES)</t>
  </si>
  <si>
    <t>%</t>
  </si>
  <si>
    <t>Pregatire proiecte pentru perioada 2021-2027</t>
  </si>
  <si>
    <t xml:space="preserve">Sume defalcate din TVA pt.echilibrare </t>
  </si>
  <si>
    <t>Sprijin financiar club sportiv Socodor (seniori,copii, tenis si navomodelism)</t>
  </si>
  <si>
    <t xml:space="preserve"> mii lei </t>
  </si>
  <si>
    <t>Fondul de rezerva la dispozitia autoritatilor locale</t>
  </si>
  <si>
    <t>54.2A.05</t>
  </si>
  <si>
    <t>Transferuri între unități ale administrației publice</t>
  </si>
  <si>
    <t>Transferuri către instituții publice</t>
  </si>
  <si>
    <t>51.01.01</t>
  </si>
  <si>
    <t>Alte ajutoare de urgență</t>
  </si>
  <si>
    <t>Reparații curente</t>
  </si>
  <si>
    <t xml:space="preserve">Subventii primite AFM modernizare iluminat public </t>
  </si>
  <si>
    <t>Refacere SF sistem de producție și distribuție a energiei termice pe bază de energie geotermală în comuna Socodor, județul Arad</t>
  </si>
  <si>
    <t>PT pod din beton peste Crișul Alb (A.Saligny)</t>
  </si>
  <si>
    <t>PT Modernizare centură și racorduri străzi( A.Saligny)</t>
  </si>
  <si>
    <t>Amenajre drumuri agricole PNDR 2014-2020</t>
  </si>
  <si>
    <t>Modernizare și amenajare infrastructură d drumuri agricole PNDR  Tranziție 2021-2022</t>
  </si>
  <si>
    <t xml:space="preserve">                                                    INSPECTOR,</t>
  </si>
  <si>
    <t xml:space="preserve">                              ILIEȘI BRIGITTA CLAUDIA</t>
  </si>
  <si>
    <t>Achiziții pompe pentru apa și canal</t>
  </si>
  <si>
    <t>Sume defalcate din TVA pt.fin chelt. descentralizate (sumele conf.L.1/2011 art.104, alin.2,  lit.b)-d))</t>
  </si>
  <si>
    <t xml:space="preserve">Sume alocate din cotele defalcate din imp.venit pentru echilib.  </t>
  </si>
  <si>
    <t>Diferenta +/-</t>
  </si>
  <si>
    <t>Extindere si modernizare sistem supraveghere</t>
  </si>
  <si>
    <t>Alte obiecte de inventar(achizitie cosuri gunoi)</t>
  </si>
  <si>
    <t>Amenajare drum acces cartier locuințe și servicii, inclusiv proiectare</t>
  </si>
  <si>
    <t>Amenajare drum acces si utilitați zona industrială</t>
  </si>
  <si>
    <t xml:space="preserve">Achizitie autoturism primarie </t>
  </si>
  <si>
    <t>58.01.03</t>
  </si>
  <si>
    <t>Sume alocate buget ANCPI</t>
  </si>
  <si>
    <t xml:space="preserve"> </t>
  </si>
  <si>
    <t>PNRR-Plan Urbanistic General</t>
  </si>
  <si>
    <t>Proiecte cu finanțare din împrumut PNRR</t>
  </si>
  <si>
    <t>51.01</t>
  </si>
  <si>
    <t xml:space="preserve">PNRR-Plan Urbanistic General </t>
  </si>
  <si>
    <t>TVA aferent proiect PNRR PUG</t>
  </si>
  <si>
    <t>TVA aferent proiect PNRR Bloc locuinte 6UL</t>
  </si>
  <si>
    <t>TVA aferent proiect PNRR renovare energetică Gradinita veche</t>
  </si>
  <si>
    <t>TVA aferent proiect renovare energetică baza sportivă</t>
  </si>
  <si>
    <t>TVA aferent proiect renovare energetică clădire primarie</t>
  </si>
  <si>
    <t>TVA aferent proiect PNRR statii incarcare electrice auto</t>
  </si>
  <si>
    <t>PNRR renovare energetică Gradinita veche</t>
  </si>
  <si>
    <t>PNRR Bloc locuinte 6UL</t>
  </si>
  <si>
    <t>PNRR statii incarcare electrice auto</t>
  </si>
  <si>
    <t>PNRR renovare energetică baza sportivă</t>
  </si>
  <si>
    <t>PNRR renovare energetică clădire primarie</t>
  </si>
  <si>
    <t>PNRR- renovare sediu primarie</t>
  </si>
  <si>
    <t>Alimentare cu gaze natural-BS</t>
  </si>
  <si>
    <t>Alimentare cu gaze naturale- FE</t>
  </si>
  <si>
    <t>Alimentare cu gaze naturale- neeligibil</t>
  </si>
  <si>
    <t>Proiecte cu finanțare din împrumut PNRR- Stații încărcare</t>
  </si>
  <si>
    <t>Proiecte cu finanțare PNRR - Bloc locuinte 6UL</t>
  </si>
  <si>
    <t>SF construire centru copii</t>
  </si>
  <si>
    <t>PT modernizare străzi (A.Salingy)</t>
  </si>
  <si>
    <t>Tocătoare crengi</t>
  </si>
  <si>
    <t>Achizitie locuri de joaca si reparatii la existente</t>
  </si>
  <si>
    <t>Achiziție utilaje pentru spații verzi și utilaje curatenie</t>
  </si>
  <si>
    <t>Sume alocate pentru culte religioase</t>
  </si>
  <si>
    <t>61.05.01</t>
  </si>
  <si>
    <t>60.05.01</t>
  </si>
  <si>
    <t>Achiziție pompe stații pompare și dotări</t>
  </si>
  <si>
    <t>Subventii primite de la Ministerul Familiei centru de zi copii</t>
  </si>
  <si>
    <t>Sume an precedent de primit proiect Centru de zi copii</t>
  </si>
  <si>
    <t>Sume an curent de primit proiect Dotare școli</t>
  </si>
  <si>
    <t>Subvenții primite proiect dotare școli</t>
  </si>
  <si>
    <t>Cotizații ADI</t>
  </si>
  <si>
    <t>20.19</t>
  </si>
  <si>
    <t>SF și PT construire centru vârstnici</t>
  </si>
  <si>
    <t>Proiecte investiții</t>
  </si>
  <si>
    <t>Proiecte cu finanțare nerambursabilă</t>
  </si>
  <si>
    <t>60.01</t>
  </si>
  <si>
    <t>88.01</t>
  </si>
  <si>
    <t>PNRR- renovare sediu primarie contribuție buget local</t>
  </si>
  <si>
    <t>60.05.03</t>
  </si>
  <si>
    <t>Proiecte cu finanțare PNRR - Bloc locuinte 6UL buget local</t>
  </si>
  <si>
    <t>Proiecte cu finantare nerambursabila UE dotare scoala</t>
  </si>
  <si>
    <t>Proiecte cu finantare nerambursabila buget stat dotare scoala</t>
  </si>
  <si>
    <t>Casare autovehicule AFM</t>
  </si>
  <si>
    <t>55.01.84</t>
  </si>
  <si>
    <t>Sume repartizate din fondul la dispoziția consiliului județean - 6% din impozitul pe venit</t>
  </si>
  <si>
    <t>Alte venituri(primaria Pilu)</t>
  </si>
  <si>
    <t>Sume primite centru de zi persoane varstnice</t>
  </si>
  <si>
    <t>Subvenții primite pod padure PNI Amghel Saligny</t>
  </si>
  <si>
    <t>42.87</t>
  </si>
  <si>
    <t>Subventii primite străzi PNI Anghel Saligny</t>
  </si>
  <si>
    <t>Parc solar fotovoltaic</t>
  </si>
  <si>
    <t>Buget initial  2026</t>
  </si>
  <si>
    <t>Sume alocate din TVA masa sanatoasă* sumă estimativă</t>
  </si>
  <si>
    <t>Subventii centru de zi persoane vartsnice</t>
  </si>
  <si>
    <t>Subventii AFM statii reancarcare</t>
  </si>
  <si>
    <t>Subventii primite pentru proiect ROHU 358</t>
  </si>
  <si>
    <t>Sume primite pentru proiect ROHU 358</t>
  </si>
  <si>
    <t>Excedent din anul 2025</t>
  </si>
  <si>
    <t>20.04.01</t>
  </si>
  <si>
    <t>Medicamente</t>
  </si>
  <si>
    <t>Alte cheltuieli, inclusiv cipare câini.</t>
  </si>
  <si>
    <t>Demolare construcții existente( magazin alimentar, birou evidenta)</t>
  </si>
  <si>
    <t>DALI dispensar școala</t>
  </si>
  <si>
    <t xml:space="preserve">Actualizare proiect geotermal, inclusiv avize și licență explorare </t>
  </si>
  <si>
    <t>Proiect ROHU 358 bugetul de stat</t>
  </si>
  <si>
    <t>Proiect ROHU 358 buget UE</t>
  </si>
  <si>
    <t>Statii de reincarcare contract AFM</t>
  </si>
  <si>
    <t>Active nefinanciare</t>
  </si>
  <si>
    <t>transport</t>
  </si>
  <si>
    <t>10.01.15</t>
  </si>
  <si>
    <t>plata cu ora</t>
  </si>
  <si>
    <t>10.01.11</t>
  </si>
  <si>
    <t>salar baza prescolar</t>
  </si>
  <si>
    <t>salariu de baza cantina</t>
  </si>
  <si>
    <t>10.01.01.1</t>
  </si>
  <si>
    <t>10.01.01.2</t>
  </si>
  <si>
    <t>Asigurare nonviata</t>
  </si>
  <si>
    <t>Masa sănătoasă</t>
  </si>
  <si>
    <t>57.02.05</t>
  </si>
  <si>
    <t>Active nefinanciare scoala</t>
  </si>
  <si>
    <t>Alte cheltuieli de capital - dotare dispensar</t>
  </si>
  <si>
    <t xml:space="preserve">Reabilitare energetică vetiare baza sportivă PNRR </t>
  </si>
  <si>
    <t>Reabilitare energetică vetiare baza sportivă PNRR statii</t>
  </si>
  <si>
    <t>Alimentare gaz</t>
  </si>
  <si>
    <t>61.05.03</t>
  </si>
  <si>
    <t>Amenajare loc agrement, teren sport, fantana arteziana, GAL</t>
  </si>
  <si>
    <t>Reparatii curente, camin, baza sportiva si balta agrement</t>
  </si>
  <si>
    <t>Renovare energetica grădinița veche - statie reincarcare</t>
  </si>
  <si>
    <t>Proiecte cu finanțare nerambursabilă UE - centru copii</t>
  </si>
  <si>
    <t>Proiecte cu finanțare nerambursabilă buget stat - copii</t>
  </si>
  <si>
    <t>Proiecte cu finanțare nerambursabilă neeligibil - copii</t>
  </si>
  <si>
    <t>Proiecte cu finanțare nerambursabilă UE - centru varstnici</t>
  </si>
  <si>
    <t>Proiecte cu finanțare nerambursabilă buget stat - varstnici</t>
  </si>
  <si>
    <t>Proiecte cu finanțare nerambursabilă neeligibil - varstnici</t>
  </si>
  <si>
    <t>56.48.02</t>
  </si>
  <si>
    <t>56.48.03</t>
  </si>
  <si>
    <t>Modernizare și extindere iluminat public</t>
  </si>
  <si>
    <t>Modernizare statie pompare</t>
  </si>
  <si>
    <t>Extindere canalizare menajera și apă zona industriala și locuinte</t>
  </si>
  <si>
    <t>Reparatii curente drumuri agricole</t>
  </si>
  <si>
    <t>Lucrari pod beton A.Saligny</t>
  </si>
  <si>
    <t>Lucrari modernizare strazi A.Saligny</t>
  </si>
  <si>
    <t>Amenajare spatiu interior pentru schimb posta</t>
  </si>
  <si>
    <t>Cheltuieli de personal (funcționari publici)</t>
  </si>
  <si>
    <t xml:space="preserve">  BUGETUL LOCAL RECTIFICAT LUNA MAI 2026</t>
  </si>
  <si>
    <t>Buget rectificat</t>
  </si>
  <si>
    <t>Executie utilități și amenajare parcare și loc de joacă</t>
  </si>
  <si>
    <t>Modernizare și extindere iluminat public - bloc 6UL</t>
  </si>
  <si>
    <t>Curs euro 20.05.2026</t>
  </si>
  <si>
    <t>Nr.1691/20 mai 2026</t>
  </si>
</sst>
</file>

<file path=xl/styles.xml><?xml version="1.0" encoding="utf-8"?>
<styleSheet xmlns="http://schemas.openxmlformats.org/spreadsheetml/2006/main">
  <numFmts count="1">
    <numFmt numFmtId="164" formatCode="0.0000"/>
  </numFmts>
  <fonts count="23">
    <font>
      <sz val="10"/>
      <name val="Arial"/>
      <charset val="238"/>
    </font>
    <font>
      <sz val="10"/>
      <name val="Arial"/>
      <family val="2"/>
      <charset val="238"/>
    </font>
    <font>
      <b/>
      <sz val="10"/>
      <name val="Arial"/>
      <family val="2"/>
    </font>
    <font>
      <b/>
      <i/>
      <sz val="10"/>
      <name val="Arial"/>
      <family val="2"/>
    </font>
    <font>
      <sz val="8"/>
      <name val="Arial"/>
      <family val="2"/>
      <charset val="238"/>
    </font>
    <font>
      <sz val="10"/>
      <name val="Arial"/>
      <family val="2"/>
    </font>
    <font>
      <b/>
      <i/>
      <sz val="8"/>
      <name val="Arial"/>
      <family val="2"/>
    </font>
    <font>
      <b/>
      <sz val="8"/>
      <name val="Arial"/>
      <family val="2"/>
    </font>
    <font>
      <b/>
      <sz val="14"/>
      <name val="Arial"/>
      <family val="2"/>
    </font>
    <font>
      <sz val="12"/>
      <name val="Arial"/>
      <family val="2"/>
    </font>
    <font>
      <i/>
      <sz val="10"/>
      <name val="Arial"/>
      <family val="2"/>
      <charset val="238"/>
    </font>
    <font>
      <sz val="10"/>
      <name val="Arial"/>
      <family val="2"/>
      <charset val="238"/>
    </font>
    <font>
      <sz val="9"/>
      <name val="Arial"/>
      <family val="2"/>
    </font>
    <font>
      <b/>
      <sz val="10"/>
      <name val="Arial"/>
      <family val="2"/>
      <charset val="238"/>
    </font>
    <font>
      <b/>
      <i/>
      <sz val="10"/>
      <name val="Arial"/>
      <family val="2"/>
      <charset val="238"/>
    </font>
    <font>
      <b/>
      <sz val="12"/>
      <name val="Arial"/>
      <family val="2"/>
      <charset val="238"/>
    </font>
    <font>
      <u/>
      <sz val="10"/>
      <color theme="11"/>
      <name val="Arial"/>
      <family val="2"/>
      <charset val="238"/>
    </font>
    <font>
      <sz val="10"/>
      <color rgb="FFFF0000"/>
      <name val="Arial"/>
      <family val="2"/>
    </font>
    <font>
      <b/>
      <sz val="10"/>
      <color theme="1"/>
      <name val="Arial"/>
      <family val="2"/>
    </font>
    <font>
      <sz val="10"/>
      <color rgb="FF008000"/>
      <name val="Courier New"/>
      <family val="3"/>
      <charset val="238"/>
    </font>
    <font>
      <sz val="10"/>
      <color theme="1"/>
      <name val="Arial"/>
      <family val="2"/>
      <charset val="238"/>
    </font>
    <font>
      <u/>
      <sz val="10"/>
      <color theme="11"/>
      <name val="Arial"/>
      <family val="2"/>
      <charset val="238"/>
    </font>
    <font>
      <b/>
      <sz val="12"/>
      <color theme="1"/>
      <name val="Arial"/>
      <family val="2"/>
    </font>
  </fonts>
  <fills count="15">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indexed="15"/>
        <bgColor indexed="64"/>
      </patternFill>
    </fill>
    <fill>
      <patternFill patternType="solid">
        <fgColor indexed="55"/>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34998626667073579"/>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FFC000"/>
        <bgColor indexed="64"/>
      </patternFill>
    </fill>
    <fill>
      <patternFill patternType="solid">
        <fgColor theme="4" tint="0.59999389629810485"/>
        <bgColor indexed="64"/>
      </patternFill>
    </fill>
    <fill>
      <patternFill patternType="solid">
        <fgColor theme="8"/>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16" fillId="0" borderId="0" applyNumberFormat="0" applyFill="0" applyBorder="0" applyAlignment="0" applyProtection="0">
      <alignment vertical="top"/>
      <protection locked="0"/>
    </xf>
    <xf numFmtId="0" fontId="1" fillId="0" borderId="0"/>
  </cellStyleXfs>
  <cellXfs count="155">
    <xf numFmtId="0" fontId="0" fillId="0" borderId="0" xfId="0"/>
    <xf numFmtId="0" fontId="1" fillId="0" borderId="1" xfId="2" applyBorder="1"/>
    <xf numFmtId="0" fontId="3" fillId="0" borderId="1" xfId="2" applyFont="1" applyBorder="1"/>
    <xf numFmtId="0" fontId="1" fillId="2" borderId="1" xfId="2" applyFill="1" applyBorder="1"/>
    <xf numFmtId="0" fontId="3" fillId="2" borderId="1" xfId="2" applyFont="1" applyFill="1" applyBorder="1"/>
    <xf numFmtId="0" fontId="1" fillId="0" borderId="1" xfId="2" applyFont="1" applyBorder="1"/>
    <xf numFmtId="0" fontId="3" fillId="0" borderId="1" xfId="0" applyFont="1" applyBorder="1"/>
    <xf numFmtId="0" fontId="3" fillId="2" borderId="1" xfId="0" applyFont="1" applyFill="1" applyBorder="1"/>
    <xf numFmtId="0" fontId="1" fillId="2" borderId="1" xfId="2" applyFont="1" applyFill="1" applyBorder="1"/>
    <xf numFmtId="0" fontId="2" fillId="2" borderId="1" xfId="2" applyFont="1" applyFill="1" applyBorder="1"/>
    <xf numFmtId="0" fontId="3" fillId="0" borderId="1" xfId="2" applyFont="1" applyFill="1" applyBorder="1"/>
    <xf numFmtId="0" fontId="1" fillId="3" borderId="1" xfId="2" applyFont="1" applyFill="1" applyBorder="1"/>
    <xf numFmtId="0" fontId="1" fillId="3" borderId="1" xfId="2" applyFill="1" applyBorder="1"/>
    <xf numFmtId="0" fontId="3" fillId="3" borderId="1" xfId="2" applyFont="1" applyFill="1" applyBorder="1"/>
    <xf numFmtId="0" fontId="1" fillId="4" borderId="1" xfId="2" applyFill="1" applyBorder="1"/>
    <xf numFmtId="0" fontId="3" fillId="5" borderId="1" xfId="2" applyFont="1" applyFill="1" applyBorder="1"/>
    <xf numFmtId="0" fontId="1" fillId="6" borderId="1" xfId="2" applyFill="1" applyBorder="1"/>
    <xf numFmtId="0" fontId="3" fillId="6" borderId="1" xfId="0" applyFont="1" applyFill="1" applyBorder="1"/>
    <xf numFmtId="0" fontId="5" fillId="6" borderId="1" xfId="2" applyFont="1" applyFill="1" applyBorder="1"/>
    <xf numFmtId="0" fontId="5" fillId="0" borderId="1" xfId="2" applyFont="1" applyBorder="1"/>
    <xf numFmtId="0" fontId="5" fillId="2" borderId="1" xfId="2" applyFont="1" applyFill="1" applyBorder="1"/>
    <xf numFmtId="0" fontId="1" fillId="7" borderId="1" xfId="2" applyFill="1" applyBorder="1"/>
    <xf numFmtId="0" fontId="3" fillId="7" borderId="1" xfId="2" applyFont="1" applyFill="1" applyBorder="1"/>
    <xf numFmtId="0" fontId="0" fillId="0" borderId="1" xfId="0" applyBorder="1"/>
    <xf numFmtId="0" fontId="2" fillId="8" borderId="1" xfId="2" applyFont="1" applyFill="1" applyBorder="1"/>
    <xf numFmtId="0" fontId="5" fillId="8" borderId="1" xfId="0" applyFont="1" applyFill="1" applyBorder="1"/>
    <xf numFmtId="0" fontId="2" fillId="8" borderId="1" xfId="0" applyFont="1" applyFill="1" applyBorder="1"/>
    <xf numFmtId="0" fontId="5" fillId="7" borderId="1" xfId="2" applyFont="1" applyFill="1" applyBorder="1"/>
    <xf numFmtId="0" fontId="0" fillId="7" borderId="1" xfId="0" applyFill="1" applyBorder="1"/>
    <xf numFmtId="0" fontId="2" fillId="7" borderId="1" xfId="0" applyFont="1" applyFill="1" applyBorder="1"/>
    <xf numFmtId="0" fontId="2" fillId="0" borderId="1" xfId="0" applyFont="1" applyBorder="1"/>
    <xf numFmtId="0" fontId="0" fillId="0" borderId="1" xfId="0" applyFill="1" applyBorder="1"/>
    <xf numFmtId="0" fontId="2" fillId="0" borderId="1" xfId="0" applyFont="1" applyFill="1" applyBorder="1"/>
    <xf numFmtId="0" fontId="3" fillId="9" borderId="1" xfId="2" applyFont="1" applyFill="1" applyBorder="1"/>
    <xf numFmtId="0" fontId="2" fillId="9" borderId="1" xfId="0" applyFont="1" applyFill="1" applyBorder="1"/>
    <xf numFmtId="0" fontId="1" fillId="0" borderId="1" xfId="2" applyFill="1" applyBorder="1"/>
    <xf numFmtId="0" fontId="3" fillId="8" borderId="1" xfId="0" applyFont="1" applyFill="1" applyBorder="1"/>
    <xf numFmtId="0" fontId="3" fillId="10" borderId="1" xfId="2" applyFont="1" applyFill="1" applyBorder="1"/>
    <xf numFmtId="0" fontId="1" fillId="11" borderId="1" xfId="2" applyFill="1" applyBorder="1"/>
    <xf numFmtId="0" fontId="3" fillId="11" borderId="1" xfId="2" applyFont="1" applyFill="1" applyBorder="1"/>
    <xf numFmtId="0" fontId="0" fillId="11" borderId="1" xfId="0" applyFill="1" applyBorder="1"/>
    <xf numFmtId="0" fontId="5" fillId="0" borderId="1" xfId="2" applyFont="1" applyFill="1" applyBorder="1"/>
    <xf numFmtId="0" fontId="5" fillId="3" borderId="1" xfId="2" applyFont="1" applyFill="1" applyBorder="1"/>
    <xf numFmtId="0" fontId="3" fillId="6" borderId="1" xfId="2" applyFont="1" applyFill="1" applyBorder="1"/>
    <xf numFmtId="0" fontId="2" fillId="6" borderId="1" xfId="0" applyFont="1" applyFill="1" applyBorder="1"/>
    <xf numFmtId="0" fontId="1" fillId="8" borderId="1" xfId="2" applyFill="1" applyBorder="1"/>
    <xf numFmtId="0" fontId="3" fillId="8" borderId="1" xfId="2" applyFont="1" applyFill="1" applyBorder="1"/>
    <xf numFmtId="0" fontId="5" fillId="0" borderId="1" xfId="0" applyFont="1" applyBorder="1"/>
    <xf numFmtId="0" fontId="0" fillId="6" borderId="1" xfId="0" applyFill="1" applyBorder="1"/>
    <xf numFmtId="0" fontId="17" fillId="8" borderId="1" xfId="0" applyFont="1" applyFill="1" applyBorder="1"/>
    <xf numFmtId="0" fontId="0" fillId="0" borderId="0" xfId="0" applyBorder="1"/>
    <xf numFmtId="0" fontId="5" fillId="0" borderId="0" xfId="2" applyFont="1" applyAlignment="1">
      <alignment wrapText="1"/>
    </xf>
    <xf numFmtId="0" fontId="5" fillId="8" borderId="1" xfId="2" applyFont="1" applyFill="1" applyBorder="1"/>
    <xf numFmtId="0" fontId="0" fillId="8" borderId="1" xfId="0" applyFill="1" applyBorder="1"/>
    <xf numFmtId="0" fontId="18" fillId="8" borderId="1" xfId="0" applyFont="1" applyFill="1" applyBorder="1"/>
    <xf numFmtId="0" fontId="1" fillId="12" borderId="1" xfId="2" applyFont="1" applyFill="1" applyBorder="1"/>
    <xf numFmtId="0" fontId="3" fillId="12" borderId="1" xfId="0" applyFont="1" applyFill="1" applyBorder="1"/>
    <xf numFmtId="0" fontId="2" fillId="12" borderId="1" xfId="0" applyFont="1" applyFill="1" applyBorder="1"/>
    <xf numFmtId="0" fontId="2" fillId="8" borderId="1" xfId="2" applyFont="1" applyFill="1" applyBorder="1" applyAlignment="1">
      <alignment horizontal="center"/>
    </xf>
    <xf numFmtId="0" fontId="5" fillId="13" borderId="1" xfId="0" applyFont="1" applyFill="1" applyBorder="1"/>
    <xf numFmtId="0" fontId="7" fillId="8" borderId="1" xfId="2" applyFont="1" applyFill="1" applyBorder="1" applyAlignment="1">
      <alignment horizontal="center" vertical="center"/>
    </xf>
    <xf numFmtId="0" fontId="6" fillId="8" borderId="1" xfId="0" applyFont="1" applyFill="1" applyBorder="1" applyAlignment="1">
      <alignment horizontal="center" vertical="center" wrapText="1"/>
    </xf>
    <xf numFmtId="0" fontId="7" fillId="8" borderId="1" xfId="0" applyFont="1" applyFill="1" applyBorder="1" applyAlignment="1">
      <alignment horizontal="center" vertical="center" wrapText="1"/>
    </xf>
    <xf numFmtId="0" fontId="3" fillId="12" borderId="1" xfId="2" applyFont="1" applyFill="1" applyBorder="1"/>
    <xf numFmtId="0" fontId="5" fillId="0" borderId="0" xfId="0" applyFont="1" applyBorder="1" applyAlignment="1"/>
    <xf numFmtId="0" fontId="19" fillId="0" borderId="0" xfId="0" applyFont="1"/>
    <xf numFmtId="0" fontId="10" fillId="6" borderId="1" xfId="2" applyFont="1" applyFill="1" applyBorder="1"/>
    <xf numFmtId="0" fontId="11" fillId="6" borderId="1" xfId="0" applyFont="1" applyFill="1" applyBorder="1"/>
    <xf numFmtId="0" fontId="11" fillId="0" borderId="1" xfId="2" applyFont="1" applyFill="1" applyBorder="1"/>
    <xf numFmtId="0" fontId="11" fillId="11" borderId="1" xfId="2" applyFont="1" applyFill="1" applyBorder="1"/>
    <xf numFmtId="49" fontId="11" fillId="0" borderId="1" xfId="2" applyNumberFormat="1" applyFont="1" applyBorder="1"/>
    <xf numFmtId="0" fontId="11" fillId="0" borderId="1" xfId="2" applyFont="1" applyBorder="1"/>
    <xf numFmtId="0" fontId="11" fillId="6" borderId="1" xfId="2" applyFont="1" applyFill="1" applyBorder="1"/>
    <xf numFmtId="0" fontId="7" fillId="8" borderId="1" xfId="2" applyFont="1" applyFill="1" applyBorder="1" applyAlignment="1">
      <alignment horizontal="center" vertical="center" wrapText="1"/>
    </xf>
    <xf numFmtId="10" fontId="5" fillId="13" borderId="0" xfId="0" applyNumberFormat="1" applyFont="1" applyFill="1" applyBorder="1"/>
    <xf numFmtId="0" fontId="17" fillId="8" borderId="0" xfId="0" applyFont="1" applyFill="1" applyBorder="1"/>
    <xf numFmtId="0" fontId="5" fillId="0" borderId="1" xfId="0" applyFont="1" applyFill="1" applyBorder="1"/>
    <xf numFmtId="0" fontId="2" fillId="11" borderId="1" xfId="0" applyFont="1" applyFill="1" applyBorder="1"/>
    <xf numFmtId="0" fontId="12" fillId="6" borderId="1" xfId="2" applyFont="1" applyFill="1" applyBorder="1"/>
    <xf numFmtId="0" fontId="5" fillId="11" borderId="1" xfId="2" applyFont="1" applyFill="1" applyBorder="1"/>
    <xf numFmtId="0" fontId="5" fillId="6" borderId="1" xfId="2" applyFont="1" applyFill="1" applyBorder="1" applyAlignment="1">
      <alignment wrapText="1"/>
    </xf>
    <xf numFmtId="0" fontId="17" fillId="0" borderId="1" xfId="0" applyFont="1" applyBorder="1"/>
    <xf numFmtId="0" fontId="9" fillId="0" borderId="0" xfId="0" applyFont="1" applyAlignment="1">
      <alignment wrapText="1"/>
    </xf>
    <xf numFmtId="0" fontId="13" fillId="6" borderId="1" xfId="2" applyFont="1" applyFill="1" applyBorder="1"/>
    <xf numFmtId="0" fontId="13" fillId="6" borderId="1" xfId="0" applyFont="1" applyFill="1" applyBorder="1"/>
    <xf numFmtId="0" fontId="5" fillId="0" borderId="1" xfId="2" applyFont="1" applyBorder="1" applyAlignment="1">
      <alignment wrapText="1"/>
    </xf>
    <xf numFmtId="49" fontId="5" fillId="0" borderId="1" xfId="2" applyNumberFormat="1" applyFont="1" applyBorder="1"/>
    <xf numFmtId="1" fontId="3" fillId="0" borderId="1" xfId="2" applyNumberFormat="1" applyFont="1" applyBorder="1"/>
    <xf numFmtId="1" fontId="3" fillId="11" borderId="1" xfId="2" applyNumberFormat="1" applyFont="1" applyFill="1" applyBorder="1"/>
    <xf numFmtId="0" fontId="13" fillId="0" borderId="1" xfId="2" applyFont="1" applyBorder="1"/>
    <xf numFmtId="0" fontId="11" fillId="2" borderId="1" xfId="2" applyFont="1" applyFill="1" applyBorder="1"/>
    <xf numFmtId="1" fontId="3" fillId="0" borderId="1" xfId="2" applyNumberFormat="1" applyFont="1" applyFill="1" applyBorder="1"/>
    <xf numFmtId="1" fontId="3" fillId="2" borderId="1" xfId="2" applyNumberFormat="1" applyFont="1" applyFill="1" applyBorder="1"/>
    <xf numFmtId="1" fontId="3" fillId="8" borderId="1" xfId="2" applyNumberFormat="1" applyFont="1" applyFill="1" applyBorder="1"/>
    <xf numFmtId="1" fontId="3" fillId="7" borderId="1" xfId="2" applyNumberFormat="1" applyFont="1" applyFill="1" applyBorder="1"/>
    <xf numFmtId="0" fontId="13" fillId="7" borderId="1" xfId="2" applyFont="1" applyFill="1" applyBorder="1"/>
    <xf numFmtId="0" fontId="13" fillId="11" borderId="1" xfId="2" applyFont="1" applyFill="1" applyBorder="1"/>
    <xf numFmtId="0" fontId="5" fillId="6" borderId="1" xfId="0" applyFont="1" applyFill="1" applyBorder="1"/>
    <xf numFmtId="0" fontId="13" fillId="7" borderId="1" xfId="0" applyFont="1" applyFill="1" applyBorder="1"/>
    <xf numFmtId="49" fontId="11" fillId="11" borderId="1" xfId="2" applyNumberFormat="1" applyFont="1" applyFill="1" applyBorder="1"/>
    <xf numFmtId="1" fontId="13" fillId="2" borderId="1" xfId="2" applyNumberFormat="1" applyFont="1" applyFill="1" applyBorder="1"/>
    <xf numFmtId="0" fontId="10" fillId="0" borderId="1" xfId="2" applyFont="1" applyBorder="1"/>
    <xf numFmtId="0" fontId="11" fillId="0" borderId="1" xfId="0" applyFont="1" applyBorder="1"/>
    <xf numFmtId="1" fontId="3" fillId="4" borderId="1" xfId="2" applyNumberFormat="1" applyFont="1" applyFill="1" applyBorder="1"/>
    <xf numFmtId="0" fontId="20" fillId="0" borderId="1" xfId="2" applyFont="1" applyFill="1" applyBorder="1"/>
    <xf numFmtId="0" fontId="20" fillId="6" borderId="1" xfId="2" applyFont="1" applyFill="1" applyBorder="1" applyAlignment="1">
      <alignment wrapText="1"/>
    </xf>
    <xf numFmtId="0" fontId="20" fillId="0" borderId="1" xfId="2" applyFont="1" applyBorder="1" applyAlignment="1">
      <alignment wrapText="1"/>
    </xf>
    <xf numFmtId="0" fontId="14" fillId="6" borderId="1" xfId="0" applyFont="1" applyFill="1" applyBorder="1"/>
    <xf numFmtId="0" fontId="20" fillId="8" borderId="1" xfId="2" applyFont="1" applyFill="1" applyBorder="1" applyAlignment="1">
      <alignment wrapText="1"/>
    </xf>
    <xf numFmtId="0" fontId="20" fillId="6" borderId="1" xfId="2" applyFont="1" applyFill="1" applyBorder="1" applyAlignment="1">
      <alignment horizontal="left" vertical="center" wrapText="1"/>
    </xf>
    <xf numFmtId="2" fontId="5" fillId="0" borderId="1" xfId="2" applyNumberFormat="1" applyFont="1" applyFill="1" applyBorder="1" applyAlignment="1">
      <alignment wrapText="1"/>
    </xf>
    <xf numFmtId="0" fontId="14" fillId="6" borderId="1" xfId="2" applyFont="1" applyFill="1" applyBorder="1"/>
    <xf numFmtId="0" fontId="11" fillId="0" borderId="1" xfId="2" applyFont="1" applyFill="1" applyBorder="1" applyAlignment="1">
      <alignment wrapText="1"/>
    </xf>
    <xf numFmtId="164" fontId="17" fillId="8" borderId="1" xfId="0" applyNumberFormat="1" applyFont="1" applyFill="1" applyBorder="1"/>
    <xf numFmtId="1" fontId="0" fillId="0" borderId="0" xfId="0" applyNumberFormat="1"/>
    <xf numFmtId="2" fontId="1" fillId="0" borderId="1" xfId="2" applyNumberFormat="1" applyFill="1" applyBorder="1" applyAlignment="1">
      <alignment wrapText="1"/>
    </xf>
    <xf numFmtId="0" fontId="10" fillId="0" borderId="1" xfId="2" applyFont="1" applyFill="1" applyBorder="1"/>
    <xf numFmtId="0" fontId="11" fillId="0" borderId="1" xfId="0" applyFont="1" applyFill="1" applyBorder="1"/>
    <xf numFmtId="0" fontId="1" fillId="0" borderId="1" xfId="2" applyFill="1" applyBorder="1" applyAlignment="1">
      <alignment wrapText="1"/>
    </xf>
    <xf numFmtId="0" fontId="0" fillId="14" borderId="1" xfId="0" applyFill="1" applyBorder="1"/>
    <xf numFmtId="4" fontId="3" fillId="6" borderId="1" xfId="0" applyNumberFormat="1" applyFont="1" applyFill="1" applyBorder="1"/>
    <xf numFmtId="0" fontId="21" fillId="0" borderId="0" xfId="1" applyFont="1" applyAlignment="1" applyProtection="1"/>
    <xf numFmtId="0" fontId="11" fillId="0" borderId="1" xfId="2" applyFont="1" applyFill="1" applyBorder="1" applyAlignment="1">
      <alignment vertical="center"/>
    </xf>
    <xf numFmtId="0" fontId="0" fillId="0" borderId="1" xfId="0" applyBorder="1" applyAlignment="1"/>
    <xf numFmtId="3" fontId="0" fillId="0" borderId="1" xfId="0" applyNumberFormat="1" applyBorder="1" applyAlignment="1">
      <alignment horizontal="center" vertical="center" wrapText="1"/>
    </xf>
    <xf numFmtId="1" fontId="2" fillId="8" borderId="1" xfId="2" applyNumberFormat="1" applyFont="1" applyFill="1" applyBorder="1" applyAlignment="1">
      <alignment horizontal="center" vertical="center"/>
    </xf>
    <xf numFmtId="1" fontId="2" fillId="8" borderId="1" xfId="0" applyNumberFormat="1" applyFont="1" applyFill="1" applyBorder="1" applyAlignment="1">
      <alignment horizontal="center" vertical="center"/>
    </xf>
    <xf numFmtId="0" fontId="2" fillId="8" borderId="1" xfId="0" applyFont="1" applyFill="1" applyBorder="1" applyAlignment="1">
      <alignment horizontal="center" vertical="center"/>
    </xf>
    <xf numFmtId="10" fontId="2" fillId="8" borderId="1" xfId="2" applyNumberFormat="1" applyFont="1" applyFill="1" applyBorder="1" applyAlignment="1">
      <alignment horizontal="center" vertical="center"/>
    </xf>
    <xf numFmtId="1" fontId="5" fillId="13" borderId="1" xfId="0" applyNumberFormat="1" applyFont="1" applyFill="1" applyBorder="1" applyAlignment="1">
      <alignment horizontal="center"/>
    </xf>
    <xf numFmtId="3" fontId="3" fillId="10" borderId="1" xfId="0" applyNumberFormat="1" applyFont="1" applyFill="1" applyBorder="1"/>
    <xf numFmtId="3" fontId="3" fillId="10" borderId="1" xfId="2" applyNumberFormat="1" applyFont="1" applyFill="1" applyBorder="1"/>
    <xf numFmtId="3" fontId="2" fillId="10" borderId="1" xfId="0" applyNumberFormat="1" applyFont="1" applyFill="1" applyBorder="1"/>
    <xf numFmtId="3" fontId="13" fillId="10" borderId="1" xfId="2" applyNumberFormat="1" applyFont="1" applyFill="1" applyBorder="1"/>
    <xf numFmtId="2" fontId="11" fillId="0" borderId="1" xfId="2" applyNumberFormat="1" applyFont="1" applyFill="1" applyBorder="1" applyAlignment="1">
      <alignment wrapText="1"/>
    </xf>
    <xf numFmtId="0" fontId="5" fillId="11" borderId="1" xfId="0" applyFont="1" applyFill="1" applyBorder="1"/>
    <xf numFmtId="0" fontId="3" fillId="0" borderId="1" xfId="2" applyFont="1" applyFill="1" applyBorder="1" applyAlignment="1">
      <alignment vertical="center"/>
    </xf>
    <xf numFmtId="0" fontId="3" fillId="0" borderId="1" xfId="2" applyFont="1" applyBorder="1" applyAlignment="1">
      <alignment vertical="center"/>
    </xf>
    <xf numFmtId="0" fontId="5" fillId="11" borderId="1" xfId="2" applyFont="1" applyFill="1" applyBorder="1" applyAlignment="1">
      <alignment wrapText="1"/>
    </xf>
    <xf numFmtId="0" fontId="5" fillId="7" borderId="1" xfId="2" applyFont="1" applyFill="1" applyBorder="1" applyAlignment="1">
      <alignment wrapText="1"/>
    </xf>
    <xf numFmtId="0" fontId="1" fillId="7" borderId="1" xfId="2" applyFont="1" applyFill="1" applyBorder="1"/>
    <xf numFmtId="0" fontId="1" fillId="6" borderId="1" xfId="2" applyFont="1" applyFill="1" applyBorder="1"/>
    <xf numFmtId="0" fontId="1" fillId="0" borderId="1" xfId="2" applyFont="1" applyFill="1" applyBorder="1" applyAlignment="1">
      <alignment wrapText="1"/>
    </xf>
    <xf numFmtId="0" fontId="3" fillId="0" borderId="1" xfId="0" applyFont="1" applyFill="1" applyBorder="1"/>
    <xf numFmtId="4" fontId="3" fillId="8" borderId="1" xfId="0" applyNumberFormat="1" applyFont="1" applyFill="1" applyBorder="1"/>
    <xf numFmtId="49" fontId="1" fillId="0" borderId="1" xfId="2" applyNumberFormat="1" applyFont="1" applyBorder="1"/>
    <xf numFmtId="0" fontId="1" fillId="11" borderId="1" xfId="2" applyFont="1" applyFill="1" applyBorder="1"/>
    <xf numFmtId="0" fontId="2" fillId="8" borderId="0" xfId="2" applyFont="1" applyFill="1" applyBorder="1" applyAlignment="1">
      <alignment horizontal="center"/>
    </xf>
    <xf numFmtId="10" fontId="2" fillId="8" borderId="0" xfId="2" applyNumberFormat="1" applyFont="1" applyFill="1" applyBorder="1" applyAlignment="1">
      <alignment horizontal="center" vertical="center"/>
    </xf>
    <xf numFmtId="0" fontId="22" fillId="0" borderId="0" xfId="2" applyFont="1" applyAlignment="1">
      <alignment horizontal="center"/>
    </xf>
    <xf numFmtId="0" fontId="8" fillId="0" borderId="0" xfId="2" applyFont="1" applyAlignment="1">
      <alignment horizontal="center"/>
    </xf>
    <xf numFmtId="0" fontId="2" fillId="0" borderId="2" xfId="2" applyFont="1" applyBorder="1" applyAlignment="1">
      <alignment horizontal="right"/>
    </xf>
    <xf numFmtId="0" fontId="15" fillId="0" borderId="0" xfId="0" applyFont="1" applyAlignment="1">
      <alignment horizontal="center"/>
    </xf>
    <xf numFmtId="0" fontId="15" fillId="0" borderId="0" xfId="0" applyFont="1" applyAlignment="1">
      <alignment horizontal="center" wrapText="1"/>
    </xf>
    <xf numFmtId="0" fontId="0" fillId="0" borderId="0" xfId="0" applyAlignment="1">
      <alignment horizontal="center"/>
    </xf>
  </cellXfs>
  <cellStyles count="3">
    <cellStyle name="Hyperlink parcurs" xfId="1" builtinId="9"/>
    <cellStyle name="Normal" xfId="0" builtinId="0"/>
    <cellStyle name="Normal_Foaie1"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lang val="ro-RO"/>
  <c:chart>
    <c:title>
      <c:tx>
        <c:rich>
          <a:bodyPr/>
          <a:lstStyle/>
          <a:p>
            <a:pPr>
              <a:defRPr/>
            </a:pPr>
            <a:r>
              <a:rPr lang="ro-RO" baseline="0"/>
              <a:t>Proiectul b</a:t>
            </a:r>
            <a:r>
              <a:rPr lang="en-US" baseline="0"/>
              <a:t>ugetul local</a:t>
            </a:r>
            <a:r>
              <a:rPr lang="ro-RO" baseline="0"/>
              <a:t> rectificat mai </a:t>
            </a:r>
            <a:r>
              <a:rPr lang="en-US" baseline="0"/>
              <a:t>20</a:t>
            </a:r>
            <a:r>
              <a:rPr lang="ro-RO" baseline="0"/>
              <a:t>26</a:t>
            </a:r>
            <a:endParaRPr lang="en-US"/>
          </a:p>
        </c:rich>
      </c:tx>
      <c:layout/>
    </c:title>
    <c:plotArea>
      <c:layout>
        <c:manualLayout>
          <c:layoutTarget val="inner"/>
          <c:xMode val="edge"/>
          <c:yMode val="edge"/>
          <c:x val="3.7901227158316793E-2"/>
          <c:y val="0.32089644648291332"/>
          <c:w val="0.94171829621011593"/>
          <c:h val="0.53523110259223938"/>
        </c:manualLayout>
      </c:layout>
      <c:barChart>
        <c:barDir val="col"/>
        <c:grouping val="clustered"/>
        <c:ser>
          <c:idx val="0"/>
          <c:order val="0"/>
          <c:tx>
            <c:strRef>
              <c:f>Foaie1!$A$381</c:f>
              <c:strCache>
                <c:ptCount val="1"/>
                <c:pt idx="0">
                  <c:v>Cheltuieli de personal</c:v>
                </c:pt>
              </c:strCache>
            </c:strRef>
          </c:tx>
          <c:val>
            <c:numRef>
              <c:f>Foaie1!$B$381</c:f>
              <c:numCache>
                <c:formatCode>0</c:formatCode>
                <c:ptCount val="1"/>
                <c:pt idx="0">
                  <c:v>2938</c:v>
                </c:pt>
              </c:numCache>
            </c:numRef>
          </c:val>
        </c:ser>
        <c:ser>
          <c:idx val="1"/>
          <c:order val="1"/>
          <c:tx>
            <c:strRef>
              <c:f>Foaie1!$A$382</c:f>
              <c:strCache>
                <c:ptCount val="1"/>
                <c:pt idx="0">
                  <c:v>Bunuri si servicii</c:v>
                </c:pt>
              </c:strCache>
            </c:strRef>
          </c:tx>
          <c:val>
            <c:numRef>
              <c:f>Foaie1!$B$382</c:f>
              <c:numCache>
                <c:formatCode>0</c:formatCode>
                <c:ptCount val="1"/>
                <c:pt idx="0">
                  <c:v>2108</c:v>
                </c:pt>
              </c:numCache>
            </c:numRef>
          </c:val>
        </c:ser>
        <c:ser>
          <c:idx val="2"/>
          <c:order val="2"/>
          <c:tx>
            <c:strRef>
              <c:f>Foaie1!$A$383</c:f>
              <c:strCache>
                <c:ptCount val="1"/>
                <c:pt idx="0">
                  <c:v>Asistenta sociala</c:v>
                </c:pt>
              </c:strCache>
            </c:strRef>
          </c:tx>
          <c:val>
            <c:numRef>
              <c:f>Foaie1!$B$383</c:f>
              <c:numCache>
                <c:formatCode>General</c:formatCode>
                <c:ptCount val="1"/>
                <c:pt idx="0">
                  <c:v>652</c:v>
                </c:pt>
              </c:numCache>
            </c:numRef>
          </c:val>
        </c:ser>
        <c:ser>
          <c:idx val="3"/>
          <c:order val="3"/>
          <c:tx>
            <c:strRef>
              <c:f>Foaie1!$A$384</c:f>
              <c:strCache>
                <c:ptCount val="1"/>
                <c:pt idx="0">
                  <c:v>Burse</c:v>
                </c:pt>
              </c:strCache>
            </c:strRef>
          </c:tx>
          <c:val>
            <c:numRef>
              <c:f>Foaie1!$B$384</c:f>
              <c:numCache>
                <c:formatCode>General</c:formatCode>
                <c:ptCount val="1"/>
                <c:pt idx="0">
                  <c:v>0</c:v>
                </c:pt>
              </c:numCache>
            </c:numRef>
          </c:val>
        </c:ser>
        <c:ser>
          <c:idx val="4"/>
          <c:order val="4"/>
          <c:tx>
            <c:strRef>
              <c:f>Foaie1!$A$385</c:f>
              <c:strCache>
                <c:ptCount val="1"/>
                <c:pt idx="0">
                  <c:v>Alte cheltuieli</c:v>
                </c:pt>
              </c:strCache>
            </c:strRef>
          </c:tx>
          <c:val>
            <c:numRef>
              <c:f>Foaie1!$B$385</c:f>
              <c:numCache>
                <c:formatCode>General</c:formatCode>
                <c:ptCount val="1"/>
                <c:pt idx="0">
                  <c:v>630</c:v>
                </c:pt>
              </c:numCache>
            </c:numRef>
          </c:val>
        </c:ser>
        <c:ser>
          <c:idx val="5"/>
          <c:order val="5"/>
          <c:tx>
            <c:strRef>
              <c:f>Foaie1!$A$388</c:f>
              <c:strCache>
                <c:ptCount val="1"/>
                <c:pt idx="0">
                  <c:v>Cheltuieli de capital</c:v>
                </c:pt>
              </c:strCache>
            </c:strRef>
          </c:tx>
          <c:val>
            <c:numRef>
              <c:f>Foaie1!$B$388</c:f>
              <c:numCache>
                <c:formatCode>0</c:formatCode>
                <c:ptCount val="1"/>
                <c:pt idx="0">
                  <c:v>27034</c:v>
                </c:pt>
              </c:numCache>
            </c:numRef>
          </c:val>
        </c:ser>
        <c:dLbls>
          <c:showVal val="1"/>
        </c:dLbls>
        <c:overlap val="-25"/>
        <c:axId val="174627456"/>
        <c:axId val="174645632"/>
      </c:barChart>
      <c:catAx>
        <c:axId val="174627456"/>
        <c:scaling>
          <c:orientation val="minMax"/>
        </c:scaling>
        <c:axPos val="b"/>
        <c:numFmt formatCode="General" sourceLinked="1"/>
        <c:majorTickMark val="none"/>
        <c:tickLblPos val="nextTo"/>
        <c:crossAx val="174645632"/>
        <c:crosses val="autoZero"/>
        <c:auto val="1"/>
        <c:lblAlgn val="ctr"/>
        <c:lblOffset val="100"/>
      </c:catAx>
      <c:valAx>
        <c:axId val="174645632"/>
        <c:scaling>
          <c:orientation val="minMax"/>
        </c:scaling>
        <c:delete val="1"/>
        <c:axPos val="l"/>
        <c:numFmt formatCode="0" sourceLinked="1"/>
        <c:tickLblPos val="none"/>
        <c:crossAx val="174627456"/>
        <c:crosses val="autoZero"/>
        <c:crossBetween val="between"/>
      </c:valAx>
    </c:plotArea>
    <c:legend>
      <c:legendPos val="t"/>
      <c:layout/>
    </c:legend>
    <c:plotVisOnly val="1"/>
    <c:dispBlanksAs val="zero"/>
  </c:chart>
  <c:printSettings>
    <c:headerFooter/>
    <c:pageMargins b="0.75000000000000777" l="0.70000000000000062" r="0.70000000000000062" t="0.75000000000000777" header="0.30000000000000032" footer="0.30000000000000032"/>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133350</xdr:colOff>
      <xdr:row>393</xdr:row>
      <xdr:rowOff>38100</xdr:rowOff>
    </xdr:from>
    <xdr:to>
      <xdr:col>5</xdr:col>
      <xdr:colOff>114300</xdr:colOff>
      <xdr:row>411</xdr:row>
      <xdr:rowOff>19050</xdr:rowOff>
    </xdr:to>
    <xdr:graphicFrame macro="">
      <xdr:nvGraphicFramePr>
        <xdr:cNvPr id="310740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74839</xdr:colOff>
      <xdr:row>5</xdr:row>
      <xdr:rowOff>11905</xdr:rowOff>
    </xdr:from>
    <xdr:to>
      <xdr:col>7</xdr:col>
      <xdr:colOff>5954</xdr:colOff>
      <xdr:row>18</xdr:row>
      <xdr:rowOff>5557</xdr:rowOff>
    </xdr:to>
    <xdr:sp macro="" textlink="">
      <xdr:nvSpPr>
        <xdr:cNvPr id="4" name="TextBox 3"/>
        <xdr:cNvSpPr txBox="1"/>
      </xdr:nvSpPr>
      <xdr:spPr>
        <a:xfrm>
          <a:off x="74839" y="1256108"/>
          <a:ext cx="6187849" cy="523835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algn="l" defTabSz="914400" eaLnBrk="1" fontAlgn="auto" latinLnBrk="0" hangingPunct="1">
            <a:lnSpc>
              <a:spcPct val="100000"/>
            </a:lnSpc>
            <a:spcBef>
              <a:spcPts val="0"/>
            </a:spcBef>
            <a:spcAft>
              <a:spcPts val="0"/>
            </a:spcAft>
            <a:buClrTx/>
            <a:buSzTx/>
            <a:buFontTx/>
            <a:buNone/>
            <a:tabLst/>
            <a:defRPr/>
          </a:pPr>
          <a:r>
            <a:rPr lang="ro-RO" sz="1100">
              <a:solidFill>
                <a:schemeClr val="dk1"/>
              </a:solidFill>
              <a:latin typeface="Arial" pitchFamily="34" charset="0"/>
              <a:ea typeface="+mn-ea"/>
              <a:cs typeface="Arial" pitchFamily="34" charset="0"/>
            </a:rPr>
            <a:t>       </a:t>
          </a:r>
          <a:r>
            <a:rPr lang="it-IT" sz="1100">
              <a:solidFill>
                <a:schemeClr val="dk1"/>
              </a:solidFill>
              <a:latin typeface="Arial" pitchFamily="34" charset="0"/>
              <a:ea typeface="+mn-ea"/>
              <a:cs typeface="Arial" pitchFamily="34" charset="0"/>
            </a:rPr>
            <a:t>În conformitate cu prevederile Legii  nr</a:t>
          </a:r>
          <a:r>
            <a:rPr lang="ro-RO" sz="1100">
              <a:solidFill>
                <a:schemeClr val="dk1"/>
              </a:solidFill>
              <a:latin typeface="Arial" pitchFamily="34" charset="0"/>
              <a:ea typeface="+mn-ea"/>
              <a:cs typeface="Arial" pitchFamily="34" charset="0"/>
            </a:rPr>
            <a:t>.</a:t>
          </a:r>
          <a:r>
            <a:rPr lang="ro-RO" sz="1100">
              <a:solidFill>
                <a:sysClr val="windowText" lastClr="000000"/>
              </a:solidFill>
              <a:latin typeface="Arial" pitchFamily="34" charset="0"/>
              <a:ea typeface="+mn-ea"/>
              <a:cs typeface="Arial" pitchFamily="34" charset="0"/>
            </a:rPr>
            <a:t>43</a:t>
          </a:r>
          <a:r>
            <a:rPr lang="en-US" sz="1100">
              <a:solidFill>
                <a:sysClr val="windowText" lastClr="000000"/>
              </a:solidFill>
              <a:latin typeface="Arial" pitchFamily="34" charset="0"/>
              <a:ea typeface="+mn-ea"/>
              <a:cs typeface="Arial" pitchFamily="34" charset="0"/>
            </a:rPr>
            <a:t>/202</a:t>
          </a:r>
          <a:r>
            <a:rPr lang="ro-RO" sz="1100">
              <a:solidFill>
                <a:sysClr val="windowText" lastClr="000000"/>
              </a:solidFill>
              <a:latin typeface="Arial" pitchFamily="34" charset="0"/>
              <a:ea typeface="+mn-ea"/>
              <a:cs typeface="Arial" pitchFamily="34" charset="0"/>
            </a:rPr>
            <a:t>6</a:t>
          </a:r>
          <a:r>
            <a:rPr lang="en-US" sz="1100">
              <a:solidFill>
                <a:sysClr val="windowText" lastClr="000000"/>
              </a:solidFill>
              <a:latin typeface="Arial" pitchFamily="34" charset="0"/>
              <a:ea typeface="+mn-ea"/>
              <a:cs typeface="Arial" pitchFamily="34" charset="0"/>
            </a:rPr>
            <a:t> </a:t>
          </a:r>
          <a:r>
            <a:rPr lang="it-IT" sz="1100">
              <a:solidFill>
                <a:schemeClr val="dk1"/>
              </a:solidFill>
              <a:latin typeface="Arial" pitchFamily="34" charset="0"/>
              <a:ea typeface="+mn-ea"/>
              <a:cs typeface="Arial" pitchFamily="34" charset="0"/>
            </a:rPr>
            <a:t>privind bugetul de stat pe anul 20</a:t>
          </a:r>
          <a:r>
            <a:rPr lang="ro-RO" sz="1100">
              <a:solidFill>
                <a:schemeClr val="dk1"/>
              </a:solidFill>
              <a:latin typeface="Arial" pitchFamily="34" charset="0"/>
              <a:ea typeface="+mn-ea"/>
              <a:cs typeface="Arial" pitchFamily="34" charset="0"/>
            </a:rPr>
            <a:t>26, </a:t>
          </a:r>
          <a:r>
            <a:rPr lang="it-IT" sz="1100">
              <a:solidFill>
                <a:schemeClr val="dk1"/>
              </a:solidFill>
              <a:latin typeface="Arial" pitchFamily="34" charset="0"/>
              <a:ea typeface="+mn-ea"/>
              <a:cs typeface="Arial" pitchFamily="34" charset="0"/>
            </a:rPr>
            <a:t>a Legii finanţelor publice locale nr.273/2006 cu modificările şi completările  ulterioare, prevederile Legii nr.227/2015 privind Codul fiscal, H</a:t>
          </a:r>
          <a:r>
            <a:rPr lang="ro-RO" sz="1100">
              <a:solidFill>
                <a:schemeClr val="dk1"/>
              </a:solidFill>
              <a:latin typeface="Arial" pitchFamily="34" charset="0"/>
              <a:ea typeface="+mn-ea"/>
              <a:cs typeface="Arial" pitchFamily="34" charset="0"/>
            </a:rPr>
            <a:t>.</a:t>
          </a:r>
          <a:r>
            <a:rPr lang="it-IT" sz="1100">
              <a:solidFill>
                <a:schemeClr val="dk1"/>
              </a:solidFill>
              <a:latin typeface="Arial" pitchFamily="34" charset="0"/>
              <a:ea typeface="+mn-ea"/>
              <a:cs typeface="Arial" pitchFamily="34" charset="0"/>
            </a:rPr>
            <a:t>G</a:t>
          </a:r>
          <a:r>
            <a:rPr lang="ro-RO" sz="1100">
              <a:solidFill>
                <a:schemeClr val="dk1"/>
              </a:solidFill>
              <a:latin typeface="Arial" pitchFamily="34" charset="0"/>
              <a:ea typeface="+mn-ea"/>
              <a:cs typeface="Arial" pitchFamily="34" charset="0"/>
            </a:rPr>
            <a:t>.R.</a:t>
          </a:r>
          <a:r>
            <a:rPr lang="it-IT" sz="1100">
              <a:solidFill>
                <a:schemeClr val="dk1"/>
              </a:solidFill>
              <a:latin typeface="Arial" pitchFamily="34" charset="0"/>
              <a:ea typeface="+mn-ea"/>
              <a:cs typeface="Arial" pitchFamily="34" charset="0"/>
            </a:rPr>
            <a:t> nr.1/2016 privind normele de aplicare a Legii 227/2015 privind Codul fiscal</a:t>
          </a:r>
          <a:r>
            <a:rPr lang="it-IT" sz="1100" baseline="0">
              <a:solidFill>
                <a:schemeClr val="dk1"/>
              </a:solidFill>
              <a:latin typeface="Arial" pitchFamily="34" charset="0"/>
              <a:ea typeface="+mn-ea"/>
              <a:cs typeface="Arial" pitchFamily="34" charset="0"/>
            </a:rPr>
            <a:t>,</a:t>
          </a:r>
          <a:r>
            <a:rPr lang="ro-RO" sz="1100" baseline="0">
              <a:solidFill>
                <a:schemeClr val="dk1"/>
              </a:solidFill>
              <a:latin typeface="Arial" pitchFamily="34" charset="0"/>
              <a:ea typeface="+mn-ea"/>
              <a:cs typeface="Arial" pitchFamily="34" charset="0"/>
            </a:rPr>
            <a:t> a prevederilor Legii nr.153/2017 privind salarizarea personalului platiti din fonduri publice,</a:t>
          </a:r>
          <a:r>
            <a:rPr lang="it-IT" sz="1100" baseline="0">
              <a:solidFill>
                <a:schemeClr val="dk1"/>
              </a:solidFill>
              <a:latin typeface="Arial" pitchFamily="34" charset="0"/>
              <a:ea typeface="+mn-ea"/>
              <a:cs typeface="Arial" pitchFamily="34" charset="0"/>
            </a:rPr>
            <a:t> </a:t>
          </a:r>
          <a:r>
            <a:rPr lang="it-IT" sz="1100">
              <a:solidFill>
                <a:schemeClr val="dk1"/>
              </a:solidFill>
              <a:latin typeface="Arial" pitchFamily="34" charset="0"/>
              <a:ea typeface="+mn-ea"/>
              <a:cs typeface="Arial" pitchFamily="34" charset="0"/>
            </a:rPr>
            <a:t> Hotărârea Consiliului Local nr.</a:t>
          </a:r>
          <a:r>
            <a:rPr lang="ro-RO" sz="1100">
              <a:solidFill>
                <a:schemeClr val="dk1"/>
              </a:solidFill>
              <a:latin typeface="Arial" pitchFamily="34" charset="0"/>
              <a:ea typeface="+mn-ea"/>
              <a:cs typeface="Arial" pitchFamily="34" charset="0"/>
            </a:rPr>
            <a:t>107</a:t>
          </a:r>
          <a:r>
            <a:rPr lang="en-US" sz="1100">
              <a:solidFill>
                <a:schemeClr val="dk1"/>
              </a:solidFill>
              <a:latin typeface="Arial" pitchFamily="34" charset="0"/>
              <a:ea typeface="+mn-ea"/>
              <a:cs typeface="Arial" pitchFamily="34" charset="0"/>
            </a:rPr>
            <a:t>/</a:t>
          </a:r>
          <a:r>
            <a:rPr lang="ro-RO" sz="1100">
              <a:solidFill>
                <a:schemeClr val="dk1"/>
              </a:solidFill>
              <a:latin typeface="Arial" pitchFamily="34" charset="0"/>
              <a:ea typeface="+mn-ea"/>
              <a:cs typeface="Arial" pitchFamily="34" charset="0"/>
            </a:rPr>
            <a:t>30</a:t>
          </a:r>
          <a:r>
            <a:rPr lang="it-IT" sz="1100">
              <a:solidFill>
                <a:schemeClr val="dk1"/>
              </a:solidFill>
              <a:latin typeface="Arial" pitchFamily="34" charset="0"/>
              <a:ea typeface="+mn-ea"/>
              <a:cs typeface="Arial" pitchFamily="34" charset="0"/>
            </a:rPr>
            <a:t>.</a:t>
          </a:r>
          <a:r>
            <a:rPr lang="ro-RO" sz="1100">
              <a:solidFill>
                <a:schemeClr val="dk1"/>
              </a:solidFill>
              <a:latin typeface="Arial" pitchFamily="34" charset="0"/>
              <a:ea typeface="+mn-ea"/>
              <a:cs typeface="Arial" pitchFamily="34" charset="0"/>
            </a:rPr>
            <a:t>12</a:t>
          </a:r>
          <a:r>
            <a:rPr lang="it-IT" sz="1100">
              <a:solidFill>
                <a:schemeClr val="dk1"/>
              </a:solidFill>
              <a:latin typeface="Arial" pitchFamily="34" charset="0"/>
              <a:ea typeface="+mn-ea"/>
              <a:cs typeface="Arial" pitchFamily="34" charset="0"/>
            </a:rPr>
            <a:t>.202</a:t>
          </a:r>
          <a:r>
            <a:rPr lang="ro-RO" sz="1100">
              <a:solidFill>
                <a:schemeClr val="dk1"/>
              </a:solidFill>
              <a:latin typeface="Arial" pitchFamily="34" charset="0"/>
              <a:ea typeface="+mn-ea"/>
              <a:cs typeface="Arial" pitchFamily="34" charset="0"/>
            </a:rPr>
            <a:t>5</a:t>
          </a:r>
          <a:r>
            <a:rPr lang="it-IT" sz="1100">
              <a:solidFill>
                <a:schemeClr val="dk1"/>
              </a:solidFill>
              <a:latin typeface="Arial" pitchFamily="34" charset="0"/>
              <a:ea typeface="+mn-ea"/>
              <a:cs typeface="Arial" pitchFamily="34" charset="0"/>
            </a:rPr>
            <a:t> privind</a:t>
          </a:r>
          <a:r>
            <a:rPr lang="ro-RO" sz="1100">
              <a:solidFill>
                <a:schemeClr val="dk1"/>
              </a:solidFill>
              <a:latin typeface="Arial" pitchFamily="34" charset="0"/>
              <a:ea typeface="+mn-ea"/>
              <a:cs typeface="Arial" pitchFamily="34" charset="0"/>
            </a:rPr>
            <a:t> stabilirea impozitelor și taxelor locale pentru anul 2026</a:t>
          </a:r>
          <a:r>
            <a:rPr lang="ro-RO" sz="1100" baseline="0">
              <a:solidFill>
                <a:schemeClr val="dk1"/>
              </a:solidFill>
              <a:latin typeface="Arial" pitchFamily="34" charset="0"/>
              <a:ea typeface="+mn-ea"/>
              <a:cs typeface="Arial" pitchFamily="34" charset="0"/>
            </a:rPr>
            <a:t> adresa nr.ARG_TRZ_1875/01.04.2026 emisă de AJF Arad prin care se comunică sumele alocate din impozitul pe venit și din TVA pentru echilibrarea bugetului local, impozitul pe venit estimat pentru anul 2026, adresa nr.ARG-TRZ_2058/06.04.2026 prin care se comunică sumele alocate din TVA pentru finanțarea cheltuielilor descentralizate, </a:t>
          </a:r>
          <a:r>
            <a:rPr lang="ro-RO" sz="1100" baseline="0">
              <a:solidFill>
                <a:sysClr val="windowText" lastClr="000000"/>
              </a:solidFill>
              <a:latin typeface="Arial" pitchFamily="34" charset="0"/>
              <a:ea typeface="+mn-ea"/>
              <a:cs typeface="Arial" pitchFamily="34" charset="0"/>
            </a:rPr>
            <a:t>adresa 8363/08.04.2026 emisă de Consiliul Județean Arad prin care se comunică suma alocată comunei Socodor din cota de 6% din impozitul pe venit pentru cofinanțare proiecte, adresa nr.8391/08.04.2026 emisă de CJ Arad pentru alocare sume în vederea cofinanțării obiectivului „Pod peste Crișul Alb” și adresa ARG_TRZ_2942 din 15.05.2026 prin care sa alocat suma pentru masa sănătoasă,</a:t>
          </a:r>
          <a:r>
            <a:rPr lang="it-IT" sz="1100">
              <a:solidFill>
                <a:schemeClr val="dk1"/>
              </a:solidFill>
              <a:latin typeface="Arial" pitchFamily="34" charset="0"/>
              <a:ea typeface="+mn-ea"/>
              <a:cs typeface="Arial" pitchFamily="34" charset="0"/>
            </a:rPr>
            <a:t>s-a procedat la </a:t>
          </a:r>
          <a:r>
            <a:rPr lang="ro-RO" sz="1100">
              <a:solidFill>
                <a:schemeClr val="dk1"/>
              </a:solidFill>
              <a:latin typeface="Arial" pitchFamily="34" charset="0"/>
              <a:ea typeface="+mn-ea"/>
              <a:cs typeface="Arial" pitchFamily="34" charset="0"/>
            </a:rPr>
            <a:t>î</a:t>
          </a:r>
          <a:r>
            <a:rPr lang="it-IT" sz="1100">
              <a:solidFill>
                <a:schemeClr val="dk1"/>
              </a:solidFill>
              <a:latin typeface="Arial" pitchFamily="34" charset="0"/>
              <a:ea typeface="+mn-ea"/>
              <a:cs typeface="Arial" pitchFamily="34" charset="0"/>
            </a:rPr>
            <a:t>ntocmirea, fundamentarea </a:t>
          </a:r>
          <a:r>
            <a:rPr lang="ro-RO" sz="1100">
              <a:solidFill>
                <a:schemeClr val="dk1"/>
              </a:solidFill>
              <a:latin typeface="Arial" pitchFamily="34" charset="0"/>
              <a:ea typeface="+mn-ea"/>
              <a:cs typeface="Arial" pitchFamily="34" charset="0"/>
            </a:rPr>
            <a:t>ș</a:t>
          </a:r>
          <a:r>
            <a:rPr lang="it-IT" sz="1100">
              <a:solidFill>
                <a:schemeClr val="dk1"/>
              </a:solidFill>
              <a:latin typeface="Arial" pitchFamily="34" charset="0"/>
              <a:ea typeface="+mn-ea"/>
              <a:cs typeface="Arial" pitchFamily="34" charset="0"/>
            </a:rPr>
            <a:t>i elaborarea bugetului local</a:t>
          </a:r>
          <a:r>
            <a:rPr lang="ro-RO" sz="1100">
              <a:solidFill>
                <a:schemeClr val="dk1"/>
              </a:solidFill>
              <a:latin typeface="Arial" pitchFamily="34" charset="0"/>
              <a:ea typeface="+mn-ea"/>
              <a:cs typeface="Arial" pitchFamily="34" charset="0"/>
            </a:rPr>
            <a:t> rectificat în luna mai 2026.</a:t>
          </a:r>
          <a:r>
            <a:rPr lang="it-IT" sz="1100">
              <a:solidFill>
                <a:schemeClr val="dk1"/>
              </a:solidFill>
              <a:latin typeface="Arial" pitchFamily="34" charset="0"/>
              <a:ea typeface="+mn-ea"/>
              <a:cs typeface="Arial" pitchFamily="34" charset="0"/>
            </a:rPr>
            <a:t> </a:t>
          </a:r>
          <a:endParaRPr lang="en-US" sz="1100">
            <a:solidFill>
              <a:schemeClr val="dk1"/>
            </a:solidFill>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ro-RO" sz="1100" baseline="0">
              <a:solidFill>
                <a:schemeClr val="dk1"/>
              </a:solidFill>
              <a:latin typeface="Arial" pitchFamily="34" charset="0"/>
              <a:ea typeface="+mn-ea"/>
              <a:cs typeface="Arial" pitchFamily="34" charset="0"/>
            </a:rPr>
            <a:t>        </a:t>
          </a:r>
          <a:r>
            <a:rPr lang="it-IT" sz="1100">
              <a:solidFill>
                <a:schemeClr val="dk1"/>
              </a:solidFill>
              <a:latin typeface="Arial" pitchFamily="34" charset="0"/>
              <a:ea typeface="+mn-ea"/>
              <a:cs typeface="Arial" pitchFamily="34" charset="0"/>
            </a:rPr>
            <a:t>Principalele resurse bugetare în anul 20</a:t>
          </a:r>
          <a:r>
            <a:rPr lang="ro-RO" sz="1100">
              <a:solidFill>
                <a:schemeClr val="dk1"/>
              </a:solidFill>
              <a:latin typeface="Arial" pitchFamily="34" charset="0"/>
              <a:ea typeface="+mn-ea"/>
              <a:cs typeface="Arial" pitchFamily="34" charset="0"/>
            </a:rPr>
            <a:t>26</a:t>
          </a:r>
          <a:r>
            <a:rPr lang="it-IT" sz="1100">
              <a:solidFill>
                <a:schemeClr val="dk1"/>
              </a:solidFill>
              <a:latin typeface="Arial" pitchFamily="34" charset="0"/>
              <a:ea typeface="+mn-ea"/>
              <a:cs typeface="Arial" pitchFamily="34" charset="0"/>
            </a:rPr>
            <a:t> vor fi canalizate în vederea </a:t>
          </a:r>
          <a:r>
            <a:rPr lang="ro-RO" sz="1100">
              <a:solidFill>
                <a:schemeClr val="dk1"/>
              </a:solidFill>
              <a:latin typeface="Arial" pitchFamily="34" charset="0"/>
              <a:ea typeface="+mn-ea"/>
              <a:cs typeface="Arial" pitchFamily="34" charset="0"/>
            </a:rPr>
            <a:t>asigurării fluxului de numerar pentru implementarea proiectelor cu finanțare nerambursabilă aflate</a:t>
          </a:r>
          <a:r>
            <a:rPr lang="ro-RO" sz="1100" baseline="0">
              <a:solidFill>
                <a:schemeClr val="dk1"/>
              </a:solidFill>
              <a:latin typeface="Arial" pitchFamily="34" charset="0"/>
              <a:ea typeface="+mn-ea"/>
              <a:cs typeface="Arial" pitchFamily="34" charset="0"/>
            </a:rPr>
            <a:t> în derulare la data întocmirii bugetului pentru anul 2026.</a:t>
          </a:r>
        </a:p>
        <a:p>
          <a:pPr marL="0" marR="0" indent="0" defTabSz="914400" eaLnBrk="1" fontAlgn="auto" latinLnBrk="0" hangingPunct="1">
            <a:lnSpc>
              <a:spcPct val="100000"/>
            </a:lnSpc>
            <a:spcBef>
              <a:spcPts val="0"/>
            </a:spcBef>
            <a:spcAft>
              <a:spcPts val="0"/>
            </a:spcAft>
            <a:buClrTx/>
            <a:buSzTx/>
            <a:buFontTx/>
            <a:buNone/>
            <a:tabLst/>
            <a:defRPr/>
          </a:pPr>
          <a:r>
            <a:rPr lang="ro-RO" sz="1100">
              <a:solidFill>
                <a:schemeClr val="dk1"/>
              </a:solidFill>
              <a:latin typeface="Arial" pitchFamily="34" charset="0"/>
              <a:ea typeface="+mn-ea"/>
              <a:cs typeface="Arial" pitchFamily="34" charset="0"/>
            </a:rPr>
            <a:t>        Potrivit art.14 alin.(7) din Legea 273/2006 privind finanțele publice locale, modificată,</a:t>
          </a:r>
          <a:r>
            <a:rPr lang="ro-RO" sz="1100" baseline="0">
              <a:solidFill>
                <a:schemeClr val="dk1"/>
              </a:solidFill>
              <a:latin typeface="Arial" pitchFamily="34" charset="0"/>
              <a:ea typeface="+mn-ea"/>
              <a:cs typeface="Arial" pitchFamily="34" charset="0"/>
            </a:rPr>
            <a:t> gradul de coltectare pe ultimii 2 ani este mai mic de 97%, veniturile proprii sunt fundamentate cel mult la nivelul încasărilor din anul 2025.</a:t>
          </a:r>
          <a:endParaRPr lang="it-IT" sz="1100">
            <a:solidFill>
              <a:schemeClr val="dk1"/>
            </a:solidFill>
            <a:latin typeface="+mn-lt"/>
            <a:ea typeface="+mn-ea"/>
            <a:cs typeface="+mn-cs"/>
          </a:endParaRPr>
        </a:p>
      </xdr:txBody>
    </xdr:sp>
    <xdr:clientData/>
  </xdr:twoCellAnchor>
</xdr:wsDr>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416"/>
  <sheetViews>
    <sheetView tabSelected="1" topLeftCell="A97" zoomScale="160" zoomScaleNormal="160" workbookViewId="0">
      <selection activeCell="D117" sqref="D117"/>
    </sheetView>
  </sheetViews>
  <sheetFormatPr defaultRowHeight="12.75"/>
  <cols>
    <col min="1" max="1" width="53.85546875" customWidth="1"/>
    <col min="2" max="2" width="10.42578125" customWidth="1"/>
    <col min="3" max="4" width="9.7109375" customWidth="1"/>
    <col min="5" max="5" width="9.5703125" customWidth="1"/>
    <col min="6" max="6" width="9.85546875" customWidth="1"/>
    <col min="7" max="7" width="9.140625" customWidth="1"/>
    <col min="10" max="10" width="9.140625" style="121"/>
  </cols>
  <sheetData>
    <row r="1" spans="1:6" ht="18">
      <c r="A1" s="150" t="s">
        <v>0</v>
      </c>
      <c r="B1" s="150"/>
      <c r="C1" s="150"/>
      <c r="D1" s="150"/>
      <c r="E1" s="150"/>
      <c r="F1" s="150"/>
    </row>
    <row r="2" spans="1:6" ht="18">
      <c r="A2" s="150" t="s">
        <v>49</v>
      </c>
      <c r="B2" s="150"/>
      <c r="C2" s="150"/>
      <c r="D2" s="150"/>
      <c r="E2" s="150"/>
      <c r="F2" s="150"/>
    </row>
    <row r="3" spans="1:6" ht="15.75">
      <c r="A3" s="149" t="s">
        <v>324</v>
      </c>
      <c r="B3" s="149"/>
      <c r="C3" s="149"/>
      <c r="D3" s="149"/>
      <c r="E3" s="149"/>
      <c r="F3" s="149"/>
    </row>
    <row r="4" spans="1:6" ht="18">
      <c r="A4" s="150" t="s">
        <v>319</v>
      </c>
      <c r="B4" s="150"/>
      <c r="C4" s="150"/>
      <c r="D4" s="150"/>
      <c r="E4" s="150"/>
      <c r="F4" s="150"/>
    </row>
    <row r="5" spans="1:6">
      <c r="A5" s="51"/>
      <c r="B5" s="51"/>
      <c r="C5" s="51"/>
      <c r="D5" s="51"/>
      <c r="E5" s="51"/>
      <c r="F5" s="51"/>
    </row>
    <row r="6" spans="1:6">
      <c r="A6" s="51"/>
      <c r="B6" s="51"/>
      <c r="C6" s="51"/>
      <c r="D6" s="51"/>
      <c r="E6" s="51"/>
      <c r="F6" s="51"/>
    </row>
    <row r="7" spans="1:6">
      <c r="A7" s="51"/>
      <c r="B7" s="51"/>
      <c r="C7" s="51"/>
      <c r="D7" s="51"/>
      <c r="E7" s="51"/>
      <c r="F7" s="51"/>
    </row>
    <row r="8" spans="1:6">
      <c r="A8" s="51"/>
      <c r="B8" s="51"/>
      <c r="C8" s="51"/>
      <c r="D8" s="51"/>
      <c r="E8" s="51"/>
      <c r="F8" s="51"/>
    </row>
    <row r="9" spans="1:6">
      <c r="A9" s="51"/>
      <c r="B9" s="51"/>
      <c r="C9" s="51"/>
      <c r="D9" s="51"/>
      <c r="E9" s="51"/>
      <c r="F9" s="51"/>
    </row>
    <row r="10" spans="1:6">
      <c r="A10" s="51"/>
      <c r="B10" s="51"/>
      <c r="C10" s="51"/>
      <c r="D10" s="51"/>
      <c r="E10" s="51"/>
      <c r="F10" s="51"/>
    </row>
    <row r="11" spans="1:6">
      <c r="A11" s="51"/>
      <c r="B11" s="51"/>
      <c r="C11" s="51"/>
      <c r="D11" s="51"/>
      <c r="E11" s="51"/>
      <c r="F11" s="51"/>
    </row>
    <row r="12" spans="1:6">
      <c r="A12" s="51"/>
      <c r="B12" s="51"/>
      <c r="C12" s="51"/>
      <c r="D12" s="51"/>
      <c r="E12" s="51"/>
      <c r="F12" s="51"/>
    </row>
    <row r="13" spans="1:6">
      <c r="A13" s="51"/>
      <c r="B13" s="51"/>
      <c r="C13" s="51"/>
      <c r="D13" s="51"/>
      <c r="E13" s="51"/>
      <c r="F13" s="51"/>
    </row>
    <row r="14" spans="1:6">
      <c r="A14" s="51"/>
      <c r="B14" s="51"/>
      <c r="C14" s="51"/>
      <c r="D14" s="51"/>
      <c r="E14" s="51"/>
      <c r="F14" s="51"/>
    </row>
    <row r="15" spans="1:6" ht="69" customHeight="1">
      <c r="A15" s="51"/>
      <c r="B15" s="51"/>
      <c r="C15" s="51"/>
      <c r="D15" s="51"/>
      <c r="E15" s="65"/>
      <c r="F15" s="51"/>
    </row>
    <row r="16" spans="1:6" hidden="1">
      <c r="A16" s="51"/>
      <c r="B16" s="51"/>
      <c r="C16" s="51"/>
      <c r="D16" s="51"/>
      <c r="E16" s="51"/>
      <c r="F16" s="51"/>
    </row>
    <row r="17" spans="1:7" ht="10.5" customHeight="1">
      <c r="A17" s="51"/>
      <c r="B17" s="51"/>
      <c r="C17" s="51"/>
      <c r="D17" s="51"/>
      <c r="E17" s="51"/>
      <c r="F17" s="51"/>
    </row>
    <row r="18" spans="1:7" ht="52.5" customHeight="1">
      <c r="A18" s="151" t="s">
        <v>183</v>
      </c>
      <c r="B18" s="151"/>
      <c r="C18" s="151"/>
      <c r="D18" s="151"/>
      <c r="E18" s="151"/>
      <c r="F18" s="151"/>
    </row>
    <row r="19" spans="1:7" ht="44.25" customHeight="1">
      <c r="A19" s="60" t="s">
        <v>1</v>
      </c>
      <c r="B19" s="60" t="s">
        <v>2</v>
      </c>
      <c r="C19" s="73" t="s">
        <v>266</v>
      </c>
      <c r="D19" s="73" t="s">
        <v>320</v>
      </c>
      <c r="E19" s="62" t="s">
        <v>41</v>
      </c>
      <c r="F19" s="61" t="s">
        <v>42</v>
      </c>
      <c r="G19" s="124" t="s">
        <v>202</v>
      </c>
    </row>
    <row r="20" spans="1:7">
      <c r="A20" s="1" t="s">
        <v>3</v>
      </c>
      <c r="B20" s="2">
        <v>70101</v>
      </c>
      <c r="C20" s="6">
        <f>E20+F20</f>
        <v>150</v>
      </c>
      <c r="D20" s="6">
        <f>E20+F20</f>
        <v>150</v>
      </c>
      <c r="E20" s="6">
        <v>150</v>
      </c>
      <c r="F20" s="30"/>
      <c r="G20" s="23"/>
    </row>
    <row r="21" spans="1:7">
      <c r="A21" s="5" t="s">
        <v>24</v>
      </c>
      <c r="B21" s="2">
        <v>70102</v>
      </c>
      <c r="C21" s="6">
        <f t="shared" ref="C21:C40" si="0">E21+F21</f>
        <v>187</v>
      </c>
      <c r="D21" s="6">
        <f t="shared" ref="D21:D41" si="1">E21+F21</f>
        <v>187</v>
      </c>
      <c r="E21" s="6">
        <v>187</v>
      </c>
      <c r="F21" s="30"/>
      <c r="G21" s="23"/>
    </row>
    <row r="22" spans="1:7">
      <c r="A22" s="5" t="s">
        <v>25</v>
      </c>
      <c r="B22" s="2">
        <v>70201</v>
      </c>
      <c r="C22" s="6">
        <f t="shared" si="0"/>
        <v>75</v>
      </c>
      <c r="D22" s="6">
        <f t="shared" si="1"/>
        <v>75</v>
      </c>
      <c r="E22" s="6">
        <v>75</v>
      </c>
      <c r="F22" s="30"/>
      <c r="G22" s="23"/>
    </row>
    <row r="23" spans="1:7">
      <c r="A23" s="5" t="s">
        <v>26</v>
      </c>
      <c r="B23" s="2">
        <v>70202</v>
      </c>
      <c r="C23" s="6">
        <f t="shared" si="0"/>
        <v>23</v>
      </c>
      <c r="D23" s="6">
        <f t="shared" si="1"/>
        <v>23</v>
      </c>
      <c r="E23" s="6">
        <v>23</v>
      </c>
      <c r="F23" s="30"/>
      <c r="G23" s="23"/>
    </row>
    <row r="24" spans="1:7">
      <c r="A24" s="5" t="s">
        <v>27</v>
      </c>
      <c r="B24" s="2">
        <v>70203</v>
      </c>
      <c r="C24" s="6">
        <f t="shared" si="0"/>
        <v>553</v>
      </c>
      <c r="D24" s="6">
        <f t="shared" si="1"/>
        <v>553</v>
      </c>
      <c r="E24" s="6">
        <v>553</v>
      </c>
      <c r="F24" s="30"/>
      <c r="G24" s="23"/>
    </row>
    <row r="25" spans="1:7">
      <c r="A25" s="19" t="s">
        <v>34</v>
      </c>
      <c r="B25" s="2">
        <v>703</v>
      </c>
      <c r="C25" s="6">
        <f t="shared" si="0"/>
        <v>92</v>
      </c>
      <c r="D25" s="6">
        <f t="shared" si="1"/>
        <v>92</v>
      </c>
      <c r="E25" s="6">
        <v>92</v>
      </c>
      <c r="F25" s="30"/>
      <c r="G25" s="23"/>
    </row>
    <row r="26" spans="1:7">
      <c r="A26" s="5" t="s">
        <v>4</v>
      </c>
      <c r="B26" s="2">
        <v>750</v>
      </c>
      <c r="C26" s="6">
        <f t="shared" si="0"/>
        <v>5</v>
      </c>
      <c r="D26" s="6">
        <f t="shared" si="1"/>
        <v>5</v>
      </c>
      <c r="E26" s="6">
        <v>5</v>
      </c>
      <c r="F26" s="30"/>
      <c r="G26" s="23"/>
    </row>
    <row r="27" spans="1:7">
      <c r="A27" s="5" t="s">
        <v>28</v>
      </c>
      <c r="B27" s="2">
        <v>160201</v>
      </c>
      <c r="C27" s="6">
        <f t="shared" si="0"/>
        <v>225</v>
      </c>
      <c r="D27" s="6">
        <f t="shared" si="1"/>
        <v>225</v>
      </c>
      <c r="E27" s="6">
        <v>225</v>
      </c>
      <c r="F27" s="30"/>
      <c r="G27" s="23"/>
    </row>
    <row r="28" spans="1:7">
      <c r="A28" s="5" t="s">
        <v>29</v>
      </c>
      <c r="B28" s="2">
        <v>160202</v>
      </c>
      <c r="C28" s="6">
        <f t="shared" si="0"/>
        <v>79</v>
      </c>
      <c r="D28" s="6">
        <f t="shared" si="1"/>
        <v>79</v>
      </c>
      <c r="E28" s="6">
        <v>79</v>
      </c>
      <c r="F28" s="30"/>
      <c r="G28" s="23"/>
    </row>
    <row r="29" spans="1:7">
      <c r="A29" s="5" t="s">
        <v>30</v>
      </c>
      <c r="B29" s="2">
        <v>1603</v>
      </c>
      <c r="C29" s="6">
        <f t="shared" si="0"/>
        <v>71</v>
      </c>
      <c r="D29" s="6">
        <f t="shared" si="1"/>
        <v>71</v>
      </c>
      <c r="E29" s="6">
        <v>71</v>
      </c>
      <c r="F29" s="30"/>
      <c r="G29" s="23"/>
    </row>
    <row r="30" spans="1:7">
      <c r="A30" s="19" t="s">
        <v>38</v>
      </c>
      <c r="B30" s="2">
        <v>1650</v>
      </c>
      <c r="C30" s="6">
        <f t="shared" si="0"/>
        <v>1</v>
      </c>
      <c r="D30" s="6">
        <f t="shared" si="1"/>
        <v>1</v>
      </c>
      <c r="E30" s="6">
        <v>1</v>
      </c>
      <c r="F30" s="30"/>
      <c r="G30" s="23"/>
    </row>
    <row r="31" spans="1:7">
      <c r="A31" s="19" t="s">
        <v>114</v>
      </c>
      <c r="B31" s="2">
        <v>1850</v>
      </c>
      <c r="C31" s="6">
        <f t="shared" si="0"/>
        <v>5</v>
      </c>
      <c r="D31" s="6">
        <f t="shared" si="1"/>
        <v>5</v>
      </c>
      <c r="E31" s="6">
        <v>5</v>
      </c>
      <c r="F31" s="30"/>
      <c r="G31" s="23"/>
    </row>
    <row r="32" spans="1:7">
      <c r="A32" s="5" t="s">
        <v>6</v>
      </c>
      <c r="B32" s="2">
        <v>3005</v>
      </c>
      <c r="C32" s="6">
        <f t="shared" si="0"/>
        <v>862</v>
      </c>
      <c r="D32" s="6">
        <f t="shared" si="1"/>
        <v>862</v>
      </c>
      <c r="E32" s="6">
        <v>862</v>
      </c>
      <c r="F32" s="30"/>
      <c r="G32" s="23"/>
    </row>
    <row r="33" spans="1:7">
      <c r="A33" s="5" t="s">
        <v>111</v>
      </c>
      <c r="B33" s="2">
        <v>3050</v>
      </c>
      <c r="C33" s="6">
        <f t="shared" si="0"/>
        <v>0</v>
      </c>
      <c r="D33" s="6">
        <f t="shared" si="1"/>
        <v>0</v>
      </c>
      <c r="E33" s="6">
        <v>0</v>
      </c>
      <c r="F33" s="30"/>
      <c r="G33" s="23"/>
    </row>
    <row r="34" spans="1:7">
      <c r="A34" s="5" t="s">
        <v>115</v>
      </c>
      <c r="B34" s="2">
        <v>3350</v>
      </c>
      <c r="C34" s="6">
        <f t="shared" si="0"/>
        <v>2</v>
      </c>
      <c r="D34" s="6">
        <f t="shared" si="1"/>
        <v>2</v>
      </c>
      <c r="E34" s="6">
        <v>2</v>
      </c>
      <c r="F34" s="30"/>
      <c r="G34" s="23"/>
    </row>
    <row r="35" spans="1:7">
      <c r="A35" s="1" t="s">
        <v>5</v>
      </c>
      <c r="B35" s="2">
        <v>3402</v>
      </c>
      <c r="C35" s="6">
        <f t="shared" si="0"/>
        <v>0</v>
      </c>
      <c r="D35" s="6">
        <f t="shared" si="1"/>
        <v>0</v>
      </c>
      <c r="E35" s="6">
        <v>0</v>
      </c>
      <c r="F35" s="30"/>
      <c r="G35" s="23"/>
    </row>
    <row r="36" spans="1:7">
      <c r="A36" s="5" t="s">
        <v>31</v>
      </c>
      <c r="B36" s="2">
        <v>3501</v>
      </c>
      <c r="C36" s="6">
        <f t="shared" si="0"/>
        <v>87</v>
      </c>
      <c r="D36" s="6">
        <f t="shared" si="1"/>
        <v>87</v>
      </c>
      <c r="E36" s="6">
        <v>87</v>
      </c>
      <c r="F36" s="30"/>
      <c r="G36" s="23"/>
    </row>
    <row r="37" spans="1:7">
      <c r="A37" s="19" t="s">
        <v>39</v>
      </c>
      <c r="B37" s="2"/>
      <c r="C37" s="6">
        <f t="shared" si="0"/>
        <v>0</v>
      </c>
      <c r="D37" s="6">
        <f t="shared" si="1"/>
        <v>0</v>
      </c>
      <c r="E37" s="6">
        <v>0</v>
      </c>
      <c r="F37" s="30"/>
      <c r="G37" s="23"/>
    </row>
    <row r="38" spans="1:7">
      <c r="A38" s="19" t="s">
        <v>40</v>
      </c>
      <c r="B38" s="2">
        <v>3606</v>
      </c>
      <c r="C38" s="6">
        <f t="shared" si="0"/>
        <v>29</v>
      </c>
      <c r="D38" s="6">
        <f t="shared" si="1"/>
        <v>29</v>
      </c>
      <c r="E38" s="6">
        <v>29</v>
      </c>
      <c r="F38" s="30"/>
      <c r="G38" s="23"/>
    </row>
    <row r="39" spans="1:7">
      <c r="A39" s="19" t="s">
        <v>124</v>
      </c>
      <c r="B39" s="2">
        <v>3650</v>
      </c>
      <c r="C39" s="6">
        <f t="shared" si="0"/>
        <v>0</v>
      </c>
      <c r="D39" s="6">
        <f t="shared" si="1"/>
        <v>0</v>
      </c>
      <c r="E39" s="6">
        <v>0</v>
      </c>
      <c r="F39" s="30"/>
      <c r="G39" s="23"/>
    </row>
    <row r="40" spans="1:7">
      <c r="A40" s="19" t="s">
        <v>118</v>
      </c>
      <c r="B40" s="2">
        <v>3701</v>
      </c>
      <c r="C40" s="6">
        <f t="shared" si="0"/>
        <v>0</v>
      </c>
      <c r="D40" s="6">
        <f t="shared" si="1"/>
        <v>0</v>
      </c>
      <c r="E40" s="6">
        <v>0</v>
      </c>
      <c r="F40" s="30"/>
      <c r="G40" s="23"/>
    </row>
    <row r="41" spans="1:7">
      <c r="A41" s="19" t="s">
        <v>260</v>
      </c>
      <c r="B41" s="2">
        <v>3650</v>
      </c>
      <c r="C41" s="6">
        <v>0</v>
      </c>
      <c r="D41" s="6">
        <f t="shared" si="1"/>
        <v>0</v>
      </c>
      <c r="E41" s="6">
        <v>0</v>
      </c>
      <c r="F41" s="30"/>
      <c r="G41" s="23"/>
    </row>
    <row r="42" spans="1:7">
      <c r="A42" s="9" t="s">
        <v>7</v>
      </c>
      <c r="B42" s="4"/>
      <c r="C42" s="36">
        <f>SUM(C20:C41)</f>
        <v>2446</v>
      </c>
      <c r="D42" s="36">
        <f>SUM(D20:D41)</f>
        <v>2446</v>
      </c>
      <c r="E42" s="36">
        <f>SUM(E20:E41)</f>
        <v>2446</v>
      </c>
      <c r="F42" s="26">
        <f>SUM(F20:F40)</f>
        <v>0</v>
      </c>
      <c r="G42" s="23"/>
    </row>
    <row r="43" spans="1:7">
      <c r="A43" s="18" t="s">
        <v>37</v>
      </c>
      <c r="B43" s="43">
        <v>318</v>
      </c>
      <c r="C43" s="120">
        <f>E43</f>
        <v>47</v>
      </c>
      <c r="D43" s="120">
        <f>E43+F43</f>
        <v>47</v>
      </c>
      <c r="E43" s="17">
        <v>47</v>
      </c>
      <c r="F43" s="30">
        <v>0</v>
      </c>
      <c r="G43" s="23"/>
    </row>
    <row r="44" spans="1:7">
      <c r="A44" s="1" t="s">
        <v>8</v>
      </c>
      <c r="B44" s="2">
        <v>401</v>
      </c>
      <c r="C44" s="120">
        <f t="shared" ref="C44:C50" si="2">E44</f>
        <v>971</v>
      </c>
      <c r="D44" s="120">
        <f t="shared" ref="D44:D50" si="3">E44+F44</f>
        <v>971</v>
      </c>
      <c r="E44" s="17">
        <v>971</v>
      </c>
      <c r="F44" s="30">
        <v>0</v>
      </c>
      <c r="G44" s="23"/>
    </row>
    <row r="45" spans="1:7">
      <c r="A45" s="68" t="s">
        <v>181</v>
      </c>
      <c r="B45" s="10">
        <v>1106</v>
      </c>
      <c r="C45" s="120">
        <f t="shared" si="2"/>
        <v>470</v>
      </c>
      <c r="D45" s="120">
        <f t="shared" si="3"/>
        <v>470</v>
      </c>
      <c r="E45" s="17">
        <v>470</v>
      </c>
      <c r="F45" s="32">
        <v>0</v>
      </c>
      <c r="G45" s="123"/>
    </row>
    <row r="46" spans="1:7">
      <c r="A46" s="68" t="s">
        <v>173</v>
      </c>
      <c r="B46" s="10">
        <v>1102</v>
      </c>
      <c r="C46" s="120">
        <f t="shared" si="2"/>
        <v>1121</v>
      </c>
      <c r="D46" s="120">
        <f t="shared" si="3"/>
        <v>1121</v>
      </c>
      <c r="E46" s="17">
        <v>1121</v>
      </c>
      <c r="F46" s="32"/>
      <c r="G46" s="123"/>
    </row>
    <row r="47" spans="1:7" ht="25.5">
      <c r="A47" s="112" t="s">
        <v>200</v>
      </c>
      <c r="B47" s="10">
        <v>1102</v>
      </c>
      <c r="C47" s="120">
        <f t="shared" si="2"/>
        <v>308.44</v>
      </c>
      <c r="D47" s="120">
        <f t="shared" si="3"/>
        <v>308.44</v>
      </c>
      <c r="E47" s="17">
        <v>308.44</v>
      </c>
      <c r="F47" s="32">
        <v>0</v>
      </c>
      <c r="G47" s="23"/>
    </row>
    <row r="48" spans="1:7">
      <c r="A48" s="118" t="s">
        <v>201</v>
      </c>
      <c r="B48" s="10">
        <v>404</v>
      </c>
      <c r="C48" s="120">
        <f t="shared" si="2"/>
        <v>528</v>
      </c>
      <c r="D48" s="120">
        <f t="shared" si="3"/>
        <v>528</v>
      </c>
      <c r="E48" s="17">
        <v>528</v>
      </c>
      <c r="F48" s="32">
        <v>0</v>
      </c>
      <c r="G48" s="123"/>
    </row>
    <row r="49" spans="1:7" ht="25.5">
      <c r="A49" s="142" t="s">
        <v>259</v>
      </c>
      <c r="B49" s="10">
        <v>405</v>
      </c>
      <c r="C49" s="120">
        <f t="shared" si="2"/>
        <v>500</v>
      </c>
      <c r="D49" s="120">
        <f t="shared" si="3"/>
        <v>500</v>
      </c>
      <c r="E49" s="143">
        <v>500</v>
      </c>
      <c r="F49" s="32"/>
      <c r="G49" s="123"/>
    </row>
    <row r="50" spans="1:7">
      <c r="A50" s="18" t="s">
        <v>122</v>
      </c>
      <c r="B50" s="10">
        <v>1105</v>
      </c>
      <c r="C50" s="120">
        <f t="shared" si="2"/>
        <v>750</v>
      </c>
      <c r="D50" s="120">
        <f t="shared" si="3"/>
        <v>750</v>
      </c>
      <c r="E50" s="17">
        <v>750</v>
      </c>
      <c r="F50" s="32">
        <v>0</v>
      </c>
      <c r="G50" s="23"/>
    </row>
    <row r="51" spans="1:7">
      <c r="A51" s="18" t="s">
        <v>267</v>
      </c>
      <c r="B51" s="10">
        <v>1102</v>
      </c>
      <c r="C51" s="120">
        <v>0</v>
      </c>
      <c r="D51" s="120">
        <v>816</v>
      </c>
      <c r="E51" s="17">
        <v>816</v>
      </c>
      <c r="F51" s="32"/>
      <c r="G51" s="23">
        <v>816</v>
      </c>
    </row>
    <row r="52" spans="1:7">
      <c r="A52" s="24" t="s">
        <v>96</v>
      </c>
      <c r="B52" s="45"/>
      <c r="C52" s="144">
        <f>SUM(C43:C51)</f>
        <v>4695.4400000000005</v>
      </c>
      <c r="D52" s="144">
        <f>SUM(D43:D51)</f>
        <v>5511.4400000000005</v>
      </c>
      <c r="E52" s="36">
        <f>SUM(E43:E51)</f>
        <v>5511.4400000000005</v>
      </c>
      <c r="F52" s="26">
        <f>F50</f>
        <v>0</v>
      </c>
      <c r="G52" s="23"/>
    </row>
    <row r="53" spans="1:7">
      <c r="A53" s="141" t="s">
        <v>244</v>
      </c>
      <c r="B53" s="141" t="s">
        <v>251</v>
      </c>
      <c r="C53" s="107">
        <f>E53+F53</f>
        <v>0</v>
      </c>
      <c r="D53" s="107">
        <f>F53+G53</f>
        <v>0</v>
      </c>
      <c r="E53" s="107"/>
      <c r="F53" s="84">
        <v>0</v>
      </c>
      <c r="G53" s="23"/>
    </row>
    <row r="54" spans="1:7" ht="12.75" customHeight="1">
      <c r="A54" s="80" t="s">
        <v>152</v>
      </c>
      <c r="B54" s="43">
        <v>4265</v>
      </c>
      <c r="C54" s="107">
        <f t="shared" ref="C54:D69" si="4">E54+F54</f>
        <v>250</v>
      </c>
      <c r="D54" s="107">
        <f t="shared" si="4"/>
        <v>250</v>
      </c>
      <c r="E54" s="17"/>
      <c r="F54" s="44">
        <v>250</v>
      </c>
      <c r="G54" s="23"/>
    </row>
    <row r="55" spans="1:7">
      <c r="A55" s="5" t="s">
        <v>32</v>
      </c>
      <c r="B55" s="2">
        <v>4234</v>
      </c>
      <c r="C55" s="107">
        <f t="shared" si="4"/>
        <v>6</v>
      </c>
      <c r="D55" s="107">
        <v>6</v>
      </c>
      <c r="E55" s="6">
        <v>6</v>
      </c>
      <c r="F55" s="30">
        <v>0</v>
      </c>
      <c r="G55" s="23"/>
    </row>
    <row r="56" spans="1:7">
      <c r="A56" s="5" t="s">
        <v>241</v>
      </c>
      <c r="B56" s="2">
        <v>428903</v>
      </c>
      <c r="C56" s="107">
        <f t="shared" si="4"/>
        <v>147</v>
      </c>
      <c r="D56" s="107">
        <f t="shared" si="4"/>
        <v>147</v>
      </c>
      <c r="E56" s="6"/>
      <c r="F56" s="30">
        <v>147</v>
      </c>
      <c r="G56" s="23"/>
    </row>
    <row r="57" spans="1:7">
      <c r="A57" s="5" t="s">
        <v>268</v>
      </c>
      <c r="B57" s="2">
        <v>429303</v>
      </c>
      <c r="C57" s="107">
        <f>E57+F57</f>
        <v>695</v>
      </c>
      <c r="D57" s="107">
        <f>F57+G57</f>
        <v>695</v>
      </c>
      <c r="E57" s="6"/>
      <c r="F57" s="30">
        <v>695</v>
      </c>
      <c r="G57" s="23"/>
    </row>
    <row r="58" spans="1:7">
      <c r="A58" s="5" t="s">
        <v>191</v>
      </c>
      <c r="B58" s="2">
        <v>4344</v>
      </c>
      <c r="C58" s="107">
        <f t="shared" si="4"/>
        <v>999</v>
      </c>
      <c r="D58" s="107">
        <f t="shared" si="4"/>
        <v>999</v>
      </c>
      <c r="E58" s="6"/>
      <c r="F58" s="30">
        <v>999</v>
      </c>
      <c r="G58" s="23"/>
    </row>
    <row r="59" spans="1:7">
      <c r="A59" s="5" t="s">
        <v>269</v>
      </c>
      <c r="B59" s="2">
        <v>4344</v>
      </c>
      <c r="C59" s="107">
        <f t="shared" si="4"/>
        <v>373</v>
      </c>
      <c r="D59" s="107">
        <f t="shared" si="4"/>
        <v>373</v>
      </c>
      <c r="E59" s="6"/>
      <c r="F59" s="30">
        <v>373</v>
      </c>
      <c r="G59" s="23"/>
    </row>
    <row r="60" spans="1:7">
      <c r="A60" s="5" t="s">
        <v>270</v>
      </c>
      <c r="B60" s="2">
        <v>4331</v>
      </c>
      <c r="C60" s="107">
        <f t="shared" si="4"/>
        <v>46</v>
      </c>
      <c r="D60" s="107">
        <f t="shared" si="4"/>
        <v>46</v>
      </c>
      <c r="E60" s="6"/>
      <c r="F60" s="30">
        <v>46</v>
      </c>
      <c r="G60" s="23"/>
    </row>
    <row r="61" spans="1:7">
      <c r="A61" s="5" t="s">
        <v>262</v>
      </c>
      <c r="B61" s="2" t="s">
        <v>263</v>
      </c>
      <c r="C61" s="107">
        <f t="shared" si="4"/>
        <v>8600</v>
      </c>
      <c r="D61" s="107">
        <f t="shared" si="4"/>
        <v>8600</v>
      </c>
      <c r="E61" s="6"/>
      <c r="F61" s="30">
        <v>8600</v>
      </c>
      <c r="G61" s="23"/>
    </row>
    <row r="62" spans="1:7">
      <c r="A62" s="5" t="s">
        <v>264</v>
      </c>
      <c r="B62" s="2" t="s">
        <v>263</v>
      </c>
      <c r="C62" s="107">
        <f t="shared" si="4"/>
        <v>6400</v>
      </c>
      <c r="D62" s="107">
        <f t="shared" si="4"/>
        <v>6400</v>
      </c>
      <c r="E62" s="6"/>
      <c r="F62" s="30">
        <v>6400</v>
      </c>
      <c r="G62" s="23"/>
    </row>
    <row r="63" spans="1:7">
      <c r="A63" s="71" t="s">
        <v>209</v>
      </c>
      <c r="B63" s="2">
        <v>4334</v>
      </c>
      <c r="C63" s="107">
        <f t="shared" si="4"/>
        <v>0</v>
      </c>
      <c r="D63" s="107">
        <f t="shared" si="4"/>
        <v>0</v>
      </c>
      <c r="E63" s="6">
        <v>0</v>
      </c>
      <c r="F63" s="30"/>
      <c r="G63" s="23">
        <v>0</v>
      </c>
    </row>
    <row r="64" spans="1:7">
      <c r="A64" s="71" t="s">
        <v>215</v>
      </c>
      <c r="B64" s="2">
        <v>428803</v>
      </c>
      <c r="C64" s="107">
        <f t="shared" si="4"/>
        <v>54</v>
      </c>
      <c r="D64" s="107">
        <f t="shared" si="4"/>
        <v>54</v>
      </c>
      <c r="E64" s="6"/>
      <c r="F64" s="30">
        <v>54</v>
      </c>
      <c r="G64" s="23"/>
    </row>
    <row r="65" spans="1:7">
      <c r="A65" s="71" t="s">
        <v>216</v>
      </c>
      <c r="B65" s="2">
        <v>428803</v>
      </c>
      <c r="C65" s="107">
        <f t="shared" si="4"/>
        <v>144</v>
      </c>
      <c r="D65" s="107">
        <f t="shared" si="4"/>
        <v>144</v>
      </c>
      <c r="E65" s="6"/>
      <c r="F65" s="30">
        <v>144</v>
      </c>
      <c r="G65" s="23"/>
    </row>
    <row r="66" spans="1:7">
      <c r="A66" s="71" t="s">
        <v>217</v>
      </c>
      <c r="B66" s="2">
        <v>428803</v>
      </c>
      <c r="C66" s="107">
        <f t="shared" si="4"/>
        <v>26</v>
      </c>
      <c r="D66" s="107">
        <f t="shared" si="4"/>
        <v>26</v>
      </c>
      <c r="E66" s="6"/>
      <c r="F66" s="30">
        <v>26</v>
      </c>
      <c r="G66" s="23"/>
    </row>
    <row r="67" spans="1:7">
      <c r="A67" s="71" t="s">
        <v>218</v>
      </c>
      <c r="B67" s="2">
        <v>428803</v>
      </c>
      <c r="C67" s="107">
        <f t="shared" si="4"/>
        <v>26</v>
      </c>
      <c r="D67" s="107">
        <f t="shared" si="4"/>
        <v>26</v>
      </c>
      <c r="E67" s="6"/>
      <c r="F67" s="30">
        <v>26</v>
      </c>
      <c r="G67" s="23"/>
    </row>
    <row r="68" spans="1:7">
      <c r="A68" s="71" t="s">
        <v>219</v>
      </c>
      <c r="B68" s="2">
        <v>428803</v>
      </c>
      <c r="C68" s="107">
        <f t="shared" si="4"/>
        <v>60</v>
      </c>
      <c r="D68" s="107">
        <f t="shared" si="4"/>
        <v>60</v>
      </c>
      <c r="E68" s="6"/>
      <c r="F68" s="30">
        <v>60</v>
      </c>
      <c r="G68" s="23"/>
    </row>
    <row r="69" spans="1:7">
      <c r="A69" s="71" t="s">
        <v>220</v>
      </c>
      <c r="B69" s="2">
        <v>428803</v>
      </c>
      <c r="C69" s="107">
        <f t="shared" si="4"/>
        <v>46</v>
      </c>
      <c r="D69" s="107">
        <f t="shared" si="4"/>
        <v>46</v>
      </c>
      <c r="E69" s="6"/>
      <c r="F69" s="30">
        <v>46</v>
      </c>
      <c r="G69" s="23"/>
    </row>
    <row r="70" spans="1:7">
      <c r="A70" s="8" t="s">
        <v>33</v>
      </c>
      <c r="B70" s="4"/>
      <c r="C70" s="7">
        <f>SUM(C53:C69)</f>
        <v>17872</v>
      </c>
      <c r="D70" s="7">
        <f>SUM(D53:D69)</f>
        <v>17872</v>
      </c>
      <c r="E70" s="7">
        <f>SUM(E53:E69)</f>
        <v>6</v>
      </c>
      <c r="F70" s="26">
        <f>SUM(F53:F69)</f>
        <v>17866</v>
      </c>
      <c r="G70" s="23"/>
    </row>
    <row r="71" spans="1:7">
      <c r="A71" s="55" t="s">
        <v>93</v>
      </c>
      <c r="B71" s="63"/>
      <c r="C71" s="56">
        <f>F71+E71</f>
        <v>7355</v>
      </c>
      <c r="D71" s="56">
        <f>SUM(D72:D82)</f>
        <v>7355</v>
      </c>
      <c r="E71" s="56">
        <v>0</v>
      </c>
      <c r="F71" s="57">
        <f>SUM(F72:F82)</f>
        <v>7355</v>
      </c>
      <c r="G71" s="23"/>
    </row>
    <row r="72" spans="1:7">
      <c r="A72" s="78" t="s">
        <v>242</v>
      </c>
      <c r="B72" s="43">
        <v>428801</v>
      </c>
      <c r="C72" s="17">
        <f t="shared" ref="C72:D82" si="5">F72+E72</f>
        <v>700</v>
      </c>
      <c r="D72" s="17">
        <f t="shared" si="5"/>
        <v>700</v>
      </c>
      <c r="E72" s="17">
        <v>0</v>
      </c>
      <c r="F72" s="44">
        <v>700</v>
      </c>
      <c r="G72" s="23">
        <v>0</v>
      </c>
    </row>
    <row r="73" spans="1:7">
      <c r="A73" s="78" t="s">
        <v>243</v>
      </c>
      <c r="B73" s="43">
        <v>4349</v>
      </c>
      <c r="C73" s="17">
        <f t="shared" si="5"/>
        <v>151</v>
      </c>
      <c r="D73" s="17">
        <f t="shared" si="5"/>
        <v>151</v>
      </c>
      <c r="E73" s="17">
        <v>0</v>
      </c>
      <c r="F73" s="44">
        <v>151</v>
      </c>
      <c r="G73" s="23"/>
    </row>
    <row r="74" spans="1:7">
      <c r="A74" s="78" t="s">
        <v>261</v>
      </c>
      <c r="B74" s="43">
        <v>454802</v>
      </c>
      <c r="C74" s="17">
        <f t="shared" si="5"/>
        <v>3305</v>
      </c>
      <c r="D74" s="17">
        <f t="shared" si="5"/>
        <v>3305</v>
      </c>
      <c r="E74" s="17"/>
      <c r="F74" s="44">
        <v>3305</v>
      </c>
      <c r="G74" s="23"/>
    </row>
    <row r="75" spans="1:7">
      <c r="A75" s="5" t="s">
        <v>271</v>
      </c>
      <c r="B75" s="43">
        <v>480101</v>
      </c>
      <c r="C75" s="17">
        <f t="shared" si="5"/>
        <v>354</v>
      </c>
      <c r="D75" s="17">
        <f t="shared" si="5"/>
        <v>354</v>
      </c>
      <c r="E75" s="17"/>
      <c r="F75" s="44">
        <v>354</v>
      </c>
      <c r="G75" s="23"/>
    </row>
    <row r="76" spans="1:7">
      <c r="A76" s="78" t="s">
        <v>265</v>
      </c>
      <c r="B76" s="43">
        <v>4347</v>
      </c>
      <c r="C76" s="17">
        <f t="shared" si="5"/>
        <v>896</v>
      </c>
      <c r="D76" s="17">
        <f t="shared" si="5"/>
        <v>896</v>
      </c>
      <c r="E76" s="17"/>
      <c r="F76" s="44">
        <v>896</v>
      </c>
      <c r="G76" s="23"/>
    </row>
    <row r="77" spans="1:7">
      <c r="A77" s="78" t="s">
        <v>214</v>
      </c>
      <c r="B77" s="43">
        <v>8801</v>
      </c>
      <c r="C77" s="17">
        <f t="shared" si="5"/>
        <v>280</v>
      </c>
      <c r="D77" s="17">
        <f t="shared" si="5"/>
        <v>280</v>
      </c>
      <c r="E77" s="17"/>
      <c r="F77" s="44">
        <v>280</v>
      </c>
      <c r="G77" s="23"/>
    </row>
    <row r="78" spans="1:7">
      <c r="A78" s="71" t="s">
        <v>222</v>
      </c>
      <c r="B78" s="43">
        <v>8801</v>
      </c>
      <c r="C78" s="17">
        <f t="shared" si="5"/>
        <v>820</v>
      </c>
      <c r="D78" s="17">
        <f t="shared" si="5"/>
        <v>820</v>
      </c>
      <c r="E78" s="17"/>
      <c r="F78" s="44">
        <v>820</v>
      </c>
      <c r="G78" s="23"/>
    </row>
    <row r="79" spans="1:7">
      <c r="A79" s="71" t="s">
        <v>221</v>
      </c>
      <c r="B79" s="43">
        <v>8801</v>
      </c>
      <c r="C79" s="17">
        <f t="shared" si="5"/>
        <v>123</v>
      </c>
      <c r="D79" s="17">
        <f t="shared" si="5"/>
        <v>123</v>
      </c>
      <c r="E79" s="17"/>
      <c r="F79" s="44">
        <v>123</v>
      </c>
      <c r="G79" s="23"/>
    </row>
    <row r="80" spans="1:7">
      <c r="A80" s="71" t="s">
        <v>224</v>
      </c>
      <c r="B80" s="43">
        <v>8801</v>
      </c>
      <c r="C80" s="17">
        <f t="shared" si="5"/>
        <v>123</v>
      </c>
      <c r="D80" s="17">
        <f t="shared" si="5"/>
        <v>123</v>
      </c>
      <c r="E80" s="17"/>
      <c r="F80" s="44">
        <v>123</v>
      </c>
      <c r="G80" s="23"/>
    </row>
    <row r="81" spans="1:7">
      <c r="A81" s="71" t="s">
        <v>225</v>
      </c>
      <c r="B81" s="43">
        <v>8801</v>
      </c>
      <c r="C81" s="17">
        <f t="shared" si="5"/>
        <v>357</v>
      </c>
      <c r="D81" s="17">
        <f t="shared" si="5"/>
        <v>357</v>
      </c>
      <c r="E81" s="17"/>
      <c r="F81" s="44">
        <v>357</v>
      </c>
      <c r="G81" s="23"/>
    </row>
    <row r="82" spans="1:7">
      <c r="A82" s="71" t="s">
        <v>223</v>
      </c>
      <c r="B82" s="43">
        <v>8801</v>
      </c>
      <c r="C82" s="17">
        <f t="shared" si="5"/>
        <v>246</v>
      </c>
      <c r="D82" s="17">
        <f t="shared" si="5"/>
        <v>246</v>
      </c>
      <c r="E82" s="17"/>
      <c r="F82" s="44">
        <v>246</v>
      </c>
      <c r="G82" s="23"/>
    </row>
    <row r="83" spans="1:7">
      <c r="A83" s="52" t="s">
        <v>48</v>
      </c>
      <c r="B83" s="45"/>
      <c r="C83" s="36"/>
      <c r="D83" s="36"/>
      <c r="E83" s="36">
        <v>-1009</v>
      </c>
      <c r="F83" s="54">
        <v>1009</v>
      </c>
      <c r="G83" s="23"/>
    </row>
    <row r="84" spans="1:7">
      <c r="A84" s="20" t="s">
        <v>272</v>
      </c>
      <c r="B84" s="3"/>
      <c r="C84" s="7">
        <f>E84+F84</f>
        <v>804</v>
      </c>
      <c r="D84" s="7">
        <v>804</v>
      </c>
      <c r="E84" s="36">
        <v>0</v>
      </c>
      <c r="F84" s="26">
        <v>804</v>
      </c>
      <c r="G84" s="23"/>
    </row>
    <row r="85" spans="1:7">
      <c r="A85" s="37" t="s">
        <v>9</v>
      </c>
      <c r="B85" s="37"/>
      <c r="C85" s="130">
        <f>C42+C52+C70+C71+C83+C84</f>
        <v>33172.44</v>
      </c>
      <c r="D85" s="130">
        <f>D42+D52+D70+D71+D83+D84</f>
        <v>33988.44</v>
      </c>
      <c r="E85" s="130">
        <f>E42+E52+E70+E83+E84</f>
        <v>6954.4400000000005</v>
      </c>
      <c r="F85" s="132">
        <f>F42+F52+F70+F71+F83+F84</f>
        <v>27034</v>
      </c>
      <c r="G85" s="23"/>
    </row>
    <row r="86" spans="1:7">
      <c r="A86" s="37" t="s">
        <v>10</v>
      </c>
      <c r="B86" s="37"/>
      <c r="C86" s="131">
        <f>C87+C131+C177+C225+C229+C276+C312+C328+C348</f>
        <v>33172</v>
      </c>
      <c r="D86" s="131">
        <f>D87+D131+D177+D225+D229+D276+D312+D328+D348+D377</f>
        <v>33988</v>
      </c>
      <c r="E86" s="131">
        <f>E87+E131+E177+E225+E229+E276+E312+E328+E348+E377</f>
        <v>6954</v>
      </c>
      <c r="F86" s="133">
        <f>F87+F131+F177+F225+F229+F276+F312+F328+F348+F377</f>
        <v>27034</v>
      </c>
      <c r="G86" s="23"/>
    </row>
    <row r="87" spans="1:7">
      <c r="A87" s="90" t="s">
        <v>166</v>
      </c>
      <c r="B87" s="3">
        <v>51</v>
      </c>
      <c r="C87" s="92">
        <f>C88+C98+C118+C122</f>
        <v>2790</v>
      </c>
      <c r="D87" s="92">
        <f>D88+D98+D118+D122</f>
        <v>2860</v>
      </c>
      <c r="E87" s="92">
        <f>E88+E98+E118+E122</f>
        <v>1753</v>
      </c>
      <c r="F87" s="4">
        <f>F118+F122</f>
        <v>1107</v>
      </c>
      <c r="G87" s="23"/>
    </row>
    <row r="88" spans="1:7">
      <c r="A88" s="38" t="s">
        <v>11</v>
      </c>
      <c r="B88" s="38">
        <v>10</v>
      </c>
      <c r="C88" s="88">
        <f>E88</f>
        <v>1340</v>
      </c>
      <c r="D88" s="88">
        <f>D96+D97</f>
        <v>1340</v>
      </c>
      <c r="E88" s="88">
        <f>E96+E97</f>
        <v>1340</v>
      </c>
      <c r="F88" s="39">
        <v>0</v>
      </c>
      <c r="G88" s="23" t="s">
        <v>210</v>
      </c>
    </row>
    <row r="89" spans="1:7">
      <c r="A89" s="5" t="s">
        <v>35</v>
      </c>
      <c r="B89" s="19" t="s">
        <v>51</v>
      </c>
      <c r="C89" s="87">
        <f>E89+F89</f>
        <v>1100</v>
      </c>
      <c r="D89" s="2">
        <v>1100</v>
      </c>
      <c r="E89" s="2">
        <v>1100</v>
      </c>
      <c r="F89" s="23"/>
      <c r="G89" s="23"/>
    </row>
    <row r="90" spans="1:7">
      <c r="A90" s="1" t="s">
        <v>157</v>
      </c>
      <c r="B90" s="86" t="s">
        <v>80</v>
      </c>
      <c r="C90" s="87">
        <f t="shared" ref="C90:C97" si="6">E90+F90</f>
        <v>0</v>
      </c>
      <c r="D90" s="2">
        <v>0</v>
      </c>
      <c r="E90" s="2">
        <v>0</v>
      </c>
      <c r="F90" s="23"/>
      <c r="G90" s="23"/>
    </row>
    <row r="91" spans="1:7">
      <c r="A91" s="71" t="s">
        <v>36</v>
      </c>
      <c r="B91" s="86" t="s">
        <v>52</v>
      </c>
      <c r="C91" s="87">
        <f t="shared" si="6"/>
        <v>0</v>
      </c>
      <c r="D91" s="2">
        <v>0</v>
      </c>
      <c r="E91" s="2">
        <v>0</v>
      </c>
      <c r="F91" s="23"/>
      <c r="G91" s="23"/>
    </row>
    <row r="92" spans="1:7">
      <c r="A92" s="71" t="s">
        <v>158</v>
      </c>
      <c r="B92" s="86" t="s">
        <v>53</v>
      </c>
      <c r="C92" s="87">
        <f t="shared" si="6"/>
        <v>120</v>
      </c>
      <c r="D92" s="2">
        <v>120</v>
      </c>
      <c r="E92" s="2">
        <v>120</v>
      </c>
      <c r="F92" s="23"/>
      <c r="G92" s="23"/>
    </row>
    <row r="93" spans="1:7">
      <c r="A93" s="71" t="s">
        <v>163</v>
      </c>
      <c r="B93" s="86" t="s">
        <v>164</v>
      </c>
      <c r="C93" s="87">
        <f t="shared" si="6"/>
        <v>40</v>
      </c>
      <c r="D93" s="2">
        <v>40</v>
      </c>
      <c r="E93" s="2">
        <v>40</v>
      </c>
      <c r="F93" s="23"/>
      <c r="G93" s="23"/>
    </row>
    <row r="94" spans="1:7">
      <c r="A94" s="71" t="s">
        <v>159</v>
      </c>
      <c r="B94" s="70" t="s">
        <v>54</v>
      </c>
      <c r="C94" s="87">
        <f t="shared" si="6"/>
        <v>50</v>
      </c>
      <c r="D94" s="2">
        <v>50</v>
      </c>
      <c r="E94" s="2">
        <v>50</v>
      </c>
      <c r="F94" s="23"/>
      <c r="G94" s="23"/>
    </row>
    <row r="95" spans="1:7">
      <c r="A95" s="71" t="s">
        <v>160</v>
      </c>
      <c r="B95" s="86" t="s">
        <v>161</v>
      </c>
      <c r="C95" s="87">
        <v>0</v>
      </c>
      <c r="D95" s="2">
        <v>0</v>
      </c>
      <c r="E95" s="2">
        <v>0</v>
      </c>
      <c r="F95" s="23"/>
      <c r="G95" s="23"/>
    </row>
    <row r="96" spans="1:7">
      <c r="A96" s="89" t="s">
        <v>12</v>
      </c>
      <c r="B96" s="19"/>
      <c r="C96" s="87">
        <f t="shared" si="6"/>
        <v>1310</v>
      </c>
      <c r="D96" s="2">
        <f>D89+D90+D91+D92+D93+D94+D95</f>
        <v>1310</v>
      </c>
      <c r="E96" s="2">
        <f>SUM(E89:E95)</f>
        <v>1310</v>
      </c>
      <c r="F96" s="23"/>
      <c r="G96" s="23"/>
    </row>
    <row r="97" spans="1:7">
      <c r="A97" s="71" t="s">
        <v>162</v>
      </c>
      <c r="B97" s="70" t="s">
        <v>149</v>
      </c>
      <c r="C97" s="87">
        <f t="shared" si="6"/>
        <v>30</v>
      </c>
      <c r="D97" s="87">
        <v>30</v>
      </c>
      <c r="E97" s="87">
        <v>30</v>
      </c>
      <c r="F97" s="2">
        <f>F89+F90+F91+F92+F94+F95+F96</f>
        <v>0</v>
      </c>
      <c r="G97" s="23"/>
    </row>
    <row r="98" spans="1:7">
      <c r="A98" s="69" t="s">
        <v>129</v>
      </c>
      <c r="B98" s="38">
        <v>20</v>
      </c>
      <c r="C98" s="39">
        <f>SUM(C99:C117)</f>
        <v>343</v>
      </c>
      <c r="D98" s="39">
        <f>SUM(D99:D117)</f>
        <v>413</v>
      </c>
      <c r="E98" s="39">
        <f>SUM(E99:E117)</f>
        <v>413</v>
      </c>
      <c r="F98" s="40"/>
      <c r="G98" s="23"/>
    </row>
    <row r="99" spans="1:7">
      <c r="A99" s="41" t="s">
        <v>50</v>
      </c>
      <c r="B99" s="41" t="s">
        <v>55</v>
      </c>
      <c r="C99" s="10">
        <f>E99+F99</f>
        <v>25</v>
      </c>
      <c r="D99" s="10">
        <f>E99</f>
        <v>25</v>
      </c>
      <c r="E99" s="10">
        <v>25</v>
      </c>
      <c r="F99" s="31"/>
      <c r="G99" s="23"/>
    </row>
    <row r="100" spans="1:7">
      <c r="A100" s="41" t="s">
        <v>56</v>
      </c>
      <c r="B100" s="41" t="s">
        <v>57</v>
      </c>
      <c r="C100" s="10">
        <f t="shared" ref="C100:C116" si="7">E100+F100</f>
        <v>15</v>
      </c>
      <c r="D100" s="10">
        <f t="shared" ref="D100:D117" si="8">E100</f>
        <v>15</v>
      </c>
      <c r="E100" s="10">
        <v>15</v>
      </c>
      <c r="F100" s="31"/>
      <c r="G100" s="23"/>
    </row>
    <row r="101" spans="1:7">
      <c r="A101" s="19" t="s">
        <v>58</v>
      </c>
      <c r="B101" s="19" t="s">
        <v>59</v>
      </c>
      <c r="C101" s="10">
        <f t="shared" si="7"/>
        <v>20</v>
      </c>
      <c r="D101" s="10">
        <f t="shared" si="8"/>
        <v>20</v>
      </c>
      <c r="E101" s="10">
        <v>20</v>
      </c>
      <c r="F101" s="23"/>
      <c r="G101" s="23"/>
    </row>
    <row r="102" spans="1:7">
      <c r="A102" s="19" t="s">
        <v>60</v>
      </c>
      <c r="B102" s="19" t="s">
        <v>61</v>
      </c>
      <c r="C102" s="10">
        <f t="shared" si="7"/>
        <v>10</v>
      </c>
      <c r="D102" s="10">
        <f t="shared" si="8"/>
        <v>10</v>
      </c>
      <c r="E102" s="10">
        <v>10</v>
      </c>
      <c r="F102" s="23"/>
      <c r="G102" s="23"/>
    </row>
    <row r="103" spans="1:7">
      <c r="A103" s="19" t="s">
        <v>62</v>
      </c>
      <c r="B103" s="19" t="s">
        <v>63</v>
      </c>
      <c r="C103" s="10">
        <f t="shared" si="7"/>
        <v>15</v>
      </c>
      <c r="D103" s="10">
        <f t="shared" si="8"/>
        <v>15</v>
      </c>
      <c r="E103" s="10">
        <v>15</v>
      </c>
      <c r="F103" s="23"/>
      <c r="G103" s="23"/>
    </row>
    <row r="104" spans="1:7">
      <c r="A104" s="19" t="s">
        <v>64</v>
      </c>
      <c r="B104" s="19" t="s">
        <v>65</v>
      </c>
      <c r="C104" s="10">
        <f t="shared" si="7"/>
        <v>10</v>
      </c>
      <c r="D104" s="10">
        <f t="shared" si="8"/>
        <v>10</v>
      </c>
      <c r="E104" s="10">
        <v>10</v>
      </c>
      <c r="F104" s="23"/>
      <c r="G104" s="23"/>
    </row>
    <row r="105" spans="1:7">
      <c r="A105" s="19" t="s">
        <v>66</v>
      </c>
      <c r="B105" s="19" t="s">
        <v>67</v>
      </c>
      <c r="C105" s="10">
        <f t="shared" si="7"/>
        <v>20</v>
      </c>
      <c r="D105" s="10">
        <f t="shared" si="8"/>
        <v>20</v>
      </c>
      <c r="E105" s="10">
        <v>20</v>
      </c>
      <c r="F105" s="23"/>
      <c r="G105" s="23"/>
    </row>
    <row r="106" spans="1:7">
      <c r="A106" s="19" t="s">
        <v>68</v>
      </c>
      <c r="B106" s="19" t="s">
        <v>69</v>
      </c>
      <c r="C106" s="10">
        <f t="shared" si="7"/>
        <v>50</v>
      </c>
      <c r="D106" s="10">
        <f t="shared" si="8"/>
        <v>50</v>
      </c>
      <c r="E106" s="10">
        <v>50</v>
      </c>
      <c r="F106" s="23"/>
      <c r="G106" s="23"/>
    </row>
    <row r="107" spans="1:7">
      <c r="A107" s="19" t="s">
        <v>70</v>
      </c>
      <c r="B107" s="19" t="s">
        <v>72</v>
      </c>
      <c r="C107" s="10">
        <f t="shared" si="7"/>
        <v>30</v>
      </c>
      <c r="D107" s="10">
        <f t="shared" si="8"/>
        <v>30</v>
      </c>
      <c r="E107" s="10">
        <v>30</v>
      </c>
      <c r="F107" s="23"/>
      <c r="G107" s="23"/>
    </row>
    <row r="108" spans="1:7">
      <c r="A108" s="19" t="s">
        <v>71</v>
      </c>
      <c r="B108" s="70" t="s">
        <v>133</v>
      </c>
      <c r="C108" s="10">
        <f t="shared" si="7"/>
        <v>10</v>
      </c>
      <c r="D108" s="10">
        <f t="shared" si="8"/>
        <v>10</v>
      </c>
      <c r="E108" s="10">
        <v>10</v>
      </c>
      <c r="F108" s="23"/>
      <c r="G108" s="23"/>
    </row>
    <row r="109" spans="1:7">
      <c r="A109" s="19" t="s">
        <v>274</v>
      </c>
      <c r="B109" s="145" t="s">
        <v>273</v>
      </c>
      <c r="C109" s="10">
        <f>E109</f>
        <v>1</v>
      </c>
      <c r="D109" s="10">
        <f t="shared" si="8"/>
        <v>1</v>
      </c>
      <c r="E109" s="10">
        <v>1</v>
      </c>
      <c r="F109" s="23"/>
      <c r="G109" s="23"/>
    </row>
    <row r="110" spans="1:7">
      <c r="A110" s="19" t="s">
        <v>101</v>
      </c>
      <c r="B110" s="19" t="s">
        <v>102</v>
      </c>
      <c r="C110" s="10">
        <f t="shared" si="7"/>
        <v>5</v>
      </c>
      <c r="D110" s="10">
        <f t="shared" si="8"/>
        <v>5</v>
      </c>
      <c r="E110" s="10">
        <v>5</v>
      </c>
      <c r="F110" s="23"/>
      <c r="G110" s="23"/>
    </row>
    <row r="111" spans="1:7">
      <c r="A111" s="19" t="s">
        <v>73</v>
      </c>
      <c r="B111" s="19" t="s">
        <v>74</v>
      </c>
      <c r="C111" s="10">
        <f t="shared" si="7"/>
        <v>20</v>
      </c>
      <c r="D111" s="10">
        <f t="shared" si="8"/>
        <v>20</v>
      </c>
      <c r="E111" s="10">
        <v>20</v>
      </c>
      <c r="F111" s="23"/>
      <c r="G111" s="23"/>
    </row>
    <row r="112" spans="1:7">
      <c r="A112" s="19" t="s">
        <v>75</v>
      </c>
      <c r="B112" s="70" t="s">
        <v>134</v>
      </c>
      <c r="C112" s="10">
        <f t="shared" si="7"/>
        <v>5</v>
      </c>
      <c r="D112" s="10">
        <f t="shared" si="8"/>
        <v>5</v>
      </c>
      <c r="E112" s="10">
        <v>5</v>
      </c>
      <c r="F112" s="23"/>
      <c r="G112" s="23"/>
    </row>
    <row r="113" spans="1:7">
      <c r="A113" s="19" t="s">
        <v>76</v>
      </c>
      <c r="B113" s="71" t="s">
        <v>131</v>
      </c>
      <c r="C113" s="10">
        <f t="shared" si="7"/>
        <v>15</v>
      </c>
      <c r="D113" s="10">
        <f t="shared" si="8"/>
        <v>15</v>
      </c>
      <c r="E113" s="10">
        <v>15</v>
      </c>
      <c r="F113" s="23"/>
      <c r="G113" s="23"/>
    </row>
    <row r="114" spans="1:7">
      <c r="A114" s="19" t="s">
        <v>77</v>
      </c>
      <c r="B114" s="71" t="s">
        <v>132</v>
      </c>
      <c r="C114" s="10">
        <f t="shared" si="7"/>
        <v>2</v>
      </c>
      <c r="D114" s="10">
        <f t="shared" si="8"/>
        <v>2</v>
      </c>
      <c r="E114" s="10">
        <v>2</v>
      </c>
      <c r="F114" s="23"/>
      <c r="G114" s="23"/>
    </row>
    <row r="115" spans="1:7">
      <c r="A115" s="19" t="s">
        <v>142</v>
      </c>
      <c r="B115" s="71" t="s">
        <v>143</v>
      </c>
      <c r="C115" s="10">
        <f t="shared" si="7"/>
        <v>10</v>
      </c>
      <c r="D115" s="10">
        <f t="shared" si="8"/>
        <v>10</v>
      </c>
      <c r="E115" s="10">
        <v>10</v>
      </c>
      <c r="F115" s="23"/>
      <c r="G115" s="23"/>
    </row>
    <row r="116" spans="1:7">
      <c r="A116" s="19" t="s">
        <v>108</v>
      </c>
      <c r="B116" s="1" t="s">
        <v>90</v>
      </c>
      <c r="C116" s="10">
        <f t="shared" si="7"/>
        <v>10</v>
      </c>
      <c r="D116" s="10">
        <f t="shared" si="8"/>
        <v>10</v>
      </c>
      <c r="E116" s="10">
        <v>10</v>
      </c>
      <c r="F116" s="23"/>
      <c r="G116" s="23"/>
    </row>
    <row r="117" spans="1:7">
      <c r="A117" s="19" t="s">
        <v>275</v>
      </c>
      <c r="B117" s="19" t="s">
        <v>78</v>
      </c>
      <c r="C117" s="10">
        <v>70</v>
      </c>
      <c r="D117" s="10">
        <f t="shared" si="8"/>
        <v>140</v>
      </c>
      <c r="E117" s="10">
        <v>140</v>
      </c>
      <c r="F117" s="23"/>
      <c r="G117" s="23">
        <v>70</v>
      </c>
    </row>
    <row r="118" spans="1:7">
      <c r="A118" s="27" t="s">
        <v>165</v>
      </c>
      <c r="B118" s="27" t="s">
        <v>213</v>
      </c>
      <c r="C118" s="22">
        <f>C119+C120+C121</f>
        <v>890</v>
      </c>
      <c r="D118" s="22">
        <f>D119+D120+D121</f>
        <v>890</v>
      </c>
      <c r="E118" s="28">
        <v>0</v>
      </c>
      <c r="F118" s="28">
        <f>F119+F120+F121</f>
        <v>890</v>
      </c>
      <c r="G118" s="23">
        <f>G119</f>
        <v>0</v>
      </c>
    </row>
    <row r="119" spans="1:7">
      <c r="A119" s="18" t="s">
        <v>211</v>
      </c>
      <c r="B119" s="18" t="s">
        <v>238</v>
      </c>
      <c r="C119" s="43">
        <f>E119+F119</f>
        <v>340</v>
      </c>
      <c r="D119" s="43">
        <f>E119+F119</f>
        <v>340</v>
      </c>
      <c r="E119" s="48"/>
      <c r="F119" s="48">
        <v>340</v>
      </c>
      <c r="G119" s="23">
        <v>0</v>
      </c>
    </row>
    <row r="120" spans="1:7">
      <c r="A120" s="18" t="s">
        <v>226</v>
      </c>
      <c r="B120" s="18" t="s">
        <v>239</v>
      </c>
      <c r="C120" s="43">
        <f>E120+F120</f>
        <v>417</v>
      </c>
      <c r="D120" s="43">
        <f t="shared" ref="D120:D121" si="9">E120+F120</f>
        <v>417</v>
      </c>
      <c r="E120" s="48"/>
      <c r="F120" s="48">
        <v>417</v>
      </c>
      <c r="G120" s="23"/>
    </row>
    <row r="121" spans="1:7">
      <c r="A121" s="18" t="s">
        <v>252</v>
      </c>
      <c r="B121" s="18" t="s">
        <v>253</v>
      </c>
      <c r="C121" s="43">
        <f>E121+F121</f>
        <v>133</v>
      </c>
      <c r="D121" s="43">
        <f t="shared" si="9"/>
        <v>133</v>
      </c>
      <c r="E121" s="48"/>
      <c r="F121" s="48">
        <v>133</v>
      </c>
      <c r="G121" s="23"/>
    </row>
    <row r="122" spans="1:7">
      <c r="A122" s="11" t="s">
        <v>13</v>
      </c>
      <c r="B122" s="12">
        <v>71</v>
      </c>
      <c r="C122" s="15">
        <f>SUM(C123:C130)</f>
        <v>217</v>
      </c>
      <c r="D122" s="15">
        <f>SUM(D123:D130)</f>
        <v>217</v>
      </c>
      <c r="E122" s="33">
        <v>0</v>
      </c>
      <c r="F122" s="34">
        <f>SUM(F123:F130)</f>
        <v>217</v>
      </c>
      <c r="G122" s="23">
        <f>SUM(G123:G130)</f>
        <v>0</v>
      </c>
    </row>
    <row r="123" spans="1:7">
      <c r="A123" s="104" t="s">
        <v>175</v>
      </c>
      <c r="B123" s="35" t="s">
        <v>81</v>
      </c>
      <c r="C123" s="72">
        <f>F123</f>
        <v>35</v>
      </c>
      <c r="D123" s="72">
        <f>E123+F123</f>
        <v>35</v>
      </c>
      <c r="E123" s="10"/>
      <c r="F123" s="76">
        <v>35</v>
      </c>
      <c r="G123" s="23"/>
    </row>
    <row r="124" spans="1:7" ht="12.75" customHeight="1">
      <c r="A124" s="105" t="s">
        <v>276</v>
      </c>
      <c r="B124" s="18" t="s">
        <v>79</v>
      </c>
      <c r="C124" s="72">
        <v>20</v>
      </c>
      <c r="D124" s="72">
        <f t="shared" ref="D124:D130" si="10">E124+F124</f>
        <v>20</v>
      </c>
      <c r="E124" s="66"/>
      <c r="F124" s="67">
        <v>20</v>
      </c>
      <c r="G124" s="23"/>
    </row>
    <row r="125" spans="1:7" ht="12.75" customHeight="1">
      <c r="A125" s="105" t="s">
        <v>277</v>
      </c>
      <c r="B125" s="18" t="s">
        <v>79</v>
      </c>
      <c r="C125" s="72">
        <v>37</v>
      </c>
      <c r="D125" s="72">
        <f t="shared" si="10"/>
        <v>37</v>
      </c>
      <c r="E125" s="66"/>
      <c r="F125" s="67">
        <v>37</v>
      </c>
      <c r="G125" s="23"/>
    </row>
    <row r="126" spans="1:7" ht="14.25" customHeight="1">
      <c r="A126" s="106" t="s">
        <v>180</v>
      </c>
      <c r="B126" s="19" t="s">
        <v>79</v>
      </c>
      <c r="C126" s="72">
        <v>50</v>
      </c>
      <c r="D126" s="72">
        <f t="shared" si="10"/>
        <v>50</v>
      </c>
      <c r="E126" s="2"/>
      <c r="F126" s="47">
        <v>50</v>
      </c>
      <c r="G126" s="23"/>
    </row>
    <row r="127" spans="1:7">
      <c r="A127" s="106" t="s">
        <v>234</v>
      </c>
      <c r="B127" s="19" t="s">
        <v>79</v>
      </c>
      <c r="C127" s="72">
        <f>F127</f>
        <v>45</v>
      </c>
      <c r="D127" s="72">
        <f t="shared" si="10"/>
        <v>45</v>
      </c>
      <c r="E127" s="2">
        <v>0</v>
      </c>
      <c r="F127" s="47">
        <v>45</v>
      </c>
      <c r="G127" s="23"/>
    </row>
    <row r="128" spans="1:7">
      <c r="A128" s="106" t="s">
        <v>203</v>
      </c>
      <c r="B128" s="19" t="s">
        <v>81</v>
      </c>
      <c r="C128" s="72">
        <v>20</v>
      </c>
      <c r="D128" s="72">
        <f t="shared" si="10"/>
        <v>20</v>
      </c>
      <c r="E128" s="2"/>
      <c r="F128" s="47">
        <v>20</v>
      </c>
      <c r="G128" s="23"/>
    </row>
    <row r="129" spans="1:7">
      <c r="A129" s="106" t="s">
        <v>207</v>
      </c>
      <c r="B129" s="19" t="s">
        <v>81</v>
      </c>
      <c r="C129" s="72">
        <v>0</v>
      </c>
      <c r="D129" s="72">
        <f t="shared" si="10"/>
        <v>0</v>
      </c>
      <c r="E129" s="2"/>
      <c r="F129" s="47">
        <v>0</v>
      </c>
      <c r="G129" s="23"/>
    </row>
    <row r="130" spans="1:7" ht="13.5" customHeight="1">
      <c r="A130" s="109" t="s">
        <v>145</v>
      </c>
      <c r="B130" s="18" t="s">
        <v>146</v>
      </c>
      <c r="C130" s="72">
        <f>F130</f>
        <v>10</v>
      </c>
      <c r="D130" s="72">
        <f t="shared" si="10"/>
        <v>10</v>
      </c>
      <c r="E130" s="43"/>
      <c r="F130" s="97">
        <v>10</v>
      </c>
      <c r="G130" s="23"/>
    </row>
    <row r="131" spans="1:7" ht="13.5" customHeight="1">
      <c r="A131" s="108" t="s">
        <v>169</v>
      </c>
      <c r="B131" s="52">
        <v>54</v>
      </c>
      <c r="C131" s="93">
        <f>C132+C133+C159+C163+C167+C173</f>
        <v>1633</v>
      </c>
      <c r="D131" s="93">
        <f>D132+D133+D159+D163+D167+D173</f>
        <v>1833</v>
      </c>
      <c r="E131" s="93">
        <f>E132+E133+E159+E163+E167</f>
        <v>322</v>
      </c>
      <c r="F131" s="25">
        <f>F133+F163+F167+F173</f>
        <v>1511</v>
      </c>
      <c r="G131" s="23"/>
    </row>
    <row r="132" spans="1:7" ht="13.5" customHeight="1">
      <c r="A132" s="108" t="s">
        <v>184</v>
      </c>
      <c r="B132" s="52" t="s">
        <v>185</v>
      </c>
      <c r="C132" s="93">
        <v>50</v>
      </c>
      <c r="D132" s="93">
        <f>E132</f>
        <v>50</v>
      </c>
      <c r="E132" s="93">
        <v>50</v>
      </c>
      <c r="F132" s="25"/>
      <c r="G132" s="23"/>
    </row>
    <row r="133" spans="1:7">
      <c r="A133" s="79" t="s">
        <v>103</v>
      </c>
      <c r="B133" s="69" t="s">
        <v>168</v>
      </c>
      <c r="C133" s="88">
        <f>C134+C144</f>
        <v>197</v>
      </c>
      <c r="D133" s="88">
        <f>D134+D144</f>
        <v>197</v>
      </c>
      <c r="E133" s="88">
        <f>E134+E144</f>
        <v>197</v>
      </c>
      <c r="F133" s="77">
        <v>0</v>
      </c>
      <c r="G133" s="23"/>
    </row>
    <row r="134" spans="1:7">
      <c r="A134" s="12" t="s">
        <v>11</v>
      </c>
      <c r="B134" s="38">
        <v>10</v>
      </c>
      <c r="C134" s="88">
        <f>C142+C143</f>
        <v>118</v>
      </c>
      <c r="D134" s="88">
        <f>D142+D143</f>
        <v>118</v>
      </c>
      <c r="E134" s="88">
        <f>E142+E143</f>
        <v>118</v>
      </c>
      <c r="F134" s="13">
        <v>0</v>
      </c>
      <c r="G134" s="23"/>
    </row>
    <row r="135" spans="1:7">
      <c r="A135" s="5" t="s">
        <v>35</v>
      </c>
      <c r="B135" s="19" t="s">
        <v>51</v>
      </c>
      <c r="C135" s="10">
        <f>E135+F135</f>
        <v>110</v>
      </c>
      <c r="D135" s="10">
        <f>E135</f>
        <v>110</v>
      </c>
      <c r="E135" s="2">
        <v>110</v>
      </c>
      <c r="F135" s="23"/>
      <c r="G135" s="23"/>
    </row>
    <row r="136" spans="1:7">
      <c r="A136" s="1" t="s">
        <v>157</v>
      </c>
      <c r="B136" s="86" t="s">
        <v>80</v>
      </c>
      <c r="C136" s="10">
        <f t="shared" ref="C136:C141" si="11">E136+F136</f>
        <v>0</v>
      </c>
      <c r="D136" s="10">
        <f t="shared" ref="D136:D141" si="12">E136</f>
        <v>0</v>
      </c>
      <c r="E136" s="2">
        <v>0</v>
      </c>
      <c r="F136" s="23"/>
      <c r="G136" s="23"/>
    </row>
    <row r="137" spans="1:7">
      <c r="A137" s="71" t="s">
        <v>36</v>
      </c>
      <c r="B137" s="86" t="s">
        <v>52</v>
      </c>
      <c r="C137" s="10">
        <f t="shared" si="11"/>
        <v>0</v>
      </c>
      <c r="D137" s="10">
        <f t="shared" si="12"/>
        <v>0</v>
      </c>
      <c r="E137" s="2">
        <v>0</v>
      </c>
      <c r="F137" s="23"/>
      <c r="G137" s="23"/>
    </row>
    <row r="138" spans="1:7">
      <c r="A138" s="71" t="s">
        <v>158</v>
      </c>
      <c r="B138" s="86" t="s">
        <v>53</v>
      </c>
      <c r="C138" s="10">
        <f t="shared" si="11"/>
        <v>0</v>
      </c>
      <c r="D138" s="10">
        <f t="shared" si="12"/>
        <v>0</v>
      </c>
      <c r="E138" s="2">
        <v>0</v>
      </c>
      <c r="F138" s="23"/>
      <c r="G138" s="23"/>
    </row>
    <row r="139" spans="1:7">
      <c r="A139" s="71" t="s">
        <v>163</v>
      </c>
      <c r="B139" s="86" t="s">
        <v>164</v>
      </c>
      <c r="C139" s="10">
        <f t="shared" si="11"/>
        <v>5</v>
      </c>
      <c r="D139" s="10">
        <f t="shared" si="12"/>
        <v>5</v>
      </c>
      <c r="E139" s="2">
        <v>5</v>
      </c>
      <c r="F139" s="23"/>
      <c r="G139" s="23"/>
    </row>
    <row r="140" spans="1:7">
      <c r="A140" s="71" t="s">
        <v>159</v>
      </c>
      <c r="B140" s="70" t="s">
        <v>54</v>
      </c>
      <c r="C140" s="10">
        <f t="shared" si="11"/>
        <v>0</v>
      </c>
      <c r="D140" s="10">
        <f t="shared" si="12"/>
        <v>0</v>
      </c>
      <c r="E140" s="2">
        <v>0</v>
      </c>
      <c r="F140" s="23"/>
      <c r="G140" s="23"/>
    </row>
    <row r="141" spans="1:7">
      <c r="A141" s="71" t="s">
        <v>160</v>
      </c>
      <c r="B141" s="86" t="s">
        <v>161</v>
      </c>
      <c r="C141" s="10">
        <f t="shared" si="11"/>
        <v>0</v>
      </c>
      <c r="D141" s="10">
        <f t="shared" si="12"/>
        <v>0</v>
      </c>
      <c r="E141" s="2">
        <v>0</v>
      </c>
      <c r="F141" s="23"/>
      <c r="G141" s="23"/>
    </row>
    <row r="142" spans="1:7">
      <c r="A142" s="89" t="s">
        <v>12</v>
      </c>
      <c r="B142" s="19"/>
      <c r="C142" s="10">
        <f>C135+C136+C137+C138+C139+C140+C141</f>
        <v>115</v>
      </c>
      <c r="D142" s="10">
        <f>SUM(D135:D141)</f>
        <v>115</v>
      </c>
      <c r="E142" s="10">
        <f>E135+E136+E137+E138+E139+E140+E141</f>
        <v>115</v>
      </c>
      <c r="F142" s="10">
        <f>F135+F136+F137+F138+F139+F140+F141</f>
        <v>0</v>
      </c>
      <c r="G142" s="23"/>
    </row>
    <row r="143" spans="1:7">
      <c r="A143" s="71" t="s">
        <v>162</v>
      </c>
      <c r="B143" s="70" t="s">
        <v>149</v>
      </c>
      <c r="C143" s="91">
        <f>E143</f>
        <v>3</v>
      </c>
      <c r="D143" s="91">
        <v>3</v>
      </c>
      <c r="E143" s="87">
        <v>3</v>
      </c>
      <c r="F143" s="23"/>
      <c r="G143" s="23"/>
    </row>
    <row r="144" spans="1:7">
      <c r="A144" s="69" t="s">
        <v>130</v>
      </c>
      <c r="B144" s="1"/>
      <c r="C144" s="13">
        <f>SUM(C145:C158)</f>
        <v>79</v>
      </c>
      <c r="D144" s="13">
        <f>SUM(D145:D158)</f>
        <v>79</v>
      </c>
      <c r="E144" s="13">
        <f>SUM(E145:E158)</f>
        <v>79</v>
      </c>
      <c r="F144" s="13">
        <f>SUM(F145:F158)</f>
        <v>0</v>
      </c>
      <c r="G144" s="23"/>
    </row>
    <row r="145" spans="1:7">
      <c r="A145" s="41" t="s">
        <v>50</v>
      </c>
      <c r="B145" s="41" t="s">
        <v>55</v>
      </c>
      <c r="C145" s="2">
        <f>E145+F145</f>
        <v>1</v>
      </c>
      <c r="D145" s="2">
        <f>E145</f>
        <v>1</v>
      </c>
      <c r="E145" s="2">
        <v>1</v>
      </c>
      <c r="F145" s="23"/>
      <c r="G145" s="23"/>
    </row>
    <row r="146" spans="1:7">
      <c r="A146" s="19" t="s">
        <v>58</v>
      </c>
      <c r="B146" s="19" t="s">
        <v>59</v>
      </c>
      <c r="C146" s="2">
        <f t="shared" ref="C146:C158" si="13">E146+F146</f>
        <v>15</v>
      </c>
      <c r="D146" s="2">
        <f t="shared" ref="D146:D158" si="14">E146</f>
        <v>15</v>
      </c>
      <c r="E146" s="2">
        <v>15</v>
      </c>
      <c r="F146" s="23"/>
      <c r="G146" s="23"/>
    </row>
    <row r="147" spans="1:7">
      <c r="A147" s="19" t="s">
        <v>60</v>
      </c>
      <c r="B147" s="19" t="s">
        <v>61</v>
      </c>
      <c r="C147" s="2">
        <f t="shared" si="13"/>
        <v>1</v>
      </c>
      <c r="D147" s="2">
        <f t="shared" si="14"/>
        <v>1</v>
      </c>
      <c r="E147" s="2">
        <v>1</v>
      </c>
      <c r="F147" s="23"/>
      <c r="G147" s="23"/>
    </row>
    <row r="148" spans="1:7">
      <c r="A148" s="19" t="s">
        <v>66</v>
      </c>
      <c r="B148" s="19" t="s">
        <v>67</v>
      </c>
      <c r="C148" s="2">
        <f t="shared" si="13"/>
        <v>14</v>
      </c>
      <c r="D148" s="2">
        <f t="shared" si="14"/>
        <v>14</v>
      </c>
      <c r="E148" s="2">
        <v>14</v>
      </c>
      <c r="F148" s="23"/>
      <c r="G148" s="23"/>
    </row>
    <row r="149" spans="1:7">
      <c r="A149" s="19" t="s">
        <v>68</v>
      </c>
      <c r="B149" s="19" t="s">
        <v>69</v>
      </c>
      <c r="C149" s="2">
        <f t="shared" si="13"/>
        <v>1</v>
      </c>
      <c r="D149" s="2">
        <f t="shared" si="14"/>
        <v>1</v>
      </c>
      <c r="E149" s="2">
        <v>1</v>
      </c>
      <c r="F149" s="23"/>
      <c r="G149" s="23"/>
    </row>
    <row r="150" spans="1:7">
      <c r="A150" s="19" t="s">
        <v>70</v>
      </c>
      <c r="B150" s="19" t="s">
        <v>72</v>
      </c>
      <c r="C150" s="2">
        <f t="shared" si="13"/>
        <v>2</v>
      </c>
      <c r="D150" s="2">
        <f t="shared" si="14"/>
        <v>2</v>
      </c>
      <c r="E150" s="2">
        <v>2</v>
      </c>
      <c r="F150" s="23"/>
      <c r="G150" s="23"/>
    </row>
    <row r="151" spans="1:7">
      <c r="A151" s="19" t="s">
        <v>71</v>
      </c>
      <c r="B151" s="70" t="s">
        <v>133</v>
      </c>
      <c r="C151" s="2">
        <f t="shared" si="13"/>
        <v>5</v>
      </c>
      <c r="D151" s="2">
        <f t="shared" si="14"/>
        <v>5</v>
      </c>
      <c r="E151" s="2">
        <v>5</v>
      </c>
      <c r="F151" s="23"/>
      <c r="G151" s="23"/>
    </row>
    <row r="152" spans="1:7">
      <c r="A152" s="19" t="s">
        <v>73</v>
      </c>
      <c r="B152" s="19" t="s">
        <v>74</v>
      </c>
      <c r="C152" s="2">
        <f t="shared" si="13"/>
        <v>1</v>
      </c>
      <c r="D152" s="2">
        <f t="shared" si="14"/>
        <v>1</v>
      </c>
      <c r="E152" s="2">
        <v>1</v>
      </c>
      <c r="F152" s="23"/>
      <c r="G152" s="23"/>
    </row>
    <row r="153" spans="1:7">
      <c r="A153" s="19" t="s">
        <v>147</v>
      </c>
      <c r="B153" s="19" t="s">
        <v>148</v>
      </c>
      <c r="C153" s="2">
        <f t="shared" si="13"/>
        <v>0</v>
      </c>
      <c r="D153" s="2">
        <f t="shared" si="14"/>
        <v>0</v>
      </c>
      <c r="E153" s="2">
        <v>0</v>
      </c>
      <c r="F153" s="23"/>
      <c r="G153" s="23"/>
    </row>
    <row r="154" spans="1:7">
      <c r="A154" s="19" t="s">
        <v>167</v>
      </c>
      <c r="B154" s="70" t="s">
        <v>102</v>
      </c>
      <c r="C154" s="2">
        <f t="shared" si="13"/>
        <v>10</v>
      </c>
      <c r="D154" s="2">
        <f t="shared" si="14"/>
        <v>10</v>
      </c>
      <c r="E154" s="2">
        <v>10</v>
      </c>
      <c r="F154" s="23"/>
      <c r="G154" s="23"/>
    </row>
    <row r="155" spans="1:7">
      <c r="A155" s="19" t="s">
        <v>76</v>
      </c>
      <c r="B155" s="71" t="s">
        <v>131</v>
      </c>
      <c r="C155" s="2">
        <f t="shared" si="13"/>
        <v>3</v>
      </c>
      <c r="D155" s="2">
        <f t="shared" si="14"/>
        <v>3</v>
      </c>
      <c r="E155" s="2">
        <v>3</v>
      </c>
      <c r="F155" s="23"/>
      <c r="G155" s="23"/>
    </row>
    <row r="156" spans="1:7">
      <c r="A156" s="19" t="s">
        <v>77</v>
      </c>
      <c r="B156" s="71" t="s">
        <v>132</v>
      </c>
      <c r="C156" s="2">
        <f t="shared" si="13"/>
        <v>1</v>
      </c>
      <c r="D156" s="2">
        <f t="shared" si="14"/>
        <v>1</v>
      </c>
      <c r="E156" s="2">
        <v>1</v>
      </c>
      <c r="F156" s="23"/>
      <c r="G156" s="23"/>
    </row>
    <row r="157" spans="1:7">
      <c r="A157" s="19" t="s">
        <v>245</v>
      </c>
      <c r="B157" s="71" t="s">
        <v>246</v>
      </c>
      <c r="C157" s="2">
        <f t="shared" si="13"/>
        <v>20</v>
      </c>
      <c r="D157" s="2">
        <f t="shared" si="14"/>
        <v>20</v>
      </c>
      <c r="E157" s="2">
        <v>20</v>
      </c>
      <c r="F157" s="23"/>
      <c r="G157" s="23"/>
    </row>
    <row r="158" spans="1:7">
      <c r="A158" s="19" t="s">
        <v>144</v>
      </c>
      <c r="B158" s="19" t="s">
        <v>78</v>
      </c>
      <c r="C158" s="2">
        <f t="shared" si="13"/>
        <v>5</v>
      </c>
      <c r="D158" s="2">
        <f t="shared" si="14"/>
        <v>5</v>
      </c>
      <c r="E158" s="2">
        <v>5</v>
      </c>
      <c r="F158" s="23"/>
      <c r="G158" s="23"/>
    </row>
    <row r="159" spans="1:7">
      <c r="A159" s="79" t="s">
        <v>155</v>
      </c>
      <c r="B159" s="79" t="s">
        <v>141</v>
      </c>
      <c r="C159" s="39">
        <f>C160+C161+C162</f>
        <v>75</v>
      </c>
      <c r="D159" s="39">
        <f>D160+D161+D162</f>
        <v>75</v>
      </c>
      <c r="E159" s="39">
        <f>E160+E161+E162+E163</f>
        <v>75</v>
      </c>
      <c r="F159" s="39">
        <v>0</v>
      </c>
      <c r="G159" s="23"/>
    </row>
    <row r="160" spans="1:7">
      <c r="A160" s="19" t="s">
        <v>62</v>
      </c>
      <c r="B160" s="18" t="s">
        <v>63</v>
      </c>
      <c r="C160" s="43">
        <f>E160</f>
        <v>20</v>
      </c>
      <c r="D160" s="43">
        <f>E160</f>
        <v>20</v>
      </c>
      <c r="E160" s="43">
        <v>20</v>
      </c>
      <c r="F160" s="48">
        <v>0</v>
      </c>
      <c r="G160" s="23"/>
    </row>
    <row r="161" spans="1:7">
      <c r="A161" s="19" t="s">
        <v>64</v>
      </c>
      <c r="B161" s="19" t="s">
        <v>65</v>
      </c>
      <c r="C161" s="43">
        <f>E161</f>
        <v>40</v>
      </c>
      <c r="D161" s="43">
        <f t="shared" ref="D161:D162" si="15">E161</f>
        <v>40</v>
      </c>
      <c r="E161" s="2">
        <v>40</v>
      </c>
      <c r="F161" s="23">
        <v>0</v>
      </c>
      <c r="G161" s="23"/>
    </row>
    <row r="162" spans="1:7">
      <c r="A162" s="19" t="s">
        <v>68</v>
      </c>
      <c r="B162" s="19" t="s">
        <v>69</v>
      </c>
      <c r="C162" s="43">
        <f>E162+F162</f>
        <v>15</v>
      </c>
      <c r="D162" s="43">
        <f t="shared" si="15"/>
        <v>15</v>
      </c>
      <c r="E162" s="2">
        <v>15</v>
      </c>
      <c r="F162" s="23">
        <v>0</v>
      </c>
      <c r="G162" s="23"/>
    </row>
    <row r="163" spans="1:7">
      <c r="A163" s="138" t="s">
        <v>282</v>
      </c>
      <c r="B163" s="79" t="s">
        <v>79</v>
      </c>
      <c r="C163" s="39">
        <f>C164+C165+C166</f>
        <v>493</v>
      </c>
      <c r="D163" s="39">
        <f>D164+D165+D166</f>
        <v>693</v>
      </c>
      <c r="E163" s="39">
        <v>0</v>
      </c>
      <c r="F163" s="135">
        <f>F164+F165+F166</f>
        <v>693</v>
      </c>
      <c r="G163" s="23"/>
    </row>
    <row r="164" spans="1:7">
      <c r="A164" s="80" t="s">
        <v>321</v>
      </c>
      <c r="B164" s="18"/>
      <c r="C164" s="43"/>
      <c r="D164" s="43">
        <v>200</v>
      </c>
      <c r="E164" s="43"/>
      <c r="F164" s="97">
        <v>200</v>
      </c>
      <c r="G164" s="23">
        <v>200</v>
      </c>
    </row>
    <row r="165" spans="1:7" ht="18" customHeight="1">
      <c r="A165" s="80" t="s">
        <v>278</v>
      </c>
      <c r="B165" s="18" t="s">
        <v>79</v>
      </c>
      <c r="C165" s="43">
        <f>E165+F165</f>
        <v>120</v>
      </c>
      <c r="D165" s="43">
        <f>E165+F165</f>
        <v>120</v>
      </c>
      <c r="E165" s="43"/>
      <c r="F165" s="97">
        <v>120</v>
      </c>
      <c r="G165" s="23"/>
    </row>
    <row r="166" spans="1:7">
      <c r="A166" s="80" t="s">
        <v>281</v>
      </c>
      <c r="B166" s="18" t="s">
        <v>82</v>
      </c>
      <c r="C166" s="43">
        <f>E166+F166</f>
        <v>373</v>
      </c>
      <c r="D166" s="43">
        <f>E166+F166</f>
        <v>373</v>
      </c>
      <c r="E166" s="43"/>
      <c r="F166" s="97">
        <v>373</v>
      </c>
      <c r="G166" s="23"/>
    </row>
    <row r="167" spans="1:7">
      <c r="A167" s="79" t="s">
        <v>298</v>
      </c>
      <c r="B167" s="79" t="s">
        <v>141</v>
      </c>
      <c r="C167" s="39">
        <f>SUM(C168:C170)</f>
        <v>100</v>
      </c>
      <c r="D167" s="39">
        <f>D168+D169+D170</f>
        <v>100</v>
      </c>
      <c r="E167" s="39">
        <v>0</v>
      </c>
      <c r="F167" s="40">
        <f>SUM(F168:F170)</f>
        <v>100</v>
      </c>
      <c r="G167" s="23">
        <f>SUM(G168:G170)</f>
        <v>0</v>
      </c>
    </row>
    <row r="168" spans="1:7">
      <c r="A168" s="19" t="s">
        <v>227</v>
      </c>
      <c r="B168" s="19" t="s">
        <v>156</v>
      </c>
      <c r="C168" s="43">
        <f>E168+F168</f>
        <v>0</v>
      </c>
      <c r="D168" s="43"/>
      <c r="E168" s="2">
        <v>0</v>
      </c>
      <c r="F168" s="23">
        <v>0</v>
      </c>
      <c r="G168" s="23"/>
    </row>
    <row r="169" spans="1:7">
      <c r="A169" s="19" t="s">
        <v>228</v>
      </c>
      <c r="B169" s="19" t="s">
        <v>128</v>
      </c>
      <c r="C169" s="43">
        <f t="shared" ref="C169:C170" si="16">E169+F169</f>
        <v>0</v>
      </c>
      <c r="D169" s="43"/>
      <c r="E169" s="2"/>
      <c r="F169" s="23">
        <v>0</v>
      </c>
      <c r="G169" s="23"/>
    </row>
    <row r="170" spans="1:7">
      <c r="A170" s="19" t="s">
        <v>229</v>
      </c>
      <c r="B170" s="19" t="s">
        <v>208</v>
      </c>
      <c r="C170" s="43">
        <f t="shared" si="16"/>
        <v>100</v>
      </c>
      <c r="D170" s="43">
        <f>E170+F170</f>
        <v>100</v>
      </c>
      <c r="E170" s="2"/>
      <c r="F170" s="23">
        <v>100</v>
      </c>
      <c r="G170" s="23">
        <v>0</v>
      </c>
    </row>
    <row r="171" spans="1:7">
      <c r="A171" s="52" t="s">
        <v>120</v>
      </c>
      <c r="B171" s="52">
        <v>55</v>
      </c>
      <c r="C171" s="46">
        <f>C172</f>
        <v>20</v>
      </c>
      <c r="D171" s="46">
        <f>D172</f>
        <v>20</v>
      </c>
      <c r="E171" s="46">
        <v>20</v>
      </c>
      <c r="F171" s="53">
        <v>0</v>
      </c>
      <c r="G171" s="23"/>
    </row>
    <row r="172" spans="1:7">
      <c r="A172" s="19" t="s">
        <v>121</v>
      </c>
      <c r="B172" s="19" t="s">
        <v>119</v>
      </c>
      <c r="C172" s="2">
        <f>E172</f>
        <v>20</v>
      </c>
      <c r="D172" s="2">
        <f>E172</f>
        <v>20</v>
      </c>
      <c r="E172" s="2">
        <v>20</v>
      </c>
      <c r="F172" s="23">
        <v>0</v>
      </c>
      <c r="G172" s="23"/>
    </row>
    <row r="173" spans="1:7">
      <c r="A173" s="52" t="s">
        <v>212</v>
      </c>
      <c r="B173" s="52">
        <v>60</v>
      </c>
      <c r="C173" s="46">
        <f>SUM(C174:C176)</f>
        <v>718</v>
      </c>
      <c r="D173" s="46">
        <f>D174+D175+D176</f>
        <v>718</v>
      </c>
      <c r="E173" s="46"/>
      <c r="F173" s="53">
        <f>SUM(F174:F176)</f>
        <v>718</v>
      </c>
      <c r="G173" s="23">
        <v>0</v>
      </c>
    </row>
    <row r="174" spans="1:7">
      <c r="A174" s="18" t="s">
        <v>230</v>
      </c>
      <c r="B174" s="19" t="s">
        <v>239</v>
      </c>
      <c r="C174" s="2">
        <f>E174+F174</f>
        <v>295</v>
      </c>
      <c r="D174" s="2">
        <f>E174+F174</f>
        <v>295</v>
      </c>
      <c r="E174" s="2"/>
      <c r="F174" s="23">
        <v>295</v>
      </c>
      <c r="G174" s="23">
        <v>0</v>
      </c>
    </row>
    <row r="175" spans="1:7">
      <c r="A175" s="18" t="s">
        <v>231</v>
      </c>
      <c r="B175" s="19" t="s">
        <v>239</v>
      </c>
      <c r="C175" s="2">
        <f>E175+F175</f>
        <v>243</v>
      </c>
      <c r="D175" s="2">
        <f>E175+F175</f>
        <v>243</v>
      </c>
      <c r="E175" s="2"/>
      <c r="F175" s="23">
        <v>243</v>
      </c>
      <c r="G175" s="23"/>
    </row>
    <row r="176" spans="1:7">
      <c r="A176" s="18" t="s">
        <v>254</v>
      </c>
      <c r="B176" s="19" t="s">
        <v>253</v>
      </c>
      <c r="C176" s="2">
        <v>180</v>
      </c>
      <c r="D176" s="2">
        <f>E176+F176</f>
        <v>180</v>
      </c>
      <c r="E176" s="2"/>
      <c r="F176" s="23">
        <v>180</v>
      </c>
      <c r="G176" s="23"/>
    </row>
    <row r="177" spans="1:7">
      <c r="A177" s="3" t="s">
        <v>14</v>
      </c>
      <c r="B177" s="3">
        <v>65</v>
      </c>
      <c r="C177" s="92">
        <f>C178+C191+C211+C212+C216+C218+C219+C222</f>
        <v>1384</v>
      </c>
      <c r="D177" s="92">
        <f>D178+D191+D211+D212+D216+D218+D219+D222</f>
        <v>1914</v>
      </c>
      <c r="E177" s="4">
        <f>E178+E191+E212+E216+E218+E219</f>
        <v>1644</v>
      </c>
      <c r="F177" s="26">
        <f>F216+F219+F222</f>
        <v>270</v>
      </c>
      <c r="G177" s="23">
        <v>0</v>
      </c>
    </row>
    <row r="178" spans="1:7">
      <c r="A178" s="21" t="s">
        <v>11</v>
      </c>
      <c r="B178" s="21">
        <v>10</v>
      </c>
      <c r="C178" s="94">
        <f>C189+C190</f>
        <v>513</v>
      </c>
      <c r="D178" s="94">
        <f>D189+D190</f>
        <v>513</v>
      </c>
      <c r="E178" s="94">
        <f>E189+E190</f>
        <v>513</v>
      </c>
      <c r="F178" s="28"/>
      <c r="G178" s="23"/>
    </row>
    <row r="179" spans="1:7">
      <c r="A179" s="5" t="s">
        <v>287</v>
      </c>
      <c r="B179" s="19" t="s">
        <v>289</v>
      </c>
      <c r="C179" s="10">
        <f>E179</f>
        <v>120</v>
      </c>
      <c r="D179" s="10">
        <f>E179</f>
        <v>120</v>
      </c>
      <c r="E179" s="2">
        <v>120</v>
      </c>
      <c r="F179" s="23"/>
      <c r="G179" s="23"/>
    </row>
    <row r="180" spans="1:7">
      <c r="A180" s="5" t="s">
        <v>288</v>
      </c>
      <c r="B180" s="19" t="s">
        <v>290</v>
      </c>
      <c r="C180" s="10">
        <f>E180</f>
        <v>190</v>
      </c>
      <c r="D180" s="10">
        <f t="shared" ref="D180:D188" si="17">E180</f>
        <v>190</v>
      </c>
      <c r="E180" s="2">
        <v>190</v>
      </c>
      <c r="F180" s="23"/>
      <c r="G180" s="23"/>
    </row>
    <row r="181" spans="1:7">
      <c r="A181" s="1" t="s">
        <v>157</v>
      </c>
      <c r="B181" s="86" t="s">
        <v>80</v>
      </c>
      <c r="C181" s="10">
        <f t="shared" ref="C181:C188" si="18">E181</f>
        <v>0</v>
      </c>
      <c r="D181" s="10">
        <f t="shared" si="17"/>
        <v>0</v>
      </c>
      <c r="E181" s="2">
        <v>0</v>
      </c>
      <c r="F181" s="23"/>
      <c r="G181" s="23"/>
    </row>
    <row r="182" spans="1:7">
      <c r="A182" s="71" t="s">
        <v>36</v>
      </c>
      <c r="B182" s="86" t="s">
        <v>52</v>
      </c>
      <c r="C182" s="10">
        <f t="shared" si="18"/>
        <v>0</v>
      </c>
      <c r="D182" s="10">
        <f t="shared" si="17"/>
        <v>0</v>
      </c>
      <c r="E182" s="2">
        <v>0</v>
      </c>
      <c r="F182" s="23"/>
      <c r="G182" s="23"/>
    </row>
    <row r="183" spans="1:7">
      <c r="A183" s="5" t="s">
        <v>285</v>
      </c>
      <c r="B183" s="86" t="s">
        <v>286</v>
      </c>
      <c r="C183" s="10">
        <f>E183</f>
        <v>130</v>
      </c>
      <c r="D183" s="10">
        <f t="shared" si="17"/>
        <v>130</v>
      </c>
      <c r="E183" s="2">
        <v>130</v>
      </c>
      <c r="F183" s="23"/>
      <c r="G183" s="23"/>
    </row>
    <row r="184" spans="1:7">
      <c r="A184" s="71" t="s">
        <v>158</v>
      </c>
      <c r="B184" s="86" t="s">
        <v>53</v>
      </c>
      <c r="C184" s="10">
        <f t="shared" si="18"/>
        <v>0</v>
      </c>
      <c r="D184" s="10">
        <f t="shared" si="17"/>
        <v>0</v>
      </c>
      <c r="E184" s="2">
        <v>0</v>
      </c>
      <c r="F184" s="23"/>
      <c r="G184" s="23"/>
    </row>
    <row r="185" spans="1:7">
      <c r="A185" s="5" t="s">
        <v>283</v>
      </c>
      <c r="B185" s="86" t="s">
        <v>284</v>
      </c>
      <c r="C185" s="10">
        <f t="shared" si="18"/>
        <v>40</v>
      </c>
      <c r="D185" s="10">
        <f t="shared" si="17"/>
        <v>40</v>
      </c>
      <c r="E185" s="2">
        <v>40</v>
      </c>
      <c r="F185" s="23"/>
      <c r="G185" s="23"/>
    </row>
    <row r="186" spans="1:7">
      <c r="A186" s="71" t="s">
        <v>163</v>
      </c>
      <c r="B186" s="86" t="s">
        <v>164</v>
      </c>
      <c r="C186" s="10">
        <f t="shared" si="18"/>
        <v>18</v>
      </c>
      <c r="D186" s="10">
        <f t="shared" si="17"/>
        <v>18</v>
      </c>
      <c r="E186" s="2">
        <v>18</v>
      </c>
      <c r="F186" s="23"/>
      <c r="G186" s="23"/>
    </row>
    <row r="187" spans="1:7">
      <c r="A187" s="71" t="s">
        <v>159</v>
      </c>
      <c r="B187" s="70" t="s">
        <v>54</v>
      </c>
      <c r="C187" s="10">
        <f t="shared" si="18"/>
        <v>0</v>
      </c>
      <c r="D187" s="10">
        <f t="shared" si="17"/>
        <v>0</v>
      </c>
      <c r="E187" s="2">
        <v>0</v>
      </c>
      <c r="F187" s="23"/>
      <c r="G187" s="23"/>
    </row>
    <row r="188" spans="1:7">
      <c r="A188" s="71" t="s">
        <v>160</v>
      </c>
      <c r="B188" s="86" t="s">
        <v>161</v>
      </c>
      <c r="C188" s="10">
        <f t="shared" si="18"/>
        <v>0</v>
      </c>
      <c r="D188" s="10">
        <f t="shared" si="17"/>
        <v>0</v>
      </c>
      <c r="E188" s="2">
        <v>0</v>
      </c>
      <c r="F188" s="23"/>
      <c r="G188" s="23"/>
    </row>
    <row r="189" spans="1:7">
      <c r="A189" s="89" t="s">
        <v>12</v>
      </c>
      <c r="B189" s="19"/>
      <c r="C189" s="10">
        <f>SUM(C179:C188)</f>
        <v>498</v>
      </c>
      <c r="D189" s="10">
        <f>SUM(D179:D188)</f>
        <v>498</v>
      </c>
      <c r="E189" s="10">
        <f>SUM(E179:E188)</f>
        <v>498</v>
      </c>
      <c r="F189" s="10">
        <f>F179+F181+F182+F184+F186+F187+F188</f>
        <v>0</v>
      </c>
      <c r="G189" s="23"/>
    </row>
    <row r="190" spans="1:7">
      <c r="A190" s="71" t="s">
        <v>162</v>
      </c>
      <c r="B190" s="70" t="s">
        <v>149</v>
      </c>
      <c r="C190" s="91">
        <f>E190</f>
        <v>15</v>
      </c>
      <c r="D190" s="91">
        <f>E190</f>
        <v>15</v>
      </c>
      <c r="E190" s="87">
        <v>15</v>
      </c>
      <c r="F190" s="23"/>
      <c r="G190" s="23"/>
    </row>
    <row r="191" spans="1:7">
      <c r="A191" s="12" t="s">
        <v>15</v>
      </c>
      <c r="B191" s="12">
        <v>20</v>
      </c>
      <c r="C191" s="13">
        <f>SUM(C192:C210)</f>
        <v>419</v>
      </c>
      <c r="D191" s="13">
        <f>SUM(D192:D210)</f>
        <v>419</v>
      </c>
      <c r="E191" s="13">
        <f>SUM(E192:E210)</f>
        <v>419</v>
      </c>
      <c r="F191" s="13">
        <f>SUM(F192:F210)</f>
        <v>0</v>
      </c>
      <c r="G191" s="23"/>
    </row>
    <row r="192" spans="1:7">
      <c r="A192" s="41" t="s">
        <v>50</v>
      </c>
      <c r="B192" s="41" t="s">
        <v>55</v>
      </c>
      <c r="C192" s="2">
        <f>E192</f>
        <v>30</v>
      </c>
      <c r="D192" s="2">
        <f>E192</f>
        <v>30</v>
      </c>
      <c r="E192" s="2">
        <v>30</v>
      </c>
      <c r="F192" s="23"/>
      <c r="G192" s="23"/>
    </row>
    <row r="193" spans="1:7">
      <c r="A193" s="41" t="s">
        <v>56</v>
      </c>
      <c r="B193" s="41" t="s">
        <v>57</v>
      </c>
      <c r="C193" s="2">
        <f t="shared" ref="C193:C210" si="19">E193</f>
        <v>45</v>
      </c>
      <c r="D193" s="2">
        <f t="shared" ref="D193:D210" si="20">E193</f>
        <v>45</v>
      </c>
      <c r="E193" s="2">
        <v>45</v>
      </c>
      <c r="F193" s="23"/>
      <c r="G193" s="23"/>
    </row>
    <row r="194" spans="1:7">
      <c r="A194" s="19" t="s">
        <v>58</v>
      </c>
      <c r="B194" s="19" t="s">
        <v>59</v>
      </c>
      <c r="C194" s="2">
        <f t="shared" si="19"/>
        <v>135</v>
      </c>
      <c r="D194" s="2">
        <f t="shared" si="20"/>
        <v>135</v>
      </c>
      <c r="E194" s="2">
        <v>135</v>
      </c>
      <c r="F194" s="23"/>
      <c r="G194" s="23"/>
    </row>
    <row r="195" spans="1:7">
      <c r="A195" s="19" t="s">
        <v>60</v>
      </c>
      <c r="B195" s="19" t="s">
        <v>61</v>
      </c>
      <c r="C195" s="2">
        <f t="shared" si="19"/>
        <v>35</v>
      </c>
      <c r="D195" s="2">
        <f t="shared" si="20"/>
        <v>35</v>
      </c>
      <c r="E195" s="2">
        <v>35</v>
      </c>
      <c r="F195" s="23"/>
      <c r="G195" s="23"/>
    </row>
    <row r="196" spans="1:7">
      <c r="A196" s="19" t="s">
        <v>62</v>
      </c>
      <c r="B196" s="19" t="s">
        <v>63</v>
      </c>
      <c r="C196" s="2">
        <f t="shared" si="19"/>
        <v>1</v>
      </c>
      <c r="D196" s="2">
        <f t="shared" si="20"/>
        <v>1</v>
      </c>
      <c r="E196" s="2">
        <v>1</v>
      </c>
      <c r="F196" s="23"/>
      <c r="G196" s="23"/>
    </row>
    <row r="197" spans="1:7">
      <c r="A197" s="19" t="s">
        <v>64</v>
      </c>
      <c r="B197" s="19" t="s">
        <v>65</v>
      </c>
      <c r="C197" s="2">
        <f t="shared" si="19"/>
        <v>0</v>
      </c>
      <c r="D197" s="2">
        <f t="shared" si="20"/>
        <v>0</v>
      </c>
      <c r="E197" s="2">
        <v>0</v>
      </c>
      <c r="F197" s="23"/>
      <c r="G197" s="23"/>
    </row>
    <row r="198" spans="1:7">
      <c r="A198" s="19" t="s">
        <v>116</v>
      </c>
      <c r="B198" s="19" t="s">
        <v>117</v>
      </c>
      <c r="C198" s="2">
        <f t="shared" si="19"/>
        <v>0</v>
      </c>
      <c r="D198" s="2">
        <f t="shared" si="20"/>
        <v>0</v>
      </c>
      <c r="E198" s="2">
        <v>0</v>
      </c>
      <c r="F198" s="23"/>
      <c r="G198" s="23"/>
    </row>
    <row r="199" spans="1:7">
      <c r="A199" s="19" t="s">
        <v>66</v>
      </c>
      <c r="B199" s="19" t="s">
        <v>67</v>
      </c>
      <c r="C199" s="2">
        <f t="shared" si="19"/>
        <v>4</v>
      </c>
      <c r="D199" s="2">
        <f t="shared" si="20"/>
        <v>4</v>
      </c>
      <c r="E199" s="2">
        <v>4</v>
      </c>
      <c r="F199" s="23"/>
      <c r="G199" s="23"/>
    </row>
    <row r="200" spans="1:7">
      <c r="A200" s="19" t="s">
        <v>68</v>
      </c>
      <c r="B200" s="19" t="s">
        <v>69</v>
      </c>
      <c r="C200" s="2">
        <f t="shared" si="19"/>
        <v>15</v>
      </c>
      <c r="D200" s="2">
        <f t="shared" si="20"/>
        <v>15</v>
      </c>
      <c r="E200" s="2">
        <v>15</v>
      </c>
      <c r="F200" s="23"/>
      <c r="G200" s="23"/>
    </row>
    <row r="201" spans="1:7">
      <c r="A201" s="19" t="s">
        <v>70</v>
      </c>
      <c r="B201" s="19" t="s">
        <v>72</v>
      </c>
      <c r="C201" s="2">
        <f t="shared" si="19"/>
        <v>50</v>
      </c>
      <c r="D201" s="2">
        <f t="shared" si="20"/>
        <v>50</v>
      </c>
      <c r="E201" s="2">
        <v>50</v>
      </c>
      <c r="F201" s="23"/>
      <c r="G201" s="23"/>
    </row>
    <row r="202" spans="1:7">
      <c r="A202" s="19" t="s">
        <v>71</v>
      </c>
      <c r="B202" s="1">
        <v>20.02</v>
      </c>
      <c r="C202" s="2">
        <f t="shared" si="19"/>
        <v>15</v>
      </c>
      <c r="D202" s="2">
        <f t="shared" si="20"/>
        <v>15</v>
      </c>
      <c r="E202" s="2">
        <v>15</v>
      </c>
      <c r="F202" s="23"/>
      <c r="G202" s="23"/>
    </row>
    <row r="203" spans="1:7">
      <c r="A203" s="19" t="s">
        <v>274</v>
      </c>
      <c r="B203" s="1">
        <v>20.04</v>
      </c>
      <c r="C203" s="2">
        <f t="shared" si="19"/>
        <v>5</v>
      </c>
      <c r="D203" s="2">
        <f t="shared" si="20"/>
        <v>5</v>
      </c>
      <c r="E203" s="2">
        <v>5</v>
      </c>
      <c r="F203" s="23"/>
      <c r="G203" s="23"/>
    </row>
    <row r="204" spans="1:7">
      <c r="A204" s="19" t="s">
        <v>101</v>
      </c>
      <c r="B204" s="19" t="s">
        <v>102</v>
      </c>
      <c r="C204" s="2">
        <f t="shared" si="19"/>
        <v>10</v>
      </c>
      <c r="D204" s="2">
        <f t="shared" si="20"/>
        <v>10</v>
      </c>
      <c r="E204" s="2">
        <v>10</v>
      </c>
      <c r="F204" s="23"/>
      <c r="G204" s="23"/>
    </row>
    <row r="205" spans="1:7">
      <c r="A205" s="19" t="s">
        <v>73</v>
      </c>
      <c r="B205" s="19" t="s">
        <v>74</v>
      </c>
      <c r="C205" s="2">
        <f t="shared" si="19"/>
        <v>4</v>
      </c>
      <c r="D205" s="2">
        <f t="shared" si="20"/>
        <v>4</v>
      </c>
      <c r="E205" s="2">
        <v>4</v>
      </c>
      <c r="F205" s="23"/>
      <c r="G205" s="23"/>
    </row>
    <row r="206" spans="1:7">
      <c r="A206" s="19" t="s">
        <v>75</v>
      </c>
      <c r="B206" s="1">
        <v>20.11</v>
      </c>
      <c r="C206" s="2">
        <f t="shared" si="19"/>
        <v>1</v>
      </c>
      <c r="D206" s="2">
        <f t="shared" si="20"/>
        <v>1</v>
      </c>
      <c r="E206" s="2">
        <v>1</v>
      </c>
      <c r="F206" s="23"/>
      <c r="G206" s="23"/>
    </row>
    <row r="207" spans="1:7">
      <c r="A207" s="19" t="s">
        <v>76</v>
      </c>
      <c r="B207" s="1">
        <v>20.13</v>
      </c>
      <c r="C207" s="2">
        <f t="shared" si="19"/>
        <v>4</v>
      </c>
      <c r="D207" s="2">
        <f t="shared" si="20"/>
        <v>4</v>
      </c>
      <c r="E207" s="2">
        <v>4</v>
      </c>
      <c r="F207" s="23"/>
      <c r="G207" s="23"/>
    </row>
    <row r="208" spans="1:7">
      <c r="A208" s="19" t="s">
        <v>77</v>
      </c>
      <c r="B208" s="1">
        <v>20.14</v>
      </c>
      <c r="C208" s="2">
        <f t="shared" si="19"/>
        <v>5</v>
      </c>
      <c r="D208" s="2">
        <f t="shared" si="20"/>
        <v>5</v>
      </c>
      <c r="E208" s="2">
        <v>5</v>
      </c>
      <c r="F208" s="23"/>
      <c r="G208" s="23"/>
    </row>
    <row r="209" spans="1:7">
      <c r="A209" s="19" t="s">
        <v>291</v>
      </c>
      <c r="B209" s="1" t="s">
        <v>90</v>
      </c>
      <c r="C209" s="2">
        <f t="shared" si="19"/>
        <v>20</v>
      </c>
      <c r="D209" s="2">
        <f t="shared" si="20"/>
        <v>20</v>
      </c>
      <c r="E209" s="2">
        <v>20</v>
      </c>
      <c r="F209" s="23"/>
      <c r="G209" s="23"/>
    </row>
    <row r="210" spans="1:7">
      <c r="A210" s="19" t="s">
        <v>45</v>
      </c>
      <c r="B210" s="19" t="s">
        <v>78</v>
      </c>
      <c r="C210" s="2">
        <f t="shared" si="19"/>
        <v>40</v>
      </c>
      <c r="D210" s="2">
        <f t="shared" si="20"/>
        <v>40</v>
      </c>
      <c r="E210" s="2">
        <v>40</v>
      </c>
      <c r="F210" s="23"/>
      <c r="G210" s="23"/>
    </row>
    <row r="211" spans="1:7">
      <c r="A211" s="27" t="s">
        <v>109</v>
      </c>
      <c r="B211" s="27">
        <v>56.01</v>
      </c>
      <c r="C211" s="22">
        <v>0</v>
      </c>
      <c r="D211" s="22"/>
      <c r="E211" s="22">
        <v>0</v>
      </c>
      <c r="F211" s="28">
        <v>0</v>
      </c>
      <c r="G211" s="23"/>
    </row>
    <row r="212" spans="1:7">
      <c r="A212" s="27" t="s">
        <v>86</v>
      </c>
      <c r="B212" s="27">
        <v>57.01</v>
      </c>
      <c r="C212" s="22">
        <f>C213+C214+C215</f>
        <v>182</v>
      </c>
      <c r="D212" s="22">
        <f>D213+D214+D215</f>
        <v>712</v>
      </c>
      <c r="E212" s="22">
        <f>E213+E214+E215</f>
        <v>712</v>
      </c>
      <c r="F212" s="22">
        <f>F213+F214</f>
        <v>0</v>
      </c>
      <c r="G212" s="23"/>
    </row>
    <row r="213" spans="1:7">
      <c r="A213" s="18" t="s">
        <v>178</v>
      </c>
      <c r="B213" s="18" t="s">
        <v>176</v>
      </c>
      <c r="C213" s="43">
        <v>18</v>
      </c>
      <c r="D213" s="43">
        <f>E213</f>
        <v>18</v>
      </c>
      <c r="E213" s="43">
        <v>18</v>
      </c>
      <c r="F213" s="48"/>
      <c r="G213" s="23"/>
    </row>
    <row r="214" spans="1:7">
      <c r="A214" s="18" t="s">
        <v>126</v>
      </c>
      <c r="B214" s="18" t="s">
        <v>177</v>
      </c>
      <c r="C214" s="43">
        <v>14</v>
      </c>
      <c r="D214" s="43">
        <f>E214</f>
        <v>14</v>
      </c>
      <c r="E214" s="43">
        <v>14</v>
      </c>
      <c r="F214" s="48"/>
      <c r="G214" s="23"/>
    </row>
    <row r="215" spans="1:7">
      <c r="A215" s="18" t="s">
        <v>292</v>
      </c>
      <c r="B215" s="18" t="s">
        <v>293</v>
      </c>
      <c r="C215" s="43">
        <v>150</v>
      </c>
      <c r="D215" s="43">
        <f>E215</f>
        <v>680</v>
      </c>
      <c r="E215" s="43">
        <v>680</v>
      </c>
      <c r="F215" s="48"/>
      <c r="G215" s="23">
        <v>530</v>
      </c>
    </row>
    <row r="216" spans="1:7">
      <c r="A216" s="79" t="s">
        <v>110</v>
      </c>
      <c r="B216" s="79">
        <v>60</v>
      </c>
      <c r="C216" s="96">
        <f>C217</f>
        <v>149</v>
      </c>
      <c r="D216" s="96">
        <f>D217</f>
        <v>149</v>
      </c>
      <c r="E216" s="96">
        <f>E217</f>
        <v>0</v>
      </c>
      <c r="F216" s="96">
        <f>F217</f>
        <v>149</v>
      </c>
      <c r="G216" s="23"/>
    </row>
    <row r="217" spans="1:7">
      <c r="A217" s="41" t="s">
        <v>302</v>
      </c>
      <c r="B217" s="18" t="s">
        <v>239</v>
      </c>
      <c r="C217" s="72">
        <f>E217+F217</f>
        <v>149</v>
      </c>
      <c r="D217" s="72">
        <f>E217+F217</f>
        <v>149</v>
      </c>
      <c r="E217" s="72"/>
      <c r="F217" s="72">
        <v>149</v>
      </c>
      <c r="G217" s="23"/>
    </row>
    <row r="218" spans="1:7">
      <c r="A218" s="27" t="s">
        <v>127</v>
      </c>
      <c r="B218" s="27">
        <v>59.01</v>
      </c>
      <c r="C218" s="22">
        <v>0</v>
      </c>
      <c r="D218" s="22"/>
      <c r="E218" s="22">
        <v>0</v>
      </c>
      <c r="F218" s="28"/>
      <c r="G218" s="23"/>
    </row>
    <row r="219" spans="1:7">
      <c r="A219" s="27" t="s">
        <v>150</v>
      </c>
      <c r="B219" s="27">
        <v>71</v>
      </c>
      <c r="C219" s="95">
        <f>SUM(C220:C221)</f>
        <v>70</v>
      </c>
      <c r="D219" s="95">
        <f>D220+D221</f>
        <v>70</v>
      </c>
      <c r="E219" s="22"/>
      <c r="F219" s="29">
        <f>SUM(F220:F221)</f>
        <v>70</v>
      </c>
      <c r="G219" s="23"/>
    </row>
    <row r="220" spans="1:7">
      <c r="A220" s="18" t="s">
        <v>294</v>
      </c>
      <c r="B220" s="18" t="s">
        <v>79</v>
      </c>
      <c r="C220" s="72">
        <f>F220</f>
        <v>50</v>
      </c>
      <c r="D220" s="72">
        <f>E220+F220</f>
        <v>50</v>
      </c>
      <c r="E220" s="72"/>
      <c r="F220" s="67">
        <v>50</v>
      </c>
      <c r="G220" s="23"/>
    </row>
    <row r="221" spans="1:7">
      <c r="A221" s="18" t="s">
        <v>294</v>
      </c>
      <c r="B221" s="18" t="s">
        <v>82</v>
      </c>
      <c r="C221" s="72">
        <f>F221</f>
        <v>20</v>
      </c>
      <c r="D221" s="72">
        <f>E221+F221</f>
        <v>20</v>
      </c>
      <c r="E221" s="72"/>
      <c r="F221" s="67">
        <v>20</v>
      </c>
      <c r="G221" s="23"/>
    </row>
    <row r="222" spans="1:7">
      <c r="A222" s="79" t="s">
        <v>110</v>
      </c>
      <c r="B222" s="79">
        <v>60</v>
      </c>
      <c r="C222" s="96">
        <f>C223+C224</f>
        <v>51</v>
      </c>
      <c r="D222" s="96">
        <f>D223</f>
        <v>51</v>
      </c>
      <c r="E222" s="96">
        <f>E224</f>
        <v>0</v>
      </c>
      <c r="F222" s="96">
        <f>F223+F224</f>
        <v>51</v>
      </c>
      <c r="G222" s="23"/>
    </row>
    <row r="223" spans="1:7">
      <c r="A223" s="18" t="s">
        <v>255</v>
      </c>
      <c r="B223" s="18" t="s">
        <v>250</v>
      </c>
      <c r="C223" s="141">
        <v>51</v>
      </c>
      <c r="D223" s="141">
        <f>E223+F223</f>
        <v>51</v>
      </c>
      <c r="E223" s="141"/>
      <c r="F223" s="141">
        <v>51</v>
      </c>
      <c r="G223" s="23"/>
    </row>
    <row r="224" spans="1:7">
      <c r="A224" s="18" t="s">
        <v>256</v>
      </c>
      <c r="B224" s="18" t="s">
        <v>250</v>
      </c>
      <c r="C224" s="72">
        <v>0</v>
      </c>
      <c r="D224" s="72"/>
      <c r="E224" s="72"/>
      <c r="F224" s="67">
        <v>0</v>
      </c>
      <c r="G224" s="23"/>
    </row>
    <row r="225" spans="1:7">
      <c r="A225" s="52" t="s">
        <v>104</v>
      </c>
      <c r="B225" s="52">
        <v>66.02</v>
      </c>
      <c r="C225" s="46">
        <f>C226+C227+C228</f>
        <v>10</v>
      </c>
      <c r="D225" s="46">
        <f>D226+D227+D228</f>
        <v>10</v>
      </c>
      <c r="E225" s="46"/>
      <c r="F225" s="26">
        <v>10</v>
      </c>
      <c r="G225" s="23"/>
    </row>
    <row r="226" spans="1:7">
      <c r="A226" s="41" t="s">
        <v>13</v>
      </c>
      <c r="B226" s="41">
        <v>71.010000000000005</v>
      </c>
      <c r="C226" s="10">
        <f>E226+F226</f>
        <v>0</v>
      </c>
      <c r="D226" s="10"/>
      <c r="E226" s="10"/>
      <c r="F226" s="31">
        <v>0</v>
      </c>
      <c r="G226" s="23"/>
    </row>
    <row r="227" spans="1:7">
      <c r="A227" s="41" t="s">
        <v>85</v>
      </c>
      <c r="B227" s="41" t="s">
        <v>82</v>
      </c>
      <c r="C227" s="10">
        <f>E227+F227</f>
        <v>0</v>
      </c>
      <c r="D227" s="10"/>
      <c r="E227" s="10"/>
      <c r="F227" s="31">
        <v>0</v>
      </c>
      <c r="G227" s="23"/>
    </row>
    <row r="228" spans="1:7">
      <c r="A228" s="41" t="s">
        <v>295</v>
      </c>
      <c r="B228" s="41" t="s">
        <v>81</v>
      </c>
      <c r="C228" s="10">
        <v>10</v>
      </c>
      <c r="D228" s="10">
        <f>E228+F228</f>
        <v>10</v>
      </c>
      <c r="E228" s="10"/>
      <c r="F228" s="31">
        <v>10</v>
      </c>
      <c r="G228" s="23"/>
    </row>
    <row r="229" spans="1:7">
      <c r="A229" s="3" t="s">
        <v>16</v>
      </c>
      <c r="B229" s="3"/>
      <c r="C229" s="100">
        <f>C230+C240+C257+C259+C264+C267</f>
        <v>1735</v>
      </c>
      <c r="D229" s="100">
        <f>D230+D240+D257+D259+D264+D267</f>
        <v>1751</v>
      </c>
      <c r="E229" s="100">
        <f>E230+E240+E259+E264+E267+E257</f>
        <v>889</v>
      </c>
      <c r="F229" s="100">
        <f>F259+F267</f>
        <v>862</v>
      </c>
      <c r="G229" s="23"/>
    </row>
    <row r="230" spans="1:7">
      <c r="A230" s="21" t="s">
        <v>11</v>
      </c>
      <c r="B230" s="21">
        <v>10</v>
      </c>
      <c r="C230" s="94">
        <f>C238+C239</f>
        <v>0</v>
      </c>
      <c r="D230" s="94">
        <v>0</v>
      </c>
      <c r="E230" s="94">
        <f>E238+E239</f>
        <v>0</v>
      </c>
      <c r="F230" s="94">
        <v>0</v>
      </c>
      <c r="G230" s="23"/>
    </row>
    <row r="231" spans="1:7">
      <c r="A231" s="5" t="s">
        <v>35</v>
      </c>
      <c r="B231" s="19" t="s">
        <v>51</v>
      </c>
      <c r="C231" s="2">
        <f>E231+F231</f>
        <v>0</v>
      </c>
      <c r="D231" s="2">
        <v>0</v>
      </c>
      <c r="E231" s="2">
        <v>0</v>
      </c>
      <c r="F231" s="23"/>
      <c r="G231" s="23"/>
    </row>
    <row r="232" spans="1:7">
      <c r="A232" s="1" t="s">
        <v>157</v>
      </c>
      <c r="B232" s="86" t="s">
        <v>80</v>
      </c>
      <c r="C232" s="2">
        <f t="shared" ref="C232:C237" si="21">E232+F232</f>
        <v>0</v>
      </c>
      <c r="D232" s="2">
        <v>0</v>
      </c>
      <c r="E232" s="2">
        <v>0</v>
      </c>
      <c r="F232" s="23"/>
      <c r="G232" s="23"/>
    </row>
    <row r="233" spans="1:7">
      <c r="A233" s="71" t="s">
        <v>36</v>
      </c>
      <c r="B233" s="86" t="s">
        <v>52</v>
      </c>
      <c r="C233" s="2">
        <f t="shared" si="21"/>
        <v>0</v>
      </c>
      <c r="D233" s="2">
        <v>0</v>
      </c>
      <c r="E233" s="2">
        <v>0</v>
      </c>
      <c r="F233" s="23"/>
      <c r="G233" s="23"/>
    </row>
    <row r="234" spans="1:7">
      <c r="A234" s="71" t="s">
        <v>158</v>
      </c>
      <c r="B234" s="86" t="s">
        <v>53</v>
      </c>
      <c r="C234" s="2">
        <f t="shared" si="21"/>
        <v>0</v>
      </c>
      <c r="D234" s="2">
        <v>0</v>
      </c>
      <c r="E234" s="2">
        <v>0</v>
      </c>
      <c r="F234" s="23"/>
      <c r="G234" s="23"/>
    </row>
    <row r="235" spans="1:7">
      <c r="A235" s="71" t="s">
        <v>163</v>
      </c>
      <c r="B235" s="86" t="s">
        <v>164</v>
      </c>
      <c r="C235" s="2">
        <f t="shared" si="21"/>
        <v>0</v>
      </c>
      <c r="D235" s="2">
        <v>0</v>
      </c>
      <c r="E235" s="2">
        <v>0</v>
      </c>
      <c r="F235" s="23"/>
      <c r="G235" s="23"/>
    </row>
    <row r="236" spans="1:7">
      <c r="A236" s="71" t="s">
        <v>159</v>
      </c>
      <c r="B236" s="70" t="s">
        <v>54</v>
      </c>
      <c r="C236" s="2">
        <f t="shared" si="21"/>
        <v>0</v>
      </c>
      <c r="D236" s="2">
        <v>0</v>
      </c>
      <c r="E236" s="2">
        <v>0</v>
      </c>
      <c r="F236" s="23"/>
      <c r="G236" s="23"/>
    </row>
    <row r="237" spans="1:7">
      <c r="A237" s="71" t="s">
        <v>160</v>
      </c>
      <c r="B237" s="86" t="s">
        <v>161</v>
      </c>
      <c r="C237" s="2">
        <f t="shared" si="21"/>
        <v>0</v>
      </c>
      <c r="D237" s="2">
        <v>0</v>
      </c>
      <c r="E237" s="2">
        <v>0</v>
      </c>
      <c r="F237" s="23"/>
      <c r="G237" s="23"/>
    </row>
    <row r="238" spans="1:7">
      <c r="A238" s="89" t="s">
        <v>12</v>
      </c>
      <c r="B238" s="19"/>
      <c r="C238" s="2">
        <f>SUM(C231:C237)</f>
        <v>0</v>
      </c>
      <c r="D238" s="2">
        <v>0</v>
      </c>
      <c r="E238" s="2">
        <f>SUM(E231:E237)</f>
        <v>0</v>
      </c>
      <c r="F238" s="23"/>
      <c r="G238" s="23"/>
    </row>
    <row r="239" spans="1:7">
      <c r="A239" s="71" t="s">
        <v>162</v>
      </c>
      <c r="B239" s="70" t="s">
        <v>149</v>
      </c>
      <c r="C239" s="87">
        <v>0</v>
      </c>
      <c r="D239" s="87">
        <v>0</v>
      </c>
      <c r="E239" s="87">
        <v>0</v>
      </c>
      <c r="F239" s="2">
        <f>F231+F232+F233+F234+F236+F237+F238</f>
        <v>0</v>
      </c>
      <c r="G239" s="23"/>
    </row>
    <row r="240" spans="1:7">
      <c r="A240" s="21" t="s">
        <v>15</v>
      </c>
      <c r="B240" s="21">
        <v>20</v>
      </c>
      <c r="C240" s="22">
        <f>SUM(C241:C256)</f>
        <v>243</v>
      </c>
      <c r="D240" s="22">
        <f>SUM(D241:D256)</f>
        <v>259</v>
      </c>
      <c r="E240" s="22">
        <f>SUM(E241:E256)</f>
        <v>259</v>
      </c>
      <c r="F240" s="22">
        <f>SUM(F241:F256)</f>
        <v>0</v>
      </c>
      <c r="G240" s="23"/>
    </row>
    <row r="241" spans="1:7">
      <c r="A241" s="41" t="s">
        <v>50</v>
      </c>
      <c r="B241" s="41" t="s">
        <v>55</v>
      </c>
      <c r="C241" s="2">
        <f>E241</f>
        <v>0</v>
      </c>
      <c r="D241" s="2">
        <f>E241</f>
        <v>0</v>
      </c>
      <c r="E241" s="2">
        <v>0</v>
      </c>
      <c r="F241" s="23"/>
      <c r="G241" s="23"/>
    </row>
    <row r="242" spans="1:7">
      <c r="A242" s="41" t="s">
        <v>56</v>
      </c>
      <c r="B242" s="41" t="s">
        <v>57</v>
      </c>
      <c r="C242" s="2">
        <f t="shared" ref="C242:C255" si="22">E242</f>
        <v>2</v>
      </c>
      <c r="D242" s="2">
        <f t="shared" ref="D242:D256" si="23">E242</f>
        <v>2</v>
      </c>
      <c r="E242" s="2">
        <v>2</v>
      </c>
      <c r="F242" s="23"/>
      <c r="G242" s="23"/>
    </row>
    <row r="243" spans="1:7">
      <c r="A243" s="19" t="s">
        <v>58</v>
      </c>
      <c r="B243" s="19" t="s">
        <v>59</v>
      </c>
      <c r="C243" s="2">
        <f t="shared" si="22"/>
        <v>100</v>
      </c>
      <c r="D243" s="2">
        <f t="shared" si="23"/>
        <v>100</v>
      </c>
      <c r="E243" s="2">
        <v>100</v>
      </c>
      <c r="F243" s="23"/>
      <c r="G243" s="23"/>
    </row>
    <row r="244" spans="1:7">
      <c r="A244" s="19" t="s">
        <v>171</v>
      </c>
      <c r="B244" s="19" t="s">
        <v>61</v>
      </c>
      <c r="C244" s="2">
        <f t="shared" si="22"/>
        <v>3</v>
      </c>
      <c r="D244" s="2">
        <f t="shared" si="23"/>
        <v>3</v>
      </c>
      <c r="E244" s="2">
        <v>3</v>
      </c>
      <c r="F244" s="23"/>
      <c r="G244" s="23"/>
    </row>
    <row r="245" spans="1:7">
      <c r="A245" s="19" t="s">
        <v>62</v>
      </c>
      <c r="B245" s="19" t="s">
        <v>63</v>
      </c>
      <c r="C245" s="2">
        <f t="shared" si="22"/>
        <v>15</v>
      </c>
      <c r="D245" s="2">
        <f t="shared" si="23"/>
        <v>15</v>
      </c>
      <c r="E245" s="2">
        <v>15</v>
      </c>
      <c r="F245" s="23"/>
      <c r="G245" s="23"/>
    </row>
    <row r="246" spans="1:7">
      <c r="A246" s="19" t="s">
        <v>64</v>
      </c>
      <c r="B246" s="19" t="s">
        <v>65</v>
      </c>
      <c r="C246" s="2">
        <f t="shared" si="22"/>
        <v>5</v>
      </c>
      <c r="D246" s="2">
        <f t="shared" si="23"/>
        <v>5</v>
      </c>
      <c r="E246" s="2">
        <v>5</v>
      </c>
      <c r="F246" s="23"/>
      <c r="G246" s="23"/>
    </row>
    <row r="247" spans="1:7">
      <c r="A247" s="19" t="s">
        <v>66</v>
      </c>
      <c r="B247" s="19" t="s">
        <v>67</v>
      </c>
      <c r="C247" s="2">
        <f t="shared" si="22"/>
        <v>0</v>
      </c>
      <c r="D247" s="2">
        <f t="shared" si="23"/>
        <v>0</v>
      </c>
      <c r="E247" s="2">
        <v>0</v>
      </c>
      <c r="F247" s="23"/>
      <c r="G247" s="23"/>
    </row>
    <row r="248" spans="1:7">
      <c r="A248" s="19" t="s">
        <v>68</v>
      </c>
      <c r="B248" s="19" t="s">
        <v>69</v>
      </c>
      <c r="C248" s="2">
        <f t="shared" si="22"/>
        <v>5</v>
      </c>
      <c r="D248" s="2">
        <f t="shared" si="23"/>
        <v>5</v>
      </c>
      <c r="E248" s="2">
        <v>5</v>
      </c>
      <c r="F248" s="23"/>
      <c r="G248" s="23"/>
    </row>
    <row r="249" spans="1:7">
      <c r="A249" s="19" t="s">
        <v>70</v>
      </c>
      <c r="B249" s="19" t="s">
        <v>72</v>
      </c>
      <c r="C249" s="2">
        <f t="shared" si="22"/>
        <v>10</v>
      </c>
      <c r="D249" s="2">
        <f t="shared" si="23"/>
        <v>10</v>
      </c>
      <c r="E249" s="2">
        <v>10</v>
      </c>
      <c r="F249" s="23"/>
      <c r="G249" s="23"/>
    </row>
    <row r="250" spans="1:7">
      <c r="A250" s="19" t="s">
        <v>301</v>
      </c>
      <c r="B250" s="70" t="s">
        <v>133</v>
      </c>
      <c r="C250" s="2">
        <f t="shared" si="22"/>
        <v>50</v>
      </c>
      <c r="D250" s="2">
        <f t="shared" si="23"/>
        <v>50</v>
      </c>
      <c r="E250" s="2">
        <v>50</v>
      </c>
      <c r="F250" s="23"/>
      <c r="G250" s="23"/>
    </row>
    <row r="251" spans="1:7">
      <c r="A251" s="19" t="s">
        <v>204</v>
      </c>
      <c r="B251" s="1" t="s">
        <v>102</v>
      </c>
      <c r="C251" s="2">
        <f t="shared" si="22"/>
        <v>3</v>
      </c>
      <c r="D251" s="2">
        <f t="shared" si="23"/>
        <v>3</v>
      </c>
      <c r="E251" s="2">
        <v>3</v>
      </c>
      <c r="F251" s="23"/>
      <c r="G251" s="23"/>
    </row>
    <row r="252" spans="1:7">
      <c r="A252" s="19" t="s">
        <v>73</v>
      </c>
      <c r="B252" s="19" t="s">
        <v>74</v>
      </c>
      <c r="C252" s="2">
        <f t="shared" si="22"/>
        <v>0</v>
      </c>
      <c r="D252" s="2">
        <f t="shared" si="23"/>
        <v>0</v>
      </c>
      <c r="E252" s="2">
        <v>0</v>
      </c>
      <c r="F252" s="23"/>
      <c r="G252" s="23"/>
    </row>
    <row r="253" spans="1:7">
      <c r="A253" s="19" t="s">
        <v>75</v>
      </c>
      <c r="B253" s="70" t="s">
        <v>134</v>
      </c>
      <c r="C253" s="2">
        <f t="shared" si="22"/>
        <v>0</v>
      </c>
      <c r="D253" s="2">
        <f t="shared" si="23"/>
        <v>0</v>
      </c>
      <c r="E253" s="2">
        <v>0</v>
      </c>
      <c r="F253" s="23"/>
      <c r="G253" s="23"/>
    </row>
    <row r="254" spans="1:7">
      <c r="A254" s="19" t="s">
        <v>76</v>
      </c>
      <c r="B254" s="71" t="s">
        <v>131</v>
      </c>
      <c r="C254" s="2">
        <f t="shared" si="22"/>
        <v>0</v>
      </c>
      <c r="D254" s="2">
        <f t="shared" si="23"/>
        <v>0</v>
      </c>
      <c r="E254" s="2">
        <v>0</v>
      </c>
      <c r="F254" s="23"/>
      <c r="G254" s="23"/>
    </row>
    <row r="255" spans="1:7">
      <c r="A255" s="19" t="s">
        <v>77</v>
      </c>
      <c r="B255" s="71" t="s">
        <v>132</v>
      </c>
      <c r="C255" s="2">
        <f t="shared" si="22"/>
        <v>0</v>
      </c>
      <c r="D255" s="2">
        <f t="shared" si="23"/>
        <v>0</v>
      </c>
      <c r="E255" s="2">
        <v>0</v>
      </c>
      <c r="F255" s="23"/>
      <c r="G255" s="23"/>
    </row>
    <row r="256" spans="1:7">
      <c r="A256" s="19" t="s">
        <v>105</v>
      </c>
      <c r="B256" s="19" t="s">
        <v>78</v>
      </c>
      <c r="C256" s="2">
        <v>50</v>
      </c>
      <c r="D256" s="2">
        <f t="shared" si="23"/>
        <v>66</v>
      </c>
      <c r="E256" s="2">
        <v>66</v>
      </c>
      <c r="F256" s="23"/>
      <c r="G256" s="23">
        <v>16</v>
      </c>
    </row>
    <row r="257" spans="1:7">
      <c r="A257" s="27" t="s">
        <v>186</v>
      </c>
      <c r="B257" s="27">
        <v>51</v>
      </c>
      <c r="C257" s="22">
        <v>510</v>
      </c>
      <c r="D257" s="22">
        <f>D258</f>
        <v>510</v>
      </c>
      <c r="E257" s="22">
        <v>510</v>
      </c>
      <c r="F257" s="28"/>
      <c r="G257" s="23"/>
    </row>
    <row r="258" spans="1:7">
      <c r="A258" s="18" t="s">
        <v>187</v>
      </c>
      <c r="B258" s="18" t="s">
        <v>188</v>
      </c>
      <c r="C258" s="43">
        <f>E258</f>
        <v>510</v>
      </c>
      <c r="D258" s="43">
        <v>510</v>
      </c>
      <c r="E258" s="43">
        <v>510</v>
      </c>
      <c r="F258" s="48"/>
      <c r="G258" s="23"/>
    </row>
    <row r="259" spans="1:7">
      <c r="A259" s="27" t="s">
        <v>110</v>
      </c>
      <c r="B259" s="27">
        <v>58</v>
      </c>
      <c r="C259" s="95">
        <f>SUM(C260:C263)</f>
        <v>552</v>
      </c>
      <c r="D259" s="95">
        <f>SUM(D260:D263)</f>
        <v>552</v>
      </c>
      <c r="E259" s="95"/>
      <c r="F259" s="98">
        <f>SUM(F260:F263)</f>
        <v>552</v>
      </c>
      <c r="G259" s="23"/>
    </row>
    <row r="260" spans="1:7">
      <c r="A260" s="19" t="s">
        <v>279</v>
      </c>
      <c r="B260" s="19" t="s">
        <v>156</v>
      </c>
      <c r="C260" s="141">
        <f t="shared" ref="C260:C261" si="24">E260+F260</f>
        <v>46</v>
      </c>
      <c r="D260" s="141">
        <f>E260+F260</f>
        <v>46</v>
      </c>
      <c r="E260" s="2"/>
      <c r="F260" s="23">
        <v>46</v>
      </c>
      <c r="G260" s="23"/>
    </row>
    <row r="261" spans="1:7">
      <c r="A261" s="19" t="s">
        <v>280</v>
      </c>
      <c r="B261" s="19" t="s">
        <v>128</v>
      </c>
      <c r="C261" s="141">
        <f t="shared" si="24"/>
        <v>354</v>
      </c>
      <c r="D261" s="141">
        <f t="shared" ref="D261:D263" si="25">E261+F261</f>
        <v>354</v>
      </c>
      <c r="E261" s="2"/>
      <c r="F261" s="23">
        <v>354</v>
      </c>
      <c r="G261" s="23"/>
    </row>
    <row r="262" spans="1:7">
      <c r="A262" s="18" t="s">
        <v>297</v>
      </c>
      <c r="B262" s="18" t="s">
        <v>238</v>
      </c>
      <c r="C262" s="72">
        <f t="shared" ref="C262:C263" si="26">F262</f>
        <v>125</v>
      </c>
      <c r="D262" s="141">
        <f t="shared" si="25"/>
        <v>125</v>
      </c>
      <c r="E262" s="43"/>
      <c r="F262" s="48">
        <v>125</v>
      </c>
      <c r="G262" s="23"/>
    </row>
    <row r="263" spans="1:7">
      <c r="A263" s="18" t="s">
        <v>296</v>
      </c>
      <c r="B263" s="18" t="s">
        <v>299</v>
      </c>
      <c r="C263" s="72">
        <f t="shared" si="26"/>
        <v>27</v>
      </c>
      <c r="D263" s="141">
        <f t="shared" si="25"/>
        <v>27</v>
      </c>
      <c r="E263" s="43"/>
      <c r="F263" s="48">
        <v>27</v>
      </c>
      <c r="G263" s="23"/>
    </row>
    <row r="264" spans="1:7">
      <c r="A264" s="42" t="s">
        <v>45</v>
      </c>
      <c r="B264" s="12">
        <v>59</v>
      </c>
      <c r="C264" s="13">
        <f>SUM(C265:C266)</f>
        <v>120</v>
      </c>
      <c r="D264" s="13">
        <f>D265+D266</f>
        <v>120</v>
      </c>
      <c r="E264" s="13">
        <f>E265+E266</f>
        <v>120</v>
      </c>
      <c r="F264" s="29">
        <v>0</v>
      </c>
      <c r="G264" s="23"/>
    </row>
    <row r="265" spans="1:7">
      <c r="A265" s="41" t="s">
        <v>83</v>
      </c>
      <c r="B265" s="68" t="s">
        <v>135</v>
      </c>
      <c r="C265" s="10">
        <v>0</v>
      </c>
      <c r="D265" s="10">
        <v>0</v>
      </c>
      <c r="E265" s="10">
        <v>0</v>
      </c>
      <c r="F265" s="32"/>
      <c r="G265" s="23"/>
    </row>
    <row r="266" spans="1:7">
      <c r="A266" s="41" t="s">
        <v>84</v>
      </c>
      <c r="B266" s="68" t="s">
        <v>136</v>
      </c>
      <c r="C266" s="10">
        <v>120</v>
      </c>
      <c r="D266" s="10">
        <f>E266</f>
        <v>120</v>
      </c>
      <c r="E266" s="10">
        <v>120</v>
      </c>
      <c r="F266" s="32"/>
      <c r="G266" s="23"/>
    </row>
    <row r="267" spans="1:7">
      <c r="A267" s="27" t="s">
        <v>13</v>
      </c>
      <c r="B267" s="21">
        <v>71</v>
      </c>
      <c r="C267" s="22">
        <f>SUM(C268:C271)</f>
        <v>310</v>
      </c>
      <c r="D267" s="22">
        <f>D268+D269+D270+D271</f>
        <v>310</v>
      </c>
      <c r="E267" s="22">
        <f>E270</f>
        <v>0</v>
      </c>
      <c r="F267" s="29">
        <f>SUM(F268:F271)</f>
        <v>310</v>
      </c>
      <c r="G267" s="23"/>
    </row>
    <row r="268" spans="1:7">
      <c r="A268" s="18" t="s">
        <v>236</v>
      </c>
      <c r="B268" s="72" t="s">
        <v>79</v>
      </c>
      <c r="C268" s="72">
        <f>F268</f>
        <v>50</v>
      </c>
      <c r="D268" s="72">
        <f>E268+F268</f>
        <v>50</v>
      </c>
      <c r="E268" s="72">
        <v>0</v>
      </c>
      <c r="F268" s="67">
        <v>50</v>
      </c>
      <c r="G268" s="23"/>
    </row>
    <row r="269" spans="1:7">
      <c r="A269" s="18" t="s">
        <v>235</v>
      </c>
      <c r="B269" s="72" t="s">
        <v>79</v>
      </c>
      <c r="C269" s="72">
        <f>F269</f>
        <v>20</v>
      </c>
      <c r="D269" s="72">
        <f t="shared" ref="D269:D271" si="27">E269+F269</f>
        <v>20</v>
      </c>
      <c r="E269" s="72"/>
      <c r="F269" s="67">
        <v>20</v>
      </c>
      <c r="G269" s="23"/>
    </row>
    <row r="270" spans="1:7">
      <c r="A270" s="110" t="s">
        <v>300</v>
      </c>
      <c r="B270" s="41" t="s">
        <v>82</v>
      </c>
      <c r="C270" s="72">
        <f>F270</f>
        <v>200</v>
      </c>
      <c r="D270" s="72">
        <f t="shared" si="27"/>
        <v>200</v>
      </c>
      <c r="E270" s="116">
        <v>0</v>
      </c>
      <c r="F270" s="117">
        <v>200</v>
      </c>
      <c r="G270" s="23"/>
    </row>
    <row r="271" spans="1:7">
      <c r="A271" s="110" t="s">
        <v>317</v>
      </c>
      <c r="B271" s="41" t="s">
        <v>82</v>
      </c>
      <c r="C271" s="72">
        <f>E271+F271</f>
        <v>40</v>
      </c>
      <c r="D271" s="72">
        <f t="shared" si="27"/>
        <v>40</v>
      </c>
      <c r="E271" s="116"/>
      <c r="F271" s="117">
        <v>40</v>
      </c>
      <c r="G271" s="23"/>
    </row>
    <row r="272" spans="1:7" ht="12" customHeight="1">
      <c r="A272" s="85" t="s">
        <v>237</v>
      </c>
      <c r="B272" s="1"/>
      <c r="C272" s="10">
        <f>E272+F272</f>
        <v>120</v>
      </c>
      <c r="D272" s="10">
        <f>E272</f>
        <v>120</v>
      </c>
      <c r="E272" s="10">
        <v>120</v>
      </c>
      <c r="F272" s="30">
        <v>0</v>
      </c>
      <c r="G272" s="23"/>
    </row>
    <row r="273" spans="1:7" ht="24.75" customHeight="1">
      <c r="A273" s="85" t="s">
        <v>182</v>
      </c>
      <c r="B273" s="1"/>
      <c r="C273" s="136">
        <f>E273</f>
        <v>510</v>
      </c>
      <c r="D273" s="136">
        <f>E273</f>
        <v>510</v>
      </c>
      <c r="E273" s="137">
        <v>510</v>
      </c>
      <c r="F273" s="30"/>
      <c r="G273" s="23"/>
    </row>
    <row r="274" spans="1:7">
      <c r="A274" s="1" t="s">
        <v>18</v>
      </c>
      <c r="B274" s="1"/>
      <c r="C274" s="10">
        <v>30</v>
      </c>
      <c r="D274" s="10">
        <f>E274</f>
        <v>30</v>
      </c>
      <c r="E274" s="2">
        <v>30</v>
      </c>
      <c r="F274" s="30">
        <v>0</v>
      </c>
      <c r="G274" s="23"/>
    </row>
    <row r="275" spans="1:7">
      <c r="A275" s="71" t="s">
        <v>174</v>
      </c>
      <c r="B275" s="1"/>
      <c r="C275" s="10">
        <v>0</v>
      </c>
      <c r="D275" s="10">
        <f>E275</f>
        <v>0</v>
      </c>
      <c r="E275" s="2">
        <v>0</v>
      </c>
      <c r="F275" s="30"/>
      <c r="G275" s="23"/>
    </row>
    <row r="276" spans="1:7">
      <c r="A276" s="3" t="s">
        <v>89</v>
      </c>
      <c r="B276" s="3"/>
      <c r="C276" s="92">
        <f>E276+F276</f>
        <v>5747</v>
      </c>
      <c r="D276" s="92">
        <f>D277+D287+D297+D302+D305</f>
        <v>5747</v>
      </c>
      <c r="E276" s="92">
        <f>E277+E287+E297</f>
        <v>1437</v>
      </c>
      <c r="F276" s="4">
        <f>F302+F305</f>
        <v>4310</v>
      </c>
      <c r="G276" s="23"/>
    </row>
    <row r="277" spans="1:7">
      <c r="A277" s="12" t="s">
        <v>19</v>
      </c>
      <c r="B277" s="12"/>
      <c r="C277" s="88">
        <f>C285+C286</f>
        <v>869</v>
      </c>
      <c r="D277" s="88">
        <f>D285+D286</f>
        <v>869</v>
      </c>
      <c r="E277" s="88">
        <f>E285+E286</f>
        <v>869</v>
      </c>
      <c r="F277" s="13">
        <f>F285+F293</f>
        <v>0</v>
      </c>
      <c r="G277" s="23"/>
    </row>
    <row r="278" spans="1:7">
      <c r="A278" s="5" t="s">
        <v>35</v>
      </c>
      <c r="B278" s="19" t="s">
        <v>51</v>
      </c>
      <c r="C278" s="87">
        <v>785</v>
      </c>
      <c r="D278" s="87">
        <f>E278</f>
        <v>785</v>
      </c>
      <c r="E278" s="2">
        <v>785</v>
      </c>
      <c r="F278" s="23"/>
      <c r="G278" s="23"/>
    </row>
    <row r="279" spans="1:7">
      <c r="A279" s="1" t="s">
        <v>157</v>
      </c>
      <c r="B279" s="86" t="s">
        <v>80</v>
      </c>
      <c r="C279" s="87">
        <f t="shared" ref="C279:C284" si="28">E279</f>
        <v>0</v>
      </c>
      <c r="D279" s="87">
        <f t="shared" ref="D279:D284" si="29">E279</f>
        <v>0</v>
      </c>
      <c r="E279" s="2">
        <v>0</v>
      </c>
      <c r="F279" s="23"/>
      <c r="G279" s="23"/>
    </row>
    <row r="280" spans="1:7">
      <c r="A280" s="71" t="s">
        <v>36</v>
      </c>
      <c r="B280" s="86" t="s">
        <v>52</v>
      </c>
      <c r="C280" s="87">
        <f t="shared" si="28"/>
        <v>0</v>
      </c>
      <c r="D280" s="87">
        <f t="shared" si="29"/>
        <v>0</v>
      </c>
      <c r="E280" s="2">
        <v>0</v>
      </c>
      <c r="F280" s="23"/>
      <c r="G280" s="23"/>
    </row>
    <row r="281" spans="1:7">
      <c r="A281" s="71" t="s">
        <v>158</v>
      </c>
      <c r="B281" s="86" t="s">
        <v>53</v>
      </c>
      <c r="C281" s="87">
        <f t="shared" si="28"/>
        <v>0</v>
      </c>
      <c r="D281" s="87">
        <f t="shared" si="29"/>
        <v>0</v>
      </c>
      <c r="E281" s="2">
        <v>0</v>
      </c>
      <c r="F281" s="23"/>
      <c r="G281" s="23"/>
    </row>
    <row r="282" spans="1:7">
      <c r="A282" s="71" t="s">
        <v>163</v>
      </c>
      <c r="B282" s="86" t="s">
        <v>164</v>
      </c>
      <c r="C282" s="87">
        <v>64</v>
      </c>
      <c r="D282" s="87">
        <f t="shared" si="29"/>
        <v>64</v>
      </c>
      <c r="E282" s="2">
        <v>64</v>
      </c>
      <c r="F282" s="23"/>
      <c r="G282" s="23"/>
    </row>
    <row r="283" spans="1:7">
      <c r="A283" s="71" t="s">
        <v>159</v>
      </c>
      <c r="B283" s="70" t="s">
        <v>54</v>
      </c>
      <c r="C283" s="87">
        <f t="shared" si="28"/>
        <v>0</v>
      </c>
      <c r="D283" s="87">
        <f t="shared" si="29"/>
        <v>0</v>
      </c>
      <c r="E283" s="2">
        <v>0</v>
      </c>
      <c r="F283" s="23"/>
      <c r="G283" s="23"/>
    </row>
    <row r="284" spans="1:7">
      <c r="A284" s="71" t="s">
        <v>160</v>
      </c>
      <c r="B284" s="86" t="s">
        <v>161</v>
      </c>
      <c r="C284" s="87">
        <f t="shared" si="28"/>
        <v>0</v>
      </c>
      <c r="D284" s="87">
        <f t="shared" si="29"/>
        <v>0</v>
      </c>
      <c r="E284" s="2">
        <v>0</v>
      </c>
      <c r="F284" s="23"/>
      <c r="G284" s="23"/>
    </row>
    <row r="285" spans="1:7">
      <c r="A285" s="89" t="s">
        <v>12</v>
      </c>
      <c r="B285" s="19"/>
      <c r="C285" s="87">
        <f>SUM(C278:C284)</f>
        <v>849</v>
      </c>
      <c r="D285" s="87">
        <f>SUM(D278:D284)</f>
        <v>849</v>
      </c>
      <c r="E285" s="2">
        <f>SUM(E278:E284)</f>
        <v>849</v>
      </c>
      <c r="F285" s="23"/>
      <c r="G285" s="23"/>
    </row>
    <row r="286" spans="1:7">
      <c r="A286" s="71" t="s">
        <v>162</v>
      </c>
      <c r="B286" s="70" t="s">
        <v>149</v>
      </c>
      <c r="C286" s="87">
        <v>20</v>
      </c>
      <c r="D286" s="87">
        <v>20</v>
      </c>
      <c r="E286" s="87">
        <v>20</v>
      </c>
      <c r="F286" s="2">
        <f>F278+F279+F280+F281+F283+F284+F285</f>
        <v>0</v>
      </c>
      <c r="G286" s="23"/>
    </row>
    <row r="287" spans="1:7">
      <c r="A287" s="146" t="s">
        <v>318</v>
      </c>
      <c r="B287" s="99"/>
      <c r="C287" s="88">
        <f>C295+C296</f>
        <v>98</v>
      </c>
      <c r="D287" s="88">
        <f>D295+D296</f>
        <v>98</v>
      </c>
      <c r="E287" s="88">
        <f>E295+E296</f>
        <v>98</v>
      </c>
      <c r="F287" s="39"/>
      <c r="G287" s="23"/>
    </row>
    <row r="288" spans="1:7">
      <c r="A288" s="5" t="s">
        <v>35</v>
      </c>
      <c r="B288" s="19" t="s">
        <v>51</v>
      </c>
      <c r="C288" s="2">
        <v>90</v>
      </c>
      <c r="D288" s="2">
        <f>E288</f>
        <v>90</v>
      </c>
      <c r="E288" s="2">
        <v>90</v>
      </c>
      <c r="F288" s="23"/>
      <c r="G288" s="23"/>
    </row>
    <row r="289" spans="1:7">
      <c r="A289" s="1" t="s">
        <v>157</v>
      </c>
      <c r="B289" s="86" t="s">
        <v>80</v>
      </c>
      <c r="C289" s="2">
        <f t="shared" ref="C289:C296" si="30">E289</f>
        <v>0</v>
      </c>
      <c r="D289" s="2">
        <f t="shared" ref="D289:D294" si="31">E289</f>
        <v>0</v>
      </c>
      <c r="E289" s="2">
        <v>0</v>
      </c>
      <c r="F289" s="23"/>
      <c r="G289" s="23"/>
    </row>
    <row r="290" spans="1:7">
      <c r="A290" s="71" t="s">
        <v>36</v>
      </c>
      <c r="B290" s="86" t="s">
        <v>52</v>
      </c>
      <c r="C290" s="2">
        <f t="shared" si="30"/>
        <v>0</v>
      </c>
      <c r="D290" s="2">
        <f t="shared" si="31"/>
        <v>0</v>
      </c>
      <c r="E290" s="2">
        <v>0</v>
      </c>
      <c r="F290" s="23"/>
      <c r="G290" s="23"/>
    </row>
    <row r="291" spans="1:7">
      <c r="A291" s="71" t="s">
        <v>158</v>
      </c>
      <c r="B291" s="86" t="s">
        <v>53</v>
      </c>
      <c r="C291" s="2">
        <f t="shared" si="30"/>
        <v>0</v>
      </c>
      <c r="D291" s="2">
        <f t="shared" si="31"/>
        <v>0</v>
      </c>
      <c r="E291" s="2">
        <v>0</v>
      </c>
      <c r="F291" s="23"/>
      <c r="G291" s="23"/>
    </row>
    <row r="292" spans="1:7">
      <c r="A292" s="71" t="s">
        <v>163</v>
      </c>
      <c r="B292" s="86" t="s">
        <v>164</v>
      </c>
      <c r="C292" s="2">
        <f t="shared" si="30"/>
        <v>5</v>
      </c>
      <c r="D292" s="2">
        <f t="shared" si="31"/>
        <v>5</v>
      </c>
      <c r="E292" s="2">
        <v>5</v>
      </c>
      <c r="F292" s="23"/>
      <c r="G292" s="23"/>
    </row>
    <row r="293" spans="1:7">
      <c r="A293" s="71" t="s">
        <v>159</v>
      </c>
      <c r="B293" s="70" t="s">
        <v>54</v>
      </c>
      <c r="C293" s="2">
        <f t="shared" si="30"/>
        <v>0</v>
      </c>
      <c r="D293" s="2">
        <f t="shared" si="31"/>
        <v>0</v>
      </c>
      <c r="E293" s="2">
        <v>0</v>
      </c>
      <c r="F293" s="23"/>
      <c r="G293" s="23"/>
    </row>
    <row r="294" spans="1:7">
      <c r="A294" s="71" t="s">
        <v>160</v>
      </c>
      <c r="B294" s="86" t="s">
        <v>161</v>
      </c>
      <c r="C294" s="2">
        <f t="shared" si="30"/>
        <v>0</v>
      </c>
      <c r="D294" s="2">
        <f t="shared" si="31"/>
        <v>0</v>
      </c>
      <c r="E294" s="2">
        <v>0</v>
      </c>
      <c r="F294" s="23"/>
      <c r="G294" s="23"/>
    </row>
    <row r="295" spans="1:7">
      <c r="A295" s="89" t="s">
        <v>12</v>
      </c>
      <c r="B295" s="19"/>
      <c r="C295" s="2">
        <f>SUM(C288:C294)</f>
        <v>95</v>
      </c>
      <c r="D295" s="2">
        <f>SUM(D288:D294)</f>
        <v>95</v>
      </c>
      <c r="E295" s="2">
        <f>SUM(E288:E294)</f>
        <v>95</v>
      </c>
      <c r="F295" s="23"/>
      <c r="G295" s="23"/>
    </row>
    <row r="296" spans="1:7">
      <c r="A296" s="71" t="s">
        <v>162</v>
      </c>
      <c r="B296" s="70" t="s">
        <v>149</v>
      </c>
      <c r="C296" s="2">
        <f t="shared" si="30"/>
        <v>3</v>
      </c>
      <c r="D296" s="2">
        <v>3</v>
      </c>
      <c r="E296" s="87">
        <v>3</v>
      </c>
      <c r="F296" s="2">
        <f>F288+F289+F290+F291+F293+F294+F295</f>
        <v>0</v>
      </c>
      <c r="G296" s="23"/>
    </row>
    <row r="297" spans="1:7">
      <c r="A297" s="27" t="s">
        <v>86</v>
      </c>
      <c r="B297" s="21"/>
      <c r="C297" s="22">
        <f>SUM(C298:C301)</f>
        <v>470</v>
      </c>
      <c r="D297" s="22">
        <f>D298+D299+D300+D301</f>
        <v>470</v>
      </c>
      <c r="E297" s="22">
        <f>SUM(E298:E301)</f>
        <v>470</v>
      </c>
      <c r="F297" s="22">
        <v>0</v>
      </c>
      <c r="G297" s="23"/>
    </row>
    <row r="298" spans="1:7">
      <c r="A298" s="18" t="s">
        <v>97</v>
      </c>
      <c r="B298" s="16"/>
      <c r="C298" s="43">
        <v>390</v>
      </c>
      <c r="D298" s="43">
        <f>E298</f>
        <v>390</v>
      </c>
      <c r="E298" s="43">
        <v>390</v>
      </c>
      <c r="F298" s="48"/>
      <c r="G298" s="23"/>
    </row>
    <row r="299" spans="1:7">
      <c r="A299" s="18" t="s">
        <v>98</v>
      </c>
      <c r="B299" s="16"/>
      <c r="C299" s="43">
        <f>E299</f>
        <v>0</v>
      </c>
      <c r="D299" s="43">
        <f>E299</f>
        <v>0</v>
      </c>
      <c r="E299" s="43">
        <v>0</v>
      </c>
      <c r="F299" s="48"/>
      <c r="G299" s="23"/>
    </row>
    <row r="300" spans="1:7">
      <c r="A300" s="19" t="s">
        <v>99</v>
      </c>
      <c r="B300" s="1"/>
      <c r="C300" s="43">
        <v>30</v>
      </c>
      <c r="D300" s="43">
        <f>E300</f>
        <v>30</v>
      </c>
      <c r="E300" s="2">
        <v>30</v>
      </c>
      <c r="F300" s="23"/>
      <c r="G300" s="23"/>
    </row>
    <row r="301" spans="1:7">
      <c r="A301" s="19" t="s">
        <v>189</v>
      </c>
      <c r="B301" s="1"/>
      <c r="C301" s="43">
        <f>E301</f>
        <v>50</v>
      </c>
      <c r="D301" s="43">
        <f>E301</f>
        <v>50</v>
      </c>
      <c r="E301" s="2">
        <v>50</v>
      </c>
      <c r="F301" s="23"/>
      <c r="G301" s="23"/>
    </row>
    <row r="302" spans="1:7">
      <c r="A302" s="27" t="s">
        <v>248</v>
      </c>
      <c r="B302" s="21">
        <v>71</v>
      </c>
      <c r="C302" s="22">
        <f>F302</f>
        <v>0</v>
      </c>
      <c r="D302" s="22"/>
      <c r="E302" s="22"/>
      <c r="F302" s="28">
        <f>F303+F304</f>
        <v>0</v>
      </c>
      <c r="G302" s="23"/>
    </row>
    <row r="303" spans="1:7">
      <c r="A303" s="85" t="s">
        <v>247</v>
      </c>
      <c r="B303" s="71" t="s">
        <v>79</v>
      </c>
      <c r="C303" s="43">
        <f>F303</f>
        <v>0</v>
      </c>
      <c r="D303" s="43"/>
      <c r="E303" s="2"/>
      <c r="F303" s="23">
        <v>0</v>
      </c>
      <c r="G303" s="23"/>
    </row>
    <row r="304" spans="1:7">
      <c r="A304" s="85" t="s">
        <v>232</v>
      </c>
      <c r="B304" s="71" t="s">
        <v>79</v>
      </c>
      <c r="C304" s="43">
        <v>0</v>
      </c>
      <c r="D304" s="43"/>
      <c r="E304" s="2"/>
      <c r="F304" s="23">
        <v>0</v>
      </c>
      <c r="G304" s="23"/>
    </row>
    <row r="305" spans="1:7">
      <c r="A305" s="139" t="s">
        <v>249</v>
      </c>
      <c r="B305" s="140">
        <v>88</v>
      </c>
      <c r="C305" s="22">
        <f>SUM(C306:C311)</f>
        <v>4310</v>
      </c>
      <c r="D305" s="22">
        <f>SUM(D306:D311)</f>
        <v>4310</v>
      </c>
      <c r="E305" s="22"/>
      <c r="F305" s="28">
        <f>SUM(F306:F311)</f>
        <v>4310</v>
      </c>
      <c r="G305" s="23"/>
    </row>
    <row r="306" spans="1:7">
      <c r="A306" s="85" t="s">
        <v>303</v>
      </c>
      <c r="B306" s="5">
        <v>60.01</v>
      </c>
      <c r="C306" s="43">
        <v>150</v>
      </c>
      <c r="D306" s="43">
        <f t="shared" ref="D306:D311" si="32">E306+F306</f>
        <v>150</v>
      </c>
      <c r="E306" s="2">
        <v>0</v>
      </c>
      <c r="F306" s="23">
        <v>150</v>
      </c>
      <c r="G306" s="23"/>
    </row>
    <row r="307" spans="1:7">
      <c r="A307" s="85" t="s">
        <v>304</v>
      </c>
      <c r="B307" s="5">
        <v>60.03</v>
      </c>
      <c r="C307" s="43">
        <v>30</v>
      </c>
      <c r="D307" s="43">
        <f t="shared" si="32"/>
        <v>30</v>
      </c>
      <c r="E307" s="2"/>
      <c r="F307" s="23">
        <v>30</v>
      </c>
      <c r="G307" s="23"/>
    </row>
    <row r="308" spans="1:7">
      <c r="A308" s="85" t="s">
        <v>305</v>
      </c>
      <c r="B308" s="5">
        <v>60.03</v>
      </c>
      <c r="C308" s="43">
        <v>100</v>
      </c>
      <c r="D308" s="43">
        <f t="shared" si="32"/>
        <v>100</v>
      </c>
      <c r="E308" s="2"/>
      <c r="F308" s="23">
        <v>100</v>
      </c>
      <c r="G308" s="23"/>
    </row>
    <row r="309" spans="1:7">
      <c r="A309" s="85" t="s">
        <v>306</v>
      </c>
      <c r="B309" s="5" t="s">
        <v>309</v>
      </c>
      <c r="C309" s="43">
        <f>F309+E309</f>
        <v>3305</v>
      </c>
      <c r="D309" s="43">
        <f t="shared" si="32"/>
        <v>3305</v>
      </c>
      <c r="E309" s="2"/>
      <c r="F309" s="23">
        <v>3305</v>
      </c>
      <c r="G309" s="23"/>
    </row>
    <row r="310" spans="1:7">
      <c r="A310" s="85" t="s">
        <v>307</v>
      </c>
      <c r="B310" s="5" t="s">
        <v>310</v>
      </c>
      <c r="C310" s="43">
        <f>F310+E310</f>
        <v>695</v>
      </c>
      <c r="D310" s="43">
        <f t="shared" si="32"/>
        <v>695</v>
      </c>
      <c r="E310" s="2"/>
      <c r="F310" s="23">
        <v>695</v>
      </c>
      <c r="G310" s="23"/>
    </row>
    <row r="311" spans="1:7">
      <c r="A311" s="85" t="s">
        <v>308</v>
      </c>
      <c r="B311" s="5" t="s">
        <v>310</v>
      </c>
      <c r="C311" s="43">
        <f>E311+F311</f>
        <v>30</v>
      </c>
      <c r="D311" s="43">
        <f t="shared" si="32"/>
        <v>30</v>
      </c>
      <c r="E311" s="2"/>
      <c r="F311" s="23">
        <v>30</v>
      </c>
      <c r="G311" s="23"/>
    </row>
    <row r="312" spans="1:7">
      <c r="A312" s="3" t="s">
        <v>20</v>
      </c>
      <c r="B312" s="3"/>
      <c r="C312" s="4">
        <f>C313+C320+C322</f>
        <v>2314</v>
      </c>
      <c r="D312" s="4">
        <f>D313+D320+D322</f>
        <v>2314</v>
      </c>
      <c r="E312" s="4">
        <f>E313+E322+E320</f>
        <v>426</v>
      </c>
      <c r="F312" s="4">
        <f>F313+F322+F320</f>
        <v>1888</v>
      </c>
      <c r="G312" s="23"/>
    </row>
    <row r="313" spans="1:7">
      <c r="A313" s="21" t="s">
        <v>15</v>
      </c>
      <c r="B313" s="21">
        <v>20</v>
      </c>
      <c r="C313" s="22">
        <f>SUM(C314:C319)</f>
        <v>426</v>
      </c>
      <c r="D313" s="22">
        <f>SUM(D314:D319)</f>
        <v>426</v>
      </c>
      <c r="E313" s="22">
        <f>SUM(E314:E319)</f>
        <v>426</v>
      </c>
      <c r="F313" s="22">
        <f>SUM(F314:F319)</f>
        <v>0</v>
      </c>
      <c r="G313" s="23"/>
    </row>
    <row r="314" spans="1:7">
      <c r="A314" s="19" t="s">
        <v>58</v>
      </c>
      <c r="B314" s="19" t="s">
        <v>59</v>
      </c>
      <c r="C314" s="10">
        <v>250</v>
      </c>
      <c r="D314" s="10">
        <f>E314</f>
        <v>250</v>
      </c>
      <c r="E314" s="2">
        <v>250</v>
      </c>
      <c r="F314" s="23"/>
      <c r="G314" s="23"/>
    </row>
    <row r="315" spans="1:7">
      <c r="A315" s="19" t="s">
        <v>60</v>
      </c>
      <c r="B315" s="19" t="s">
        <v>61</v>
      </c>
      <c r="C315" s="10">
        <f t="shared" ref="C315:C319" si="33">E315</f>
        <v>1</v>
      </c>
      <c r="D315" s="10">
        <f t="shared" ref="D315:D319" si="34">E315</f>
        <v>1</v>
      </c>
      <c r="E315" s="2">
        <v>1</v>
      </c>
      <c r="F315" s="23"/>
      <c r="G315" s="23"/>
    </row>
    <row r="316" spans="1:7">
      <c r="A316" s="19" t="s">
        <v>106</v>
      </c>
      <c r="B316" s="19" t="s">
        <v>69</v>
      </c>
      <c r="C316" s="10">
        <f t="shared" si="33"/>
        <v>50</v>
      </c>
      <c r="D316" s="10">
        <f t="shared" si="34"/>
        <v>50</v>
      </c>
      <c r="E316" s="2">
        <v>50</v>
      </c>
      <c r="F316" s="23"/>
      <c r="G316" s="23"/>
    </row>
    <row r="317" spans="1:7">
      <c r="A317" s="19" t="s">
        <v>107</v>
      </c>
      <c r="B317" s="19" t="s">
        <v>72</v>
      </c>
      <c r="C317" s="10">
        <f t="shared" si="33"/>
        <v>25</v>
      </c>
      <c r="D317" s="10">
        <f t="shared" si="34"/>
        <v>25</v>
      </c>
      <c r="E317" s="2">
        <v>25</v>
      </c>
      <c r="F317" s="23"/>
      <c r="G317" s="23"/>
    </row>
    <row r="318" spans="1:7">
      <c r="A318" s="19" t="s">
        <v>190</v>
      </c>
      <c r="B318" s="86" t="s">
        <v>133</v>
      </c>
      <c r="C318" s="10">
        <v>30</v>
      </c>
      <c r="D318" s="10">
        <f t="shared" si="34"/>
        <v>30</v>
      </c>
      <c r="E318" s="2">
        <v>30</v>
      </c>
      <c r="F318" s="23"/>
      <c r="G318" s="23"/>
    </row>
    <row r="319" spans="1:7">
      <c r="A319" s="19" t="s">
        <v>125</v>
      </c>
      <c r="B319" s="19" t="s">
        <v>78</v>
      </c>
      <c r="C319" s="10">
        <f t="shared" si="33"/>
        <v>70</v>
      </c>
      <c r="D319" s="10">
        <f t="shared" si="34"/>
        <v>70</v>
      </c>
      <c r="E319" s="2">
        <v>70</v>
      </c>
      <c r="F319" s="23"/>
      <c r="G319" s="23"/>
    </row>
    <row r="320" spans="1:7">
      <c r="A320" s="27" t="s">
        <v>110</v>
      </c>
      <c r="B320" s="27">
        <v>3387</v>
      </c>
      <c r="C320" s="22">
        <f>C321</f>
        <v>738</v>
      </c>
      <c r="D320" s="22">
        <f>D321</f>
        <v>738</v>
      </c>
      <c r="E320" s="22"/>
      <c r="F320" s="28">
        <f>F321</f>
        <v>738</v>
      </c>
      <c r="G320" s="23"/>
    </row>
    <row r="321" spans="1:7">
      <c r="A321" s="18" t="s">
        <v>265</v>
      </c>
      <c r="B321" s="18" t="s">
        <v>170</v>
      </c>
      <c r="C321" s="43">
        <f>F321</f>
        <v>738</v>
      </c>
      <c r="D321" s="43">
        <f>E321+F321</f>
        <v>738</v>
      </c>
      <c r="E321" s="43"/>
      <c r="F321" s="48">
        <v>738</v>
      </c>
      <c r="G321" s="23"/>
    </row>
    <row r="322" spans="1:7">
      <c r="A322" s="27" t="s">
        <v>13</v>
      </c>
      <c r="B322" s="21">
        <v>71</v>
      </c>
      <c r="C322" s="22">
        <f>SUM(C323:C326)</f>
        <v>1150</v>
      </c>
      <c r="D322" s="22">
        <f>D323+D324+D325+D326</f>
        <v>1150</v>
      </c>
      <c r="E322" s="22"/>
      <c r="F322" s="28">
        <f>SUM(F323:F326)</f>
        <v>1150</v>
      </c>
      <c r="G322" s="23"/>
    </row>
    <row r="323" spans="1:7" ht="25.5" customHeight="1">
      <c r="A323" s="80" t="s">
        <v>192</v>
      </c>
      <c r="B323" s="72" t="s">
        <v>79</v>
      </c>
      <c r="C323" s="43">
        <v>0</v>
      </c>
      <c r="D323" s="43">
        <f>E323+F323</f>
        <v>0</v>
      </c>
      <c r="E323" s="43">
        <v>0</v>
      </c>
      <c r="F323" s="48">
        <v>0</v>
      </c>
      <c r="G323" s="23"/>
    </row>
    <row r="324" spans="1:7">
      <c r="A324" s="80" t="s">
        <v>311</v>
      </c>
      <c r="B324" s="72" t="s">
        <v>79</v>
      </c>
      <c r="C324" s="43">
        <v>1000</v>
      </c>
      <c r="D324" s="43">
        <f t="shared" ref="D324:D326" si="35">E324+F324</f>
        <v>1000</v>
      </c>
      <c r="E324" s="43"/>
      <c r="F324" s="48">
        <v>1000</v>
      </c>
      <c r="G324" s="23"/>
    </row>
    <row r="325" spans="1:7">
      <c r="A325" s="19" t="s">
        <v>199</v>
      </c>
      <c r="B325" s="19" t="s">
        <v>81</v>
      </c>
      <c r="C325" s="2">
        <f>F325</f>
        <v>50</v>
      </c>
      <c r="D325" s="43">
        <f t="shared" si="35"/>
        <v>50</v>
      </c>
      <c r="E325" s="2"/>
      <c r="F325" s="23">
        <v>50</v>
      </c>
      <c r="G325" s="23"/>
    </row>
    <row r="326" spans="1:7">
      <c r="A326" s="80" t="s">
        <v>322</v>
      </c>
      <c r="B326" s="19" t="s">
        <v>82</v>
      </c>
      <c r="C326" s="2">
        <v>100</v>
      </c>
      <c r="D326" s="43">
        <f t="shared" si="35"/>
        <v>100</v>
      </c>
      <c r="E326" s="2"/>
      <c r="F326" s="23">
        <v>100</v>
      </c>
      <c r="G326" s="23"/>
    </row>
    <row r="327" spans="1:7">
      <c r="A327" s="27" t="s">
        <v>87</v>
      </c>
      <c r="B327" s="27" t="s">
        <v>138</v>
      </c>
      <c r="C327" s="22"/>
      <c r="D327" s="22"/>
      <c r="E327" s="22"/>
      <c r="F327" s="28"/>
      <c r="G327" s="23"/>
    </row>
    <row r="328" spans="1:7">
      <c r="A328" s="3" t="s">
        <v>21</v>
      </c>
      <c r="B328" s="3"/>
      <c r="C328" s="92">
        <f>E328+F328</f>
        <v>1042</v>
      </c>
      <c r="D328" s="92">
        <f>D329+D344</f>
        <v>1042</v>
      </c>
      <c r="E328" s="4">
        <f>E331+E344</f>
        <v>342</v>
      </c>
      <c r="F328" s="4">
        <f>F344</f>
        <v>700</v>
      </c>
      <c r="G328" s="23"/>
    </row>
    <row r="329" spans="1:7">
      <c r="A329" s="71" t="s">
        <v>139</v>
      </c>
      <c r="B329" s="1"/>
      <c r="C329" s="87">
        <f>C331</f>
        <v>332</v>
      </c>
      <c r="D329" s="87">
        <f>D330+D331</f>
        <v>342</v>
      </c>
      <c r="E329" s="2">
        <f>E330+E331</f>
        <v>342</v>
      </c>
      <c r="F329" s="2">
        <f>F330+F331</f>
        <v>0</v>
      </c>
      <c r="G329" s="23"/>
    </row>
    <row r="330" spans="1:7">
      <c r="A330" s="21" t="s">
        <v>11</v>
      </c>
      <c r="B330" s="21">
        <v>10</v>
      </c>
      <c r="C330" s="22">
        <v>0</v>
      </c>
      <c r="D330" s="22"/>
      <c r="E330" s="22">
        <v>0</v>
      </c>
      <c r="F330" s="28"/>
      <c r="G330" s="23"/>
    </row>
    <row r="331" spans="1:7">
      <c r="A331" s="21" t="s">
        <v>15</v>
      </c>
      <c r="B331" s="21">
        <v>20</v>
      </c>
      <c r="C331" s="22">
        <f>SUM(C332:C343)</f>
        <v>332</v>
      </c>
      <c r="D331" s="22">
        <f>SUM(D332:D343)</f>
        <v>342</v>
      </c>
      <c r="E331" s="22">
        <f>SUM(E332:E343)</f>
        <v>342</v>
      </c>
      <c r="F331" s="22"/>
      <c r="G331" s="23"/>
    </row>
    <row r="332" spans="1:7">
      <c r="A332" s="19" t="s">
        <v>58</v>
      </c>
      <c r="B332" s="19" t="s">
        <v>59</v>
      </c>
      <c r="C332" s="2">
        <f>E332</f>
        <v>75</v>
      </c>
      <c r="D332" s="2">
        <f>E332</f>
        <v>75</v>
      </c>
      <c r="E332" s="2">
        <v>75</v>
      </c>
      <c r="F332" s="81"/>
      <c r="G332" s="23"/>
    </row>
    <row r="333" spans="1:7">
      <c r="A333" s="19" t="s">
        <v>60</v>
      </c>
      <c r="B333" s="19" t="s">
        <v>61</v>
      </c>
      <c r="C333" s="2">
        <f>E333</f>
        <v>50</v>
      </c>
      <c r="D333" s="2">
        <f t="shared" ref="D333:D343" si="36">E333</f>
        <v>50</v>
      </c>
      <c r="E333" s="2">
        <v>50</v>
      </c>
      <c r="F333" s="23"/>
      <c r="G333" s="23"/>
    </row>
    <row r="334" spans="1:7">
      <c r="A334" s="19" t="s">
        <v>62</v>
      </c>
      <c r="B334" s="19" t="s">
        <v>63</v>
      </c>
      <c r="C334" s="2">
        <f t="shared" ref="C334:C340" si="37">E334</f>
        <v>0</v>
      </c>
      <c r="D334" s="2">
        <f t="shared" si="36"/>
        <v>0</v>
      </c>
      <c r="E334" s="2">
        <v>0</v>
      </c>
      <c r="F334" s="23"/>
      <c r="G334" s="23"/>
    </row>
    <row r="335" spans="1:7">
      <c r="A335" s="19" t="s">
        <v>64</v>
      </c>
      <c r="B335" s="19" t="s">
        <v>65</v>
      </c>
      <c r="C335" s="2">
        <f t="shared" si="37"/>
        <v>5</v>
      </c>
      <c r="D335" s="2">
        <f t="shared" si="36"/>
        <v>5</v>
      </c>
      <c r="E335" s="2">
        <v>5</v>
      </c>
      <c r="F335" s="23"/>
      <c r="G335" s="23"/>
    </row>
    <row r="336" spans="1:7">
      <c r="A336" s="19" t="s">
        <v>66</v>
      </c>
      <c r="B336" s="19" t="s">
        <v>67</v>
      </c>
      <c r="C336" s="2">
        <f t="shared" si="37"/>
        <v>0</v>
      </c>
      <c r="D336" s="2">
        <f t="shared" si="36"/>
        <v>0</v>
      </c>
      <c r="E336" s="2">
        <v>0</v>
      </c>
      <c r="F336" s="23"/>
      <c r="G336" s="23"/>
    </row>
    <row r="337" spans="1:7">
      <c r="A337" s="19" t="s">
        <v>68</v>
      </c>
      <c r="B337" s="19" t="s">
        <v>69</v>
      </c>
      <c r="C337" s="2">
        <f t="shared" si="37"/>
        <v>20</v>
      </c>
      <c r="D337" s="2">
        <f t="shared" si="36"/>
        <v>20</v>
      </c>
      <c r="E337" s="2">
        <v>20</v>
      </c>
      <c r="F337" s="23"/>
      <c r="G337" s="23"/>
    </row>
    <row r="338" spans="1:7">
      <c r="A338" s="19" t="s">
        <v>70</v>
      </c>
      <c r="B338" s="19" t="s">
        <v>72</v>
      </c>
      <c r="C338" s="2">
        <f t="shared" si="37"/>
        <v>5</v>
      </c>
      <c r="D338" s="2">
        <f t="shared" si="36"/>
        <v>5</v>
      </c>
      <c r="E338" s="43">
        <v>5</v>
      </c>
      <c r="F338" s="23"/>
      <c r="G338" s="23"/>
    </row>
    <row r="339" spans="1:7">
      <c r="A339" s="19" t="s">
        <v>71</v>
      </c>
      <c r="B339" s="1">
        <v>20.02</v>
      </c>
      <c r="C339" s="2">
        <v>30</v>
      </c>
      <c r="D339" s="2">
        <f t="shared" si="36"/>
        <v>40</v>
      </c>
      <c r="E339" s="2">
        <v>40</v>
      </c>
      <c r="F339" s="23"/>
      <c r="G339" s="23"/>
    </row>
    <row r="340" spans="1:7">
      <c r="A340" s="19" t="s">
        <v>73</v>
      </c>
      <c r="B340" s="19" t="s">
        <v>74</v>
      </c>
      <c r="C340" s="2">
        <f t="shared" si="37"/>
        <v>0</v>
      </c>
      <c r="D340" s="2">
        <f t="shared" si="36"/>
        <v>0</v>
      </c>
      <c r="E340" s="2">
        <v>0</v>
      </c>
      <c r="F340" s="23"/>
      <c r="G340" s="23"/>
    </row>
    <row r="341" spans="1:7">
      <c r="A341" s="19" t="s">
        <v>101</v>
      </c>
      <c r="B341" s="19" t="s">
        <v>102</v>
      </c>
      <c r="C341" s="2">
        <v>2</v>
      </c>
      <c r="D341" s="2">
        <f t="shared" si="36"/>
        <v>2</v>
      </c>
      <c r="E341" s="2">
        <v>2</v>
      </c>
      <c r="F341" s="23"/>
      <c r="G341" s="23"/>
    </row>
    <row r="342" spans="1:7" ht="15" customHeight="1">
      <c r="A342" s="80" t="s">
        <v>154</v>
      </c>
      <c r="B342" s="18" t="s">
        <v>78</v>
      </c>
      <c r="C342" s="2">
        <v>130</v>
      </c>
      <c r="D342" s="2">
        <f t="shared" si="36"/>
        <v>130</v>
      </c>
      <c r="E342" s="43">
        <v>130</v>
      </c>
      <c r="F342" s="48">
        <v>0</v>
      </c>
      <c r="G342" s="23"/>
    </row>
    <row r="343" spans="1:7" ht="15" customHeight="1">
      <c r="A343" s="80" t="s">
        <v>257</v>
      </c>
      <c r="B343" s="18" t="s">
        <v>258</v>
      </c>
      <c r="C343" s="2">
        <v>15</v>
      </c>
      <c r="D343" s="2">
        <f t="shared" si="36"/>
        <v>15</v>
      </c>
      <c r="E343" s="43">
        <v>15</v>
      </c>
      <c r="F343" s="48"/>
      <c r="G343" s="23"/>
    </row>
    <row r="344" spans="1:7">
      <c r="A344" s="27" t="s">
        <v>13</v>
      </c>
      <c r="B344" s="27">
        <v>71</v>
      </c>
      <c r="C344" s="22">
        <f>C345+C346+C347</f>
        <v>700</v>
      </c>
      <c r="D344" s="22">
        <f>D345+D346+D347</f>
        <v>700</v>
      </c>
      <c r="E344" s="22">
        <v>0</v>
      </c>
      <c r="F344" s="28">
        <f>F345+F346+F347</f>
        <v>700</v>
      </c>
      <c r="G344" s="23"/>
    </row>
    <row r="345" spans="1:7">
      <c r="A345" s="41" t="s">
        <v>312</v>
      </c>
      <c r="B345" s="41" t="s">
        <v>82</v>
      </c>
      <c r="C345" s="10">
        <v>100</v>
      </c>
      <c r="D345" s="10">
        <f>E345+F345</f>
        <v>100</v>
      </c>
      <c r="E345" s="10"/>
      <c r="F345" s="31">
        <v>100</v>
      </c>
      <c r="G345" s="23"/>
    </row>
    <row r="346" spans="1:7">
      <c r="A346" s="19" t="s">
        <v>313</v>
      </c>
      <c r="B346" s="19" t="s">
        <v>82</v>
      </c>
      <c r="C346" s="2">
        <v>500</v>
      </c>
      <c r="D346" s="2">
        <f>E346+F346</f>
        <v>500</v>
      </c>
      <c r="E346" s="2">
        <v>0</v>
      </c>
      <c r="F346" s="23">
        <v>500</v>
      </c>
      <c r="G346" s="23"/>
    </row>
    <row r="347" spans="1:7">
      <c r="A347" s="19" t="s">
        <v>240</v>
      </c>
      <c r="B347" s="19" t="s">
        <v>82</v>
      </c>
      <c r="C347" s="101">
        <f>E347+F347</f>
        <v>100</v>
      </c>
      <c r="D347" s="101">
        <f>E347+F347</f>
        <v>100</v>
      </c>
      <c r="E347" s="101">
        <v>0</v>
      </c>
      <c r="F347" s="102">
        <v>100</v>
      </c>
      <c r="G347" s="23"/>
    </row>
    <row r="348" spans="1:7">
      <c r="A348" s="3" t="s">
        <v>22</v>
      </c>
      <c r="B348" s="3"/>
      <c r="C348" s="4">
        <f>E348+F348</f>
        <v>16517</v>
      </c>
      <c r="D348" s="4">
        <f>D349+D359+D368+D375</f>
        <v>16517</v>
      </c>
      <c r="E348" s="4">
        <f>E349</f>
        <v>141</v>
      </c>
      <c r="F348" s="4">
        <f>F359+F368+F375</f>
        <v>16376</v>
      </c>
      <c r="G348" s="23"/>
    </row>
    <row r="349" spans="1:7">
      <c r="A349" s="21" t="s">
        <v>15</v>
      </c>
      <c r="B349" s="21">
        <v>20</v>
      </c>
      <c r="C349" s="22">
        <f>SUM(C350:C358)</f>
        <v>141</v>
      </c>
      <c r="D349" s="22">
        <f>SUM(D350:D358)</f>
        <v>141</v>
      </c>
      <c r="E349" s="22">
        <f>SUM(E350:E358)</f>
        <v>141</v>
      </c>
      <c r="F349" s="22">
        <f>SUM(F350:F358)</f>
        <v>0</v>
      </c>
      <c r="G349" s="23"/>
    </row>
    <row r="350" spans="1:7">
      <c r="A350" s="19" t="s">
        <v>62</v>
      </c>
      <c r="B350" s="19" t="s">
        <v>63</v>
      </c>
      <c r="C350" s="10">
        <f>E350+F350</f>
        <v>40</v>
      </c>
      <c r="D350" s="10">
        <f>E350</f>
        <v>40</v>
      </c>
      <c r="E350" s="10">
        <v>40</v>
      </c>
      <c r="F350" s="32"/>
      <c r="G350" s="23"/>
    </row>
    <row r="351" spans="1:7">
      <c r="A351" s="19" t="s">
        <v>64</v>
      </c>
      <c r="B351" s="19" t="s">
        <v>65</v>
      </c>
      <c r="C351" s="10">
        <f t="shared" ref="C351:C357" si="38">E351+F351</f>
        <v>0</v>
      </c>
      <c r="D351" s="10">
        <f t="shared" ref="D351:D358" si="39">E351</f>
        <v>0</v>
      </c>
      <c r="E351" s="10">
        <v>0</v>
      </c>
      <c r="F351" s="32"/>
      <c r="G351" s="23"/>
    </row>
    <row r="352" spans="1:7">
      <c r="A352" s="19" t="s">
        <v>68</v>
      </c>
      <c r="B352" s="19" t="s">
        <v>69</v>
      </c>
      <c r="C352" s="10">
        <f t="shared" si="38"/>
        <v>0</v>
      </c>
      <c r="D352" s="10">
        <f t="shared" si="39"/>
        <v>0</v>
      </c>
      <c r="E352" s="10">
        <v>0</v>
      </c>
      <c r="F352" s="32"/>
      <c r="G352" s="23"/>
    </row>
    <row r="353" spans="1:7">
      <c r="A353" s="19" t="s">
        <v>70</v>
      </c>
      <c r="B353" s="19" t="s">
        <v>72</v>
      </c>
      <c r="C353" s="10">
        <f t="shared" si="38"/>
        <v>15</v>
      </c>
      <c r="D353" s="10">
        <f t="shared" si="39"/>
        <v>15</v>
      </c>
      <c r="E353" s="10">
        <v>15</v>
      </c>
      <c r="F353" s="32"/>
      <c r="G353" s="23"/>
    </row>
    <row r="354" spans="1:7">
      <c r="A354" s="19" t="s">
        <v>314</v>
      </c>
      <c r="B354" s="1">
        <v>20.02</v>
      </c>
      <c r="C354" s="10">
        <v>66</v>
      </c>
      <c r="D354" s="10">
        <f t="shared" si="39"/>
        <v>66</v>
      </c>
      <c r="E354" s="10">
        <v>66</v>
      </c>
      <c r="F354" s="32"/>
      <c r="G354" s="23"/>
    </row>
    <row r="355" spans="1:7">
      <c r="A355" s="19" t="s">
        <v>73</v>
      </c>
      <c r="B355" s="19" t="s">
        <v>74</v>
      </c>
      <c r="C355" s="10">
        <f t="shared" si="38"/>
        <v>0</v>
      </c>
      <c r="D355" s="10">
        <f t="shared" si="39"/>
        <v>0</v>
      </c>
      <c r="E355" s="10">
        <v>0</v>
      </c>
      <c r="F355" s="32"/>
      <c r="G355" s="23"/>
    </row>
    <row r="356" spans="1:7">
      <c r="A356" s="19" t="s">
        <v>76</v>
      </c>
      <c r="B356" s="1">
        <v>20.13</v>
      </c>
      <c r="C356" s="10">
        <f t="shared" si="38"/>
        <v>0</v>
      </c>
      <c r="D356" s="10">
        <f t="shared" si="39"/>
        <v>0</v>
      </c>
      <c r="E356" s="10">
        <v>0</v>
      </c>
      <c r="F356" s="32"/>
      <c r="G356" s="23"/>
    </row>
    <row r="357" spans="1:7">
      <c r="A357" s="19" t="s">
        <v>77</v>
      </c>
      <c r="B357" s="1">
        <v>20.14</v>
      </c>
      <c r="C357" s="10">
        <f t="shared" si="38"/>
        <v>0</v>
      </c>
      <c r="D357" s="10">
        <f t="shared" si="39"/>
        <v>0</v>
      </c>
      <c r="E357" s="10">
        <v>0</v>
      </c>
      <c r="F357" s="32"/>
      <c r="G357" s="23"/>
    </row>
    <row r="358" spans="1:7">
      <c r="A358" s="19" t="s">
        <v>45</v>
      </c>
      <c r="B358" s="19" t="s">
        <v>78</v>
      </c>
      <c r="C358" s="10">
        <v>20</v>
      </c>
      <c r="D358" s="10">
        <f t="shared" si="39"/>
        <v>20</v>
      </c>
      <c r="E358" s="10">
        <v>20</v>
      </c>
      <c r="F358" s="32"/>
      <c r="G358" s="23"/>
    </row>
    <row r="359" spans="1:7">
      <c r="A359" s="21" t="s">
        <v>13</v>
      </c>
      <c r="B359" s="21">
        <v>71</v>
      </c>
      <c r="C359" s="22">
        <f>SUM(C360:C367)</f>
        <v>16001</v>
      </c>
      <c r="D359" s="22">
        <f>SUM(D360:D367)</f>
        <v>16001</v>
      </c>
      <c r="E359" s="22">
        <f>SUM(E362:E364)</f>
        <v>0</v>
      </c>
      <c r="F359" s="22">
        <f>SUM(F360:F367)</f>
        <v>16001</v>
      </c>
      <c r="G359" s="23"/>
    </row>
    <row r="360" spans="1:7">
      <c r="A360" s="105" t="s">
        <v>233</v>
      </c>
      <c r="B360" s="18" t="s">
        <v>79</v>
      </c>
      <c r="C360" s="83">
        <v>0</v>
      </c>
      <c r="D360" s="83">
        <f>E360+F360</f>
        <v>0</v>
      </c>
      <c r="E360" s="111"/>
      <c r="F360" s="84">
        <v>0</v>
      </c>
      <c r="G360" s="23"/>
    </row>
    <row r="361" spans="1:7">
      <c r="A361" s="105" t="s">
        <v>193</v>
      </c>
      <c r="B361" s="18" t="s">
        <v>79</v>
      </c>
      <c r="C361" s="83">
        <f>F361</f>
        <v>0</v>
      </c>
      <c r="D361" s="83">
        <f t="shared" ref="D361:D367" si="40">E361+F361</f>
        <v>0</v>
      </c>
      <c r="E361" s="111"/>
      <c r="F361" s="84">
        <v>0</v>
      </c>
      <c r="G361" s="23"/>
    </row>
    <row r="362" spans="1:7">
      <c r="A362" s="72" t="s">
        <v>194</v>
      </c>
      <c r="B362" s="141" t="s">
        <v>79</v>
      </c>
      <c r="C362" s="83">
        <f>F362</f>
        <v>30</v>
      </c>
      <c r="D362" s="83">
        <f t="shared" si="40"/>
        <v>30</v>
      </c>
      <c r="E362" s="43"/>
      <c r="F362" s="44">
        <v>30</v>
      </c>
      <c r="G362" s="23"/>
    </row>
    <row r="363" spans="1:7">
      <c r="A363" s="141" t="s">
        <v>315</v>
      </c>
      <c r="B363" s="141" t="s">
        <v>82</v>
      </c>
      <c r="C363" s="83">
        <v>10200</v>
      </c>
      <c r="D363" s="83">
        <f t="shared" si="40"/>
        <v>10200</v>
      </c>
      <c r="E363" s="43"/>
      <c r="F363" s="44">
        <v>10200</v>
      </c>
      <c r="G363" s="23"/>
    </row>
    <row r="364" spans="1:7" ht="13.5" customHeight="1">
      <c r="A364" s="115" t="s">
        <v>316</v>
      </c>
      <c r="B364" s="35" t="s">
        <v>82</v>
      </c>
      <c r="C364" s="83">
        <f>E364+F364</f>
        <v>5221</v>
      </c>
      <c r="D364" s="83">
        <f t="shared" si="40"/>
        <v>5221</v>
      </c>
      <c r="E364" s="10"/>
      <c r="F364" s="32">
        <v>5221</v>
      </c>
      <c r="G364" s="23"/>
    </row>
    <row r="365" spans="1:7" ht="25.5" customHeight="1">
      <c r="A365" s="134" t="s">
        <v>205</v>
      </c>
      <c r="B365" s="68" t="s">
        <v>82</v>
      </c>
      <c r="C365" s="83">
        <v>300</v>
      </c>
      <c r="D365" s="83">
        <f t="shared" si="40"/>
        <v>300</v>
      </c>
      <c r="E365" s="10"/>
      <c r="F365" s="32">
        <v>300</v>
      </c>
      <c r="G365" s="23"/>
    </row>
    <row r="366" spans="1:7" ht="15" customHeight="1">
      <c r="A366" s="134" t="s">
        <v>206</v>
      </c>
      <c r="B366" s="68" t="s">
        <v>82</v>
      </c>
      <c r="C366" s="83">
        <v>200</v>
      </c>
      <c r="D366" s="83">
        <f t="shared" si="40"/>
        <v>200</v>
      </c>
      <c r="E366" s="10"/>
      <c r="F366" s="32">
        <v>200</v>
      </c>
      <c r="G366" s="23"/>
    </row>
    <row r="367" spans="1:7">
      <c r="A367" s="41" t="s">
        <v>153</v>
      </c>
      <c r="B367" s="41" t="s">
        <v>82</v>
      </c>
      <c r="C367" s="83">
        <v>50</v>
      </c>
      <c r="D367" s="83">
        <f t="shared" si="40"/>
        <v>50</v>
      </c>
      <c r="E367" s="10"/>
      <c r="F367" s="32">
        <v>50</v>
      </c>
      <c r="G367" s="23"/>
    </row>
    <row r="368" spans="1:7">
      <c r="A368" s="21" t="s">
        <v>91</v>
      </c>
      <c r="B368" s="21">
        <v>56</v>
      </c>
      <c r="C368" s="22">
        <f>SUM(C369:C374)</f>
        <v>0</v>
      </c>
      <c r="D368" s="22">
        <f>SUM(D369:D374)</f>
        <v>0</v>
      </c>
      <c r="E368" s="22">
        <f>SUM(E369:E370)</f>
        <v>0</v>
      </c>
      <c r="F368" s="22">
        <f>SUM(F369:F374)</f>
        <v>0</v>
      </c>
      <c r="G368" s="23"/>
    </row>
    <row r="369" spans="1:7">
      <c r="A369" s="68" t="s">
        <v>140</v>
      </c>
      <c r="B369" s="68" t="s">
        <v>170</v>
      </c>
      <c r="C369" s="10">
        <f t="shared" ref="C369:C371" si="41">F369</f>
        <v>0</v>
      </c>
      <c r="D369" s="10">
        <f>E369+F369</f>
        <v>0</v>
      </c>
      <c r="E369" s="10"/>
      <c r="F369" s="32">
        <v>0</v>
      </c>
      <c r="G369" s="23"/>
    </row>
    <row r="370" spans="1:7">
      <c r="A370" s="68" t="s">
        <v>140</v>
      </c>
      <c r="B370" s="68" t="s">
        <v>137</v>
      </c>
      <c r="C370" s="10">
        <f t="shared" si="41"/>
        <v>0</v>
      </c>
      <c r="D370" s="10">
        <f t="shared" ref="D370:D374" si="42">E370+F370</f>
        <v>0</v>
      </c>
      <c r="E370" s="10"/>
      <c r="F370" s="32">
        <v>0</v>
      </c>
      <c r="G370" s="23"/>
    </row>
    <row r="371" spans="1:7">
      <c r="A371" s="68" t="s">
        <v>195</v>
      </c>
      <c r="B371" s="68" t="s">
        <v>172</v>
      </c>
      <c r="C371" s="10">
        <f t="shared" si="41"/>
        <v>0</v>
      </c>
      <c r="D371" s="10">
        <f t="shared" si="42"/>
        <v>0</v>
      </c>
      <c r="E371" s="10"/>
      <c r="F371" s="32">
        <v>0</v>
      </c>
      <c r="G371" s="23"/>
    </row>
    <row r="372" spans="1:7" ht="25.5">
      <c r="A372" s="112" t="s">
        <v>196</v>
      </c>
      <c r="B372" s="122" t="s">
        <v>170</v>
      </c>
      <c r="C372" s="10">
        <v>0</v>
      </c>
      <c r="D372" s="10">
        <f t="shared" si="42"/>
        <v>0</v>
      </c>
      <c r="E372" s="10"/>
      <c r="F372" s="32">
        <v>0</v>
      </c>
      <c r="G372" s="23"/>
    </row>
    <row r="373" spans="1:7" ht="25.5">
      <c r="A373" s="112" t="s">
        <v>196</v>
      </c>
      <c r="B373" s="122" t="s">
        <v>137</v>
      </c>
      <c r="C373" s="10">
        <v>0</v>
      </c>
      <c r="D373" s="10">
        <f t="shared" si="42"/>
        <v>0</v>
      </c>
      <c r="E373" s="10"/>
      <c r="F373" s="32">
        <v>0</v>
      </c>
      <c r="G373" s="23"/>
    </row>
    <row r="374" spans="1:7" ht="25.5">
      <c r="A374" s="112" t="s">
        <v>196</v>
      </c>
      <c r="B374" s="122" t="s">
        <v>172</v>
      </c>
      <c r="C374" s="10">
        <v>0</v>
      </c>
      <c r="D374" s="10">
        <f t="shared" si="42"/>
        <v>0</v>
      </c>
      <c r="E374" s="10"/>
      <c r="F374" s="32">
        <v>0</v>
      </c>
      <c r="G374" s="23"/>
    </row>
    <row r="375" spans="1:7">
      <c r="A375" s="69" t="s">
        <v>151</v>
      </c>
      <c r="B375" s="69">
        <v>81.040000000000006</v>
      </c>
      <c r="C375" s="39">
        <v>375</v>
      </c>
      <c r="D375" s="39">
        <f>E375+F375</f>
        <v>375</v>
      </c>
      <c r="E375" s="39"/>
      <c r="F375" s="77">
        <v>375</v>
      </c>
      <c r="G375" s="23"/>
    </row>
    <row r="376" spans="1:7">
      <c r="A376" s="21" t="s">
        <v>88</v>
      </c>
      <c r="B376" s="21">
        <v>85.01</v>
      </c>
      <c r="C376" s="22">
        <v>0</v>
      </c>
      <c r="D376" s="22"/>
      <c r="E376" s="22"/>
      <c r="F376" s="29">
        <v>0</v>
      </c>
      <c r="G376" s="23"/>
    </row>
    <row r="377" spans="1:7">
      <c r="A377" s="45" t="s">
        <v>94</v>
      </c>
      <c r="B377" s="45"/>
      <c r="C377" s="46">
        <v>0</v>
      </c>
      <c r="D377" s="46"/>
      <c r="E377" s="46">
        <v>0</v>
      </c>
      <c r="F377" s="26"/>
      <c r="G377" s="23"/>
    </row>
    <row r="378" spans="1:7">
      <c r="A378" s="14" t="s">
        <v>23</v>
      </c>
      <c r="B378" s="14"/>
      <c r="C378" s="103">
        <f>C85-C86</f>
        <v>0.44000000000232831</v>
      </c>
      <c r="D378" s="103">
        <f>D85-D86</f>
        <v>0.44000000000232831</v>
      </c>
      <c r="E378" s="103">
        <f>E85-E86</f>
        <v>0.44000000000050932</v>
      </c>
      <c r="F378" s="119">
        <f>F85-F86</f>
        <v>0</v>
      </c>
      <c r="G378" s="23"/>
    </row>
    <row r="379" spans="1:7">
      <c r="A379" s="58" t="s">
        <v>112</v>
      </c>
      <c r="B379" s="58" t="s">
        <v>113</v>
      </c>
      <c r="C379" s="58" t="s">
        <v>179</v>
      </c>
      <c r="D379" s="147"/>
      <c r="E379" s="50"/>
      <c r="F379" s="50"/>
    </row>
    <row r="380" spans="1:7">
      <c r="A380" s="24" t="s">
        <v>46</v>
      </c>
      <c r="B380" s="125">
        <f>B381+B382+B383+B384+B385+B386</f>
        <v>6348</v>
      </c>
      <c r="C380" s="128">
        <f>B380/B390</f>
        <v>0.18804988594958083</v>
      </c>
      <c r="D380" s="148"/>
      <c r="E380" s="64"/>
      <c r="F380" s="64"/>
    </row>
    <row r="381" spans="1:7">
      <c r="A381" s="25" t="s">
        <v>43</v>
      </c>
      <c r="B381" s="126">
        <f>E88+E134+E178+E277+E287</f>
        <v>2938</v>
      </c>
      <c r="C381" s="128">
        <f>B381/B390</f>
        <v>8.70338003969547E-2</v>
      </c>
      <c r="D381" s="148"/>
      <c r="E381" s="64"/>
      <c r="F381" s="64"/>
    </row>
    <row r="382" spans="1:7">
      <c r="A382" s="25" t="s">
        <v>17</v>
      </c>
      <c r="B382" s="126">
        <f>C98+C144+C159+C191+C240+C313+C331+C349+C132</f>
        <v>2108</v>
      </c>
      <c r="C382" s="128">
        <f>B382/B390</f>
        <v>6.2446307432532509E-2</v>
      </c>
      <c r="D382" s="148"/>
      <c r="E382" s="64"/>
      <c r="F382" s="64"/>
    </row>
    <row r="383" spans="1:7">
      <c r="A383" s="25" t="s">
        <v>86</v>
      </c>
      <c r="B383" s="127">
        <f>C212+C297</f>
        <v>652</v>
      </c>
      <c r="C383" s="128">
        <f>B383/B390</f>
        <v>1.9314512545546107E-2</v>
      </c>
      <c r="D383" s="148"/>
      <c r="E383" s="64"/>
      <c r="F383" s="64"/>
    </row>
    <row r="384" spans="1:7">
      <c r="A384" s="25" t="s">
        <v>44</v>
      </c>
      <c r="B384" s="127">
        <f>C218</f>
        <v>0</v>
      </c>
      <c r="C384" s="128">
        <f>B384/B390</f>
        <v>0</v>
      </c>
      <c r="D384" s="148"/>
      <c r="E384" s="50"/>
      <c r="F384" s="50"/>
    </row>
    <row r="385" spans="1:6">
      <c r="A385" s="25" t="s">
        <v>45</v>
      </c>
      <c r="B385" s="127">
        <f>C257+C264</f>
        <v>630</v>
      </c>
      <c r="C385" s="128">
        <f>B385/B390</f>
        <v>1.8662795864561425E-2</v>
      </c>
      <c r="D385" s="148"/>
      <c r="E385" s="50"/>
      <c r="F385" s="50"/>
    </row>
    <row r="386" spans="1:6">
      <c r="A386" s="25" t="s">
        <v>95</v>
      </c>
      <c r="B386" s="127">
        <f>E172</f>
        <v>20</v>
      </c>
      <c r="C386" s="128">
        <f>B386/B390</f>
        <v>5.9246970998607696E-4</v>
      </c>
      <c r="D386" s="148"/>
      <c r="E386" s="50"/>
      <c r="F386" s="50"/>
    </row>
    <row r="387" spans="1:6">
      <c r="A387" s="26" t="s">
        <v>47</v>
      </c>
      <c r="B387" s="126">
        <f>B388+B389</f>
        <v>27409</v>
      </c>
      <c r="C387" s="128">
        <f>B387/B390</f>
        <v>0.81195011405041917</v>
      </c>
      <c r="D387" s="148"/>
      <c r="E387" s="50"/>
      <c r="F387" s="50"/>
    </row>
    <row r="388" spans="1:6">
      <c r="A388" s="25" t="s">
        <v>13</v>
      </c>
      <c r="B388" s="126">
        <f>F86</f>
        <v>27034</v>
      </c>
      <c r="C388" s="128">
        <f>B388/B390</f>
        <v>0.80084130698818023</v>
      </c>
      <c r="D388" s="148"/>
      <c r="E388" s="50"/>
      <c r="F388" s="50"/>
    </row>
    <row r="389" spans="1:6">
      <c r="A389" s="25" t="s">
        <v>123</v>
      </c>
      <c r="B389" s="127">
        <f>F375</f>
        <v>375</v>
      </c>
      <c r="C389" s="128">
        <f>B389/B390</f>
        <v>1.1108807062238943E-2</v>
      </c>
      <c r="D389" s="148"/>
    </row>
    <row r="390" spans="1:6">
      <c r="A390" s="59" t="s">
        <v>92</v>
      </c>
      <c r="B390" s="129">
        <f>B380+B387</f>
        <v>33757</v>
      </c>
      <c r="C390" s="74">
        <f>C380+C387</f>
        <v>1</v>
      </c>
      <c r="D390" s="74"/>
      <c r="E390" s="114"/>
    </row>
    <row r="391" spans="1:6">
      <c r="A391" s="49" t="s">
        <v>323</v>
      </c>
      <c r="B391" s="113">
        <v>5.2358000000000002</v>
      </c>
      <c r="C391" s="75"/>
      <c r="D391" s="75"/>
    </row>
    <row r="392" spans="1:6">
      <c r="A392" s="49" t="s">
        <v>100</v>
      </c>
      <c r="B392" s="49">
        <f>B390/B391</f>
        <v>6447.3432904236215</v>
      </c>
      <c r="C392" s="75"/>
      <c r="D392" s="75"/>
    </row>
    <row r="413" spans="1:6" ht="5.25" customHeight="1"/>
    <row r="414" spans="1:6" ht="7.5" hidden="1" customHeight="1">
      <c r="A414" s="154"/>
      <c r="B414" s="154"/>
      <c r="C414" s="154"/>
      <c r="D414" s="154"/>
      <c r="E414" s="154"/>
    </row>
    <row r="415" spans="1:6" ht="15" customHeight="1">
      <c r="A415" s="153" t="s">
        <v>197</v>
      </c>
      <c r="B415" s="153"/>
      <c r="C415" s="153"/>
      <c r="D415" s="153"/>
      <c r="E415" s="153"/>
      <c r="F415" s="82"/>
    </row>
    <row r="416" spans="1:6" ht="15" customHeight="1">
      <c r="A416" s="152" t="s">
        <v>198</v>
      </c>
      <c r="B416" s="152"/>
      <c r="C416" s="152"/>
      <c r="D416" s="152"/>
      <c r="E416" s="152"/>
      <c r="F416" s="152"/>
    </row>
  </sheetData>
  <mergeCells count="8">
    <mergeCell ref="A3:F3"/>
    <mergeCell ref="A1:F1"/>
    <mergeCell ref="A2:F2"/>
    <mergeCell ref="A18:F18"/>
    <mergeCell ref="A416:F416"/>
    <mergeCell ref="A415:E415"/>
    <mergeCell ref="A414:E414"/>
    <mergeCell ref="A4:F4"/>
  </mergeCells>
  <phoneticPr fontId="4" type="noConversion"/>
  <pageMargins left="0" right="0" top="0.19685039370078741" bottom="0.19685039370078741" header="0.19685039370078741" footer="0.11811023622047245"/>
  <pageSetup paperSize="9" scale="85" orientation="portrait" r:id="rId1"/>
  <headerFooter alignWithMargins="0">
    <oddHeader>&amp;L&amp;P</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1</vt:i4>
      </vt:variant>
    </vt:vector>
  </HeadingPairs>
  <TitlesOfParts>
    <vt:vector size="1" baseType="lpstr">
      <vt:lpstr>Foaie1</vt:lpstr>
    </vt:vector>
  </TitlesOfParts>
  <Company>PRIMARIA SOCODOR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CRISAN GHEORGHE</dc:creator>
  <cp:lastModifiedBy>Windows User</cp:lastModifiedBy>
  <cp:lastPrinted>2026-05-23T15:28:55Z</cp:lastPrinted>
  <dcterms:created xsi:type="dcterms:W3CDTF">2009-09-01T02:25:53Z</dcterms:created>
  <dcterms:modified xsi:type="dcterms:W3CDTF">2026-05-25T10:26:31Z</dcterms:modified>
</cp:coreProperties>
</file>