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tatia 3\Desktop\PROIECTE DE HOTĂRÂRI\2026\AUGUST\27.08.2026\"/>
    </mc:Choice>
  </mc:AlternateContent>
  <xr:revisionPtr revIDLastSave="0" documentId="8_{F428F02E-8F57-46E4-A6D6-027E588B89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K132" i="1" l="1"/>
  <c r="F54" i="1"/>
  <c r="F107" i="1" s="1"/>
  <c r="F67" i="1"/>
  <c r="D107" i="1"/>
  <c r="D54" i="1"/>
  <c r="D67" i="1"/>
  <c r="M67" i="1"/>
  <c r="K67" i="1"/>
  <c r="K54" i="1" s="1"/>
  <c r="K107" i="1" s="1"/>
  <c r="K133" i="1" s="1"/>
  <c r="F121" i="1"/>
  <c r="L51" i="1"/>
  <c r="H51" i="1"/>
  <c r="D51" i="1"/>
  <c r="G51" i="1"/>
  <c r="P121" i="1"/>
  <c r="O121" i="1"/>
  <c r="P113" i="1"/>
  <c r="M113" i="1"/>
  <c r="M121" i="1" s="1"/>
  <c r="G113" i="1"/>
  <c r="G121" i="1" s="1"/>
  <c r="D113" i="1"/>
  <c r="D121" i="1" s="1"/>
  <c r="G134" i="1"/>
  <c r="P67" i="1"/>
  <c r="P54" i="1"/>
  <c r="P107" i="1" s="1"/>
  <c r="H54" i="1"/>
  <c r="H107" i="1" s="1"/>
  <c r="L67" i="1"/>
  <c r="L54" i="1" s="1"/>
  <c r="H67" i="1"/>
  <c r="O67" i="1"/>
  <c r="O54" i="1" s="1"/>
  <c r="O134" i="1" s="1"/>
  <c r="G107" i="1"/>
  <c r="G54" i="1"/>
  <c r="G67" i="1"/>
  <c r="G62" i="1"/>
  <c r="F62" i="1"/>
  <c r="D62" i="1"/>
  <c r="G55" i="1"/>
  <c r="F55" i="1"/>
  <c r="D55" i="1"/>
  <c r="F134" i="1" l="1"/>
  <c r="H134" i="1"/>
  <c r="D134" i="1"/>
  <c r="P134" i="1"/>
  <c r="O107" i="1"/>
  <c r="M107" i="1"/>
  <c r="M54" i="1"/>
  <c r="M134" i="1" s="1"/>
  <c r="L107" i="1"/>
  <c r="L134" i="1"/>
  <c r="K134" i="1"/>
  <c r="I51" i="1"/>
  <c r="F51" i="1" l="1"/>
  <c r="E51" i="1"/>
</calcChain>
</file>

<file path=xl/sharedStrings.xml><?xml version="1.0" encoding="utf-8"?>
<sst xmlns="http://schemas.openxmlformats.org/spreadsheetml/2006/main" count="366" uniqueCount="245">
  <si>
    <t/>
  </si>
  <si>
    <r>
      <rPr>
        <sz val="6"/>
        <rFont val="Arial"/>
        <charset val="134"/>
      </rPr>
      <t xml:space="preserve">PROIECTANT:  S.C. ARCONS SRL
</t>
    </r>
    <r>
      <rPr>
        <sz val="6"/>
        <rFont val="Arial"/>
        <charset val="134"/>
      </rPr>
      <t xml:space="preserve">Str. Perleil Nr. 14,Ap.21,  Timisoara
</t>
    </r>
    <r>
      <rPr>
        <sz val="6"/>
        <rFont val="Arial"/>
        <charset val="134"/>
      </rPr>
      <t>J35/3391/2005. CUI 18068831</t>
    </r>
  </si>
  <si>
    <r>
      <rPr>
        <b/>
        <sz val="8"/>
        <rFont val="Cambria"/>
        <charset val="134"/>
      </rPr>
      <t>Beneficiar: MUNICIPIUL BRAD</t>
    </r>
  </si>
  <si>
    <r>
      <rPr>
        <b/>
        <sz val="5"/>
        <rFont val="Cambria"/>
        <charset val="134"/>
      </rPr>
      <t>privind cheltuielile  necesare realizarii obiectivului de investitie</t>
    </r>
  </si>
  <si>
    <r>
      <rPr>
        <b/>
        <sz val="6"/>
        <rFont val="Cambria"/>
        <charset val="134"/>
      </rPr>
      <t>"RENOVARE ENERGETICA MODERATA - SECTIA GINECOLOGIE DIN CADRUL SPITALULUI MUNICIPAL BRAD JUD. HUNEDOARA, MUNICIPIUL BRAD, STR. SPITALULUI, NR. 3, CF 67890, NR. CAD. 67890, 67890-C2"</t>
    </r>
  </si>
  <si>
    <r>
      <rPr>
        <b/>
        <sz val="5"/>
        <rFont val="Cambria"/>
        <charset val="134"/>
      </rPr>
      <t>Nr. Crt.</t>
    </r>
  </si>
  <si>
    <r>
      <rPr>
        <b/>
        <sz val="5"/>
        <rFont val="Cambria"/>
        <charset val="134"/>
      </rPr>
      <t>Denumire capitol si subcapitol de cheltuieli</t>
    </r>
  </si>
  <si>
    <r>
      <rPr>
        <b/>
        <sz val="5"/>
        <rFont val="Cambria"/>
        <charset val="134"/>
      </rPr>
      <t xml:space="preserve">Valoare
</t>
    </r>
    <r>
      <rPr>
        <b/>
        <sz val="5"/>
        <rFont val="Cambria"/>
        <charset val="134"/>
      </rPr>
      <t>(fara TVA)</t>
    </r>
  </si>
  <si>
    <r>
      <rPr>
        <b/>
        <sz val="5"/>
        <rFont val="Cambria"/>
        <charset val="134"/>
      </rPr>
      <t>TVA19%</t>
    </r>
  </si>
  <si>
    <r>
      <rPr>
        <b/>
        <sz val="5"/>
        <rFont val="Cambria"/>
        <charset val="134"/>
      </rPr>
      <t>TVA 21%</t>
    </r>
  </si>
  <si>
    <r>
      <rPr>
        <b/>
        <sz val="5"/>
        <rFont val="Cambria"/>
        <charset val="134"/>
      </rPr>
      <t xml:space="preserve">Valoare
</t>
    </r>
    <r>
      <rPr>
        <b/>
        <sz val="5"/>
        <rFont val="Cambria"/>
        <charset val="134"/>
      </rPr>
      <t>(cu TVA)</t>
    </r>
  </si>
  <si>
    <r>
      <rPr>
        <b/>
        <sz val="5"/>
        <rFont val="Cambria"/>
        <charset val="134"/>
      </rPr>
      <t xml:space="preserve">Eligibil
</t>
    </r>
    <r>
      <rPr>
        <b/>
        <sz val="5"/>
        <rFont val="Cambria"/>
        <charset val="134"/>
      </rPr>
      <t>(fara TVA)</t>
    </r>
  </si>
  <si>
    <r>
      <rPr>
        <b/>
        <sz val="5"/>
        <rFont val="Cambria"/>
        <charset val="134"/>
      </rPr>
      <t>TVA 19%</t>
    </r>
  </si>
  <si>
    <r>
      <rPr>
        <b/>
        <sz val="5"/>
        <rFont val="Cambria"/>
        <charset val="134"/>
      </rPr>
      <t xml:space="preserve">Eligibil
</t>
    </r>
    <r>
      <rPr>
        <b/>
        <sz val="5"/>
        <rFont val="Cambria"/>
        <charset val="134"/>
      </rPr>
      <t>( cu TVA)</t>
    </r>
  </si>
  <si>
    <r>
      <rPr>
        <b/>
        <sz val="5"/>
        <rFont val="Cambria"/>
        <charset val="134"/>
      </rPr>
      <t xml:space="preserve">          Neeligibil
</t>
    </r>
    <r>
      <rPr>
        <b/>
        <sz val="5"/>
        <rFont val="Cambria"/>
        <charset val="134"/>
      </rPr>
      <t xml:space="preserve">          (fara TVA)</t>
    </r>
  </si>
  <si>
    <r>
      <rPr>
        <b/>
        <sz val="5"/>
        <rFont val="Cambria"/>
        <charset val="134"/>
      </rPr>
      <t xml:space="preserve">Neeligibil
</t>
    </r>
    <r>
      <rPr>
        <b/>
        <sz val="5"/>
        <rFont val="Cambria"/>
        <charset val="134"/>
      </rPr>
      <t>( cu TVA)</t>
    </r>
  </si>
  <si>
    <r>
      <rPr>
        <b/>
        <sz val="5"/>
        <rFont val="Cambria"/>
        <charset val="134"/>
      </rPr>
      <t>lei</t>
    </r>
  </si>
  <si>
    <r>
      <rPr>
        <b/>
        <sz val="5"/>
        <rFont val="Cambria"/>
        <charset val="134"/>
      </rPr>
      <t>CAPITOLUL  1</t>
    </r>
  </si>
  <si>
    <r>
      <rPr>
        <b/>
        <sz val="5"/>
        <rFont val="Cambria"/>
        <charset val="134"/>
      </rPr>
      <t>Cheltuieli pentru obtinerea si amenajarea terenului</t>
    </r>
  </si>
  <si>
    <r>
      <rPr>
        <sz val="6"/>
        <rFont val="Cambria"/>
        <charset val="134"/>
      </rPr>
      <t>Obtinerea terenului</t>
    </r>
  </si>
  <si>
    <r>
      <rPr>
        <sz val="6"/>
        <rFont val="Cambria"/>
        <charset val="134"/>
      </rPr>
      <t>Amenajarea terenului</t>
    </r>
  </si>
  <si>
    <r>
      <rPr>
        <sz val="6"/>
        <rFont val="Cambria"/>
        <charset val="134"/>
      </rPr>
      <t>Amenajari pentru protectia mediului si aducerea la starea initiala</t>
    </r>
  </si>
  <si>
    <r>
      <rPr>
        <b/>
        <sz val="5"/>
        <color rgb="FF6F2F9F"/>
        <rFont val="Arial"/>
        <charset val="134"/>
      </rPr>
      <t>Cheltuieli  pentru relocarea/protecţia  utilităţilor</t>
    </r>
  </si>
  <si>
    <r>
      <rPr>
        <b/>
        <sz val="5"/>
        <rFont val="Cambria"/>
        <charset val="134"/>
      </rPr>
      <t>TOTAL CAPITOLUL 1</t>
    </r>
  </si>
  <si>
    <r>
      <rPr>
        <b/>
        <sz val="5"/>
        <rFont val="Cambria"/>
        <charset val="134"/>
      </rPr>
      <t>CAPITOLUL  2</t>
    </r>
  </si>
  <si>
    <r>
      <rPr>
        <b/>
        <sz val="5"/>
        <rFont val="Cambria"/>
        <charset val="134"/>
      </rPr>
      <t>Cheltuieli pentru asigurarea utilitatilor necesare obiectivului</t>
    </r>
  </si>
  <si>
    <r>
      <rPr>
        <i/>
        <sz val="5"/>
        <rFont val="Cambria"/>
        <charset val="134"/>
      </rPr>
      <t>Utilitati: Drumuri acces, Bransamente, Retele</t>
    </r>
  </si>
  <si>
    <r>
      <rPr>
        <b/>
        <sz val="5"/>
        <rFont val="Cambria"/>
        <charset val="134"/>
      </rPr>
      <t>TOTAL CAPITOLUL 2</t>
    </r>
  </si>
  <si>
    <r>
      <rPr>
        <b/>
        <sz val="5"/>
        <rFont val="Cambria"/>
        <charset val="134"/>
      </rPr>
      <t>CAPITOLUL  3</t>
    </r>
  </si>
  <si>
    <r>
      <rPr>
        <b/>
        <sz val="5"/>
        <rFont val="Cambria"/>
        <charset val="134"/>
      </rPr>
      <t>Cheltuieli pentru proiectare si asistenta tehnica</t>
    </r>
  </si>
  <si>
    <r>
      <rPr>
        <b/>
        <sz val="6"/>
        <rFont val="Cambria"/>
        <charset val="134"/>
      </rPr>
      <t>Studii</t>
    </r>
  </si>
  <si>
    <r>
      <rPr>
        <sz val="7"/>
        <rFont val="Cambria"/>
        <charset val="134"/>
      </rPr>
      <t>3.1.1 Studii de teren</t>
    </r>
  </si>
  <si>
    <r>
      <rPr>
        <sz val="5"/>
        <rFont val="Arial"/>
        <charset val="134"/>
      </rPr>
      <t>3.1.2. Raport privind impactul asupra mediului</t>
    </r>
  </si>
  <si>
    <r>
      <rPr>
        <sz val="5"/>
        <rFont val="Arial"/>
        <charset val="134"/>
      </rPr>
      <t>3.1.3. Alte studii specifice</t>
    </r>
  </si>
  <si>
    <r>
      <rPr>
        <sz val="6"/>
        <rFont val="Cambria"/>
        <charset val="134"/>
      </rPr>
      <t>Taxe pentru obtinerea de avize, acorduri si autorizatii</t>
    </r>
  </si>
  <si>
    <r>
      <rPr>
        <sz val="6"/>
        <rFont val="Cambria"/>
        <charset val="134"/>
      </rPr>
      <t>3.2.1 Autorizzatie pentru constructie</t>
    </r>
  </si>
  <si>
    <r>
      <rPr>
        <sz val="6"/>
        <rFont val="Cambria"/>
        <charset val="134"/>
      </rPr>
      <t>3.2.2 Avize mediu,taxa timbru,etc</t>
    </r>
  </si>
  <si>
    <r>
      <rPr>
        <sz val="5"/>
        <rFont val="Arial"/>
        <charset val="134"/>
      </rPr>
      <t>Expertizare tehnică</t>
    </r>
  </si>
  <si>
    <r>
      <rPr>
        <b/>
        <sz val="5"/>
        <rFont val="Cambria"/>
        <charset val="134"/>
      </rPr>
      <t>2.120,00</t>
    </r>
  </si>
  <si>
    <r>
      <rPr>
        <sz val="6"/>
        <rFont val="Cambria"/>
        <charset val="134"/>
      </rPr>
      <t>2.120,00</t>
    </r>
  </si>
  <si>
    <r>
      <rPr>
        <sz val="6"/>
        <rFont val="Cambria"/>
        <charset val="134"/>
      </rPr>
      <t>2.120,0</t>
    </r>
  </si>
  <si>
    <r>
      <rPr>
        <sz val="5"/>
        <rFont val="Arial"/>
        <charset val="134"/>
      </rPr>
      <t xml:space="preserve">Certificarea performanței energetice și auditul energetic al clădirilor,
</t>
    </r>
    <r>
      <rPr>
        <sz val="5"/>
        <rFont val="Arial"/>
        <charset val="134"/>
      </rPr>
      <t xml:space="preserve">auditul de
</t>
    </r>
    <r>
      <rPr>
        <sz val="5"/>
        <rFont val="Arial"/>
        <charset val="134"/>
      </rPr>
      <t>siguranță rutieră</t>
    </r>
  </si>
  <si>
    <r>
      <rPr>
        <sz val="6"/>
        <rFont val="Cambria"/>
        <charset val="134"/>
      </rPr>
      <t>Proiectare si inginerie</t>
    </r>
  </si>
  <si>
    <r>
      <rPr>
        <sz val="5"/>
        <rFont val="Arial"/>
        <charset val="134"/>
      </rPr>
      <t>3.5.1. Temă de proiectare</t>
    </r>
  </si>
  <si>
    <r>
      <rPr>
        <sz val="5"/>
        <rFont val="Arial"/>
        <charset val="134"/>
      </rPr>
      <t>3.5.2. Studiu de prefezabilitate</t>
    </r>
  </si>
  <si>
    <r>
      <rPr>
        <sz val="5"/>
        <rFont val="Arial"/>
        <charset val="134"/>
      </rPr>
      <t xml:space="preserve">3.5.3. Studiu de fezabilitate / documentaţie de avizare a lucrărilor de
</t>
    </r>
    <r>
      <rPr>
        <sz val="5"/>
        <rFont val="Arial"/>
        <charset val="134"/>
      </rPr>
      <t>intervenţii şi deviz general</t>
    </r>
  </si>
  <si>
    <r>
      <rPr>
        <sz val="6"/>
        <rFont val="Cambria"/>
        <charset val="134"/>
      </rPr>
      <t>88.362,00</t>
    </r>
  </si>
  <si>
    <r>
      <rPr>
        <sz val="5"/>
        <rFont val="Arial"/>
        <charset val="134"/>
      </rPr>
      <t xml:space="preserve">3.5.4. Documentaţiile tehnice necesare în vederea obţinerii avizelor /
</t>
    </r>
    <r>
      <rPr>
        <sz val="5"/>
        <rFont val="Arial"/>
        <charset val="134"/>
      </rPr>
      <t>acordurilor /  autorizaţiilor</t>
    </r>
  </si>
  <si>
    <r>
      <rPr>
        <sz val="5"/>
        <rFont val="Arial"/>
        <charset val="134"/>
      </rPr>
      <t xml:space="preserve">3.5.5. Verificarea tehnică de calitate a proiectului tehnic şi a detaliilor
</t>
    </r>
    <r>
      <rPr>
        <sz val="5"/>
        <rFont val="Arial"/>
        <charset val="134"/>
      </rPr>
      <t xml:space="preserve">de
</t>
    </r>
    <r>
      <rPr>
        <sz val="5"/>
        <rFont val="Arial"/>
        <charset val="134"/>
      </rPr>
      <t>execuţie</t>
    </r>
  </si>
  <si>
    <r>
      <rPr>
        <sz val="6"/>
        <rFont val="Cambria"/>
        <charset val="134"/>
      </rPr>
      <t>Organizarea procedurilor de achizitie</t>
    </r>
  </si>
  <si>
    <r>
      <rPr>
        <b/>
        <sz val="6"/>
        <rFont val="Cambria"/>
        <charset val="134"/>
      </rPr>
      <t>Consultanță  (management implementare proiect)</t>
    </r>
  </si>
  <si>
    <r>
      <rPr>
        <sz val="6"/>
        <rFont val="Cambria"/>
        <charset val="134"/>
      </rPr>
      <t>3.7.1. Managementul de proiect pentru obiectivul de investiţii</t>
    </r>
  </si>
  <si>
    <r>
      <rPr>
        <sz val="6"/>
        <rFont val="Cambria"/>
        <charset val="134"/>
      </rPr>
      <t>3.7.2. Auditul financiar</t>
    </r>
  </si>
  <si>
    <r>
      <rPr>
        <b/>
        <sz val="5"/>
        <rFont val="Cambria"/>
        <charset val="134"/>
      </rPr>
      <t xml:space="preserve">Asistenta tehnica (din partea proiectantului+dirigentie de
</t>
    </r>
    <r>
      <rPr>
        <b/>
        <sz val="5"/>
        <rFont val="Cambria"/>
        <charset val="134"/>
      </rPr>
      <t>santier)</t>
    </r>
  </si>
  <si>
    <r>
      <rPr>
        <sz val="6"/>
        <rFont val="Cambria"/>
        <charset val="134"/>
      </rPr>
      <t>3.8.1. Asistenţă tehnică din partea proiectantului</t>
    </r>
  </si>
  <si>
    <r>
      <rPr>
        <sz val="6"/>
        <rFont val="Cambria"/>
        <charset val="134"/>
      </rPr>
      <t>3.8.1.1. pe perioada de execuţie a lucrărilor</t>
    </r>
  </si>
  <si>
    <r>
      <rPr>
        <sz val="6"/>
        <rFont val="Cambria"/>
        <charset val="134"/>
      </rPr>
      <t xml:space="preserve">3.8.1.2. pentru participarea proiectantului la fazele incluse în
</t>
    </r>
    <r>
      <rPr>
        <sz val="6"/>
        <rFont val="Cambria"/>
        <charset val="134"/>
      </rPr>
      <t xml:space="preserve">programul de
</t>
    </r>
    <r>
      <rPr>
        <sz val="6"/>
        <rFont val="Cambria"/>
        <charset val="134"/>
      </rPr>
      <t xml:space="preserve">control al lucrărilor de execuţie, avizat de către Inspectoratul de Stat
</t>
    </r>
    <r>
      <rPr>
        <sz val="6"/>
        <rFont val="Cambria"/>
        <charset val="134"/>
      </rPr>
      <t>în  Construcţii</t>
    </r>
  </si>
  <si>
    <r>
      <rPr>
        <sz val="6"/>
        <rFont val="Cambria"/>
        <charset val="134"/>
      </rPr>
      <t>3.8.2. Dirigenţie de şantier</t>
    </r>
  </si>
  <si>
    <r>
      <rPr>
        <sz val="6"/>
        <rFont val="Cambria"/>
        <charset val="134"/>
      </rPr>
      <t>22.000,00</t>
    </r>
  </si>
  <si>
    <r>
      <rPr>
        <sz val="6"/>
        <rFont val="Cambria"/>
        <charset val="134"/>
      </rPr>
      <t>26.620,00</t>
    </r>
  </si>
  <si>
    <r>
      <rPr>
        <b/>
        <sz val="5"/>
        <rFont val="Cambria"/>
        <charset val="134"/>
      </rPr>
      <t>22.000,00</t>
    </r>
  </si>
  <si>
    <r>
      <rPr>
        <b/>
        <sz val="5"/>
        <rFont val="Cambria"/>
        <charset val="134"/>
      </rPr>
      <t>26.620,0</t>
    </r>
  </si>
  <si>
    <r>
      <rPr>
        <sz val="6"/>
        <rFont val="Cambria"/>
        <charset val="134"/>
      </rPr>
      <t xml:space="preserve">3.8.3. Coordonator în materie de securitate și sănătate - conform
</t>
    </r>
    <r>
      <rPr>
        <sz val="6"/>
        <rFont val="Cambria"/>
        <charset val="134"/>
      </rPr>
      <t xml:space="preserve">Hotărârii  Guvernului nr. 300/2006, cu modificările și completările
</t>
    </r>
    <r>
      <rPr>
        <sz val="6"/>
        <rFont val="Cambria"/>
        <charset val="134"/>
      </rPr>
      <t>ulterioare</t>
    </r>
  </si>
  <si>
    <r>
      <rPr>
        <sz val="6"/>
        <rFont val="Cambria"/>
        <charset val="134"/>
      </rPr>
      <t>5.000,00</t>
    </r>
  </si>
  <si>
    <r>
      <rPr>
        <sz val="6"/>
        <rFont val="Calibri"/>
        <charset val="134"/>
      </rPr>
      <t>5.000,00</t>
    </r>
  </si>
  <si>
    <r>
      <rPr>
        <b/>
        <sz val="5"/>
        <rFont val="Cambria"/>
        <charset val="134"/>
      </rPr>
      <t>TOTAL CAPITOLUL 3</t>
    </r>
  </si>
  <si>
    <r>
      <rPr>
        <b/>
        <sz val="5"/>
        <rFont val="Cambria"/>
        <charset val="134"/>
      </rPr>
      <t>CAPITOLUL  4</t>
    </r>
  </si>
  <si>
    <r>
      <rPr>
        <b/>
        <sz val="5"/>
        <rFont val="Cambria"/>
        <charset val="134"/>
      </rPr>
      <t>Cheltuieli pentru investitia de baza</t>
    </r>
  </si>
  <si>
    <r>
      <rPr>
        <sz val="6"/>
        <rFont val="Cambria"/>
        <charset val="134"/>
      </rPr>
      <t>Constructii si instalatii</t>
    </r>
  </si>
  <si>
    <r>
      <rPr>
        <b/>
        <sz val="5"/>
        <rFont val="Cambria"/>
        <charset val="134"/>
      </rPr>
      <t>100 REAB. TERMICA ANVELOPA CLADIRE</t>
    </r>
  </si>
  <si>
    <r>
      <rPr>
        <b/>
        <sz val="5"/>
        <rFont val="Cambria"/>
        <charset val="134"/>
      </rPr>
      <t>774.985,39</t>
    </r>
  </si>
  <si>
    <r>
      <rPr>
        <b/>
        <sz val="5"/>
        <rFont val="Cambria"/>
        <charset val="134"/>
      </rPr>
      <t>162.746,93</t>
    </r>
  </si>
  <si>
    <r>
      <rPr>
        <b/>
        <sz val="5"/>
        <rFont val="Cambria"/>
        <charset val="134"/>
      </rPr>
      <t>937.732,32</t>
    </r>
  </si>
  <si>
    <r>
      <rPr>
        <sz val="6"/>
        <rFont val="Cambria"/>
        <charset val="134"/>
      </rPr>
      <t>FATADE</t>
    </r>
  </si>
  <si>
    <r>
      <rPr>
        <sz val="6"/>
        <rFont val="Cambria"/>
        <charset val="134"/>
      </rPr>
      <t>162.376,33</t>
    </r>
  </si>
  <si>
    <r>
      <rPr>
        <sz val="6"/>
        <rFont val="Cambria"/>
        <charset val="134"/>
      </rPr>
      <t>34.099,03</t>
    </r>
  </si>
  <si>
    <r>
      <rPr>
        <sz val="6"/>
        <rFont val="Cambria"/>
        <charset val="134"/>
      </rPr>
      <t>196.475,36</t>
    </r>
  </si>
  <si>
    <r>
      <rPr>
        <sz val="6"/>
        <rFont val="Cambria"/>
        <charset val="134"/>
      </rPr>
      <t>TAMPLARII EXTERIOARE</t>
    </r>
  </si>
  <si>
    <r>
      <rPr>
        <sz val="6"/>
        <rFont val="Cambria"/>
        <charset val="134"/>
      </rPr>
      <t>8.142,21</t>
    </r>
  </si>
  <si>
    <r>
      <rPr>
        <sz val="6"/>
        <rFont val="Cambria"/>
        <charset val="134"/>
      </rPr>
      <t>1.709,86</t>
    </r>
  </si>
  <si>
    <r>
      <rPr>
        <sz val="6"/>
        <rFont val="Cambria"/>
        <charset val="134"/>
      </rPr>
      <t>9.852,07</t>
    </r>
  </si>
  <si>
    <r>
      <rPr>
        <sz val="6"/>
        <rFont val="Cambria"/>
        <charset val="134"/>
      </rPr>
      <t>TAMPLARII INTERIOARE</t>
    </r>
  </si>
  <si>
    <r>
      <rPr>
        <sz val="6"/>
        <rFont val="Cambria"/>
        <charset val="134"/>
      </rPr>
      <t>7.910,05</t>
    </r>
  </si>
  <si>
    <r>
      <rPr>
        <sz val="6"/>
        <rFont val="Cambria"/>
        <charset val="134"/>
      </rPr>
      <t>TERMO,HIDROIZOLATII POD SI INV</t>
    </r>
  </si>
  <si>
    <r>
      <rPr>
        <sz val="6"/>
        <rFont val="Cambria"/>
        <charset val="134"/>
      </rPr>
      <t>129.946,85</t>
    </r>
  </si>
  <si>
    <r>
      <rPr>
        <sz val="6"/>
        <rFont val="Cambria"/>
        <charset val="134"/>
      </rPr>
      <t>27.288,84</t>
    </r>
  </si>
  <si>
    <r>
      <rPr>
        <sz val="6"/>
        <rFont val="Cambria"/>
        <charset val="134"/>
      </rPr>
      <t>157.235,69</t>
    </r>
  </si>
  <si>
    <r>
      <rPr>
        <sz val="6"/>
        <rFont val="Cambria"/>
        <charset val="134"/>
      </rPr>
      <t>INVELITOARE SI MATERIAL LEMNOS</t>
    </r>
  </si>
  <si>
    <r>
      <rPr>
        <sz val="6"/>
        <rFont val="Cambria"/>
        <charset val="134"/>
      </rPr>
      <t>449.910,02</t>
    </r>
  </si>
  <si>
    <r>
      <rPr>
        <sz val="6"/>
        <rFont val="Cambria"/>
        <charset val="134"/>
      </rPr>
      <t>94.481,10</t>
    </r>
  </si>
  <si>
    <r>
      <rPr>
        <sz val="6"/>
        <rFont val="Cambria"/>
        <charset val="134"/>
      </rPr>
      <t>544.391,12</t>
    </r>
  </si>
  <si>
    <r>
      <rPr>
        <sz val="5"/>
        <rFont val="Arial"/>
        <charset val="134"/>
      </rPr>
      <t>LUCRARI SOCLU</t>
    </r>
  </si>
  <si>
    <r>
      <rPr>
        <sz val="6"/>
        <rFont val="Cambria"/>
        <charset val="134"/>
      </rPr>
      <t>16.699,93</t>
    </r>
  </si>
  <si>
    <r>
      <rPr>
        <sz val="6"/>
        <rFont val="Cambria"/>
        <charset val="134"/>
      </rPr>
      <t>3.506,99</t>
    </r>
  </si>
  <si>
    <r>
      <rPr>
        <sz val="6"/>
        <rFont val="Cambria"/>
        <charset val="134"/>
      </rPr>
      <t>20.206,92</t>
    </r>
  </si>
  <si>
    <r>
      <rPr>
        <b/>
        <sz val="5"/>
        <rFont val="Cambria"/>
        <charset val="134"/>
      </rPr>
      <t>200 REABILITARE TERMICA A SISTEMULUI DE INCALZIRE</t>
    </r>
  </si>
  <si>
    <r>
      <rPr>
        <b/>
        <sz val="5"/>
        <rFont val="Cambria"/>
        <charset val="134"/>
      </rPr>
      <t>8.504,24</t>
    </r>
  </si>
  <si>
    <r>
      <rPr>
        <sz val="6"/>
        <rFont val="Cambria"/>
        <charset val="134"/>
      </rPr>
      <t>INST. APA RECE SI CALDA</t>
    </r>
  </si>
  <si>
    <r>
      <rPr>
        <sz val="6"/>
        <rFont val="Cambria"/>
        <charset val="134"/>
      </rPr>
      <t>19.069,12</t>
    </r>
  </si>
  <si>
    <r>
      <rPr>
        <sz val="6"/>
        <rFont val="Cambria"/>
        <charset val="134"/>
      </rPr>
      <t>23.073,64</t>
    </r>
  </si>
  <si>
    <r>
      <rPr>
        <sz val="6"/>
        <rFont val="Cambria"/>
        <charset val="134"/>
      </rPr>
      <t>INS.EXT.DISTRIBUTIE AGENT TERM</t>
    </r>
  </si>
  <si>
    <r>
      <rPr>
        <sz val="6"/>
        <rFont val="Cambria"/>
        <charset val="134"/>
      </rPr>
      <t>21.427,25</t>
    </r>
  </si>
  <si>
    <r>
      <rPr>
        <sz val="6"/>
        <rFont val="Cambria"/>
        <charset val="134"/>
      </rPr>
      <t>4.499,72</t>
    </r>
  </si>
  <si>
    <r>
      <rPr>
        <sz val="6"/>
        <rFont val="Cambria"/>
        <charset val="134"/>
      </rPr>
      <t>25.926,97</t>
    </r>
  </si>
  <si>
    <r>
      <rPr>
        <b/>
        <sz val="5"/>
        <rFont val="Cambria"/>
        <charset val="134"/>
      </rPr>
      <t>400 SURSE RENENERABILE DE ENERGIE</t>
    </r>
  </si>
  <si>
    <r>
      <rPr>
        <b/>
        <sz val="5"/>
        <rFont val="Cambria"/>
        <charset val="134"/>
      </rPr>
      <t>63.050,65</t>
    </r>
  </si>
  <si>
    <r>
      <rPr>
        <b/>
        <sz val="5"/>
        <rFont val="Cambria"/>
        <charset val="134"/>
      </rPr>
      <t>13.240,64</t>
    </r>
  </si>
  <si>
    <r>
      <rPr>
        <b/>
        <sz val="5"/>
        <rFont val="Cambria"/>
        <charset val="134"/>
      </rPr>
      <t>76.291,29</t>
    </r>
  </si>
  <si>
    <r>
      <rPr>
        <sz val="6"/>
        <rFont val="Cambria"/>
        <charset val="134"/>
      </rPr>
      <t>INST. PANOURI FOTOVOLTAICE</t>
    </r>
  </si>
  <si>
    <r>
      <rPr>
        <sz val="6"/>
        <rFont val="Cambria"/>
        <charset val="134"/>
      </rPr>
      <t>63.050,65</t>
    </r>
  </si>
  <si>
    <r>
      <rPr>
        <sz val="6"/>
        <rFont val="Cambria"/>
        <charset val="134"/>
      </rPr>
      <t>13.240,64</t>
    </r>
  </si>
  <si>
    <r>
      <rPr>
        <sz val="6"/>
        <rFont val="Cambria"/>
        <charset val="134"/>
      </rPr>
      <t>76.291,29</t>
    </r>
  </si>
  <si>
    <r>
      <rPr>
        <b/>
        <sz val="5"/>
        <rFont val="Cambria"/>
        <charset val="134"/>
      </rPr>
      <t>600 ALTE ACTIVITATI PE TIPURI DE LUCRARI</t>
    </r>
  </si>
  <si>
    <r>
      <rPr>
        <sz val="5"/>
        <rFont val="Arial"/>
        <charset val="134"/>
      </rPr>
      <t>REFACERE FINISAJE INTERIOARE</t>
    </r>
  </si>
  <si>
    <r>
      <rPr>
        <sz val="5"/>
        <rFont val="Arial"/>
        <charset val="134"/>
      </rPr>
      <t>FINISAJE SI COMPARTIMETARI PRO</t>
    </r>
  </si>
  <si>
    <r>
      <rPr>
        <sz val="5"/>
        <rFont val="Arial"/>
        <charset val="134"/>
      </rPr>
      <t>SAPE</t>
    </r>
  </si>
  <si>
    <r>
      <rPr>
        <sz val="6"/>
        <rFont val="Cambria"/>
        <charset val="134"/>
      </rPr>
      <t>109.628,05</t>
    </r>
  </si>
  <si>
    <r>
      <rPr>
        <sz val="6"/>
        <rFont val="Cambria"/>
        <charset val="134"/>
      </rPr>
      <t>23.021,89</t>
    </r>
  </si>
  <si>
    <r>
      <rPr>
        <sz val="6"/>
        <rFont val="Cambria"/>
        <charset val="134"/>
      </rPr>
      <t>132.649,94</t>
    </r>
  </si>
  <si>
    <r>
      <rPr>
        <sz val="5"/>
        <rFont val="Arial"/>
        <charset val="134"/>
      </rPr>
      <t>SISTEMATIZARE VERTICALA</t>
    </r>
  </si>
  <si>
    <r>
      <rPr>
        <sz val="5"/>
        <rFont val="Arial"/>
        <charset val="134"/>
      </rPr>
      <t>INST. INT CANAL PLUV SI MENAJ</t>
    </r>
  </si>
  <si>
    <r>
      <rPr>
        <sz val="6"/>
        <rFont val="Cambria"/>
        <charset val="134"/>
      </rPr>
      <t>13.002,38</t>
    </r>
  </si>
  <si>
    <r>
      <rPr>
        <sz val="6"/>
        <rFont val="Cambria"/>
        <charset val="134"/>
      </rPr>
      <t>2.730,50</t>
    </r>
  </si>
  <si>
    <r>
      <rPr>
        <sz val="6"/>
        <rFont val="Cambria"/>
        <charset val="134"/>
      </rPr>
      <t>15.732,88</t>
    </r>
  </si>
  <si>
    <r>
      <rPr>
        <sz val="5"/>
        <rFont val="Arial"/>
        <charset val="134"/>
      </rPr>
      <t>OBIECTE SANITARE</t>
    </r>
  </si>
  <si>
    <r>
      <rPr>
        <sz val="6"/>
        <rFont val="Cambria"/>
        <charset val="134"/>
      </rPr>
      <t>13.747,57</t>
    </r>
  </si>
  <si>
    <r>
      <rPr>
        <sz val="6"/>
        <rFont val="Cambria"/>
        <charset val="134"/>
      </rPr>
      <t>2.886,99</t>
    </r>
  </si>
  <si>
    <r>
      <rPr>
        <sz val="6"/>
        <rFont val="Cambria"/>
        <charset val="134"/>
      </rPr>
      <t>16.634,56</t>
    </r>
  </si>
  <si>
    <r>
      <rPr>
        <sz val="6"/>
        <rFont val="Cambria"/>
        <charset val="134"/>
      </rPr>
      <t>SIST. DE VENTILARE GRUP SANITA</t>
    </r>
  </si>
  <si>
    <r>
      <rPr>
        <sz val="6"/>
        <rFont val="Cambria"/>
        <charset val="134"/>
      </rPr>
      <t>28.554,28</t>
    </r>
  </si>
  <si>
    <r>
      <rPr>
        <sz val="6"/>
        <rFont val="Cambria"/>
        <charset val="134"/>
      </rPr>
      <t>5.996,40</t>
    </r>
  </si>
  <si>
    <r>
      <rPr>
        <sz val="6"/>
        <rFont val="Cambria"/>
        <charset val="134"/>
      </rPr>
      <t>34.550,68</t>
    </r>
  </si>
  <si>
    <r>
      <rPr>
        <sz val="5"/>
        <rFont val="Arial"/>
        <charset val="134"/>
      </rPr>
      <t>STRUCTURA LIFT</t>
    </r>
  </si>
  <si>
    <r>
      <rPr>
        <sz val="5"/>
        <rFont val="Arial"/>
        <charset val="134"/>
      </rPr>
      <t>CONSOLIDARE POD ELEM. DEGRADAN</t>
    </r>
  </si>
  <si>
    <r>
      <rPr>
        <sz val="6"/>
        <rFont val="Cambria"/>
        <charset val="134"/>
      </rPr>
      <t>43.191,00</t>
    </r>
  </si>
  <si>
    <r>
      <rPr>
        <sz val="6"/>
        <rFont val="Cambria"/>
        <charset val="134"/>
      </rPr>
      <t>9.070,11</t>
    </r>
  </si>
  <si>
    <r>
      <rPr>
        <sz val="6"/>
        <rFont val="Cambria"/>
        <charset val="134"/>
      </rPr>
      <t>52.261,11</t>
    </r>
  </si>
  <si>
    <r>
      <rPr>
        <sz val="5"/>
        <rFont val="Arial"/>
        <charset val="134"/>
      </rPr>
      <t>REPARATII GRINZI PESTE ETAJ</t>
    </r>
  </si>
  <si>
    <r>
      <rPr>
        <sz val="6"/>
        <rFont val="Cambria"/>
        <charset val="134"/>
      </rPr>
      <t>14.860,18</t>
    </r>
  </si>
  <si>
    <r>
      <rPr>
        <sz val="6"/>
        <rFont val="Cambria"/>
        <charset val="134"/>
      </rPr>
      <t>3.120,64</t>
    </r>
  </si>
  <si>
    <r>
      <rPr>
        <sz val="6"/>
        <rFont val="Cambria"/>
        <charset val="134"/>
      </rPr>
      <t>17.980,82</t>
    </r>
  </si>
  <si>
    <r>
      <rPr>
        <sz val="5"/>
        <rFont val="Arial"/>
        <charset val="134"/>
      </rPr>
      <t>INST. APARAT TERMINAL</t>
    </r>
  </si>
  <si>
    <r>
      <rPr>
        <sz val="6"/>
        <rFont val="Cambria"/>
        <charset val="134"/>
      </rPr>
      <t>13.605,30</t>
    </r>
  </si>
  <si>
    <r>
      <rPr>
        <sz val="6"/>
        <rFont val="Cambria"/>
        <charset val="134"/>
      </rPr>
      <t>2.857,11</t>
    </r>
  </si>
  <si>
    <r>
      <rPr>
        <sz val="6"/>
        <rFont val="Cambria"/>
        <charset val="134"/>
      </rPr>
      <t>16.462,41</t>
    </r>
  </si>
  <si>
    <r>
      <rPr>
        <sz val="5"/>
        <rFont val="Arial"/>
        <charset val="134"/>
      </rPr>
      <t>INST. ELECTRICE CORP ILUMINAT</t>
    </r>
  </si>
  <si>
    <r>
      <rPr>
        <sz val="6"/>
        <rFont val="Cambria"/>
        <charset val="134"/>
      </rPr>
      <t>36.092,92</t>
    </r>
  </si>
  <si>
    <r>
      <rPr>
        <sz val="6"/>
        <rFont val="Cambria"/>
        <charset val="134"/>
      </rPr>
      <t>7.579,51</t>
    </r>
  </si>
  <si>
    <r>
      <rPr>
        <sz val="6"/>
        <rFont val="Cambria"/>
        <charset val="134"/>
      </rPr>
      <t>43.672,43</t>
    </r>
  </si>
  <si>
    <r>
      <rPr>
        <sz val="5"/>
        <rFont val="Arial"/>
        <charset val="134"/>
      </rPr>
      <t>TABLOURI ELECTRICE</t>
    </r>
  </si>
  <si>
    <r>
      <rPr>
        <sz val="6"/>
        <rFont val="Cambria"/>
        <charset val="134"/>
      </rPr>
      <t>60.669,07</t>
    </r>
  </si>
  <si>
    <r>
      <rPr>
        <sz val="6"/>
        <rFont val="Cambria"/>
        <charset val="134"/>
      </rPr>
      <t>12.740,50</t>
    </r>
  </si>
  <si>
    <r>
      <rPr>
        <sz val="6"/>
        <rFont val="Cambria"/>
        <charset val="134"/>
      </rPr>
      <t>73.409,57</t>
    </r>
  </si>
  <si>
    <r>
      <rPr>
        <sz val="5"/>
        <rFont val="Arial"/>
        <charset val="134"/>
      </rPr>
      <t>CABLURI ELECTRICE</t>
    </r>
  </si>
  <si>
    <r>
      <rPr>
        <sz val="6"/>
        <rFont val="Cambria"/>
        <charset val="134"/>
      </rPr>
      <t>533.130,43</t>
    </r>
  </si>
  <si>
    <r>
      <rPr>
        <sz val="6"/>
        <rFont val="Cambria"/>
        <charset val="134"/>
      </rPr>
      <t>111.957,39</t>
    </r>
  </si>
  <si>
    <r>
      <rPr>
        <sz val="6"/>
        <rFont val="Cambria"/>
        <charset val="134"/>
      </rPr>
      <t>645.087,82</t>
    </r>
  </si>
  <si>
    <r>
      <rPr>
        <sz val="5"/>
        <rFont val="Arial"/>
        <charset val="134"/>
      </rPr>
      <t>ACCES POD-REFACERE SCARA ,USA</t>
    </r>
  </si>
  <si>
    <r>
      <rPr>
        <sz val="6"/>
        <rFont val="Cambria"/>
        <charset val="134"/>
      </rPr>
      <t>24.578,38</t>
    </r>
  </si>
  <si>
    <r>
      <rPr>
        <sz val="6"/>
        <rFont val="Cambria"/>
        <charset val="134"/>
      </rPr>
      <t>5.161,46</t>
    </r>
  </si>
  <si>
    <r>
      <rPr>
        <sz val="6"/>
        <rFont val="Cambria"/>
        <charset val="134"/>
      </rPr>
      <t>29.739,84</t>
    </r>
  </si>
  <si>
    <r>
      <rPr>
        <sz val="6"/>
        <rFont val="Cambria"/>
        <charset val="134"/>
      </rPr>
      <t>Montajul utilajelor echipamente tehnologice si functionale</t>
    </r>
  </si>
  <si>
    <r>
      <rPr>
        <b/>
        <sz val="6"/>
        <rFont val="Calibri"/>
        <charset val="134"/>
      </rPr>
      <t>132.394,56</t>
    </r>
  </si>
  <si>
    <r>
      <rPr>
        <sz val="6"/>
        <rFont val="Cambria"/>
        <charset val="134"/>
      </rPr>
      <t>27.802,86</t>
    </r>
  </si>
  <si>
    <r>
      <rPr>
        <sz val="6"/>
        <rFont val="Cambria"/>
        <charset val="134"/>
      </rPr>
      <t>160.197,42</t>
    </r>
  </si>
  <si>
    <r>
      <rPr>
        <sz val="6"/>
        <rFont val="Cambria"/>
        <charset val="134"/>
      </rPr>
      <t>INSTALATII TERMICE</t>
    </r>
  </si>
  <si>
    <r>
      <rPr>
        <sz val="6"/>
        <rFont val="Calibri"/>
        <charset val="134"/>
      </rPr>
      <t>132.394,56</t>
    </r>
  </si>
  <si>
    <r>
      <rPr>
        <sz val="6"/>
        <rFont val="Cambria"/>
        <charset val="134"/>
      </rPr>
      <t>MONTAJ ECHIPAMENTE SANITARE</t>
    </r>
  </si>
  <si>
    <r>
      <rPr>
        <sz val="6"/>
        <rFont val="Cambria"/>
        <charset val="134"/>
      </rPr>
      <t>LIFT</t>
    </r>
  </si>
  <si>
    <r>
      <rPr>
        <sz val="6"/>
        <rFont val="Cambria"/>
        <charset val="134"/>
      </rPr>
      <t>INPAMANTARE</t>
    </r>
  </si>
  <si>
    <r>
      <rPr>
        <sz val="6"/>
        <rFont val="Cambria"/>
        <charset val="134"/>
      </rPr>
      <t>88.532,73</t>
    </r>
  </si>
  <si>
    <r>
      <rPr>
        <sz val="6"/>
        <rFont val="Cambria"/>
        <charset val="134"/>
      </rPr>
      <t>18.591,87</t>
    </r>
  </si>
  <si>
    <r>
      <rPr>
        <sz val="6"/>
        <rFont val="Cambria"/>
        <charset val="134"/>
      </rPr>
      <t>107.124,60</t>
    </r>
  </si>
  <si>
    <r>
      <rPr>
        <b/>
        <sz val="5"/>
        <rFont val="Cambria"/>
        <charset val="134"/>
      </rPr>
      <t>700 MONTAJ UTILAJE</t>
    </r>
  </si>
  <si>
    <r>
      <rPr>
        <b/>
        <sz val="5"/>
        <rFont val="Cambria"/>
        <charset val="134"/>
      </rPr>
      <t>10.538,07</t>
    </r>
  </si>
  <si>
    <r>
      <rPr>
        <sz val="6"/>
        <rFont val="Cambria"/>
        <charset val="134"/>
      </rPr>
      <t>2.212,99</t>
    </r>
  </si>
  <si>
    <r>
      <rPr>
        <sz val="6"/>
        <rFont val="Cambria"/>
        <charset val="134"/>
      </rPr>
      <t>12.751,06</t>
    </r>
  </si>
  <si>
    <r>
      <rPr>
        <sz val="6"/>
        <rFont val="Cambria"/>
        <charset val="134"/>
      </rPr>
      <t>12.751,0</t>
    </r>
  </si>
  <si>
    <r>
      <rPr>
        <sz val="6"/>
        <rFont val="Cambria"/>
        <charset val="134"/>
      </rPr>
      <t>710  MONTAJ PANOURI FOTOVOLTAICE</t>
    </r>
  </si>
  <si>
    <r>
      <rPr>
        <sz val="6"/>
        <rFont val="Cambria"/>
        <charset val="134"/>
      </rPr>
      <t>10.538,07</t>
    </r>
  </si>
  <si>
    <r>
      <rPr>
        <b/>
        <sz val="5"/>
        <rFont val="Cambria"/>
        <charset val="134"/>
      </rPr>
      <t>Utilaje, echipamente tehnologice si functionale cu montaj</t>
    </r>
  </si>
  <si>
    <r>
      <rPr>
        <b/>
        <sz val="5"/>
        <rFont val="Cambria"/>
        <charset val="134"/>
      </rPr>
      <t>14.970,00</t>
    </r>
  </si>
  <si>
    <r>
      <rPr>
        <b/>
        <sz val="5"/>
        <rFont val="Cambria"/>
        <charset val="134"/>
      </rPr>
      <t>020 REABILITARE TERMICA A SISTEMULUI DE INCALZIRE</t>
    </r>
  </si>
  <si>
    <r>
      <rPr>
        <sz val="6"/>
        <rFont val="Cambria"/>
        <charset val="134"/>
      </rPr>
      <t>2.970,00</t>
    </r>
  </si>
  <si>
    <r>
      <rPr>
        <sz val="6"/>
        <rFont val="Cambria"/>
        <charset val="134"/>
      </rPr>
      <t>3.593,70</t>
    </r>
  </si>
  <si>
    <r>
      <rPr>
        <sz val="6"/>
        <rFont val="Cambria"/>
        <charset val="134"/>
      </rPr>
      <t>650  MONTAJ ECHIPAMENTE SANITARE</t>
    </r>
  </si>
  <si>
    <r>
      <rPr>
        <sz val="6"/>
        <rFont val="Cambria"/>
        <charset val="134"/>
      </rPr>
      <t>2.560,00</t>
    </r>
  </si>
  <si>
    <r>
      <rPr>
        <sz val="6"/>
        <rFont val="Cambria"/>
        <charset val="134"/>
      </rPr>
      <t>3.097,60</t>
    </r>
  </si>
  <si>
    <r>
      <rPr>
        <sz val="6"/>
        <rFont val="Cambria"/>
        <charset val="134"/>
      </rPr>
      <t>655  SIST. DE VENTILARE GRUP SANITA</t>
    </r>
  </si>
  <si>
    <r>
      <rPr>
        <sz val="6"/>
        <rFont val="Cambria"/>
        <charset val="134"/>
      </rPr>
      <t>1.750,00</t>
    </r>
  </si>
  <si>
    <r>
      <rPr>
        <sz val="6"/>
        <rFont val="Cambria"/>
        <charset val="134"/>
      </rPr>
      <t>675    LIFT</t>
    </r>
  </si>
  <si>
    <r>
      <rPr>
        <sz val="6"/>
        <rFont val="Cambria"/>
        <charset val="134"/>
      </rPr>
      <t>696   INPAMANTARE</t>
    </r>
  </si>
  <si>
    <r>
      <rPr>
        <sz val="6"/>
        <rFont val="Cambria"/>
        <charset val="134"/>
      </rPr>
      <t>5.680,00</t>
    </r>
  </si>
  <si>
    <r>
      <rPr>
        <sz val="6"/>
        <rFont val="Cambria"/>
        <charset val="134"/>
      </rPr>
      <t>1.192,80</t>
    </r>
  </si>
  <si>
    <r>
      <rPr>
        <sz val="6"/>
        <rFont val="Cambria"/>
        <charset val="134"/>
      </rPr>
      <t>6.872,80</t>
    </r>
  </si>
  <si>
    <r>
      <rPr>
        <sz val="6"/>
        <rFont val="Cambria"/>
        <charset val="134"/>
      </rPr>
      <t>12.000,00</t>
    </r>
  </si>
  <si>
    <r>
      <rPr>
        <sz val="6"/>
        <rFont val="Cambria"/>
        <charset val="134"/>
      </rPr>
      <t>Utilaje fara montaj si echipamente de transport</t>
    </r>
  </si>
  <si>
    <r>
      <rPr>
        <sz val="6"/>
        <rFont val="Cambria"/>
        <charset val="134"/>
      </rPr>
      <t>Dotari</t>
    </r>
  </si>
  <si>
    <r>
      <rPr>
        <sz val="6"/>
        <rFont val="Cambria"/>
        <charset val="134"/>
      </rPr>
      <t>Active necorporale</t>
    </r>
  </si>
  <si>
    <r>
      <rPr>
        <b/>
        <sz val="5"/>
        <rFont val="Cambria"/>
        <charset val="134"/>
      </rPr>
      <t>TOTAL CAPITOLUL 4</t>
    </r>
  </si>
  <si>
    <r>
      <rPr>
        <b/>
        <sz val="5"/>
        <rFont val="Cambria"/>
        <charset val="134"/>
      </rPr>
      <t>CAPITOLUL  5</t>
    </r>
  </si>
  <si>
    <r>
      <rPr>
        <b/>
        <sz val="5"/>
        <rFont val="Cambria"/>
        <charset val="134"/>
      </rPr>
      <t>Alte cheltuieli</t>
    </r>
  </si>
  <si>
    <r>
      <rPr>
        <sz val="6"/>
        <rFont val="Cambria"/>
        <charset val="134"/>
      </rPr>
      <t>Organizare de santier</t>
    </r>
  </si>
  <si>
    <r>
      <rPr>
        <b/>
        <sz val="5"/>
        <rFont val="Calibri"/>
        <charset val="134"/>
      </rPr>
      <t>89.996,00</t>
    </r>
  </si>
  <si>
    <r>
      <rPr>
        <sz val="6"/>
        <rFont val="Cambria"/>
        <charset val="134"/>
      </rPr>
      <t>18.899,16</t>
    </r>
  </si>
  <si>
    <r>
      <rPr>
        <sz val="6"/>
        <rFont val="Cambria"/>
        <charset val="134"/>
      </rPr>
      <t>108.895,16</t>
    </r>
  </si>
  <si>
    <r>
      <rPr>
        <sz val="6"/>
        <rFont val="Cambria"/>
        <charset val="134"/>
      </rPr>
      <t>5.1.1</t>
    </r>
  </si>
  <si>
    <r>
      <rPr>
        <sz val="6"/>
        <rFont val="Cambria"/>
        <charset val="134"/>
      </rPr>
      <t>Lucrari de constructii si instalatii aferent organizarii de santier:</t>
    </r>
  </si>
  <si>
    <r>
      <rPr>
        <sz val="5"/>
        <rFont val="Calibri"/>
        <charset val="134"/>
      </rPr>
      <t>89.996,00</t>
    </r>
  </si>
  <si>
    <r>
      <rPr>
        <sz val="6"/>
        <rFont val="Cambria"/>
        <charset val="134"/>
      </rPr>
      <t>5.1.2</t>
    </r>
  </si>
  <si>
    <r>
      <rPr>
        <sz val="6"/>
        <rFont val="Cambria"/>
        <charset val="134"/>
      </rPr>
      <t>Cheltuieli conexe organizarii de santier</t>
    </r>
  </si>
  <si>
    <r>
      <rPr>
        <sz val="6"/>
        <rFont val="Cambria"/>
        <charset val="134"/>
      </rPr>
      <t>Comisioane, cote, taxe, costul creditului</t>
    </r>
  </si>
  <si>
    <r>
      <rPr>
        <sz val="6"/>
        <rFont val="Cambria"/>
        <charset val="134"/>
      </rPr>
      <t>5.2.1. Comisioane si dobinzi aferente creditului bancii finantatoare</t>
    </r>
  </si>
  <si>
    <r>
      <rPr>
        <sz val="6"/>
        <rFont val="Cambria"/>
        <charset val="134"/>
      </rPr>
      <t>5.2.2. Cota aferenta ISC pemtru controlul calitatii lucrarilor deconstructii</t>
    </r>
  </si>
  <si>
    <r>
      <rPr>
        <sz val="6"/>
        <rFont val="Cambria"/>
        <charset val="134"/>
      </rPr>
      <t xml:space="preserve">5.2.3. Cota aferenta ISC pentru controlul statului in amenajarea
</t>
    </r>
    <r>
      <rPr>
        <sz val="6"/>
        <rFont val="Cambria"/>
        <charset val="134"/>
      </rPr>
      <t xml:space="preserve">teritoriului,
</t>
    </r>
    <r>
      <rPr>
        <sz val="6"/>
        <rFont val="Cambria"/>
        <charset val="134"/>
      </rPr>
      <t>urbanism si pentru autorizarea lucrarilor de constructii</t>
    </r>
  </si>
  <si>
    <r>
      <rPr>
        <sz val="5"/>
        <rFont val="Arial"/>
        <charset val="134"/>
      </rPr>
      <t>5.2.4. Cota aferentă Casei Sociale a Constructorilor - CSC</t>
    </r>
  </si>
  <si>
    <r>
      <rPr>
        <sz val="5"/>
        <rFont val="Arial"/>
        <charset val="134"/>
      </rPr>
      <t xml:space="preserve">5.2.5. Taxe pentru acorduri, avize conforme si autorizatia de
</t>
    </r>
    <r>
      <rPr>
        <sz val="5"/>
        <rFont val="Arial"/>
        <charset val="134"/>
      </rPr>
      <t>construire/desfiintare</t>
    </r>
  </si>
  <si>
    <r>
      <rPr>
        <sz val="6"/>
        <rFont val="Cambria"/>
        <charset val="134"/>
      </rPr>
      <t>Cheltuieli div. si neprevazute (15% din chelt . (cap.1+2+4+3.5+3.8))</t>
    </r>
  </si>
  <si>
    <r>
      <rPr>
        <sz val="6"/>
        <rFont val="Cambria"/>
        <charset val="134"/>
      </rPr>
      <t>Cheltuieli pentru informare si publicitate</t>
    </r>
  </si>
  <si>
    <r>
      <rPr>
        <b/>
        <sz val="5"/>
        <rFont val="Cambria"/>
        <charset val="134"/>
      </rPr>
      <t>TOTAL CAPITOLUL 5</t>
    </r>
  </si>
  <si>
    <r>
      <rPr>
        <b/>
        <sz val="5"/>
        <rFont val="Cambria"/>
        <charset val="134"/>
      </rPr>
      <t>CAPITOLUL  6</t>
    </r>
  </si>
  <si>
    <r>
      <rPr>
        <b/>
        <sz val="5"/>
        <rFont val="Cambria"/>
        <charset val="134"/>
      </rPr>
      <t>Cheltuieli pentru probe tehnologice si teste</t>
    </r>
  </si>
  <si>
    <r>
      <rPr>
        <sz val="6"/>
        <rFont val="Cambria"/>
        <charset val="134"/>
      </rPr>
      <t>Pregatirea personalului pentru exploatare</t>
    </r>
  </si>
  <si>
    <r>
      <rPr>
        <sz val="6"/>
        <rFont val="Cambria"/>
        <charset val="134"/>
      </rPr>
      <t>Probe tehnologice si teste</t>
    </r>
  </si>
  <si>
    <r>
      <rPr>
        <b/>
        <sz val="5"/>
        <rFont val="Cambria"/>
        <charset val="134"/>
      </rPr>
      <t>TOTAL CAPITOLUL 6</t>
    </r>
  </si>
  <si>
    <r>
      <rPr>
        <b/>
        <sz val="5"/>
        <rFont val="Cambria"/>
        <charset val="134"/>
      </rPr>
      <t xml:space="preserve">Cheltuieli aferente marjei de buget șipentru constituirea rezervei de
</t>
    </r>
    <r>
      <rPr>
        <b/>
        <sz val="5"/>
        <rFont val="Cambria"/>
        <charset val="134"/>
      </rPr>
      <t>implementare   pentru ajustarea de preț</t>
    </r>
  </si>
  <si>
    <r>
      <rPr>
        <sz val="6"/>
        <rFont val="Cambria"/>
        <charset val="134"/>
      </rPr>
      <t xml:space="preserve">Cheltuieli aferente marjei de buget (25% din 1.2 + 1.3 + 1.4 + 2 + 3.1
</t>
    </r>
    <r>
      <rPr>
        <sz val="6"/>
        <rFont val="Cambria"/>
        <charset val="134"/>
      </rPr>
      <t xml:space="preserve">+ 3.2 + 3.3
</t>
    </r>
    <r>
      <rPr>
        <sz val="6"/>
        <rFont val="Cambria"/>
        <charset val="134"/>
      </rPr>
      <t>+ 3.5 + 3.7 + 3.8 + 4 + 5.1.1)</t>
    </r>
  </si>
  <si>
    <r>
      <rPr>
        <sz val="6"/>
        <rFont val="Cambria"/>
        <charset val="134"/>
      </rPr>
      <t>Cheltuieli pentru constituirea rezervei de implementare pentruajustarea de preț</t>
    </r>
  </si>
  <si>
    <r>
      <rPr>
        <b/>
        <sz val="5"/>
        <rFont val="Cambria"/>
        <charset val="134"/>
      </rPr>
      <t>TOTAL CAPITOLUL 7</t>
    </r>
  </si>
  <si>
    <r>
      <rPr>
        <b/>
        <sz val="5"/>
        <rFont val="Cambria"/>
        <charset val="134"/>
      </rPr>
      <t>TOTAL 19 %</t>
    </r>
  </si>
  <si>
    <r>
      <rPr>
        <b/>
        <sz val="5"/>
        <rFont val="Cambria"/>
        <charset val="134"/>
      </rPr>
      <t>TOTAL 21%</t>
    </r>
  </si>
  <si>
    <r>
      <rPr>
        <b/>
        <sz val="5"/>
        <rFont val="Cambria"/>
        <charset val="134"/>
      </rPr>
      <t>TOTAL GENERAL</t>
    </r>
  </si>
  <si>
    <r>
      <rPr>
        <b/>
        <sz val="5"/>
        <rFont val="Cambria"/>
        <charset val="134"/>
      </rPr>
      <t>Din care C+M (1.2+1.3+1.4+2+4.1+4.2+5.1.1)</t>
    </r>
  </si>
  <si>
    <t>Fluide Medicale</t>
  </si>
  <si>
    <t>Instalații Curenți Slabi</t>
  </si>
  <si>
    <t>Semnalizare Incendiu</t>
  </si>
  <si>
    <r>
      <rPr>
        <sz val="6"/>
        <rFont val="Arial"/>
        <family val="2"/>
      </rPr>
      <t>3.5.6. Proiect tehnic şi detalii de execuţie</t>
    </r>
  </si>
  <si>
    <t>Beneficiar:</t>
  </si>
  <si>
    <t>Municipiul Brad</t>
  </si>
  <si>
    <t>PRIMAR</t>
  </si>
  <si>
    <t>Inițiator,</t>
  </si>
  <si>
    <t>Florin CAZACU</t>
  </si>
  <si>
    <r>
      <rPr>
        <b/>
        <sz val="8"/>
        <rFont val="Arial"/>
        <family val="2"/>
      </rPr>
      <t>"RENOVARE ENERGETICA MODERATA - SECTIA GINECOLOGIE DIN CADRUL SPITALULUI MUNICIPAL BRAD JUD. HUNEDOARA, MUNICIPIUL BRAD, STR. SPITALULUI, NR. 3, CF 67890, NR. CAD. 67890, 67890-</t>
    </r>
    <r>
      <rPr>
        <b/>
        <sz val="8"/>
        <color rgb="FF000000"/>
        <rFont val="Arial"/>
        <family val="2"/>
      </rPr>
      <t>C2”</t>
    </r>
  </si>
  <si>
    <t>DEVIZUL GENERAL  FINAL  LA TERMINAREA LUCRĂRILOR</t>
  </si>
  <si>
    <t>ANEXA  LA PROIECTUL DE HOTĂRÂRE NR. 149 / 11019 / 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</si>
</sst>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-;\-* #,##0.00_-;_-* &quot;-&quot;??_-;_-@_-"/>
    <numFmt numFmtId="165" formatCode="\ \ \ \ @"/>
    <numFmt numFmtId="166" formatCode="\ \ \ \ \ \ \ \ @"/>
    <numFmt numFmtId="167" formatCode="0_ "/>
    <numFmt numFmtId="168" formatCode="0.0_ "/>
    <numFmt numFmtId="169" formatCode="0.000_ "/>
    <numFmt numFmtId="170" formatCode="0.00_ "/>
    <numFmt numFmtId="171" formatCode="\ \ \ \ \ \ \ \ \ 0.0_ "/>
    <numFmt numFmtId="172" formatCode="\ \ \ \ \ \ \ @"/>
    <numFmt numFmtId="173" formatCode="\ \ \ @"/>
    <numFmt numFmtId="174" formatCode="_-* #,##0.000_-;\-* #,##0.000_-;_-* &quot;-&quot;??_-;_-@_-"/>
    <numFmt numFmtId="175" formatCode="_-* #,##0.00\ _l_e_i_-;\-* #,##0.00\ _l_e_i_-;_-* &quot;-&quot;???\ _l_e_i_-;_-@_-"/>
    <numFmt numFmtId="176" formatCode="_-* #,##0.00\ _l_e_i_-;\-* #,##0.00\ _l_e_i_-;_-* &quot;-&quot;??\ _l_e_i_-;_-@_-"/>
  </numFmts>
  <fonts count="46">
    <font>
      <sz val="11"/>
      <color rgb="FF000000"/>
      <name val="Arial"/>
      <charset val="204"/>
    </font>
    <font>
      <sz val="6"/>
      <color rgb="FF000000"/>
      <name val="Arial"/>
      <charset val="134"/>
    </font>
    <font>
      <b/>
      <sz val="8"/>
      <color rgb="FF000000"/>
      <name val="Cambria"/>
      <charset val="134"/>
    </font>
    <font>
      <b/>
      <sz val="6"/>
      <color rgb="FF000000"/>
      <name val="Arial"/>
      <charset val="134"/>
    </font>
    <font>
      <b/>
      <sz val="5"/>
      <color rgb="FF000000"/>
      <name val="Cambria"/>
      <charset val="134"/>
    </font>
    <font>
      <b/>
      <sz val="6"/>
      <color rgb="FF000000"/>
      <name val="Cambria"/>
      <charset val="134"/>
    </font>
    <font>
      <sz val="6"/>
      <color rgb="FF000000"/>
      <name val="Cambria"/>
      <charset val="134"/>
    </font>
    <font>
      <b/>
      <sz val="5"/>
      <color rgb="FF6F2F9F"/>
      <name val="Arial"/>
      <charset val="134"/>
    </font>
    <font>
      <i/>
      <sz val="5"/>
      <color rgb="FF000000"/>
      <name val="Cambria"/>
      <charset val="134"/>
    </font>
    <font>
      <sz val="6"/>
      <color rgb="FF000000"/>
      <name val="Calibri"/>
      <charset val="134"/>
    </font>
    <font>
      <sz val="7"/>
      <color rgb="FF000000"/>
      <name val="Cambria"/>
      <charset val="134"/>
    </font>
    <font>
      <sz val="5"/>
      <color rgb="FF000000"/>
      <name val="Arial"/>
      <charset val="134"/>
    </font>
    <font>
      <b/>
      <sz val="6"/>
      <color rgb="FF000000"/>
      <name val="Calibri"/>
      <charset val="134"/>
    </font>
    <font>
      <sz val="5"/>
      <color rgb="FF000000"/>
      <name val="Times New Roman"/>
      <charset val="134"/>
    </font>
    <font>
      <b/>
      <sz val="5"/>
      <color rgb="FF000000"/>
      <name val="Calibri"/>
      <charset val="134"/>
    </font>
    <font>
      <sz val="5"/>
      <color rgb="FF000000"/>
      <name val="Calibri"/>
      <charset val="134"/>
    </font>
    <font>
      <b/>
      <i/>
      <sz val="6"/>
      <color rgb="FF000000"/>
      <name val="Cambria"/>
      <charset val="134"/>
    </font>
    <font>
      <b/>
      <sz val="9"/>
      <color rgb="FF000000"/>
      <name val="Arial"/>
      <charset val="134"/>
    </font>
    <font>
      <b/>
      <sz val="6"/>
      <name val="Calibri"/>
      <charset val="134"/>
    </font>
    <font>
      <sz val="6"/>
      <name val="Cambria"/>
      <charset val="134"/>
    </font>
    <font>
      <sz val="5"/>
      <name val="Arial"/>
      <charset val="134"/>
    </font>
    <font>
      <b/>
      <sz val="5"/>
      <name val="Cambria"/>
      <charset val="134"/>
    </font>
    <font>
      <sz val="5"/>
      <name val="Calibri"/>
      <charset val="134"/>
    </font>
    <font>
      <b/>
      <sz val="5"/>
      <name val="Calibri"/>
      <charset val="134"/>
    </font>
    <font>
      <sz val="7"/>
      <name val="Cambria"/>
      <charset val="134"/>
    </font>
    <font>
      <i/>
      <sz val="5"/>
      <name val="Cambria"/>
      <charset val="134"/>
    </font>
    <font>
      <sz val="6"/>
      <name val="Calibri"/>
      <charset val="134"/>
    </font>
    <font>
      <b/>
      <sz val="6"/>
      <name val="Cambria"/>
      <charset val="134"/>
    </font>
    <font>
      <sz val="6"/>
      <name val="Arial"/>
      <charset val="134"/>
    </font>
    <font>
      <b/>
      <sz val="8"/>
      <name val="Cambria"/>
      <charset val="134"/>
    </font>
    <font>
      <sz val="11"/>
      <color rgb="FF000000"/>
      <name val="Arial"/>
      <charset val="204"/>
    </font>
    <font>
      <sz val="5"/>
      <color rgb="FF000000"/>
      <name val="Arial"/>
      <family val="2"/>
    </font>
    <font>
      <b/>
      <sz val="5"/>
      <color rgb="FF000000"/>
      <name val="Cambria"/>
      <family val="1"/>
    </font>
    <font>
      <sz val="6"/>
      <color rgb="FF000000"/>
      <name val="Cambria"/>
      <family val="1"/>
    </font>
    <font>
      <sz val="8"/>
      <color rgb="FF000000"/>
      <name val="Arial"/>
      <family val="2"/>
    </font>
    <font>
      <b/>
      <sz val="6"/>
      <color rgb="FF000000"/>
      <name val="Calibri"/>
      <family val="2"/>
      <scheme val="minor"/>
    </font>
    <font>
      <sz val="6.6"/>
      <color rgb="FF000000"/>
      <name val="Arial"/>
      <family val="2"/>
    </font>
    <font>
      <sz val="6.6"/>
      <color rgb="FF000000"/>
      <name val="Cambria"/>
      <family val="1"/>
    </font>
    <font>
      <sz val="6"/>
      <color rgb="FF000000"/>
      <name val="Arial"/>
      <family val="2"/>
      <charset val="238"/>
    </font>
    <font>
      <sz val="6"/>
      <name val="Arial"/>
      <family val="2"/>
    </font>
    <font>
      <sz val="6"/>
      <color rgb="FF000000"/>
      <name val="Cambria"/>
      <family val="1"/>
      <charset val="238"/>
    </font>
    <font>
      <b/>
      <sz val="11"/>
      <color rgb="FF000000"/>
      <name val="Arial"/>
      <family val="2"/>
    </font>
    <font>
      <b/>
      <sz val="12"/>
      <color rgb="FF000000"/>
      <name val="Cambria"/>
      <family val="1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0F3D5"/>
        <bgColor indexed="64"/>
      </patternFill>
    </fill>
    <fill>
      <patternFill patternType="solid">
        <fgColor rgb="FFFFD4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0" fillId="0" borderId="0" applyFont="0" applyFill="0" applyBorder="0" applyAlignment="0" applyProtection="0"/>
  </cellStyleXfs>
  <cellXfs count="215">
    <xf numFmtId="0" fontId="0" fillId="0" borderId="0" xfId="0" applyAlignment="1">
      <alignment horizontal="left" vertical="top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right" vertical="center" wrapText="1" indent="1"/>
    </xf>
    <xf numFmtId="0" fontId="0" fillId="2" borderId="1" xfId="0" applyFill="1" applyBorder="1" applyAlignment="1">
      <alignment horizontal="left" vertical="top" wrapText="1"/>
    </xf>
    <xf numFmtId="167" fontId="4" fillId="2" borderId="1" xfId="0" applyNumberFormat="1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right" vertical="center" wrapText="1" inden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168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3" fontId="6" fillId="4" borderId="1" xfId="0" applyNumberFormat="1" applyFont="1" applyFill="1" applyBorder="1" applyAlignment="1">
      <alignment horizontal="right" vertical="center" wrapText="1"/>
    </xf>
    <xf numFmtId="168" fontId="7" fillId="0" borderId="1" xfId="0" applyNumberFormat="1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right" vertical="top" wrapText="1"/>
    </xf>
    <xf numFmtId="3" fontId="6" fillId="3" borderId="1" xfId="0" applyNumberFormat="1" applyFont="1" applyFill="1" applyBorder="1" applyAlignment="1">
      <alignment horizontal="right" vertical="top" wrapText="1"/>
    </xf>
    <xf numFmtId="3" fontId="6" fillId="4" borderId="1" xfId="0" applyNumberFormat="1" applyFont="1" applyFill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horizontal="right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right" vertical="top" wrapText="1"/>
    </xf>
    <xf numFmtId="3" fontId="9" fillId="3" borderId="1" xfId="0" applyNumberFormat="1" applyFont="1" applyFill="1" applyBorder="1" applyAlignment="1">
      <alignment horizontal="right" vertical="top" wrapText="1"/>
    </xf>
    <xf numFmtId="3" fontId="9" fillId="4" borderId="1" xfId="0" applyNumberFormat="1" applyFont="1" applyFill="1" applyBorder="1" applyAlignment="1">
      <alignment horizontal="right" vertical="top" wrapText="1"/>
    </xf>
    <xf numFmtId="168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3" fontId="9" fillId="4" borderId="1" xfId="0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3" borderId="1" xfId="0" applyFont="1" applyFill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8" fontId="4" fillId="0" borderId="1" xfId="0" applyNumberFormat="1" applyFont="1" applyBorder="1" applyAlignment="1">
      <alignment horizontal="right" vertical="center" wrapText="1"/>
    </xf>
    <xf numFmtId="167" fontId="6" fillId="0" borderId="1" xfId="0" applyNumberFormat="1" applyFont="1" applyBorder="1" applyAlignment="1">
      <alignment horizontal="right" vertical="center" wrapText="1"/>
    </xf>
    <xf numFmtId="168" fontId="4" fillId="0" borderId="1" xfId="0" applyNumberFormat="1" applyFont="1" applyBorder="1" applyAlignment="1">
      <alignment horizontal="right" vertical="top" wrapText="1"/>
    </xf>
    <xf numFmtId="167" fontId="4" fillId="0" borderId="1" xfId="0" applyNumberFormat="1" applyFont="1" applyBorder="1" applyAlignment="1">
      <alignment horizontal="right" vertical="top" wrapText="1"/>
    </xf>
    <xf numFmtId="167" fontId="4" fillId="3" borderId="1" xfId="0" applyNumberFormat="1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169" fontId="6" fillId="0" borderId="1" xfId="0" applyNumberFormat="1" applyFont="1" applyBorder="1" applyAlignment="1">
      <alignment horizontal="right" vertical="top" wrapText="1"/>
    </xf>
    <xf numFmtId="167" fontId="6" fillId="0" borderId="1" xfId="0" applyNumberFormat="1" applyFont="1" applyBorder="1" applyAlignment="1">
      <alignment horizontal="right" vertical="top" wrapText="1"/>
    </xf>
    <xf numFmtId="169" fontId="6" fillId="3" borderId="1" xfId="0" applyNumberFormat="1" applyFont="1" applyFill="1" applyBorder="1" applyAlignment="1">
      <alignment horizontal="right" vertical="top" wrapText="1"/>
    </xf>
    <xf numFmtId="169" fontId="6" fillId="0" borderId="1" xfId="0" applyNumberFormat="1" applyFont="1" applyBorder="1" applyAlignment="1">
      <alignment horizontal="right" vertical="center" wrapText="1"/>
    </xf>
    <xf numFmtId="167" fontId="13" fillId="0" borderId="1" xfId="0" applyNumberFormat="1" applyFont="1" applyBorder="1" applyAlignment="1">
      <alignment horizontal="right" vertical="top" wrapText="1"/>
    </xf>
    <xf numFmtId="169" fontId="13" fillId="3" borderId="1" xfId="0" applyNumberFormat="1" applyFont="1" applyFill="1" applyBorder="1" applyAlignment="1">
      <alignment horizontal="right" vertical="top" wrapText="1"/>
    </xf>
    <xf numFmtId="167" fontId="13" fillId="3" borderId="1" xfId="0" applyNumberFormat="1" applyFont="1" applyFill="1" applyBorder="1" applyAlignment="1">
      <alignment horizontal="right" vertical="top" wrapText="1"/>
    </xf>
    <xf numFmtId="170" fontId="6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0" fontId="9" fillId="3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167" fontId="11" fillId="0" borderId="1" xfId="0" applyNumberFormat="1" applyFont="1" applyBorder="1" applyAlignment="1">
      <alignment horizontal="right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top" wrapText="1"/>
    </xf>
    <xf numFmtId="0" fontId="9" fillId="3" borderId="1" xfId="0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right" vertical="top" wrapText="1"/>
    </xf>
    <xf numFmtId="3" fontId="4" fillId="4" borderId="1" xfId="0" applyNumberFormat="1" applyFont="1" applyFill="1" applyBorder="1" applyAlignment="1">
      <alignment horizontal="right" vertical="top" wrapText="1"/>
    </xf>
    <xf numFmtId="169" fontId="6" fillId="4" borderId="1" xfId="0" applyNumberFormat="1" applyFont="1" applyFill="1" applyBorder="1" applyAlignment="1">
      <alignment horizontal="right" vertical="center" wrapText="1"/>
    </xf>
    <xf numFmtId="171" fontId="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4" borderId="1" xfId="0" applyFont="1" applyFill="1" applyBorder="1" applyAlignment="1">
      <alignment horizontal="right" vertical="center" wrapText="1"/>
    </xf>
    <xf numFmtId="172" fontId="6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4" borderId="1" xfId="0" applyFont="1" applyFill="1" applyBorder="1" applyAlignment="1">
      <alignment horizontal="right" vertical="center" wrapText="1"/>
    </xf>
    <xf numFmtId="3" fontId="15" fillId="0" borderId="1" xfId="0" applyNumberFormat="1" applyFont="1" applyBorder="1" applyAlignment="1">
      <alignment horizontal="right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3" fontId="14" fillId="3" borderId="1" xfId="0" applyNumberFormat="1" applyFont="1" applyFill="1" applyBorder="1" applyAlignment="1">
      <alignment horizontal="right" vertical="center" wrapText="1"/>
    </xf>
    <xf numFmtId="3" fontId="15" fillId="3" borderId="1" xfId="0" applyNumberFormat="1" applyFont="1" applyFill="1" applyBorder="1" applyAlignment="1">
      <alignment horizontal="right" vertical="center" wrapText="1"/>
    </xf>
    <xf numFmtId="3" fontId="15" fillId="4" borderId="1" xfId="0" applyNumberFormat="1" applyFont="1" applyFill="1" applyBorder="1" applyAlignment="1">
      <alignment horizontal="right" vertical="center" wrapText="1"/>
    </xf>
    <xf numFmtId="171" fontId="4" fillId="0" borderId="1" xfId="0" applyNumberFormat="1" applyFont="1" applyBorder="1" applyAlignment="1">
      <alignment horizontal="left" vertical="top" wrapText="1"/>
    </xf>
    <xf numFmtId="3" fontId="15" fillId="0" borderId="1" xfId="0" applyNumberFormat="1" applyFont="1" applyBorder="1" applyAlignment="1">
      <alignment horizontal="right" vertical="top" wrapText="1"/>
    </xf>
    <xf numFmtId="3" fontId="15" fillId="3" borderId="1" xfId="0" applyNumberFormat="1" applyFont="1" applyFill="1" applyBorder="1" applyAlignment="1">
      <alignment horizontal="right" vertical="top" wrapText="1"/>
    </xf>
    <xf numFmtId="3" fontId="15" fillId="4" borderId="1" xfId="0" applyNumberFormat="1" applyFont="1" applyFill="1" applyBorder="1" applyAlignment="1">
      <alignment horizontal="right" vertical="top" wrapText="1"/>
    </xf>
    <xf numFmtId="3" fontId="14" fillId="4" borderId="1" xfId="0" applyNumberFormat="1" applyFont="1" applyFill="1" applyBorder="1" applyAlignment="1">
      <alignment horizontal="right" vertical="center" wrapText="1"/>
    </xf>
    <xf numFmtId="3" fontId="12" fillId="3" borderId="1" xfId="0" applyNumberFormat="1" applyFont="1" applyFill="1" applyBorder="1" applyAlignment="1">
      <alignment horizontal="right" vertical="center" wrapText="1"/>
    </xf>
    <xf numFmtId="167" fontId="12" fillId="4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4" borderId="1" xfId="0" applyNumberFormat="1" applyFont="1" applyFill="1" applyBorder="1" applyAlignment="1">
      <alignment horizontal="right" vertical="center" wrapText="1"/>
    </xf>
    <xf numFmtId="164" fontId="6" fillId="3" borderId="1" xfId="1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164" fontId="6" fillId="4" borderId="1" xfId="1" applyFont="1" applyFill="1" applyBorder="1" applyAlignment="1">
      <alignment horizontal="right" vertical="center" wrapText="1"/>
    </xf>
    <xf numFmtId="174" fontId="6" fillId="3" borderId="1" xfId="1" applyNumberFormat="1" applyFont="1" applyFill="1" applyBorder="1" applyAlignment="1">
      <alignment horizontal="right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0" fillId="5" borderId="1" xfId="0" applyFill="1" applyBorder="1" applyAlignment="1">
      <alignment horizontal="left" vertical="top" wrapText="1"/>
    </xf>
    <xf numFmtId="4" fontId="6" fillId="6" borderId="1" xfId="0" applyNumberFormat="1" applyFont="1" applyFill="1" applyBorder="1" applyAlignment="1">
      <alignment horizontal="right" vertical="center" wrapText="1"/>
    </xf>
    <xf numFmtId="0" fontId="0" fillId="6" borderId="1" xfId="0" applyFill="1" applyBorder="1" applyAlignment="1">
      <alignment horizontal="left" vertical="top" wrapText="1"/>
    </xf>
    <xf numFmtId="164" fontId="4" fillId="0" borderId="1" xfId="1" applyFont="1" applyBorder="1" applyAlignment="1">
      <alignment horizontal="right" vertical="center" wrapText="1"/>
    </xf>
    <xf numFmtId="164" fontId="6" fillId="0" borderId="1" xfId="1" applyFont="1" applyBorder="1" applyAlignment="1">
      <alignment horizontal="right" vertical="center" wrapText="1"/>
    </xf>
    <xf numFmtId="164" fontId="4" fillId="4" borderId="1" xfId="1" applyFont="1" applyFill="1" applyBorder="1" applyAlignment="1">
      <alignment horizontal="right" vertical="center" wrapText="1"/>
    </xf>
    <xf numFmtId="164" fontId="6" fillId="3" borderId="1" xfId="1" applyFont="1" applyFill="1" applyBorder="1" applyAlignment="1">
      <alignment horizontal="right" vertical="top" wrapText="1"/>
    </xf>
    <xf numFmtId="168" fontId="6" fillId="3" borderId="1" xfId="0" applyNumberFormat="1" applyFont="1" applyFill="1" applyBorder="1" applyAlignment="1">
      <alignment horizontal="right" vertical="top" wrapText="1"/>
    </xf>
    <xf numFmtId="4" fontId="12" fillId="0" borderId="1" xfId="0" applyNumberFormat="1" applyFont="1" applyBorder="1" applyAlignment="1">
      <alignment horizontal="right" vertical="center" wrapText="1"/>
    </xf>
    <xf numFmtId="4" fontId="12" fillId="3" borderId="1" xfId="0" applyNumberFormat="1" applyFont="1" applyFill="1" applyBorder="1" applyAlignment="1">
      <alignment horizontal="right" vertical="center" wrapText="1"/>
    </xf>
    <xf numFmtId="170" fontId="4" fillId="0" borderId="1" xfId="0" applyNumberFormat="1" applyFont="1" applyBorder="1" applyAlignment="1">
      <alignment horizontal="right" vertical="top" wrapText="1"/>
    </xf>
    <xf numFmtId="170" fontId="6" fillId="0" borderId="1" xfId="0" applyNumberFormat="1" applyFont="1" applyBorder="1" applyAlignment="1">
      <alignment horizontal="right" vertical="top" wrapText="1"/>
    </xf>
    <xf numFmtId="170" fontId="4" fillId="0" borderId="1" xfId="0" applyNumberFormat="1" applyFont="1" applyBorder="1" applyAlignment="1">
      <alignment horizontal="right" vertical="center" wrapText="1"/>
    </xf>
    <xf numFmtId="170" fontId="4" fillId="3" borderId="1" xfId="0" applyNumberFormat="1" applyFont="1" applyFill="1" applyBorder="1" applyAlignment="1">
      <alignment horizontal="right" vertical="top" wrapText="1"/>
    </xf>
    <xf numFmtId="4" fontId="4" fillId="4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5" fontId="32" fillId="0" borderId="1" xfId="0" applyNumberFormat="1" applyFont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0" fontId="4" fillId="7" borderId="1" xfId="0" applyFont="1" applyFill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center" wrapText="1"/>
    </xf>
    <xf numFmtId="4" fontId="6" fillId="7" borderId="1" xfId="0" applyNumberFormat="1" applyFont="1" applyFill="1" applyBorder="1" applyAlignment="1">
      <alignment horizontal="right" vertical="center" wrapText="1"/>
    </xf>
    <xf numFmtId="0" fontId="33" fillId="4" borderId="1" xfId="0" applyFont="1" applyFill="1" applyBorder="1" applyAlignment="1">
      <alignment horizontal="left" vertical="top" wrapText="1"/>
    </xf>
    <xf numFmtId="4" fontId="33" fillId="4" borderId="1" xfId="0" applyNumberFormat="1" applyFont="1" applyFill="1" applyBorder="1" applyAlignment="1">
      <alignment horizontal="right" vertical="center" wrapText="1"/>
    </xf>
    <xf numFmtId="4" fontId="33" fillId="4" borderId="1" xfId="0" applyNumberFormat="1" applyFont="1" applyFill="1" applyBorder="1" applyAlignment="1">
      <alignment horizontal="right" vertical="top" wrapText="1"/>
    </xf>
    <xf numFmtId="4" fontId="31" fillId="4" borderId="1" xfId="0" applyNumberFormat="1" applyFont="1" applyFill="1" applyBorder="1" applyAlignment="1">
      <alignment horizontal="right" vertical="top" wrapText="1"/>
    </xf>
    <xf numFmtId="0" fontId="31" fillId="4" borderId="1" xfId="0" applyFont="1" applyFill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right" vertical="center" wrapText="1"/>
    </xf>
    <xf numFmtId="0" fontId="34" fillId="0" borderId="1" xfId="0" applyFont="1" applyBorder="1" applyAlignment="1">
      <alignment horizontal="left" vertical="top" wrapText="1"/>
    </xf>
    <xf numFmtId="4" fontId="35" fillId="3" borderId="1" xfId="0" applyNumberFormat="1" applyFont="1" applyFill="1" applyBorder="1" applyAlignment="1">
      <alignment horizontal="right" vertical="top"/>
    </xf>
    <xf numFmtId="4" fontId="16" fillId="0" borderId="1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75" fontId="14" fillId="0" borderId="1" xfId="0" applyNumberFormat="1" applyFont="1" applyBorder="1" applyAlignment="1">
      <alignment horizontal="right" vertical="center" wrapText="1"/>
    </xf>
    <xf numFmtId="2" fontId="6" fillId="3" borderId="1" xfId="1" applyNumberFormat="1" applyFont="1" applyFill="1" applyBorder="1" applyAlignment="1">
      <alignment horizontal="right" vertical="center" wrapText="1"/>
    </xf>
    <xf numFmtId="175" fontId="4" fillId="4" borderId="1" xfId="0" applyNumberFormat="1" applyFont="1" applyFill="1" applyBorder="1" applyAlignment="1">
      <alignment horizontal="right" vertical="center" wrapText="1"/>
    </xf>
    <xf numFmtId="4" fontId="16" fillId="3" borderId="1" xfId="0" applyNumberFormat="1" applyFont="1" applyFill="1" applyBorder="1" applyAlignment="1">
      <alignment horizontal="right" vertical="center" wrapText="1"/>
    </xf>
    <xf numFmtId="4" fontId="16" fillId="4" borderId="1" xfId="0" applyNumberFormat="1" applyFont="1" applyFill="1" applyBorder="1" applyAlignment="1">
      <alignment horizontal="right" vertical="center" wrapText="1"/>
    </xf>
    <xf numFmtId="176" fontId="12" fillId="0" borderId="1" xfId="0" applyNumberFormat="1" applyFont="1" applyBorder="1" applyAlignment="1">
      <alignment horizontal="right" vertical="center" wrapText="1"/>
    </xf>
    <xf numFmtId="175" fontId="4" fillId="3" borderId="1" xfId="0" applyNumberFormat="1" applyFont="1" applyFill="1" applyBorder="1" applyAlignment="1">
      <alignment horizontal="right" vertical="center" wrapText="1"/>
    </xf>
    <xf numFmtId="170" fontId="6" fillId="0" borderId="1" xfId="0" applyNumberFormat="1" applyFont="1" applyBorder="1" applyAlignment="1">
      <alignment horizontal="right" vertical="center" wrapText="1"/>
    </xf>
    <xf numFmtId="176" fontId="12" fillId="3" borderId="1" xfId="0" applyNumberFormat="1" applyFont="1" applyFill="1" applyBorder="1" applyAlignment="1">
      <alignment horizontal="right" vertical="center" wrapText="1"/>
    </xf>
    <xf numFmtId="4" fontId="12" fillId="4" borderId="1" xfId="0" applyNumberFormat="1" applyFont="1" applyFill="1" applyBorder="1" applyAlignment="1">
      <alignment horizontal="right" vertical="center" wrapText="1"/>
    </xf>
    <xf numFmtId="170" fontId="6" fillId="4" borderId="1" xfId="0" applyNumberFormat="1" applyFont="1" applyFill="1" applyBorder="1" applyAlignment="1">
      <alignment horizontal="right" vertical="center" wrapText="1"/>
    </xf>
    <xf numFmtId="2" fontId="12" fillId="3" borderId="1" xfId="0" applyNumberFormat="1" applyFont="1" applyFill="1" applyBorder="1" applyAlignment="1">
      <alignment horizontal="right" vertical="center" wrapText="1"/>
    </xf>
    <xf numFmtId="176" fontId="12" fillId="4" borderId="1" xfId="0" applyNumberFormat="1" applyFont="1" applyFill="1" applyBorder="1" applyAlignment="1">
      <alignment horizontal="right" vertical="center" wrapText="1"/>
    </xf>
    <xf numFmtId="4" fontId="35" fillId="8" borderId="0" xfId="0" applyNumberFormat="1" applyFont="1" applyFill="1" applyAlignment="1">
      <alignment horizontal="right"/>
    </xf>
    <xf numFmtId="3" fontId="37" fillId="4" borderId="1" xfId="0" applyNumberFormat="1" applyFont="1" applyFill="1" applyBorder="1" applyAlignment="1">
      <alignment horizontal="right" vertical="center" wrapText="1"/>
    </xf>
    <xf numFmtId="0" fontId="36" fillId="4" borderId="1" xfId="0" applyFont="1" applyFill="1" applyBorder="1" applyAlignment="1">
      <alignment horizontal="left" vertical="top" wrapText="1"/>
    </xf>
    <xf numFmtId="0" fontId="38" fillId="0" borderId="1" xfId="0" applyFont="1" applyBorder="1" applyAlignment="1">
      <alignment horizontal="left" vertical="top" wrapText="1"/>
    </xf>
    <xf numFmtId="4" fontId="40" fillId="0" borderId="1" xfId="0" applyNumberFormat="1" applyFont="1" applyBorder="1" applyAlignment="1">
      <alignment horizontal="right" vertical="center" wrapText="1"/>
    </xf>
    <xf numFmtId="4" fontId="40" fillId="9" borderId="1" xfId="0" applyNumberFormat="1" applyFont="1" applyFill="1" applyBorder="1" applyAlignment="1">
      <alignment horizontal="right" vertical="center" wrapText="1"/>
    </xf>
    <xf numFmtId="164" fontId="40" fillId="9" borderId="1" xfId="1" applyFont="1" applyFill="1" applyBorder="1" applyAlignment="1">
      <alignment horizontal="right"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165" fontId="3" fillId="0" borderId="0" xfId="0" applyNumberFormat="1" applyFont="1" applyAlignment="1">
      <alignment vertical="top" wrapText="1"/>
    </xf>
    <xf numFmtId="49" fontId="17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6" fillId="6" borderId="1" xfId="0" applyFont="1" applyFill="1" applyBorder="1" applyAlignment="1">
      <alignment horizontal="right" vertical="center" wrapText="1"/>
    </xf>
    <xf numFmtId="164" fontId="6" fillId="6" borderId="1" xfId="1" applyFont="1" applyFill="1" applyBorder="1" applyAlignment="1">
      <alignment horizontal="right" vertical="center" wrapText="1"/>
    </xf>
    <xf numFmtId="175" fontId="32" fillId="8" borderId="1" xfId="0" applyNumberFormat="1" applyFont="1" applyFill="1" applyBorder="1" applyAlignment="1">
      <alignment horizontal="right" vertical="center" wrapText="1"/>
    </xf>
    <xf numFmtId="2" fontId="4" fillId="8" borderId="1" xfId="0" applyNumberFormat="1" applyFont="1" applyFill="1" applyBorder="1" applyAlignment="1">
      <alignment horizontal="right" vertical="center" wrapText="1"/>
    </xf>
    <xf numFmtId="0" fontId="41" fillId="0" borderId="0" xfId="0" applyFont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4" fontId="4" fillId="8" borderId="2" xfId="0" applyNumberFormat="1" applyFont="1" applyFill="1" applyBorder="1" applyAlignment="1">
      <alignment horizontal="center" vertical="center" wrapText="1"/>
    </xf>
    <xf numFmtId="4" fontId="4" fillId="8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43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165" fontId="3" fillId="0" borderId="0" xfId="0" applyNumberFormat="1" applyFont="1" applyAlignment="1">
      <alignment horizontal="left" vertical="top" wrapText="1" indent="1"/>
    </xf>
    <xf numFmtId="0" fontId="45" fillId="0" borderId="0" xfId="0" applyFont="1" applyAlignment="1">
      <alignment horizontal="left" vertical="top" wrapText="1" indent="1"/>
    </xf>
    <xf numFmtId="0" fontId="42" fillId="0" borderId="0" xfId="0" applyFont="1" applyAlignment="1">
      <alignment horizontal="center" vertical="top" wrapText="1"/>
    </xf>
    <xf numFmtId="166" fontId="4" fillId="0" borderId="0" xfId="0" applyNumberFormat="1" applyFont="1" applyAlignment="1">
      <alignment horizontal="left" vertical="top" wrapText="1" indent="2"/>
    </xf>
    <xf numFmtId="0" fontId="5" fillId="0" borderId="0" xfId="0" applyFont="1" applyAlignment="1">
      <alignment horizontal="left" vertical="center" wrapText="1" indent="3"/>
    </xf>
    <xf numFmtId="0" fontId="4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 indent="1"/>
    </xf>
    <xf numFmtId="167" fontId="4" fillId="2" borderId="1" xfId="0" applyNumberFormat="1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top" wrapText="1"/>
    </xf>
    <xf numFmtId="3" fontId="6" fillId="3" borderId="1" xfId="0" applyNumberFormat="1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8" fillId="0" borderId="1" xfId="0" applyFont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" fontId="12" fillId="3" borderId="1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top" wrapText="1"/>
    </xf>
    <xf numFmtId="3" fontId="6" fillId="3" borderId="2" xfId="0" applyNumberFormat="1" applyFont="1" applyFill="1" applyBorder="1" applyAlignment="1">
      <alignment horizontal="right" vertical="center" wrapText="1"/>
    </xf>
    <xf numFmtId="3" fontId="6" fillId="3" borderId="3" xfId="0" applyNumberFormat="1" applyFont="1" applyFill="1" applyBorder="1" applyAlignment="1">
      <alignment horizontal="right" vertical="center" wrapText="1"/>
    </xf>
    <xf numFmtId="0" fontId="3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40" fillId="9" borderId="2" xfId="0" applyNumberFormat="1" applyFont="1" applyFill="1" applyBorder="1" applyAlignment="1">
      <alignment horizontal="center" vertical="center" wrapText="1"/>
    </xf>
    <xf numFmtId="2" fontId="40" fillId="9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67" fontId="4" fillId="3" borderId="1" xfId="0" applyNumberFormat="1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167" fontId="6" fillId="3" borderId="1" xfId="0" applyNumberFormat="1" applyFont="1" applyFill="1" applyBorder="1" applyAlignment="1">
      <alignment horizontal="right" vertical="center" wrapText="1"/>
    </xf>
    <xf numFmtId="3" fontId="14" fillId="3" borderId="1" xfId="0" applyNumberFormat="1" applyFont="1" applyFill="1" applyBorder="1" applyAlignment="1">
      <alignment horizontal="right" vertical="center" wrapText="1"/>
    </xf>
    <xf numFmtId="3" fontId="9" fillId="3" borderId="1" xfId="0" applyNumberFormat="1" applyFont="1" applyFill="1" applyBorder="1" applyAlignment="1">
      <alignment horizontal="right" vertical="top" wrapText="1"/>
    </xf>
    <xf numFmtId="3" fontId="12" fillId="3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indent="2"/>
    </xf>
    <xf numFmtId="173" fontId="17" fillId="0" borderId="0" xfId="0" applyNumberFormat="1" applyFont="1" applyAlignment="1">
      <alignment horizontal="left" vertical="top" wrapText="1" indent="2"/>
    </xf>
    <xf numFmtId="164" fontId="6" fillId="6" borderId="1" xfId="1" applyFont="1" applyFill="1" applyBorder="1" applyAlignment="1">
      <alignment horizontal="right" vertical="center" wrapText="1"/>
    </xf>
    <xf numFmtId="164" fontId="0" fillId="6" borderId="1" xfId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 indent="1"/>
    </xf>
    <xf numFmtId="0" fontId="0" fillId="0" borderId="1" xfId="0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 indent="4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261620</xdr:colOff>
      <xdr:row>143</xdr:row>
      <xdr:rowOff>12700</xdr:rowOff>
    </xdr:from>
    <xdr:ext cx="358775" cy="43180"/>
    <xdr:pic>
      <xdr:nvPicPr>
        <xdr:cNvPr id="2" name="image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8715" y="25215850"/>
          <a:ext cx="358775" cy="43180"/>
        </a:xfrm>
        <a:prstGeom prst="rect">
          <a:avLst/>
        </a:prstGeom>
      </xdr:spPr>
    </xdr:pic>
    <xdr:clientData/>
  </xdr:oneCellAnchor>
  <xdr:twoCellAnchor editAs="oneCell">
    <xdr:from>
      <xdr:col>12</xdr:col>
      <xdr:colOff>476251</xdr:colOff>
      <xdr:row>135</xdr:row>
      <xdr:rowOff>247651</xdr:rowOff>
    </xdr:from>
    <xdr:to>
      <xdr:col>15</xdr:col>
      <xdr:colOff>200025</xdr:colOff>
      <xdr:row>141</xdr:row>
      <xdr:rowOff>149773</xdr:rowOff>
    </xdr:to>
    <xdr:pic>
      <xdr:nvPicPr>
        <xdr:cNvPr id="4" name="Imagine 3">
          <a:extLst>
            <a:ext uri="{FF2B5EF4-FFF2-40B4-BE49-F238E27FC236}">
              <a16:creationId xmlns:a16="http://schemas.microsoft.com/office/drawing/2014/main" id="{3C870BD1-2395-01A8-414F-27DF992D9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1" y="23698201"/>
          <a:ext cx="1733549" cy="1673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4"/>
  <sheetViews>
    <sheetView tabSelected="1" topLeftCell="F1" zoomScale="178" zoomScaleNormal="178" workbookViewId="0">
      <selection activeCell="P51" sqref="P51"/>
    </sheetView>
  </sheetViews>
  <sheetFormatPr defaultColWidth="9" defaultRowHeight="14.25"/>
  <cols>
    <col min="1" max="1" width="4.5" customWidth="1"/>
    <col min="2" max="2" width="3.375" customWidth="1"/>
    <col min="3" max="3" width="30.5" customWidth="1"/>
    <col min="4" max="4" width="7.875" customWidth="1"/>
    <col min="5" max="5" width="7.5" customWidth="1"/>
    <col min="6" max="7" width="7.875" customWidth="1"/>
    <col min="8" max="8" width="8" customWidth="1"/>
    <col min="9" max="10" width="4.5" customWidth="1"/>
    <col min="11" max="11" width="8.125" customWidth="1"/>
    <col min="12" max="12" width="9.375" customWidth="1"/>
    <col min="13" max="14" width="7.625" customWidth="1"/>
    <col min="15" max="15" width="11.125" customWidth="1"/>
    <col min="16" max="16" width="8.375" customWidth="1"/>
  </cols>
  <sheetData>
    <row r="1" spans="1:16" ht="18.75" customHeight="1">
      <c r="B1" s="159"/>
      <c r="C1" s="159" t="s">
        <v>0</v>
      </c>
      <c r="H1" s="166" t="s">
        <v>244</v>
      </c>
      <c r="I1" s="166"/>
      <c r="J1" s="166"/>
      <c r="K1" s="166"/>
      <c r="L1" s="166"/>
      <c r="M1" s="166"/>
      <c r="N1" s="166"/>
      <c r="O1" s="166"/>
      <c r="P1" s="166"/>
    </row>
    <row r="2" spans="1:16" ht="38.25" customHeight="1">
      <c r="A2" s="160" t="s">
        <v>1</v>
      </c>
      <c r="B2" s="159"/>
      <c r="C2" s="159" t="s">
        <v>0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</row>
    <row r="3" spans="1:16" ht="13.5" customHeight="1">
      <c r="A3" s="161" t="s">
        <v>2</v>
      </c>
      <c r="B3" s="159"/>
      <c r="C3" s="159" t="s">
        <v>0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</row>
    <row r="4" spans="1:16" ht="18.75" customHeight="1">
      <c r="A4" s="162" t="s">
        <v>242</v>
      </c>
      <c r="B4" s="163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6" ht="12.75" customHeight="1">
      <c r="A5" s="159"/>
      <c r="B5" s="159"/>
      <c r="C5" s="159" t="s">
        <v>0</v>
      </c>
      <c r="D5" s="159"/>
      <c r="E5" s="159"/>
      <c r="F5" s="159"/>
      <c r="G5" s="164"/>
      <c r="H5" s="159"/>
      <c r="I5" s="159"/>
      <c r="J5" s="159"/>
      <c r="K5" s="159"/>
      <c r="L5" s="159"/>
      <c r="M5" s="159"/>
      <c r="N5" s="159"/>
      <c r="O5" s="159"/>
      <c r="P5" s="159"/>
    </row>
    <row r="6" spans="1:16" ht="16.5" customHeight="1">
      <c r="A6" s="159"/>
      <c r="B6" s="159"/>
      <c r="C6" s="159" t="s">
        <v>0</v>
      </c>
      <c r="D6" s="159"/>
      <c r="E6" s="165" t="s">
        <v>243</v>
      </c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</row>
    <row r="7" spans="1:16" ht="8.25" customHeight="1">
      <c r="A7" s="159"/>
      <c r="B7" s="159"/>
      <c r="C7" s="159" t="s">
        <v>0</v>
      </c>
      <c r="D7" s="159"/>
      <c r="E7" s="167" t="s">
        <v>3</v>
      </c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</row>
    <row r="8" spans="1:16" ht="12.75" customHeight="1">
      <c r="B8" s="168" t="s">
        <v>4</v>
      </c>
      <c r="C8" s="168" t="s">
        <v>0</v>
      </c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</row>
    <row r="9" spans="1:16" ht="16.5" customHeight="1">
      <c r="A9" s="169" t="s">
        <v>5</v>
      </c>
      <c r="B9" s="169" t="s">
        <v>6</v>
      </c>
      <c r="C9" s="169" t="s">
        <v>0</v>
      </c>
      <c r="D9" s="2" t="s">
        <v>7</v>
      </c>
      <c r="E9" s="3" t="s">
        <v>8</v>
      </c>
      <c r="F9" s="4" t="s">
        <v>9</v>
      </c>
      <c r="G9" s="5" t="s">
        <v>10</v>
      </c>
      <c r="H9" s="2" t="s">
        <v>11</v>
      </c>
      <c r="I9" s="169" t="s">
        <v>12</v>
      </c>
      <c r="J9" s="170"/>
      <c r="K9" s="6" t="s">
        <v>9</v>
      </c>
      <c r="L9" s="3" t="s">
        <v>13</v>
      </c>
      <c r="M9" s="5" t="s">
        <v>14</v>
      </c>
      <c r="N9" s="1" t="s">
        <v>12</v>
      </c>
      <c r="O9" s="7" t="s">
        <v>9</v>
      </c>
      <c r="P9" s="2" t="s">
        <v>15</v>
      </c>
    </row>
    <row r="10" spans="1:16" ht="12.2" customHeight="1">
      <c r="A10" s="170"/>
      <c r="B10" s="170"/>
      <c r="C10" s="170" t="s">
        <v>0</v>
      </c>
      <c r="D10" s="8" t="s">
        <v>16</v>
      </c>
      <c r="E10" s="3" t="s">
        <v>16</v>
      </c>
      <c r="F10" s="9"/>
      <c r="G10" s="8" t="s">
        <v>16</v>
      </c>
      <c r="H10" s="8" t="s">
        <v>16</v>
      </c>
      <c r="I10" s="171" t="s">
        <v>16</v>
      </c>
      <c r="J10" s="170"/>
      <c r="K10" s="9"/>
      <c r="L10" s="3" t="s">
        <v>16</v>
      </c>
      <c r="M10" s="8" t="s">
        <v>16</v>
      </c>
      <c r="N10" s="8" t="s">
        <v>16</v>
      </c>
      <c r="O10" s="9"/>
      <c r="P10" s="8" t="s">
        <v>16</v>
      </c>
    </row>
    <row r="11" spans="1:16" ht="9.75" customHeight="1">
      <c r="A11" s="10">
        <v>1</v>
      </c>
      <c r="B11" s="172">
        <v>2</v>
      </c>
      <c r="C11" s="172">
        <v>2</v>
      </c>
      <c r="D11" s="11">
        <v>3</v>
      </c>
      <c r="E11" s="10">
        <v>4</v>
      </c>
      <c r="F11" s="9"/>
      <c r="G11" s="11">
        <v>5</v>
      </c>
      <c r="H11" s="11">
        <v>6</v>
      </c>
      <c r="I11" s="173">
        <v>7</v>
      </c>
      <c r="J11" s="170"/>
      <c r="K11" s="9"/>
      <c r="L11" s="10">
        <v>8</v>
      </c>
      <c r="M11" s="11">
        <v>9</v>
      </c>
      <c r="N11" s="11">
        <v>10</v>
      </c>
      <c r="O11" s="9"/>
      <c r="P11" s="11">
        <v>11</v>
      </c>
    </row>
    <row r="12" spans="1:16" ht="8.25" customHeight="1">
      <c r="A12" s="174" t="s">
        <v>17</v>
      </c>
      <c r="B12" s="175"/>
      <c r="C12" s="175" t="s">
        <v>0</v>
      </c>
      <c r="D12" s="12"/>
      <c r="E12" s="12"/>
      <c r="F12" s="12"/>
      <c r="G12" s="12"/>
      <c r="H12" s="13"/>
      <c r="I12" s="176"/>
      <c r="J12" s="176"/>
      <c r="K12" s="13"/>
      <c r="L12" s="13"/>
      <c r="M12" s="14"/>
      <c r="N12" s="14"/>
      <c r="O12" s="14"/>
      <c r="P12" s="14"/>
    </row>
    <row r="13" spans="1:16" ht="9.75" customHeight="1">
      <c r="A13" s="174" t="s">
        <v>18</v>
      </c>
      <c r="B13" s="175"/>
      <c r="C13" s="175" t="s">
        <v>0</v>
      </c>
      <c r="D13" s="12"/>
      <c r="E13" s="12"/>
      <c r="F13" s="12"/>
      <c r="G13" s="12"/>
      <c r="H13" s="13"/>
      <c r="I13" s="176"/>
      <c r="J13" s="176"/>
      <c r="K13" s="13"/>
      <c r="L13" s="13"/>
      <c r="M13" s="14"/>
      <c r="N13" s="14"/>
      <c r="O13" s="14"/>
      <c r="P13" s="14"/>
    </row>
    <row r="14" spans="1:16" ht="12.75" customHeight="1">
      <c r="A14" s="15">
        <v>1.1000000000000001</v>
      </c>
      <c r="B14" s="177" t="s">
        <v>19</v>
      </c>
      <c r="C14" s="177" t="s">
        <v>0</v>
      </c>
      <c r="D14" s="17">
        <v>0</v>
      </c>
      <c r="E14" s="17">
        <v>0</v>
      </c>
      <c r="F14" s="12"/>
      <c r="G14" s="17">
        <v>0</v>
      </c>
      <c r="H14" s="18">
        <v>0</v>
      </c>
      <c r="I14" s="178">
        <v>0</v>
      </c>
      <c r="J14" s="179"/>
      <c r="K14" s="13"/>
      <c r="L14" s="18">
        <v>0</v>
      </c>
      <c r="M14" s="19">
        <v>0</v>
      </c>
      <c r="N14" s="19">
        <v>0</v>
      </c>
      <c r="O14" s="14"/>
      <c r="P14" s="19">
        <v>0</v>
      </c>
    </row>
    <row r="15" spans="1:16" ht="12.75" customHeight="1">
      <c r="A15" s="15">
        <v>1.2</v>
      </c>
      <c r="B15" s="177" t="s">
        <v>20</v>
      </c>
      <c r="C15" s="177" t="s">
        <v>0</v>
      </c>
      <c r="D15" s="17">
        <v>0</v>
      </c>
      <c r="E15" s="17">
        <v>0</v>
      </c>
      <c r="F15" s="12"/>
      <c r="G15" s="17">
        <v>0</v>
      </c>
      <c r="H15" s="18">
        <v>0</v>
      </c>
      <c r="I15" s="178">
        <v>0</v>
      </c>
      <c r="J15" s="179"/>
      <c r="K15" s="13"/>
      <c r="L15" s="18">
        <v>0</v>
      </c>
      <c r="M15" s="19">
        <v>0</v>
      </c>
      <c r="N15" s="19">
        <v>0</v>
      </c>
      <c r="O15" s="14"/>
      <c r="P15" s="19">
        <v>0</v>
      </c>
    </row>
    <row r="16" spans="1:16" ht="12.75" customHeight="1">
      <c r="A16" s="15">
        <v>1.3</v>
      </c>
      <c r="B16" s="177" t="s">
        <v>21</v>
      </c>
      <c r="C16" s="177" t="s">
        <v>0</v>
      </c>
      <c r="D16" s="17">
        <v>0</v>
      </c>
      <c r="E16" s="17">
        <v>0</v>
      </c>
      <c r="F16" s="12"/>
      <c r="G16" s="17">
        <v>0</v>
      </c>
      <c r="H16" s="18">
        <v>0</v>
      </c>
      <c r="I16" s="178">
        <v>0</v>
      </c>
      <c r="J16" s="179"/>
      <c r="K16" s="13"/>
      <c r="L16" s="18">
        <v>0</v>
      </c>
      <c r="M16" s="19">
        <v>0</v>
      </c>
      <c r="N16" s="19">
        <v>0</v>
      </c>
      <c r="O16" s="14"/>
      <c r="P16" s="19">
        <v>0</v>
      </c>
    </row>
    <row r="17" spans="1:16" ht="12.75" customHeight="1">
      <c r="A17" s="20">
        <v>1.4</v>
      </c>
      <c r="B17" s="180" t="s">
        <v>22</v>
      </c>
      <c r="C17" s="180" t="s">
        <v>0</v>
      </c>
      <c r="D17" s="21">
        <v>0</v>
      </c>
      <c r="E17" s="21">
        <v>0</v>
      </c>
      <c r="F17" s="12"/>
      <c r="G17" s="21">
        <v>0</v>
      </c>
      <c r="H17" s="22">
        <v>0</v>
      </c>
      <c r="I17" s="181">
        <v>0</v>
      </c>
      <c r="J17" s="182"/>
      <c r="K17" s="13"/>
      <c r="L17" s="22">
        <v>0</v>
      </c>
      <c r="M17" s="23">
        <v>0</v>
      </c>
      <c r="N17" s="23">
        <v>0</v>
      </c>
      <c r="O17" s="14"/>
      <c r="P17" s="23">
        <v>0</v>
      </c>
    </row>
    <row r="18" spans="1:16" ht="12.75" customHeight="1">
      <c r="A18" s="174" t="s">
        <v>23</v>
      </c>
      <c r="B18" s="175"/>
      <c r="C18" s="175" t="s">
        <v>0</v>
      </c>
      <c r="D18" s="24">
        <v>0</v>
      </c>
      <c r="E18" s="17">
        <v>0</v>
      </c>
      <c r="F18" s="12"/>
      <c r="G18" s="17">
        <v>0</v>
      </c>
      <c r="H18" s="25">
        <v>0</v>
      </c>
      <c r="I18" s="178">
        <v>0</v>
      </c>
      <c r="J18" s="179"/>
      <c r="K18" s="13"/>
      <c r="L18" s="18">
        <v>0</v>
      </c>
      <c r="M18" s="26">
        <v>0</v>
      </c>
      <c r="N18" s="19">
        <v>0</v>
      </c>
      <c r="O18" s="14"/>
      <c r="P18" s="19">
        <v>0</v>
      </c>
    </row>
    <row r="19" spans="1:16" ht="9.75" customHeight="1">
      <c r="A19" s="174" t="s">
        <v>24</v>
      </c>
      <c r="B19" s="175"/>
      <c r="C19" s="175" t="s">
        <v>0</v>
      </c>
      <c r="D19" s="12"/>
      <c r="E19" s="12"/>
      <c r="F19" s="12"/>
      <c r="G19" s="12"/>
      <c r="H19" s="13"/>
      <c r="I19" s="176"/>
      <c r="J19" s="176"/>
      <c r="K19" s="13"/>
      <c r="L19" s="13"/>
      <c r="M19" s="14"/>
      <c r="N19" s="14"/>
      <c r="O19" s="14"/>
      <c r="P19" s="14"/>
    </row>
    <row r="20" spans="1:16" ht="9.75" customHeight="1">
      <c r="A20" s="174" t="s">
        <v>25</v>
      </c>
      <c r="B20" s="175"/>
      <c r="C20" s="175" t="s">
        <v>0</v>
      </c>
      <c r="D20" s="12"/>
      <c r="E20" s="12"/>
      <c r="F20" s="12"/>
      <c r="G20" s="12"/>
      <c r="H20" s="13"/>
      <c r="I20" s="176"/>
      <c r="J20" s="176"/>
      <c r="K20" s="13"/>
      <c r="L20" s="13"/>
      <c r="M20" s="14"/>
      <c r="N20" s="14"/>
      <c r="O20" s="14"/>
      <c r="P20" s="14"/>
    </row>
    <row r="21" spans="1:16" ht="12.75" customHeight="1">
      <c r="A21" s="27">
        <v>2</v>
      </c>
      <c r="B21" s="183" t="s">
        <v>26</v>
      </c>
      <c r="C21" s="183" t="s">
        <v>0</v>
      </c>
      <c r="D21" s="17">
        <v>0</v>
      </c>
      <c r="E21" s="17">
        <v>0</v>
      </c>
      <c r="F21" s="12"/>
      <c r="G21" s="17">
        <v>0</v>
      </c>
      <c r="H21" s="28">
        <v>0</v>
      </c>
      <c r="I21" s="184">
        <v>0</v>
      </c>
      <c r="J21" s="179"/>
      <c r="K21" s="13"/>
      <c r="L21" s="28">
        <v>0</v>
      </c>
      <c r="M21" s="19">
        <v>0</v>
      </c>
      <c r="N21" s="19">
        <v>0</v>
      </c>
      <c r="O21" s="14"/>
      <c r="P21" s="19">
        <v>0</v>
      </c>
    </row>
    <row r="22" spans="1:16" ht="12.75" customHeight="1">
      <c r="A22" s="174" t="s">
        <v>27</v>
      </c>
      <c r="B22" s="175"/>
      <c r="C22" s="175" t="s">
        <v>0</v>
      </c>
      <c r="D22" s="24">
        <v>0</v>
      </c>
      <c r="E22" s="24">
        <v>0</v>
      </c>
      <c r="F22" s="12"/>
      <c r="G22" s="24">
        <v>0</v>
      </c>
      <c r="H22" s="25">
        <v>0</v>
      </c>
      <c r="I22" s="185">
        <v>0</v>
      </c>
      <c r="J22" s="179"/>
      <c r="K22" s="13"/>
      <c r="L22" s="25">
        <v>0</v>
      </c>
      <c r="M22" s="19">
        <v>0</v>
      </c>
      <c r="N22" s="19">
        <v>0</v>
      </c>
      <c r="O22" s="14"/>
      <c r="P22" s="19">
        <v>0</v>
      </c>
    </row>
    <row r="23" spans="1:16" ht="9.75" customHeight="1">
      <c r="A23" s="174" t="s">
        <v>28</v>
      </c>
      <c r="B23" s="175"/>
      <c r="C23" s="175" t="s">
        <v>0</v>
      </c>
      <c r="D23" s="12"/>
      <c r="E23" s="12"/>
      <c r="F23" s="12"/>
      <c r="G23" s="12"/>
      <c r="H23" s="13"/>
      <c r="I23" s="176"/>
      <c r="J23" s="176"/>
      <c r="K23" s="13"/>
      <c r="L23" s="13"/>
      <c r="M23" s="14"/>
      <c r="N23" s="14"/>
      <c r="O23" s="14"/>
      <c r="P23" s="14"/>
    </row>
    <row r="24" spans="1:16" ht="9.75" customHeight="1">
      <c r="A24" s="174" t="s">
        <v>29</v>
      </c>
      <c r="B24" s="175"/>
      <c r="C24" s="175" t="s">
        <v>0</v>
      </c>
      <c r="D24" s="12"/>
      <c r="E24" s="12"/>
      <c r="F24" s="12"/>
      <c r="G24" s="12"/>
      <c r="H24" s="13"/>
      <c r="I24" s="176"/>
      <c r="J24" s="176"/>
      <c r="K24" s="13"/>
      <c r="L24" s="13"/>
      <c r="M24" s="14"/>
      <c r="N24" s="14"/>
      <c r="O24" s="14"/>
      <c r="P24" s="14"/>
    </row>
    <row r="25" spans="1:16" ht="12.75" customHeight="1">
      <c r="A25" s="15">
        <v>3.1</v>
      </c>
      <c r="B25" s="186" t="s">
        <v>30</v>
      </c>
      <c r="C25" s="186" t="s">
        <v>0</v>
      </c>
      <c r="D25" s="95"/>
      <c r="E25" s="24">
        <v>0</v>
      </c>
      <c r="F25" s="12"/>
      <c r="G25" s="95"/>
      <c r="H25" s="25">
        <v>0</v>
      </c>
      <c r="I25" s="185">
        <v>0</v>
      </c>
      <c r="J25" s="179"/>
      <c r="K25" s="13"/>
      <c r="L25" s="25">
        <v>0</v>
      </c>
      <c r="M25" s="97"/>
      <c r="N25" s="26">
        <v>0</v>
      </c>
      <c r="O25" s="14"/>
      <c r="P25" s="97"/>
    </row>
    <row r="26" spans="1:16" ht="14.25" customHeight="1">
      <c r="A26" s="12"/>
      <c r="B26" s="187" t="s">
        <v>31</v>
      </c>
      <c r="C26" s="187" t="s">
        <v>0</v>
      </c>
      <c r="D26" s="96"/>
      <c r="E26" s="17">
        <v>0</v>
      </c>
      <c r="F26" s="12"/>
      <c r="G26" s="96"/>
      <c r="H26" s="18">
        <v>0</v>
      </c>
      <c r="I26" s="178">
        <v>0</v>
      </c>
      <c r="J26" s="179"/>
      <c r="K26" s="13"/>
      <c r="L26" s="18">
        <v>0</v>
      </c>
      <c r="M26" s="89"/>
      <c r="N26" s="19">
        <v>0</v>
      </c>
      <c r="O26" s="14"/>
      <c r="P26" s="89"/>
    </row>
    <row r="27" spans="1:16" ht="12.75" customHeight="1">
      <c r="A27" s="12"/>
      <c r="B27" s="188" t="s">
        <v>32</v>
      </c>
      <c r="C27" s="188" t="s">
        <v>0</v>
      </c>
      <c r="D27" s="30">
        <v>0</v>
      </c>
      <c r="E27" s="17">
        <v>0</v>
      </c>
      <c r="F27" s="12"/>
      <c r="G27" s="17">
        <v>0</v>
      </c>
      <c r="H27" s="31">
        <v>0</v>
      </c>
      <c r="I27" s="178">
        <v>0</v>
      </c>
      <c r="J27" s="179"/>
      <c r="K27" s="13"/>
      <c r="L27" s="18">
        <v>0</v>
      </c>
      <c r="M27" s="32">
        <v>0</v>
      </c>
      <c r="N27" s="19">
        <v>0</v>
      </c>
      <c r="O27" s="14"/>
      <c r="P27" s="19">
        <v>0</v>
      </c>
    </row>
    <row r="28" spans="1:16" ht="12.75" customHeight="1">
      <c r="A28" s="12"/>
      <c r="B28" s="188" t="s">
        <v>33</v>
      </c>
      <c r="C28" s="188" t="s">
        <v>0</v>
      </c>
      <c r="D28" s="17">
        <v>0</v>
      </c>
      <c r="E28" s="17">
        <v>0</v>
      </c>
      <c r="F28" s="12"/>
      <c r="G28" s="17">
        <v>0</v>
      </c>
      <c r="H28" s="18">
        <v>0</v>
      </c>
      <c r="I28" s="178">
        <v>0</v>
      </c>
      <c r="J28" s="179"/>
      <c r="K28" s="13"/>
      <c r="L28" s="18">
        <v>0</v>
      </c>
      <c r="M28" s="19">
        <v>0</v>
      </c>
      <c r="N28" s="19">
        <v>0</v>
      </c>
      <c r="O28" s="14"/>
      <c r="P28" s="19">
        <v>0</v>
      </c>
    </row>
    <row r="29" spans="1:16" ht="12.75" customHeight="1">
      <c r="A29" s="33">
        <v>3.2</v>
      </c>
      <c r="B29" s="177" t="s">
        <v>34</v>
      </c>
      <c r="C29" s="177" t="s">
        <v>0</v>
      </c>
      <c r="D29" s="24">
        <v>0</v>
      </c>
      <c r="E29" s="24">
        <v>0</v>
      </c>
      <c r="F29" s="12"/>
      <c r="G29" s="24">
        <v>0</v>
      </c>
      <c r="H29" s="25">
        <v>0</v>
      </c>
      <c r="I29" s="185">
        <v>0</v>
      </c>
      <c r="J29" s="179"/>
      <c r="K29" s="13"/>
      <c r="L29" s="25">
        <v>0</v>
      </c>
      <c r="M29" s="26">
        <v>0</v>
      </c>
      <c r="N29" s="19">
        <v>0</v>
      </c>
      <c r="O29" s="14"/>
      <c r="P29" s="19">
        <v>0</v>
      </c>
    </row>
    <row r="30" spans="1:16" ht="12.75" customHeight="1">
      <c r="A30" s="12"/>
      <c r="B30" s="177" t="s">
        <v>35</v>
      </c>
      <c r="C30" s="177" t="s">
        <v>0</v>
      </c>
      <c r="D30" s="24">
        <v>0</v>
      </c>
      <c r="E30" s="17">
        <v>0</v>
      </c>
      <c r="F30" s="12"/>
      <c r="G30" s="17">
        <v>0</v>
      </c>
      <c r="H30" s="25">
        <v>0</v>
      </c>
      <c r="I30" s="178">
        <v>0</v>
      </c>
      <c r="J30" s="179"/>
      <c r="K30" s="13"/>
      <c r="L30" s="18">
        <v>0</v>
      </c>
      <c r="M30" s="26">
        <v>0</v>
      </c>
      <c r="N30" s="19">
        <v>0</v>
      </c>
      <c r="O30" s="14"/>
      <c r="P30" s="19">
        <v>0</v>
      </c>
    </row>
    <row r="31" spans="1:16" ht="12.75" customHeight="1">
      <c r="A31" s="12"/>
      <c r="B31" s="177" t="s">
        <v>36</v>
      </c>
      <c r="C31" s="177" t="s">
        <v>0</v>
      </c>
      <c r="D31" s="24">
        <v>0</v>
      </c>
      <c r="E31" s="17">
        <v>0</v>
      </c>
      <c r="F31" s="12"/>
      <c r="G31" s="17">
        <v>0</v>
      </c>
      <c r="H31" s="28">
        <v>0</v>
      </c>
      <c r="I31" s="184">
        <v>0</v>
      </c>
      <c r="J31" s="179"/>
      <c r="K31" s="13"/>
      <c r="L31" s="28">
        <v>0</v>
      </c>
      <c r="M31" s="26">
        <v>0</v>
      </c>
      <c r="N31" s="19">
        <v>0</v>
      </c>
      <c r="O31" s="14"/>
      <c r="P31" s="19">
        <v>0</v>
      </c>
    </row>
    <row r="32" spans="1:16" ht="12.75" customHeight="1">
      <c r="A32" s="33">
        <v>3.3</v>
      </c>
      <c r="B32" s="188" t="s">
        <v>37</v>
      </c>
      <c r="C32" s="188" t="s">
        <v>0</v>
      </c>
      <c r="D32" s="34" t="s">
        <v>38</v>
      </c>
      <c r="E32" s="17">
        <v>0</v>
      </c>
      <c r="F32" s="12"/>
      <c r="G32" s="35" t="s">
        <v>39</v>
      </c>
      <c r="H32" s="36" t="s">
        <v>38</v>
      </c>
      <c r="I32" s="178">
        <v>0</v>
      </c>
      <c r="J32" s="179"/>
      <c r="K32" s="13"/>
      <c r="L32" s="90" t="s">
        <v>40</v>
      </c>
      <c r="M32" s="38">
        <v>0</v>
      </c>
      <c r="N32" s="38">
        <v>0</v>
      </c>
      <c r="O32" s="14"/>
      <c r="P32" s="38">
        <v>0</v>
      </c>
    </row>
    <row r="33" spans="1:16" ht="24.75" customHeight="1">
      <c r="A33" s="33">
        <v>3.4</v>
      </c>
      <c r="B33" s="188" t="s">
        <v>41</v>
      </c>
      <c r="C33" s="188" t="s">
        <v>0</v>
      </c>
      <c r="D33" s="24">
        <v>5213</v>
      </c>
      <c r="E33" s="17">
        <v>0</v>
      </c>
      <c r="F33" s="12"/>
      <c r="G33" s="17">
        <v>5213</v>
      </c>
      <c r="H33" s="18">
        <v>5213</v>
      </c>
      <c r="I33" s="178">
        <v>0</v>
      </c>
      <c r="J33" s="179"/>
      <c r="K33" s="13"/>
      <c r="L33" s="18">
        <v>5213</v>
      </c>
      <c r="M33" s="26">
        <v>0</v>
      </c>
      <c r="N33" s="26">
        <v>0</v>
      </c>
      <c r="O33" s="14"/>
      <c r="P33" s="26">
        <v>0</v>
      </c>
    </row>
    <row r="34" spans="1:16" ht="12.75" customHeight="1">
      <c r="A34" s="33">
        <v>3.5</v>
      </c>
      <c r="B34" s="177" t="s">
        <v>42</v>
      </c>
      <c r="C34" s="177" t="s">
        <v>0</v>
      </c>
      <c r="D34" s="100">
        <v>178079.64</v>
      </c>
      <c r="E34" s="100">
        <v>17046.349999999999</v>
      </c>
      <c r="F34" s="12"/>
      <c r="G34" s="100">
        <v>195125.99</v>
      </c>
      <c r="H34" s="101">
        <v>178079.64</v>
      </c>
      <c r="I34" s="189">
        <v>17046.349999999999</v>
      </c>
      <c r="J34" s="179"/>
      <c r="K34" s="13"/>
      <c r="L34" s="101">
        <v>195125.99</v>
      </c>
      <c r="M34" s="26">
        <v>0</v>
      </c>
      <c r="N34" s="19">
        <v>0</v>
      </c>
      <c r="O34" s="14"/>
      <c r="P34" s="19">
        <v>0</v>
      </c>
    </row>
    <row r="35" spans="1:16" ht="12.75" customHeight="1">
      <c r="A35" s="12"/>
      <c r="B35" s="190" t="s">
        <v>43</v>
      </c>
      <c r="C35" s="190" t="s">
        <v>0</v>
      </c>
      <c r="D35" s="17">
        <v>0</v>
      </c>
      <c r="E35" s="17">
        <v>0</v>
      </c>
      <c r="F35" s="12"/>
      <c r="G35" s="17">
        <v>0</v>
      </c>
      <c r="H35" s="18">
        <v>0</v>
      </c>
      <c r="I35" s="178">
        <v>0</v>
      </c>
      <c r="J35" s="179"/>
      <c r="K35" s="13"/>
      <c r="L35" s="18">
        <v>0</v>
      </c>
      <c r="M35" s="19">
        <v>0</v>
      </c>
      <c r="N35" s="19">
        <v>0</v>
      </c>
      <c r="O35" s="14"/>
      <c r="P35" s="19">
        <v>0</v>
      </c>
    </row>
    <row r="36" spans="1:16" ht="12.75" customHeight="1">
      <c r="A36" s="12"/>
      <c r="B36" s="190" t="s">
        <v>44</v>
      </c>
      <c r="C36" s="190" t="s">
        <v>0</v>
      </c>
      <c r="D36" s="41">
        <v>0</v>
      </c>
      <c r="E36" s="17">
        <v>0</v>
      </c>
      <c r="F36" s="12"/>
      <c r="G36" s="17">
        <v>0</v>
      </c>
      <c r="H36" s="18">
        <v>0</v>
      </c>
      <c r="I36" s="178">
        <v>0</v>
      </c>
      <c r="J36" s="179"/>
      <c r="K36" s="13"/>
      <c r="L36" s="18">
        <v>0</v>
      </c>
      <c r="M36" s="19">
        <v>0</v>
      </c>
      <c r="N36" s="19">
        <v>0</v>
      </c>
      <c r="O36" s="14"/>
      <c r="P36" s="19">
        <v>0</v>
      </c>
    </row>
    <row r="37" spans="1:16" ht="16.5" customHeight="1">
      <c r="A37" s="12"/>
      <c r="B37" s="188" t="s">
        <v>45</v>
      </c>
      <c r="C37" s="188" t="s">
        <v>0</v>
      </c>
      <c r="D37" s="35" t="s">
        <v>46</v>
      </c>
      <c r="E37" s="17">
        <v>0</v>
      </c>
      <c r="F37" s="12"/>
      <c r="G37" s="35" t="s">
        <v>46</v>
      </c>
      <c r="H37" s="87">
        <v>88362</v>
      </c>
      <c r="I37" s="178">
        <v>0</v>
      </c>
      <c r="J37" s="179"/>
      <c r="K37" s="13"/>
      <c r="L37" s="87">
        <v>88362</v>
      </c>
      <c r="M37" s="19">
        <v>0</v>
      </c>
      <c r="N37" s="19">
        <v>0</v>
      </c>
      <c r="O37" s="14"/>
      <c r="P37" s="19">
        <v>0</v>
      </c>
    </row>
    <row r="38" spans="1:16" ht="16.5" customHeight="1">
      <c r="A38" s="12"/>
      <c r="B38" s="188" t="s">
        <v>47</v>
      </c>
      <c r="C38" s="188" t="s">
        <v>0</v>
      </c>
      <c r="D38" s="17">
        <v>0</v>
      </c>
      <c r="E38" s="17">
        <v>0</v>
      </c>
      <c r="F38" s="12"/>
      <c r="G38" s="17">
        <v>0</v>
      </c>
      <c r="H38" s="18">
        <v>0</v>
      </c>
      <c r="I38" s="178">
        <v>0</v>
      </c>
      <c r="J38" s="179"/>
      <c r="K38" s="13"/>
      <c r="L38" s="18">
        <v>0</v>
      </c>
      <c r="M38" s="19">
        <v>0</v>
      </c>
      <c r="N38" s="19">
        <v>0</v>
      </c>
      <c r="O38" s="14"/>
      <c r="P38" s="19">
        <v>0</v>
      </c>
    </row>
    <row r="39" spans="1:16" ht="24.75" customHeight="1">
      <c r="A39" s="12"/>
      <c r="B39" s="188" t="s">
        <v>48</v>
      </c>
      <c r="C39" s="188" t="s">
        <v>0</v>
      </c>
      <c r="D39" s="35"/>
      <c r="E39" s="17"/>
      <c r="F39" s="12"/>
      <c r="G39" s="17"/>
      <c r="H39" s="18"/>
      <c r="I39" s="191"/>
      <c r="J39" s="192"/>
      <c r="K39" s="13"/>
      <c r="L39" s="18"/>
      <c r="M39" s="19">
        <v>0</v>
      </c>
      <c r="N39" s="19">
        <v>0</v>
      </c>
      <c r="O39" s="14"/>
      <c r="P39" s="19">
        <v>0</v>
      </c>
    </row>
    <row r="40" spans="1:16" ht="17.25" customHeight="1">
      <c r="A40" s="12"/>
      <c r="B40" s="193" t="s">
        <v>236</v>
      </c>
      <c r="C40" s="193" t="s">
        <v>0</v>
      </c>
      <c r="D40" s="142">
        <v>89717.64</v>
      </c>
      <c r="E40" s="142">
        <v>17046.349999999999</v>
      </c>
      <c r="F40" s="141"/>
      <c r="G40" s="142">
        <v>106763.99</v>
      </c>
      <c r="H40" s="143">
        <v>89717.64</v>
      </c>
      <c r="I40" s="196">
        <v>17046.349999999999</v>
      </c>
      <c r="J40" s="197"/>
      <c r="K40" s="143"/>
      <c r="L40" s="144">
        <v>106763.99</v>
      </c>
      <c r="M40" s="139">
        <v>0</v>
      </c>
      <c r="N40" s="139">
        <v>0</v>
      </c>
      <c r="O40" s="140"/>
      <c r="P40" s="139">
        <v>0</v>
      </c>
    </row>
    <row r="41" spans="1:16" ht="12.75" customHeight="1">
      <c r="A41" s="33">
        <v>3.6</v>
      </c>
      <c r="B41" s="177" t="s">
        <v>49</v>
      </c>
      <c r="C41" s="177" t="s">
        <v>0</v>
      </c>
      <c r="D41" s="24">
        <v>0</v>
      </c>
      <c r="E41" s="17">
        <v>0</v>
      </c>
      <c r="F41" s="12"/>
      <c r="G41" s="17">
        <v>0</v>
      </c>
      <c r="H41" s="13"/>
      <c r="I41" s="176"/>
      <c r="J41" s="176"/>
      <c r="K41" s="13"/>
      <c r="L41" s="13"/>
      <c r="M41" s="19">
        <v>0</v>
      </c>
      <c r="N41" s="19">
        <v>0</v>
      </c>
      <c r="O41" s="14"/>
      <c r="P41" s="19">
        <v>0</v>
      </c>
    </row>
    <row r="42" spans="1:16" ht="16.149999999999999" customHeight="1">
      <c r="A42" s="42">
        <v>3.7</v>
      </c>
      <c r="B42" s="194" t="s">
        <v>50</v>
      </c>
      <c r="C42" s="195"/>
      <c r="D42" s="24">
        <v>0</v>
      </c>
      <c r="E42" s="12"/>
      <c r="F42" s="12"/>
      <c r="G42" s="24">
        <v>0</v>
      </c>
      <c r="H42" s="25">
        <v>0</v>
      </c>
      <c r="I42" s="185">
        <v>0</v>
      </c>
      <c r="J42" s="179"/>
      <c r="K42" s="13"/>
      <c r="L42" s="25">
        <v>0</v>
      </c>
      <c r="M42" s="26">
        <v>0</v>
      </c>
      <c r="N42" s="26">
        <v>0</v>
      </c>
      <c r="O42" s="14"/>
      <c r="P42" s="26">
        <v>0</v>
      </c>
    </row>
    <row r="43" spans="1:16" ht="12.75" customHeight="1">
      <c r="A43" s="12"/>
      <c r="B43" s="177" t="s">
        <v>51</v>
      </c>
      <c r="C43" s="175"/>
      <c r="D43" s="17">
        <v>0</v>
      </c>
      <c r="E43" s="12"/>
      <c r="F43" s="12"/>
      <c r="G43" s="17">
        <v>0</v>
      </c>
      <c r="H43" s="18">
        <v>0</v>
      </c>
      <c r="I43" s="178">
        <v>0</v>
      </c>
      <c r="J43" s="179"/>
      <c r="K43" s="13"/>
      <c r="L43" s="18">
        <v>0</v>
      </c>
      <c r="M43" s="38">
        <v>0</v>
      </c>
      <c r="N43" s="38">
        <v>0</v>
      </c>
      <c r="O43" s="14"/>
      <c r="P43" s="38">
        <v>0</v>
      </c>
    </row>
    <row r="44" spans="1:16" ht="12.75" customHeight="1">
      <c r="A44" s="12"/>
      <c r="B44" s="177" t="s">
        <v>52</v>
      </c>
      <c r="C44" s="175"/>
      <c r="D44" s="17">
        <v>0</v>
      </c>
      <c r="E44" s="17">
        <v>0</v>
      </c>
      <c r="F44" s="43">
        <v>0</v>
      </c>
      <c r="G44" s="17">
        <v>0</v>
      </c>
      <c r="H44" s="18">
        <v>0</v>
      </c>
      <c r="I44" s="178">
        <v>0</v>
      </c>
      <c r="J44" s="179"/>
      <c r="K44" s="13"/>
      <c r="L44" s="18">
        <v>0</v>
      </c>
      <c r="M44" s="19">
        <v>0</v>
      </c>
      <c r="N44" s="19">
        <v>0</v>
      </c>
      <c r="O44" s="14"/>
      <c r="P44" s="19">
        <v>0</v>
      </c>
    </row>
    <row r="45" spans="1:16" ht="19.5" customHeight="1">
      <c r="A45" s="44">
        <v>3.8</v>
      </c>
      <c r="B45" s="198" t="s">
        <v>53</v>
      </c>
      <c r="C45" s="195"/>
      <c r="D45" s="102">
        <v>30600</v>
      </c>
      <c r="E45" s="45">
        <v>0</v>
      </c>
      <c r="F45" s="102">
        <v>5376</v>
      </c>
      <c r="G45" s="102">
        <v>35976</v>
      </c>
      <c r="H45" s="105">
        <v>30600</v>
      </c>
      <c r="I45" s="199">
        <v>0</v>
      </c>
      <c r="J45" s="182"/>
      <c r="K45" s="105">
        <v>5376</v>
      </c>
      <c r="L45" s="105">
        <v>35976</v>
      </c>
      <c r="M45" s="23">
        <v>0</v>
      </c>
      <c r="N45" s="23">
        <v>0</v>
      </c>
      <c r="O45" s="14"/>
      <c r="P45" s="23">
        <v>0</v>
      </c>
    </row>
    <row r="46" spans="1:16" ht="12.75" customHeight="1">
      <c r="A46" s="12"/>
      <c r="B46" s="200" t="s">
        <v>54</v>
      </c>
      <c r="C46" s="195"/>
      <c r="D46" s="48">
        <v>3.6</v>
      </c>
      <c r="E46" s="49">
        <v>0</v>
      </c>
      <c r="F46" s="49">
        <v>756</v>
      </c>
      <c r="G46" s="49">
        <v>4356</v>
      </c>
      <c r="H46" s="50">
        <v>3.6</v>
      </c>
      <c r="I46" s="176"/>
      <c r="J46" s="176"/>
      <c r="K46" s="98">
        <v>756</v>
      </c>
      <c r="L46" s="99">
        <v>4356</v>
      </c>
      <c r="M46" s="23">
        <v>0</v>
      </c>
      <c r="N46" s="23">
        <v>0</v>
      </c>
      <c r="O46" s="14"/>
      <c r="P46" s="23">
        <v>0</v>
      </c>
    </row>
    <row r="47" spans="1:16" ht="12.75" customHeight="1">
      <c r="A47" s="12"/>
      <c r="B47" s="200" t="s">
        <v>55</v>
      </c>
      <c r="C47" s="195"/>
      <c r="D47" s="21">
        <v>0</v>
      </c>
      <c r="E47" s="21">
        <v>0</v>
      </c>
      <c r="F47" s="12"/>
      <c r="G47" s="21">
        <v>0</v>
      </c>
      <c r="H47" s="22">
        <v>0</v>
      </c>
      <c r="I47" s="181">
        <v>0</v>
      </c>
      <c r="J47" s="182"/>
      <c r="K47" s="13"/>
      <c r="L47" s="22">
        <v>0</v>
      </c>
      <c r="M47" s="23">
        <v>0</v>
      </c>
      <c r="N47" s="23">
        <v>0</v>
      </c>
      <c r="O47" s="14"/>
      <c r="P47" s="23">
        <v>0</v>
      </c>
    </row>
    <row r="48" spans="1:16" ht="51" customHeight="1">
      <c r="A48" s="12"/>
      <c r="B48" s="177" t="s">
        <v>56</v>
      </c>
      <c r="C48" s="175"/>
      <c r="D48" s="51">
        <v>3.6</v>
      </c>
      <c r="E48" s="43">
        <v>0</v>
      </c>
      <c r="F48" s="52">
        <v>756</v>
      </c>
      <c r="G48" s="51">
        <v>4.3559999999999999</v>
      </c>
      <c r="H48" s="53">
        <v>3.6</v>
      </c>
      <c r="I48" s="201">
        <v>0</v>
      </c>
      <c r="J48" s="179"/>
      <c r="K48" s="54">
        <v>756</v>
      </c>
      <c r="L48" s="55">
        <v>4356</v>
      </c>
      <c r="M48" s="19">
        <v>0</v>
      </c>
      <c r="N48" s="19">
        <v>0</v>
      </c>
      <c r="O48" s="14"/>
      <c r="P48" s="19">
        <v>0</v>
      </c>
    </row>
    <row r="49" spans="1:16" ht="12.75" customHeight="1">
      <c r="A49" s="12"/>
      <c r="B49" s="200" t="s">
        <v>57</v>
      </c>
      <c r="C49" s="195"/>
      <c r="D49" s="56" t="s">
        <v>58</v>
      </c>
      <c r="E49" s="49">
        <v>0</v>
      </c>
      <c r="F49" s="103">
        <v>4620</v>
      </c>
      <c r="G49" s="56" t="s">
        <v>59</v>
      </c>
      <c r="H49" s="57" t="s">
        <v>60</v>
      </c>
      <c r="I49" s="199">
        <v>0</v>
      </c>
      <c r="J49" s="182"/>
      <c r="K49" s="46">
        <v>4620</v>
      </c>
      <c r="L49" s="57" t="s">
        <v>61</v>
      </c>
      <c r="M49" s="23">
        <v>0</v>
      </c>
      <c r="N49" s="23">
        <v>0</v>
      </c>
      <c r="O49" s="14"/>
      <c r="P49" s="23">
        <v>0</v>
      </c>
    </row>
    <row r="50" spans="1:16" ht="38.25" customHeight="1">
      <c r="A50" s="12"/>
      <c r="B50" s="177" t="s">
        <v>62</v>
      </c>
      <c r="C50" s="175"/>
      <c r="D50" s="35" t="s">
        <v>63</v>
      </c>
      <c r="E50" s="12"/>
      <c r="F50" s="12"/>
      <c r="G50" s="35" t="s">
        <v>63</v>
      </c>
      <c r="H50" s="58" t="s">
        <v>64</v>
      </c>
      <c r="I50" s="176"/>
      <c r="J50" s="176"/>
      <c r="K50" s="13"/>
      <c r="L50" s="25">
        <v>5000</v>
      </c>
      <c r="M50" s="19">
        <v>0</v>
      </c>
      <c r="N50" s="19">
        <v>0</v>
      </c>
      <c r="O50" s="14"/>
      <c r="P50" s="19">
        <v>0</v>
      </c>
    </row>
    <row r="51" spans="1:16" ht="9.75" customHeight="1">
      <c r="A51" s="174" t="s">
        <v>65</v>
      </c>
      <c r="B51" s="175"/>
      <c r="C51" s="175"/>
      <c r="D51" s="108">
        <f>D25+D32+D33+D34+D45</f>
        <v>216012.64</v>
      </c>
      <c r="E51" s="107">
        <f>E25+E29+E32+E33+E34+E41+E42+E45</f>
        <v>17046.349999999999</v>
      </c>
      <c r="F51" s="104">
        <f>F25+F29+F32+F34+F35+F41+F42+F42+F45</f>
        <v>5376</v>
      </c>
      <c r="G51" s="107">
        <f>G25+G32+G33+G34+G45</f>
        <v>238434.99</v>
      </c>
      <c r="H51" s="152">
        <f>H32+H33+H34+H45</f>
        <v>216012.64</v>
      </c>
      <c r="I51" s="157">
        <f>I25+I29+I32+I33+I34+I41+I42+I45</f>
        <v>17046.349999999999</v>
      </c>
      <c r="J51" s="158"/>
      <c r="K51" s="153">
        <v>5376</v>
      </c>
      <c r="L51" s="131">
        <f>L32+L33+L34+L45</f>
        <v>238434.99</v>
      </c>
      <c r="M51" s="106"/>
      <c r="N51" s="26">
        <v>0</v>
      </c>
      <c r="O51" s="14"/>
      <c r="P51" s="106"/>
    </row>
    <row r="52" spans="1:16" ht="9.75" customHeight="1">
      <c r="A52" s="174" t="s">
        <v>66</v>
      </c>
      <c r="B52" s="175"/>
      <c r="C52" s="175"/>
      <c r="D52" s="12"/>
      <c r="E52" s="12"/>
      <c r="F52" s="12"/>
      <c r="G52" s="12"/>
      <c r="H52" s="13"/>
      <c r="I52" s="176"/>
      <c r="J52" s="176"/>
      <c r="K52" s="13"/>
      <c r="L52" s="13"/>
      <c r="M52" s="14"/>
      <c r="N52" s="14"/>
      <c r="O52" s="14"/>
      <c r="P52" s="14"/>
    </row>
    <row r="53" spans="1:16" ht="9.75" customHeight="1">
      <c r="A53" s="174" t="s">
        <v>67</v>
      </c>
      <c r="B53" s="175"/>
      <c r="C53" s="175"/>
      <c r="D53" s="12"/>
      <c r="E53" s="12"/>
      <c r="F53" s="12"/>
      <c r="G53" s="12"/>
      <c r="H53" s="13"/>
      <c r="I53" s="176"/>
      <c r="J53" s="176"/>
      <c r="K53" s="13"/>
      <c r="L53" s="13"/>
      <c r="M53" s="14"/>
      <c r="N53" s="14"/>
      <c r="O53" s="14"/>
      <c r="P53" s="14"/>
    </row>
    <row r="54" spans="1:16" ht="12.75" customHeight="1">
      <c r="A54" s="42">
        <v>4.0999999999999996</v>
      </c>
      <c r="B54" s="177" t="s">
        <v>68</v>
      </c>
      <c r="C54" s="175"/>
      <c r="D54" s="107">
        <f>D55+D62+D65+D67</f>
        <v>3198336.33</v>
      </c>
      <c r="E54" s="12"/>
      <c r="F54" s="107">
        <f>F55+F62+F65+F67</f>
        <v>671650.64</v>
      </c>
      <c r="G54" s="107">
        <f>G55+G62+G65+G67+G85</f>
        <v>3869986.97</v>
      </c>
      <c r="H54" s="109">
        <f>H55+H62+H65+H67</f>
        <v>1641619.6400000001</v>
      </c>
      <c r="I54" s="176"/>
      <c r="J54" s="176"/>
      <c r="K54" s="109">
        <f>K55+K62+K65+K67</f>
        <v>344740.12</v>
      </c>
      <c r="L54" s="109">
        <f>L55+L62+L65+L67</f>
        <v>1986359.7599999998</v>
      </c>
      <c r="M54" s="86">
        <f>M55+M62+M67</f>
        <v>1556716.69</v>
      </c>
      <c r="N54" s="19">
        <v>0</v>
      </c>
      <c r="O54" s="117">
        <f>O55+O62+O67</f>
        <v>326910.51999999996</v>
      </c>
      <c r="P54" s="86">
        <f>P55+P62+P67</f>
        <v>1883627.2100000002</v>
      </c>
    </row>
    <row r="55" spans="1:16" ht="9.75" customHeight="1">
      <c r="A55" s="12"/>
      <c r="B55" s="174" t="s">
        <v>69</v>
      </c>
      <c r="C55" s="175"/>
      <c r="D55" s="107">
        <f>D56+D57+D58+D59+D60+D61</f>
        <v>836811.83000000007</v>
      </c>
      <c r="E55" s="12"/>
      <c r="F55" s="107">
        <f>F56+F57+F58+F59+F60+F61</f>
        <v>175730.49</v>
      </c>
      <c r="G55" s="107">
        <f>G56+G57+G58+G59+G60+G61</f>
        <v>1012542.32</v>
      </c>
      <c r="H55" s="36" t="s">
        <v>70</v>
      </c>
      <c r="I55" s="176"/>
      <c r="J55" s="176"/>
      <c r="K55" s="36" t="s">
        <v>71</v>
      </c>
      <c r="L55" s="36" t="s">
        <v>72</v>
      </c>
      <c r="M55" s="86">
        <v>61826.44</v>
      </c>
      <c r="N55" s="19">
        <v>0</v>
      </c>
      <c r="O55" s="117">
        <v>12983.56</v>
      </c>
      <c r="P55" s="86">
        <v>74810</v>
      </c>
    </row>
    <row r="56" spans="1:16" ht="12.75" customHeight="1">
      <c r="A56" s="12"/>
      <c r="B56" s="43">
        <v>110</v>
      </c>
      <c r="C56" s="16" t="s">
        <v>73</v>
      </c>
      <c r="D56" s="35" t="s">
        <v>74</v>
      </c>
      <c r="E56" s="12"/>
      <c r="F56" s="35" t="s">
        <v>75</v>
      </c>
      <c r="G56" s="35" t="s">
        <v>76</v>
      </c>
      <c r="H56" s="37" t="s">
        <v>74</v>
      </c>
      <c r="I56" s="176"/>
      <c r="J56" s="176"/>
      <c r="K56" s="88">
        <v>34099.03</v>
      </c>
      <c r="L56" s="88">
        <v>196475.36</v>
      </c>
      <c r="M56" s="19">
        <v>0</v>
      </c>
      <c r="N56" s="19">
        <v>0</v>
      </c>
      <c r="O56" s="14"/>
      <c r="P56" s="19">
        <v>0</v>
      </c>
    </row>
    <row r="57" spans="1:16" ht="12.75" customHeight="1">
      <c r="A57" s="12"/>
      <c r="B57" s="43">
        <v>120</v>
      </c>
      <c r="C57" s="16" t="s">
        <v>77</v>
      </c>
      <c r="D57" s="35" t="s">
        <v>78</v>
      </c>
      <c r="E57" s="12"/>
      <c r="F57" s="35" t="s">
        <v>79</v>
      </c>
      <c r="G57" s="35" t="s">
        <v>80</v>
      </c>
      <c r="H57" s="37" t="s">
        <v>78</v>
      </c>
      <c r="I57" s="176"/>
      <c r="J57" s="176"/>
      <c r="K57" s="88">
        <v>1709.86</v>
      </c>
      <c r="L57" s="88">
        <v>9852.07</v>
      </c>
      <c r="M57" s="19">
        <v>0</v>
      </c>
      <c r="N57" s="19">
        <v>0</v>
      </c>
      <c r="O57" s="14"/>
      <c r="P57" s="19">
        <v>0</v>
      </c>
    </row>
    <row r="58" spans="1:16" ht="12.75" customHeight="1">
      <c r="A58" s="12"/>
      <c r="B58" s="43">
        <v>130</v>
      </c>
      <c r="C58" s="16" t="s">
        <v>81</v>
      </c>
      <c r="D58" s="85">
        <v>69736.490000000005</v>
      </c>
      <c r="E58" s="12"/>
      <c r="F58" s="85">
        <v>14644.67</v>
      </c>
      <c r="G58" s="85">
        <v>84381.16</v>
      </c>
      <c r="H58" s="37" t="s">
        <v>82</v>
      </c>
      <c r="I58" s="176"/>
      <c r="J58" s="176"/>
      <c r="K58" s="88">
        <v>1661.11</v>
      </c>
      <c r="L58" s="88">
        <v>9571.16</v>
      </c>
      <c r="M58" s="86">
        <v>61826.44</v>
      </c>
      <c r="N58" s="19">
        <v>0</v>
      </c>
      <c r="O58" s="117">
        <v>12983.56</v>
      </c>
      <c r="P58" s="86">
        <v>74810</v>
      </c>
    </row>
    <row r="59" spans="1:16" ht="12.75" customHeight="1">
      <c r="A59" s="12"/>
      <c r="B59" s="43">
        <v>140</v>
      </c>
      <c r="C59" s="16" t="s">
        <v>83</v>
      </c>
      <c r="D59" s="35" t="s">
        <v>84</v>
      </c>
      <c r="E59" s="12"/>
      <c r="F59" s="35" t="s">
        <v>85</v>
      </c>
      <c r="G59" s="35" t="s">
        <v>86</v>
      </c>
      <c r="H59" s="37" t="s">
        <v>84</v>
      </c>
      <c r="I59" s="176"/>
      <c r="J59" s="176"/>
      <c r="K59" s="37" t="s">
        <v>85</v>
      </c>
      <c r="L59" s="88">
        <v>157235.69</v>
      </c>
      <c r="M59" s="19">
        <v>0</v>
      </c>
      <c r="N59" s="19">
        <v>0</v>
      </c>
      <c r="O59" s="14"/>
      <c r="P59" s="19">
        <v>0</v>
      </c>
    </row>
    <row r="60" spans="1:16" ht="12.75" customHeight="1">
      <c r="A60" s="12"/>
      <c r="B60" s="43">
        <v>150</v>
      </c>
      <c r="C60" s="16" t="s">
        <v>87</v>
      </c>
      <c r="D60" s="35" t="s">
        <v>88</v>
      </c>
      <c r="E60" s="12"/>
      <c r="F60" s="35" t="s">
        <v>89</v>
      </c>
      <c r="G60" s="35" t="s">
        <v>90</v>
      </c>
      <c r="H60" s="37" t="s">
        <v>88</v>
      </c>
      <c r="I60" s="176"/>
      <c r="J60" s="176"/>
      <c r="K60" s="88">
        <v>94481.1</v>
      </c>
      <c r="L60" s="88">
        <v>544391.12</v>
      </c>
      <c r="M60" s="19">
        <v>0</v>
      </c>
      <c r="N60" s="19">
        <v>0</v>
      </c>
      <c r="O60" s="14"/>
      <c r="P60" s="19">
        <v>0</v>
      </c>
    </row>
    <row r="61" spans="1:16" ht="12.75" customHeight="1">
      <c r="A61" s="12"/>
      <c r="B61" s="60">
        <v>160</v>
      </c>
      <c r="C61" s="29" t="s">
        <v>91</v>
      </c>
      <c r="D61" s="35" t="s">
        <v>92</v>
      </c>
      <c r="E61" s="12"/>
      <c r="F61" s="35" t="s">
        <v>93</v>
      </c>
      <c r="G61" s="35" t="s">
        <v>94</v>
      </c>
      <c r="H61" s="37" t="s">
        <v>92</v>
      </c>
      <c r="I61" s="176"/>
      <c r="J61" s="176"/>
      <c r="K61" s="88">
        <v>3506.99</v>
      </c>
      <c r="L61" s="88">
        <v>20206.919999999998</v>
      </c>
      <c r="M61" s="19">
        <v>0</v>
      </c>
      <c r="N61" s="19">
        <v>0</v>
      </c>
      <c r="O61" s="14"/>
      <c r="P61" s="19">
        <v>0</v>
      </c>
    </row>
    <row r="62" spans="1:16" ht="9.75" customHeight="1">
      <c r="A62" s="12"/>
      <c r="B62" s="174" t="s">
        <v>95</v>
      </c>
      <c r="C62" s="175"/>
      <c r="D62" s="107">
        <f>D63+D64</f>
        <v>47460.39</v>
      </c>
      <c r="E62" s="12"/>
      <c r="F62" s="107">
        <f>F63+F64</f>
        <v>9966.68</v>
      </c>
      <c r="G62" s="107">
        <f>G63+G64</f>
        <v>57427.07</v>
      </c>
      <c r="H62" s="109">
        <v>40496.370000000003</v>
      </c>
      <c r="I62" s="176"/>
      <c r="J62" s="176"/>
      <c r="K62" s="36" t="s">
        <v>96</v>
      </c>
      <c r="L62" s="109">
        <v>49000.61</v>
      </c>
      <c r="M62" s="86">
        <v>6964.02</v>
      </c>
      <c r="N62" s="19">
        <v>0</v>
      </c>
      <c r="O62" s="117">
        <v>1462.44</v>
      </c>
      <c r="P62" s="86">
        <v>8426.4599999999991</v>
      </c>
    </row>
    <row r="63" spans="1:16" ht="12.75" customHeight="1">
      <c r="A63" s="12"/>
      <c r="B63" s="43">
        <v>210</v>
      </c>
      <c r="C63" s="16" t="s">
        <v>97</v>
      </c>
      <c r="D63" s="85">
        <v>26033.14</v>
      </c>
      <c r="E63" s="12"/>
      <c r="F63" s="85">
        <v>5466.96</v>
      </c>
      <c r="G63" s="85">
        <v>31500.1</v>
      </c>
      <c r="H63" s="37" t="s">
        <v>98</v>
      </c>
      <c r="I63" s="176"/>
      <c r="J63" s="176"/>
      <c r="K63" s="88">
        <v>4004.52</v>
      </c>
      <c r="L63" s="37" t="s">
        <v>99</v>
      </c>
      <c r="M63" s="86">
        <v>6964.02</v>
      </c>
      <c r="N63" s="19">
        <v>0</v>
      </c>
      <c r="O63" s="117">
        <v>1462.44</v>
      </c>
      <c r="P63" s="86">
        <v>8426.4599999999991</v>
      </c>
    </row>
    <row r="64" spans="1:16" ht="12.75" customHeight="1">
      <c r="A64" s="12"/>
      <c r="B64" s="43">
        <v>230</v>
      </c>
      <c r="C64" s="16" t="s">
        <v>100</v>
      </c>
      <c r="D64" s="35" t="s">
        <v>101</v>
      </c>
      <c r="E64" s="12"/>
      <c r="F64" s="35" t="s">
        <v>102</v>
      </c>
      <c r="G64" s="35" t="s">
        <v>103</v>
      </c>
      <c r="H64" s="37" t="s">
        <v>101</v>
      </c>
      <c r="I64" s="176"/>
      <c r="J64" s="176"/>
      <c r="K64" s="88">
        <v>4499.72</v>
      </c>
      <c r="L64" s="88">
        <v>25926.97</v>
      </c>
      <c r="M64" s="19">
        <v>0</v>
      </c>
      <c r="N64" s="19">
        <v>0</v>
      </c>
      <c r="O64" s="14"/>
      <c r="P64" s="19">
        <v>0</v>
      </c>
    </row>
    <row r="65" spans="1:16" ht="9.75" customHeight="1">
      <c r="A65" s="12"/>
      <c r="B65" s="174" t="s">
        <v>104</v>
      </c>
      <c r="C65" s="175"/>
      <c r="D65" s="34" t="s">
        <v>105</v>
      </c>
      <c r="E65" s="12"/>
      <c r="F65" s="34" t="s">
        <v>106</v>
      </c>
      <c r="G65" s="34" t="s">
        <v>107</v>
      </c>
      <c r="H65" s="109">
        <v>63050.65</v>
      </c>
      <c r="I65" s="176"/>
      <c r="J65" s="176"/>
      <c r="K65" s="36" t="s">
        <v>106</v>
      </c>
      <c r="L65" s="36" t="s">
        <v>107</v>
      </c>
      <c r="M65" s="26">
        <v>0</v>
      </c>
      <c r="N65" s="26">
        <v>0</v>
      </c>
      <c r="O65" s="14"/>
      <c r="P65" s="26">
        <v>0</v>
      </c>
    </row>
    <row r="66" spans="1:16" ht="12.75" customHeight="1">
      <c r="A66" s="12"/>
      <c r="B66" s="43">
        <v>410</v>
      </c>
      <c r="C66" s="16" t="s">
        <v>108</v>
      </c>
      <c r="D66" s="35" t="s">
        <v>109</v>
      </c>
      <c r="E66" s="12"/>
      <c r="F66" s="35" t="s">
        <v>110</v>
      </c>
      <c r="G66" s="35" t="s">
        <v>111</v>
      </c>
      <c r="H66" s="37" t="s">
        <v>109</v>
      </c>
      <c r="I66" s="176"/>
      <c r="J66" s="176"/>
      <c r="K66" s="37" t="s">
        <v>110</v>
      </c>
      <c r="L66" s="88">
        <v>76291.289999999994</v>
      </c>
      <c r="M66" s="19">
        <v>0</v>
      </c>
      <c r="N66" s="19">
        <v>0</v>
      </c>
      <c r="O66" s="14"/>
      <c r="P66" s="19">
        <v>0</v>
      </c>
    </row>
    <row r="67" spans="1:16" ht="9.75" customHeight="1">
      <c r="A67" s="12"/>
      <c r="B67" s="174" t="s">
        <v>112</v>
      </c>
      <c r="C67" s="175"/>
      <c r="D67" s="107">
        <f>D68+D69+D70+D71+D72+D73+D74+D76+D77+D78+D79+D80+D81+D82+D83+D84+D85</f>
        <v>2251013.46</v>
      </c>
      <c r="E67" s="12"/>
      <c r="F67" s="107">
        <f>F68+F69+F70+F71+F72+F73+F74+F76+F77+F78+F79+F80+F81+F82+F83+F84+F85</f>
        <v>472712.83</v>
      </c>
      <c r="G67" s="107">
        <f>G68+G69+G70+G71+G72+G73+G74+G76+G77+G78+G79+G80+G81+G82+G83+G84</f>
        <v>2495283.73</v>
      </c>
      <c r="H67" s="109">
        <f>H68+H76+H77+H79+H80+H81+H82</f>
        <v>763087.2300000001</v>
      </c>
      <c r="I67" s="176"/>
      <c r="J67" s="176"/>
      <c r="K67" s="109">
        <f>K68+K76+K77+K79+K80+K81+K82</f>
        <v>160248.31</v>
      </c>
      <c r="L67" s="109">
        <f>L68+L76+L77+L79+L80+L81+L82</f>
        <v>923335.53999999992</v>
      </c>
      <c r="M67" s="106">
        <f>M68+M69+M70+M71+M72+M73+M74+M78+M81+M83+M84+M85</f>
        <v>1487926.23</v>
      </c>
      <c r="N67" s="14"/>
      <c r="O67" s="106">
        <f>O68+O69+O70+O71+O72+O73+O74+O78+O81+O83+O84+O85</f>
        <v>312464.51999999996</v>
      </c>
      <c r="P67" s="106">
        <f>P68+P69+P70+P71+P72+P73+P74+P78+P81+P83+P84+P85</f>
        <v>1800390.7500000002</v>
      </c>
    </row>
    <row r="68" spans="1:16" ht="12.75" customHeight="1">
      <c r="A68" s="12"/>
      <c r="B68" s="60">
        <v>615</v>
      </c>
      <c r="C68" s="29" t="s">
        <v>113</v>
      </c>
      <c r="D68" s="85">
        <v>490729.95</v>
      </c>
      <c r="E68" s="12"/>
      <c r="F68" s="85">
        <v>103053.29</v>
      </c>
      <c r="G68" s="85">
        <v>593783.24</v>
      </c>
      <c r="H68" s="88">
        <v>50565.25</v>
      </c>
      <c r="I68" s="176"/>
      <c r="J68" s="176"/>
      <c r="K68" s="88">
        <v>10618.7</v>
      </c>
      <c r="L68" s="88">
        <v>61183.95</v>
      </c>
      <c r="M68" s="86">
        <v>440164.7</v>
      </c>
      <c r="N68" s="14"/>
      <c r="O68" s="86">
        <v>92434.59</v>
      </c>
      <c r="P68" s="86">
        <v>532599.29</v>
      </c>
    </row>
    <row r="69" spans="1:16" ht="12.75" customHeight="1">
      <c r="A69" s="12"/>
      <c r="B69" s="60">
        <v>620</v>
      </c>
      <c r="C69" s="29" t="s">
        <v>114</v>
      </c>
      <c r="D69" s="85">
        <v>206644.49</v>
      </c>
      <c r="E69" s="12"/>
      <c r="F69" s="85">
        <v>43395.34</v>
      </c>
      <c r="G69" s="85">
        <v>250039.83</v>
      </c>
      <c r="H69" s="18">
        <v>0</v>
      </c>
      <c r="I69" s="178">
        <v>0</v>
      </c>
      <c r="J69" s="179"/>
      <c r="K69" s="13"/>
      <c r="L69" s="18">
        <v>0</v>
      </c>
      <c r="M69" s="86">
        <v>206644.49</v>
      </c>
      <c r="N69" s="14"/>
      <c r="O69" s="86">
        <v>43395.34</v>
      </c>
      <c r="P69" s="86">
        <v>250039.83</v>
      </c>
    </row>
    <row r="70" spans="1:16" ht="12.75" customHeight="1">
      <c r="A70" s="12"/>
      <c r="B70" s="60">
        <v>630</v>
      </c>
      <c r="C70" s="29" t="s">
        <v>115</v>
      </c>
      <c r="D70" s="35">
        <v>109628.05</v>
      </c>
      <c r="E70" s="12"/>
      <c r="F70" s="35" t="s">
        <v>117</v>
      </c>
      <c r="G70" s="35" t="s">
        <v>118</v>
      </c>
      <c r="H70" s="18">
        <v>0</v>
      </c>
      <c r="I70" s="178">
        <v>0</v>
      </c>
      <c r="J70" s="179"/>
      <c r="K70" s="13"/>
      <c r="L70" s="18">
        <v>0</v>
      </c>
      <c r="M70" s="61" t="s">
        <v>116</v>
      </c>
      <c r="N70" s="14"/>
      <c r="O70" s="86">
        <v>23021.89</v>
      </c>
      <c r="P70" s="61" t="s">
        <v>118</v>
      </c>
    </row>
    <row r="71" spans="1:16" ht="12.75" customHeight="1">
      <c r="A71" s="12"/>
      <c r="B71" s="60">
        <v>635</v>
      </c>
      <c r="C71" s="29" t="s">
        <v>119</v>
      </c>
      <c r="D71" s="93">
        <v>54179.22</v>
      </c>
      <c r="E71" s="94"/>
      <c r="F71" s="93">
        <v>11377.64</v>
      </c>
      <c r="G71" s="93">
        <v>65556.86</v>
      </c>
      <c r="H71" s="18">
        <v>0</v>
      </c>
      <c r="I71" s="178">
        <v>0</v>
      </c>
      <c r="J71" s="179"/>
      <c r="K71" s="13"/>
      <c r="L71" s="18">
        <v>0</v>
      </c>
      <c r="M71" s="86">
        <v>54179.22</v>
      </c>
      <c r="N71" s="14"/>
      <c r="O71" s="86">
        <v>11377.64</v>
      </c>
      <c r="P71" s="86">
        <v>65556.86</v>
      </c>
    </row>
    <row r="72" spans="1:16" ht="12.75" customHeight="1">
      <c r="A72" s="12"/>
      <c r="B72" s="60">
        <v>640</v>
      </c>
      <c r="C72" s="29" t="s">
        <v>120</v>
      </c>
      <c r="D72" s="35" t="s">
        <v>121</v>
      </c>
      <c r="E72" s="12"/>
      <c r="F72" s="35" t="s">
        <v>122</v>
      </c>
      <c r="G72" s="35" t="s">
        <v>123</v>
      </c>
      <c r="H72" s="18">
        <v>0</v>
      </c>
      <c r="I72" s="178">
        <v>0</v>
      </c>
      <c r="J72" s="179"/>
      <c r="K72" s="13"/>
      <c r="L72" s="18">
        <v>0</v>
      </c>
      <c r="M72" s="61" t="s">
        <v>121</v>
      </c>
      <c r="N72" s="14"/>
      <c r="O72" s="86">
        <v>2730.5</v>
      </c>
      <c r="P72" s="61" t="s">
        <v>123</v>
      </c>
    </row>
    <row r="73" spans="1:16" ht="12.75" customHeight="1">
      <c r="A73" s="12"/>
      <c r="B73" s="60">
        <v>645</v>
      </c>
      <c r="C73" s="29" t="s">
        <v>124</v>
      </c>
      <c r="D73" s="35" t="s">
        <v>125</v>
      </c>
      <c r="E73" s="12"/>
      <c r="F73" s="35" t="s">
        <v>126</v>
      </c>
      <c r="G73" s="35" t="s">
        <v>127</v>
      </c>
      <c r="H73" s="37"/>
      <c r="I73" s="176"/>
      <c r="J73" s="176"/>
      <c r="K73" s="37"/>
      <c r="L73" s="37"/>
      <c r="M73" s="115">
        <v>13747.57</v>
      </c>
      <c r="N73" s="114"/>
      <c r="O73" s="116">
        <v>2886.99</v>
      </c>
      <c r="P73" s="116">
        <v>16634.560000000001</v>
      </c>
    </row>
    <row r="74" spans="1:16" ht="12.75" customHeight="1">
      <c r="A74" s="12"/>
      <c r="B74" s="43">
        <v>655</v>
      </c>
      <c r="C74" s="16" t="s">
        <v>128</v>
      </c>
      <c r="D74" s="35" t="s">
        <v>129</v>
      </c>
      <c r="E74" s="12"/>
      <c r="F74" s="35" t="s">
        <v>130</v>
      </c>
      <c r="G74" s="35" t="s">
        <v>131</v>
      </c>
      <c r="H74" s="37"/>
      <c r="I74" s="176"/>
      <c r="J74" s="176"/>
      <c r="K74" s="37"/>
      <c r="L74" s="37"/>
      <c r="M74" s="116">
        <v>28554.28</v>
      </c>
      <c r="N74" s="114"/>
      <c r="O74" s="116">
        <v>5996.4</v>
      </c>
      <c r="P74" s="116">
        <v>34550.68</v>
      </c>
    </row>
    <row r="75" spans="1:16" ht="12.75" customHeight="1">
      <c r="A75" s="12"/>
      <c r="B75" s="60">
        <v>660</v>
      </c>
      <c r="C75" s="29" t="s">
        <v>132</v>
      </c>
      <c r="D75" s="35"/>
      <c r="E75" s="12"/>
      <c r="F75" s="35"/>
      <c r="G75" s="35"/>
      <c r="H75" s="18">
        <v>0</v>
      </c>
      <c r="I75" s="178">
        <v>0</v>
      </c>
      <c r="J75" s="179"/>
      <c r="K75" s="13"/>
      <c r="L75" s="18">
        <v>0</v>
      </c>
      <c r="M75" s="61"/>
      <c r="N75" s="14"/>
      <c r="O75" s="61"/>
      <c r="P75" s="61"/>
    </row>
    <row r="76" spans="1:16" ht="12.75" customHeight="1">
      <c r="A76" s="12"/>
      <c r="B76" s="60">
        <v>665</v>
      </c>
      <c r="C76" s="29" t="s">
        <v>133</v>
      </c>
      <c r="D76" s="35" t="s">
        <v>134</v>
      </c>
      <c r="E76" s="12"/>
      <c r="F76" s="35" t="s">
        <v>135</v>
      </c>
      <c r="G76" s="35" t="s">
        <v>136</v>
      </c>
      <c r="H76" s="37" t="s">
        <v>134</v>
      </c>
      <c r="I76" s="176"/>
      <c r="J76" s="176"/>
      <c r="K76" s="37" t="s">
        <v>135</v>
      </c>
      <c r="L76" s="37" t="s">
        <v>136</v>
      </c>
      <c r="M76" s="14"/>
      <c r="N76" s="14"/>
      <c r="O76" s="14"/>
      <c r="P76" s="14"/>
    </row>
    <row r="77" spans="1:16" ht="12.75" customHeight="1">
      <c r="A77" s="12"/>
      <c r="B77" s="60">
        <v>670</v>
      </c>
      <c r="C77" s="29" t="s">
        <v>137</v>
      </c>
      <c r="D77" s="35" t="s">
        <v>138</v>
      </c>
      <c r="E77" s="12"/>
      <c r="F77" s="35" t="s">
        <v>139</v>
      </c>
      <c r="G77" s="35" t="s">
        <v>140</v>
      </c>
      <c r="H77" s="37" t="s">
        <v>138</v>
      </c>
      <c r="I77" s="176"/>
      <c r="J77" s="176"/>
      <c r="K77" s="37" t="s">
        <v>139</v>
      </c>
      <c r="L77" s="37" t="s">
        <v>140</v>
      </c>
      <c r="M77" s="14"/>
      <c r="N77" s="14"/>
      <c r="O77" s="14"/>
      <c r="P77" s="14"/>
    </row>
    <row r="78" spans="1:16" ht="12.75" customHeight="1">
      <c r="A78" s="12"/>
      <c r="B78" s="60">
        <v>680</v>
      </c>
      <c r="C78" s="29" t="s">
        <v>141</v>
      </c>
      <c r="D78" s="35" t="s">
        <v>142</v>
      </c>
      <c r="E78" s="12"/>
      <c r="F78" s="35" t="s">
        <v>143</v>
      </c>
      <c r="G78" s="35" t="s">
        <v>144</v>
      </c>
      <c r="H78" s="18">
        <v>0</v>
      </c>
      <c r="I78" s="178">
        <v>0</v>
      </c>
      <c r="J78" s="179"/>
      <c r="K78" s="13"/>
      <c r="L78" s="18">
        <v>0</v>
      </c>
      <c r="M78" s="61" t="s">
        <v>142</v>
      </c>
      <c r="N78" s="14"/>
      <c r="O78" s="61" t="s">
        <v>143</v>
      </c>
      <c r="P78" s="61" t="s">
        <v>144</v>
      </c>
    </row>
    <row r="79" spans="1:16" ht="12.75" customHeight="1">
      <c r="A79" s="12"/>
      <c r="B79" s="60">
        <v>685</v>
      </c>
      <c r="C79" s="29" t="s">
        <v>145</v>
      </c>
      <c r="D79" s="35" t="s">
        <v>146</v>
      </c>
      <c r="E79" s="12"/>
      <c r="F79" s="35" t="s">
        <v>147</v>
      </c>
      <c r="G79" s="35" t="s">
        <v>148</v>
      </c>
      <c r="H79" s="37" t="s">
        <v>146</v>
      </c>
      <c r="I79" s="176"/>
      <c r="J79" s="176"/>
      <c r="K79" s="37" t="s">
        <v>147</v>
      </c>
      <c r="L79" s="37" t="s">
        <v>148</v>
      </c>
      <c r="M79" s="19">
        <v>0</v>
      </c>
      <c r="N79" s="19">
        <v>0</v>
      </c>
      <c r="O79" s="14"/>
      <c r="P79" s="19">
        <v>0</v>
      </c>
    </row>
    <row r="80" spans="1:16" ht="12.75" customHeight="1">
      <c r="A80" s="12"/>
      <c r="B80" s="60">
        <v>690</v>
      </c>
      <c r="C80" s="29" t="s">
        <v>149</v>
      </c>
      <c r="D80" s="35" t="s">
        <v>150</v>
      </c>
      <c r="E80" s="12"/>
      <c r="F80" s="35" t="s">
        <v>151</v>
      </c>
      <c r="G80" s="35" t="s">
        <v>152</v>
      </c>
      <c r="H80" s="37" t="s">
        <v>150</v>
      </c>
      <c r="I80" s="176"/>
      <c r="J80" s="176"/>
      <c r="K80" s="37" t="s">
        <v>151</v>
      </c>
      <c r="L80" s="37" t="s">
        <v>152</v>
      </c>
      <c r="M80" s="14"/>
      <c r="N80" s="14"/>
      <c r="O80" s="14"/>
      <c r="P80" s="14"/>
    </row>
    <row r="81" spans="1:16" ht="12.75" customHeight="1">
      <c r="A81" s="12"/>
      <c r="B81" s="60">
        <v>695</v>
      </c>
      <c r="C81" s="29" t="s">
        <v>153</v>
      </c>
      <c r="D81" s="85">
        <v>543128.79</v>
      </c>
      <c r="E81" s="12"/>
      <c r="F81" s="85">
        <v>114057.05</v>
      </c>
      <c r="G81" s="85">
        <v>657185.84</v>
      </c>
      <c r="H81" s="37" t="s">
        <v>154</v>
      </c>
      <c r="I81" s="176"/>
      <c r="J81" s="176"/>
      <c r="K81" s="37" t="s">
        <v>155</v>
      </c>
      <c r="L81" s="37" t="s">
        <v>156</v>
      </c>
      <c r="M81" s="117">
        <v>9998.36</v>
      </c>
      <c r="N81" s="118"/>
      <c r="O81" s="117">
        <v>2099.66</v>
      </c>
      <c r="P81" s="117">
        <v>12098.02</v>
      </c>
    </row>
    <row r="82" spans="1:16" ht="12.75" customHeight="1">
      <c r="A82" s="12"/>
      <c r="B82" s="60">
        <v>697</v>
      </c>
      <c r="C82" s="29" t="s">
        <v>157</v>
      </c>
      <c r="D82" s="35" t="s">
        <v>158</v>
      </c>
      <c r="E82" s="12"/>
      <c r="F82" s="35" t="s">
        <v>159</v>
      </c>
      <c r="G82" s="35" t="s">
        <v>160</v>
      </c>
      <c r="H82" s="37" t="s">
        <v>158</v>
      </c>
      <c r="I82" s="176"/>
      <c r="J82" s="176"/>
      <c r="K82" s="88">
        <v>5161.46</v>
      </c>
      <c r="L82" s="37" t="s">
        <v>160</v>
      </c>
      <c r="M82" s="14"/>
      <c r="N82" s="14"/>
      <c r="O82" s="14"/>
      <c r="P82" s="14"/>
    </row>
    <row r="83" spans="1:16" ht="12.75" customHeight="1">
      <c r="A83" s="12"/>
      <c r="B83" s="60">
        <v>698</v>
      </c>
      <c r="C83" s="29" t="s">
        <v>233</v>
      </c>
      <c r="D83" s="85">
        <v>70411.58</v>
      </c>
      <c r="E83" s="12"/>
      <c r="F83" s="85">
        <v>14786.43</v>
      </c>
      <c r="G83" s="85">
        <v>85198.01</v>
      </c>
      <c r="H83" s="37"/>
      <c r="I83" s="155"/>
      <c r="J83" s="156"/>
      <c r="K83" s="37"/>
      <c r="L83" s="37"/>
      <c r="M83" s="91">
        <v>70411.58</v>
      </c>
      <c r="N83" s="92"/>
      <c r="O83" s="91">
        <v>14786.43</v>
      </c>
      <c r="P83" s="91">
        <v>85198.01</v>
      </c>
    </row>
    <row r="84" spans="1:16" ht="12.75" customHeight="1">
      <c r="A84" s="12"/>
      <c r="B84" s="60">
        <v>699</v>
      </c>
      <c r="C84" s="29" t="s">
        <v>234</v>
      </c>
      <c r="D84" s="85">
        <v>339194.8</v>
      </c>
      <c r="E84" s="12"/>
      <c r="F84" s="85">
        <v>71230.91</v>
      </c>
      <c r="G84" s="85">
        <v>410425.71</v>
      </c>
      <c r="H84" s="37"/>
      <c r="I84" s="155"/>
      <c r="J84" s="156"/>
      <c r="K84" s="37"/>
      <c r="L84" s="37"/>
      <c r="M84" s="91">
        <v>339194.8</v>
      </c>
      <c r="N84" s="92"/>
      <c r="O84" s="91">
        <v>71230.91</v>
      </c>
      <c r="P84" s="91">
        <v>410425.71</v>
      </c>
    </row>
    <row r="85" spans="1:16" ht="12.75" customHeight="1">
      <c r="A85" s="12"/>
      <c r="B85" s="60">
        <v>700</v>
      </c>
      <c r="C85" s="29" t="s">
        <v>235</v>
      </c>
      <c r="D85" s="85">
        <v>188795.5</v>
      </c>
      <c r="E85" s="12"/>
      <c r="F85" s="85">
        <v>39647.06</v>
      </c>
      <c r="G85" s="85">
        <v>228442.56</v>
      </c>
      <c r="H85" s="37"/>
      <c r="I85" s="155"/>
      <c r="J85" s="156"/>
      <c r="K85" s="37"/>
      <c r="L85" s="37"/>
      <c r="M85" s="91">
        <v>188795.5</v>
      </c>
      <c r="N85" s="92"/>
      <c r="O85" s="91">
        <v>39647.06</v>
      </c>
      <c r="P85" s="91">
        <v>228442.56</v>
      </c>
    </row>
    <row r="86" spans="1:16" ht="12.75" customHeight="1">
      <c r="A86" s="42">
        <v>4.2</v>
      </c>
      <c r="B86" s="177" t="s">
        <v>161</v>
      </c>
      <c r="C86" s="175"/>
      <c r="D86" s="107">
        <v>232268.19</v>
      </c>
      <c r="E86" s="12"/>
      <c r="F86" s="107">
        <v>48776.31</v>
      </c>
      <c r="G86" s="107">
        <v>281044.51</v>
      </c>
      <c r="H86" s="109">
        <v>142932.6</v>
      </c>
      <c r="I86" s="176"/>
      <c r="J86" s="176"/>
      <c r="K86" s="109">
        <v>30015.85</v>
      </c>
      <c r="L86" s="109">
        <v>172948.48000000001</v>
      </c>
      <c r="M86" s="110">
        <v>89335.59</v>
      </c>
      <c r="N86" s="111"/>
      <c r="O86" s="110">
        <v>18760.46</v>
      </c>
      <c r="P86" s="110">
        <v>108096.03</v>
      </c>
    </row>
    <row r="87" spans="1:16" ht="12.75" customHeight="1">
      <c r="A87" s="12"/>
      <c r="B87" s="174" t="s">
        <v>95</v>
      </c>
      <c r="C87" s="175"/>
      <c r="D87" s="39" t="s">
        <v>162</v>
      </c>
      <c r="E87" s="12"/>
      <c r="F87" s="35" t="s">
        <v>163</v>
      </c>
      <c r="G87" s="85">
        <v>160197.42000000001</v>
      </c>
      <c r="H87" s="40" t="s">
        <v>162</v>
      </c>
      <c r="I87" s="176"/>
      <c r="J87" s="176"/>
      <c r="K87" s="37" t="s">
        <v>163</v>
      </c>
      <c r="L87" s="37" t="s">
        <v>164</v>
      </c>
      <c r="M87" s="26">
        <v>0</v>
      </c>
      <c r="N87" s="26">
        <v>0</v>
      </c>
      <c r="O87" s="14"/>
      <c r="P87" s="26">
        <v>0</v>
      </c>
    </row>
    <row r="88" spans="1:16" ht="12.75" customHeight="1">
      <c r="A88" s="12"/>
      <c r="B88" s="49">
        <v>220</v>
      </c>
      <c r="C88" s="47" t="s">
        <v>165</v>
      </c>
      <c r="D88" s="62" t="s">
        <v>166</v>
      </c>
      <c r="E88" s="12"/>
      <c r="F88" s="56" t="s">
        <v>163</v>
      </c>
      <c r="G88" s="56" t="s">
        <v>164</v>
      </c>
      <c r="H88" s="63" t="s">
        <v>166</v>
      </c>
      <c r="I88" s="176"/>
      <c r="J88" s="176"/>
      <c r="K88" s="64" t="s">
        <v>163</v>
      </c>
      <c r="L88" s="64" t="s">
        <v>164</v>
      </c>
      <c r="M88" s="65">
        <v>0</v>
      </c>
      <c r="N88" s="65">
        <v>0</v>
      </c>
      <c r="O88" s="14"/>
      <c r="P88" s="65">
        <v>0</v>
      </c>
    </row>
    <row r="89" spans="1:16" ht="9.75" customHeight="1">
      <c r="A89" s="12"/>
      <c r="B89" s="174" t="s">
        <v>112</v>
      </c>
      <c r="C89" s="175"/>
      <c r="D89" s="34">
        <v>89335.56</v>
      </c>
      <c r="E89" s="12"/>
      <c r="F89" s="34">
        <v>18760.46</v>
      </c>
      <c r="G89" s="34">
        <v>108096.03</v>
      </c>
      <c r="H89" s="25">
        <v>0</v>
      </c>
      <c r="I89" s="185">
        <v>0</v>
      </c>
      <c r="J89" s="179"/>
      <c r="K89" s="13"/>
      <c r="L89" s="25">
        <v>0</v>
      </c>
      <c r="M89" s="112">
        <v>89335.59</v>
      </c>
      <c r="N89" s="92"/>
      <c r="O89" s="112">
        <v>18760.46</v>
      </c>
      <c r="P89" s="112">
        <v>108096.03</v>
      </c>
    </row>
    <row r="90" spans="1:16" ht="12.75" customHeight="1">
      <c r="A90" s="12"/>
      <c r="B90" s="43">
        <v>650</v>
      </c>
      <c r="C90" s="16" t="s">
        <v>167</v>
      </c>
      <c r="D90" s="85">
        <v>802.83</v>
      </c>
      <c r="E90" s="12"/>
      <c r="F90" s="85">
        <v>168.59</v>
      </c>
      <c r="G90" s="85">
        <v>971.42</v>
      </c>
      <c r="H90" s="28">
        <v>0</v>
      </c>
      <c r="I90" s="184">
        <v>0</v>
      </c>
      <c r="J90" s="179"/>
      <c r="K90" s="13"/>
      <c r="L90" s="28">
        <v>0</v>
      </c>
      <c r="M90" s="91">
        <v>802.83</v>
      </c>
      <c r="N90" s="92"/>
      <c r="O90" s="91">
        <v>168.59</v>
      </c>
      <c r="P90" s="91">
        <v>971.42</v>
      </c>
    </row>
    <row r="91" spans="1:16" ht="12.75" customHeight="1">
      <c r="A91" s="12"/>
      <c r="B91" s="43">
        <v>675</v>
      </c>
      <c r="C91" s="16" t="s">
        <v>168</v>
      </c>
      <c r="D91" s="35"/>
      <c r="E91" s="12"/>
      <c r="F91" s="35"/>
      <c r="G91" s="35"/>
      <c r="H91" s="28">
        <v>0</v>
      </c>
      <c r="I91" s="184">
        <v>0</v>
      </c>
      <c r="J91" s="179"/>
      <c r="K91" s="13"/>
      <c r="L91" s="28">
        <v>0</v>
      </c>
      <c r="M91" s="61"/>
      <c r="N91" s="14"/>
      <c r="O91" s="61"/>
      <c r="P91" s="61"/>
    </row>
    <row r="92" spans="1:16" ht="12.75" customHeight="1">
      <c r="A92" s="12"/>
      <c r="B92" s="43">
        <v>696</v>
      </c>
      <c r="C92" s="16" t="s">
        <v>169</v>
      </c>
      <c r="D92" s="35" t="s">
        <v>170</v>
      </c>
      <c r="E92" s="12"/>
      <c r="F92" s="35" t="s">
        <v>171</v>
      </c>
      <c r="G92" s="35" t="s">
        <v>172</v>
      </c>
      <c r="H92" s="28">
        <v>0</v>
      </c>
      <c r="I92" s="184">
        <v>0</v>
      </c>
      <c r="J92" s="179"/>
      <c r="K92" s="13"/>
      <c r="L92" s="28">
        <v>0</v>
      </c>
      <c r="M92" s="86">
        <v>88532.73</v>
      </c>
      <c r="N92" s="14"/>
      <c r="O92" s="61" t="s">
        <v>171</v>
      </c>
      <c r="P92" s="61" t="s">
        <v>172</v>
      </c>
    </row>
    <row r="93" spans="1:16" ht="12.75" customHeight="1">
      <c r="A93" s="12"/>
      <c r="B93" s="174" t="s">
        <v>173</v>
      </c>
      <c r="C93" s="175"/>
      <c r="D93" s="34" t="s">
        <v>174</v>
      </c>
      <c r="E93" s="12"/>
      <c r="F93" s="35" t="s">
        <v>175</v>
      </c>
      <c r="G93" s="35" t="s">
        <v>176</v>
      </c>
      <c r="H93" s="36" t="s">
        <v>174</v>
      </c>
      <c r="I93" s="176"/>
      <c r="J93" s="176"/>
      <c r="K93" s="88">
        <v>2212.9899999999998</v>
      </c>
      <c r="L93" s="37" t="s">
        <v>177</v>
      </c>
      <c r="M93" s="19">
        <v>0</v>
      </c>
      <c r="N93" s="19">
        <v>0</v>
      </c>
      <c r="O93" s="14"/>
      <c r="P93" s="19">
        <v>0</v>
      </c>
    </row>
    <row r="94" spans="1:16" ht="12.75" customHeight="1">
      <c r="A94" s="12"/>
      <c r="B94" s="177" t="s">
        <v>178</v>
      </c>
      <c r="C94" s="175"/>
      <c r="D94" s="35" t="s">
        <v>179</v>
      </c>
      <c r="E94" s="12"/>
      <c r="F94" s="35" t="s">
        <v>175</v>
      </c>
      <c r="G94" s="35" t="s">
        <v>176</v>
      </c>
      <c r="H94" s="37" t="s">
        <v>179</v>
      </c>
      <c r="I94" s="176"/>
      <c r="J94" s="176"/>
      <c r="K94" s="88">
        <v>2212.9899999999998</v>
      </c>
      <c r="L94" s="37" t="s">
        <v>177</v>
      </c>
      <c r="M94" s="38">
        <v>0</v>
      </c>
      <c r="N94" s="38">
        <v>0</v>
      </c>
      <c r="O94" s="14"/>
      <c r="P94" s="38">
        <v>0</v>
      </c>
    </row>
    <row r="95" spans="1:16" ht="8.25" customHeight="1">
      <c r="A95" s="42">
        <v>4.3</v>
      </c>
      <c r="B95" s="174" t="s">
        <v>180</v>
      </c>
      <c r="C95" s="175"/>
      <c r="D95" s="107">
        <v>24960</v>
      </c>
      <c r="E95" s="12"/>
      <c r="F95" s="107">
        <v>5241.6000000000004</v>
      </c>
      <c r="G95" s="107">
        <v>30201.599999999999</v>
      </c>
      <c r="H95" s="36" t="s">
        <v>181</v>
      </c>
      <c r="I95" s="176"/>
      <c r="J95" s="176"/>
      <c r="K95" s="109">
        <v>3143.7</v>
      </c>
      <c r="L95" s="109">
        <v>18113.7</v>
      </c>
      <c r="M95" s="113">
        <v>9990</v>
      </c>
      <c r="N95" s="111"/>
      <c r="O95" s="113">
        <v>2097.9</v>
      </c>
      <c r="P95" s="113">
        <v>12087.9</v>
      </c>
    </row>
    <row r="96" spans="1:16" ht="12.75" customHeight="1">
      <c r="A96" s="12"/>
      <c r="B96" s="174" t="s">
        <v>182</v>
      </c>
      <c r="C96" s="175"/>
      <c r="D96" s="35" t="s">
        <v>183</v>
      </c>
      <c r="E96" s="12"/>
      <c r="F96" s="17">
        <v>62370</v>
      </c>
      <c r="G96" s="35" t="s">
        <v>184</v>
      </c>
      <c r="H96" s="37" t="s">
        <v>183</v>
      </c>
      <c r="I96" s="176"/>
      <c r="J96" s="176"/>
      <c r="K96" s="88">
        <v>623.70000000000005</v>
      </c>
      <c r="L96" s="88">
        <v>3593.7</v>
      </c>
      <c r="M96" s="19">
        <v>0</v>
      </c>
      <c r="N96" s="19">
        <v>0</v>
      </c>
      <c r="O96" s="14"/>
      <c r="P96" s="19">
        <v>0</v>
      </c>
    </row>
    <row r="97" spans="1:16" ht="12.75" customHeight="1">
      <c r="A97" s="12"/>
      <c r="B97" s="174" t="s">
        <v>112</v>
      </c>
      <c r="C97" s="175"/>
      <c r="D97" s="85">
        <v>9990</v>
      </c>
      <c r="E97" s="12"/>
      <c r="F97" s="85">
        <v>2097.9</v>
      </c>
      <c r="G97" s="85">
        <v>12087.9</v>
      </c>
      <c r="H97" s="18">
        <v>0</v>
      </c>
      <c r="I97" s="178">
        <v>0</v>
      </c>
      <c r="J97" s="179"/>
      <c r="K97" s="13"/>
      <c r="L97" s="18">
        <v>0</v>
      </c>
      <c r="M97" s="113">
        <v>9990</v>
      </c>
      <c r="N97" s="111"/>
      <c r="O97" s="113">
        <v>2097.9</v>
      </c>
      <c r="P97" s="113">
        <v>12087.9</v>
      </c>
    </row>
    <row r="98" spans="1:16" ht="12.75" customHeight="1">
      <c r="A98" s="12"/>
      <c r="B98" s="177" t="s">
        <v>185</v>
      </c>
      <c r="C98" s="175"/>
      <c r="D98" s="35" t="s">
        <v>186</v>
      </c>
      <c r="E98" s="12"/>
      <c r="F98" s="17">
        <v>53760</v>
      </c>
      <c r="G98" s="35" t="s">
        <v>187</v>
      </c>
      <c r="H98" s="28">
        <v>0</v>
      </c>
      <c r="I98" s="184">
        <v>0</v>
      </c>
      <c r="J98" s="179"/>
      <c r="K98" s="13"/>
      <c r="L98" s="28">
        <v>0</v>
      </c>
      <c r="M98" s="61" t="s">
        <v>186</v>
      </c>
      <c r="N98" s="14"/>
      <c r="O98" s="19">
        <v>53760</v>
      </c>
      <c r="P98" s="61" t="s">
        <v>187</v>
      </c>
    </row>
    <row r="99" spans="1:16" ht="12.75" customHeight="1">
      <c r="A99" s="12"/>
      <c r="B99" s="177" t="s">
        <v>188</v>
      </c>
      <c r="C99" s="175"/>
      <c r="D99" s="35" t="s">
        <v>189</v>
      </c>
      <c r="E99" s="120"/>
      <c r="F99" s="17">
        <v>36750</v>
      </c>
      <c r="G99" s="17">
        <v>211750</v>
      </c>
      <c r="H99" s="28">
        <v>0</v>
      </c>
      <c r="I99" s="184">
        <v>0</v>
      </c>
      <c r="J99" s="179"/>
      <c r="K99" s="13"/>
      <c r="L99" s="28">
        <v>0</v>
      </c>
      <c r="M99" s="61" t="s">
        <v>189</v>
      </c>
      <c r="N99" s="14"/>
      <c r="O99" s="19">
        <v>36750</v>
      </c>
      <c r="P99" s="19">
        <v>211750</v>
      </c>
    </row>
    <row r="100" spans="1:16" ht="12.75" customHeight="1">
      <c r="A100" s="12"/>
      <c r="B100" s="177" t="s">
        <v>190</v>
      </c>
      <c r="C100" s="175"/>
      <c r="D100" s="35"/>
      <c r="E100" s="12"/>
      <c r="F100" s="51"/>
      <c r="G100" s="51"/>
      <c r="H100" s="28">
        <v>0</v>
      </c>
      <c r="I100" s="184">
        <v>0</v>
      </c>
      <c r="J100" s="179"/>
      <c r="K100" s="13"/>
      <c r="L100" s="28">
        <v>0</v>
      </c>
      <c r="M100" s="61"/>
      <c r="N100" s="14"/>
      <c r="O100" s="66"/>
      <c r="P100" s="66"/>
    </row>
    <row r="101" spans="1:16" ht="12.75" customHeight="1">
      <c r="A101" s="12"/>
      <c r="B101" s="177" t="s">
        <v>191</v>
      </c>
      <c r="C101" s="175"/>
      <c r="D101" s="35" t="s">
        <v>192</v>
      </c>
      <c r="E101" s="12"/>
      <c r="F101" s="35" t="s">
        <v>193</v>
      </c>
      <c r="G101" s="35" t="s">
        <v>194</v>
      </c>
      <c r="H101" s="28">
        <v>0</v>
      </c>
      <c r="I101" s="184">
        <v>0</v>
      </c>
      <c r="J101" s="179"/>
      <c r="K101" s="13"/>
      <c r="L101" s="28">
        <v>0</v>
      </c>
      <c r="M101" s="61" t="s">
        <v>192</v>
      </c>
      <c r="N101" s="14"/>
      <c r="O101" s="61" t="s">
        <v>193</v>
      </c>
      <c r="P101" s="61" t="s">
        <v>194</v>
      </c>
    </row>
    <row r="102" spans="1:16" ht="12.75" customHeight="1">
      <c r="A102" s="12"/>
      <c r="B102" s="174" t="s">
        <v>173</v>
      </c>
      <c r="C102" s="175"/>
      <c r="D102" s="35" t="s">
        <v>195</v>
      </c>
      <c r="E102" s="12"/>
      <c r="F102" s="51">
        <v>2.52</v>
      </c>
      <c r="G102" s="51">
        <v>14.52</v>
      </c>
      <c r="H102" s="37" t="s">
        <v>195</v>
      </c>
      <c r="I102" s="176"/>
      <c r="J102" s="176"/>
      <c r="K102" s="55">
        <v>2520</v>
      </c>
      <c r="L102" s="55">
        <v>14520</v>
      </c>
      <c r="M102" s="19">
        <v>0</v>
      </c>
      <c r="N102" s="19">
        <v>0</v>
      </c>
      <c r="O102" s="14"/>
      <c r="P102" s="19">
        <v>0</v>
      </c>
    </row>
    <row r="103" spans="1:16" ht="12.75" customHeight="1">
      <c r="A103" s="12"/>
      <c r="B103" s="177" t="s">
        <v>178</v>
      </c>
      <c r="C103" s="175"/>
      <c r="D103" s="35" t="s">
        <v>195</v>
      </c>
      <c r="E103" s="12"/>
      <c r="F103" s="51">
        <v>2.52</v>
      </c>
      <c r="G103" s="51">
        <v>14.52</v>
      </c>
      <c r="H103" s="37" t="s">
        <v>195</v>
      </c>
      <c r="I103" s="176"/>
      <c r="J103" s="176"/>
      <c r="K103" s="55">
        <v>2520</v>
      </c>
      <c r="L103" s="55">
        <v>14520</v>
      </c>
      <c r="M103" s="19">
        <v>0</v>
      </c>
      <c r="N103" s="19">
        <v>0</v>
      </c>
      <c r="O103" s="14"/>
      <c r="P103" s="19">
        <v>0</v>
      </c>
    </row>
    <row r="104" spans="1:16" ht="12.75" customHeight="1">
      <c r="A104" s="67">
        <v>4.4000000000000004</v>
      </c>
      <c r="B104" s="177" t="s">
        <v>196</v>
      </c>
      <c r="C104" s="175"/>
      <c r="D104" s="17">
        <v>0</v>
      </c>
      <c r="E104" s="17">
        <v>0</v>
      </c>
      <c r="F104" s="12"/>
      <c r="G104" s="17">
        <v>0</v>
      </c>
      <c r="H104" s="18">
        <v>0</v>
      </c>
      <c r="I104" s="178">
        <v>0</v>
      </c>
      <c r="J104" s="179"/>
      <c r="K104" s="13"/>
      <c r="L104" s="18">
        <v>0</v>
      </c>
      <c r="M104" s="19">
        <v>0</v>
      </c>
      <c r="N104" s="19">
        <v>0</v>
      </c>
      <c r="O104" s="14"/>
      <c r="P104" s="19">
        <v>0</v>
      </c>
    </row>
    <row r="105" spans="1:16" ht="12.75" customHeight="1">
      <c r="A105" s="67">
        <v>4.5</v>
      </c>
      <c r="B105" s="177" t="s">
        <v>197</v>
      </c>
      <c r="C105" s="175"/>
      <c r="D105" s="17">
        <v>0</v>
      </c>
      <c r="E105" s="17">
        <v>0</v>
      </c>
      <c r="F105" s="12"/>
      <c r="G105" s="17">
        <v>0</v>
      </c>
      <c r="H105" s="18">
        <v>0</v>
      </c>
      <c r="I105" s="178">
        <v>0</v>
      </c>
      <c r="J105" s="179"/>
      <c r="K105" s="13"/>
      <c r="L105" s="18">
        <v>0</v>
      </c>
      <c r="M105" s="19">
        <v>0</v>
      </c>
      <c r="N105" s="19">
        <v>0</v>
      </c>
      <c r="O105" s="14"/>
      <c r="P105" s="19">
        <v>0</v>
      </c>
    </row>
    <row r="106" spans="1:16" ht="12.75" customHeight="1">
      <c r="A106" s="67">
        <v>4.5999999999999996</v>
      </c>
      <c r="B106" s="177" t="s">
        <v>198</v>
      </c>
      <c r="C106" s="175"/>
      <c r="D106" s="17">
        <v>0</v>
      </c>
      <c r="E106" s="17">
        <v>0</v>
      </c>
      <c r="F106" s="12"/>
      <c r="G106" s="17">
        <v>0</v>
      </c>
      <c r="H106" s="18">
        <v>0</v>
      </c>
      <c r="I106" s="178">
        <v>0</v>
      </c>
      <c r="J106" s="179"/>
      <c r="K106" s="13"/>
      <c r="L106" s="18">
        <v>0</v>
      </c>
      <c r="M106" s="19">
        <v>0</v>
      </c>
      <c r="N106" s="19">
        <v>0</v>
      </c>
      <c r="O106" s="14"/>
      <c r="P106" s="19">
        <v>0</v>
      </c>
    </row>
    <row r="107" spans="1:16" ht="9.75" customHeight="1">
      <c r="A107" s="174" t="s">
        <v>199</v>
      </c>
      <c r="B107" s="175"/>
      <c r="C107" s="175"/>
      <c r="D107" s="107">
        <f>D54+D86+D95</f>
        <v>3455564.52</v>
      </c>
      <c r="E107" s="12"/>
      <c r="F107" s="107">
        <f>F54+F86+F95</f>
        <v>725668.54999999993</v>
      </c>
      <c r="G107" s="107">
        <f>G54+G86+G95+G104</f>
        <v>4181233.0800000005</v>
      </c>
      <c r="H107" s="109">
        <f>H54+H86+H95</f>
        <v>1799522.2400000002</v>
      </c>
      <c r="I107" s="176"/>
      <c r="J107" s="176"/>
      <c r="K107" s="109">
        <f>K54+K86+K95</f>
        <v>377899.67</v>
      </c>
      <c r="L107" s="109">
        <f>L54+L86+L95</f>
        <v>2177421.94</v>
      </c>
      <c r="M107" s="106">
        <f>M54+M86+M95+M104</f>
        <v>1656042.28</v>
      </c>
      <c r="N107" s="14"/>
      <c r="O107" s="106">
        <f>O54+O86+O95+O104</f>
        <v>347768.88</v>
      </c>
      <c r="P107" s="106">
        <f>P54+P86+P95+P104</f>
        <v>2003811.1400000001</v>
      </c>
    </row>
    <row r="108" spans="1:16" ht="9.75" customHeight="1">
      <c r="A108" s="174" t="s">
        <v>200</v>
      </c>
      <c r="B108" s="175"/>
      <c r="C108" s="175"/>
      <c r="D108" s="12"/>
      <c r="E108" s="12"/>
      <c r="F108" s="12"/>
      <c r="G108" s="12"/>
      <c r="H108" s="13"/>
      <c r="I108" s="176"/>
      <c r="J108" s="176"/>
      <c r="K108" s="13"/>
      <c r="L108" s="13"/>
      <c r="M108" s="14"/>
      <c r="N108" s="14"/>
      <c r="O108" s="14"/>
      <c r="P108" s="14"/>
    </row>
    <row r="109" spans="1:16" ht="9.75" customHeight="1">
      <c r="A109" s="174" t="s">
        <v>201</v>
      </c>
      <c r="B109" s="175"/>
      <c r="C109" s="175"/>
      <c r="D109" s="12"/>
      <c r="E109" s="12"/>
      <c r="F109" s="12"/>
      <c r="G109" s="12"/>
      <c r="H109" s="13"/>
      <c r="I109" s="176"/>
      <c r="J109" s="176"/>
      <c r="K109" s="13"/>
      <c r="L109" s="13"/>
      <c r="M109" s="14"/>
      <c r="N109" s="14"/>
      <c r="O109" s="14"/>
      <c r="P109" s="14"/>
    </row>
    <row r="110" spans="1:16" ht="12.75" customHeight="1">
      <c r="A110" s="67">
        <v>5.0999999999999996</v>
      </c>
      <c r="B110" s="177" t="s">
        <v>202</v>
      </c>
      <c r="C110" s="175"/>
      <c r="D110" s="68" t="s">
        <v>203</v>
      </c>
      <c r="E110" s="12"/>
      <c r="F110" s="35" t="s">
        <v>204</v>
      </c>
      <c r="G110" s="35" t="s">
        <v>205</v>
      </c>
      <c r="H110" s="18">
        <v>0</v>
      </c>
      <c r="I110" s="178">
        <v>0</v>
      </c>
      <c r="J110" s="179"/>
      <c r="K110" s="13"/>
      <c r="L110" s="18">
        <v>0</v>
      </c>
      <c r="M110" s="69" t="s">
        <v>203</v>
      </c>
      <c r="N110" s="14"/>
      <c r="O110" s="61" t="s">
        <v>204</v>
      </c>
      <c r="P110" s="61" t="s">
        <v>205</v>
      </c>
    </row>
    <row r="111" spans="1:16" ht="15.95" customHeight="1">
      <c r="A111" s="70" t="s">
        <v>206</v>
      </c>
      <c r="B111" s="177" t="s">
        <v>207</v>
      </c>
      <c r="C111" s="175"/>
      <c r="D111" s="71" t="s">
        <v>208</v>
      </c>
      <c r="E111" s="12"/>
      <c r="F111" s="35" t="s">
        <v>204</v>
      </c>
      <c r="G111" s="35" t="s">
        <v>205</v>
      </c>
      <c r="H111" s="18">
        <v>0</v>
      </c>
      <c r="I111" s="178">
        <v>0</v>
      </c>
      <c r="J111" s="179"/>
      <c r="K111" s="13"/>
      <c r="L111" s="18">
        <v>0</v>
      </c>
      <c r="M111" s="72" t="s">
        <v>208</v>
      </c>
      <c r="N111" s="14"/>
      <c r="O111" s="61" t="s">
        <v>204</v>
      </c>
      <c r="P111" s="61" t="s">
        <v>205</v>
      </c>
    </row>
    <row r="112" spans="1:16" ht="12.75" customHeight="1">
      <c r="A112" s="70" t="s">
        <v>209</v>
      </c>
      <c r="B112" s="177" t="s">
        <v>210</v>
      </c>
      <c r="C112" s="175"/>
      <c r="D112" s="73">
        <v>0</v>
      </c>
      <c r="E112" s="17">
        <v>0</v>
      </c>
      <c r="F112" s="12"/>
      <c r="G112" s="17">
        <v>0</v>
      </c>
      <c r="H112" s="18">
        <v>0</v>
      </c>
      <c r="I112" s="178">
        <v>0</v>
      </c>
      <c r="J112" s="179"/>
      <c r="K112" s="13"/>
      <c r="L112" s="18">
        <v>0</v>
      </c>
      <c r="M112" s="19">
        <v>0</v>
      </c>
      <c r="N112" s="19">
        <v>0</v>
      </c>
      <c r="O112" s="14"/>
      <c r="P112" s="19">
        <v>0</v>
      </c>
    </row>
    <row r="113" spans="1:16" ht="12.75" customHeight="1">
      <c r="A113" s="67">
        <v>5.2</v>
      </c>
      <c r="B113" s="177" t="s">
        <v>211</v>
      </c>
      <c r="C113" s="175"/>
      <c r="D113" s="124">
        <f>D115+D116+D117+D118</f>
        <v>38826.600000000006</v>
      </c>
      <c r="E113" s="74">
        <v>0</v>
      </c>
      <c r="F113" s="12"/>
      <c r="G113" s="124">
        <f>G115+G116+G117+G118</f>
        <v>38826.600000000006</v>
      </c>
      <c r="H113" s="25">
        <v>0</v>
      </c>
      <c r="I113" s="185">
        <v>0</v>
      </c>
      <c r="J113" s="179"/>
      <c r="K113" s="13"/>
      <c r="L113" s="25">
        <v>0</v>
      </c>
      <c r="M113" s="106">
        <f>M115+M116+M117+M118</f>
        <v>38826.600000000006</v>
      </c>
      <c r="N113" s="26">
        <v>0</v>
      </c>
      <c r="O113" s="14"/>
      <c r="P113" s="106">
        <f>P115+P116+P117+P118</f>
        <v>38826.600000000006</v>
      </c>
    </row>
    <row r="114" spans="1:16" ht="12.75" customHeight="1">
      <c r="A114" s="12"/>
      <c r="B114" s="177" t="s">
        <v>212</v>
      </c>
      <c r="C114" s="175"/>
      <c r="D114" s="73">
        <v>0</v>
      </c>
      <c r="E114" s="17">
        <v>0</v>
      </c>
      <c r="F114" s="12"/>
      <c r="G114" s="17">
        <v>0</v>
      </c>
      <c r="H114" s="18">
        <v>0</v>
      </c>
      <c r="I114" s="178">
        <v>0</v>
      </c>
      <c r="J114" s="179"/>
      <c r="K114" s="13"/>
      <c r="L114" s="18">
        <v>0</v>
      </c>
      <c r="M114" s="19">
        <v>0</v>
      </c>
      <c r="N114" s="19">
        <v>0</v>
      </c>
      <c r="O114" s="14"/>
      <c r="P114" s="19">
        <v>0</v>
      </c>
    </row>
    <row r="115" spans="1:16" ht="13.5" customHeight="1">
      <c r="A115" s="12"/>
      <c r="B115" s="200" t="s">
        <v>213</v>
      </c>
      <c r="C115" s="195"/>
      <c r="D115" s="123">
        <v>18100.240000000002</v>
      </c>
      <c r="E115" s="17">
        <v>0</v>
      </c>
      <c r="F115" s="12"/>
      <c r="G115" s="85">
        <v>18100.240000000002</v>
      </c>
      <c r="H115" s="18">
        <v>0</v>
      </c>
      <c r="I115" s="178">
        <v>0</v>
      </c>
      <c r="J115" s="179"/>
      <c r="K115" s="13"/>
      <c r="L115" s="18">
        <v>0</v>
      </c>
      <c r="M115" s="86">
        <v>18100.240000000002</v>
      </c>
      <c r="N115" s="19">
        <v>0</v>
      </c>
      <c r="O115" s="14"/>
      <c r="P115" s="86">
        <v>18100.240000000002</v>
      </c>
    </row>
    <row r="116" spans="1:16" ht="38.25" customHeight="1">
      <c r="A116" s="12"/>
      <c r="B116" s="177" t="s">
        <v>214</v>
      </c>
      <c r="C116" s="175"/>
      <c r="D116" s="123">
        <v>3023.36</v>
      </c>
      <c r="E116" s="17">
        <v>0</v>
      </c>
      <c r="F116" s="12"/>
      <c r="G116" s="85">
        <v>3023.36</v>
      </c>
      <c r="H116" s="18">
        <v>0</v>
      </c>
      <c r="I116" s="178">
        <v>0</v>
      </c>
      <c r="J116" s="179"/>
      <c r="K116" s="13"/>
      <c r="L116" s="18">
        <v>0</v>
      </c>
      <c r="M116" s="86">
        <v>3023.36</v>
      </c>
      <c r="N116" s="19">
        <v>0</v>
      </c>
      <c r="O116" s="14"/>
      <c r="P116" s="86">
        <v>3023.36</v>
      </c>
    </row>
    <row r="117" spans="1:16" ht="13.7" customHeight="1">
      <c r="A117" s="12"/>
      <c r="B117" s="190" t="s">
        <v>215</v>
      </c>
      <c r="C117" s="195"/>
      <c r="D117" s="73">
        <v>17603</v>
      </c>
      <c r="E117" s="17">
        <v>0</v>
      </c>
      <c r="F117" s="12"/>
      <c r="G117" s="17">
        <v>17603</v>
      </c>
      <c r="H117" s="18">
        <v>0</v>
      </c>
      <c r="I117" s="178">
        <v>0</v>
      </c>
      <c r="J117" s="179"/>
      <c r="K117" s="13"/>
      <c r="L117" s="18">
        <v>0</v>
      </c>
      <c r="M117" s="19">
        <v>17603</v>
      </c>
      <c r="N117" s="19">
        <v>0</v>
      </c>
      <c r="O117" s="14"/>
      <c r="P117" s="19">
        <v>17603</v>
      </c>
    </row>
    <row r="118" spans="1:16" ht="16.5" customHeight="1">
      <c r="A118" s="12"/>
      <c r="B118" s="188" t="s">
        <v>216</v>
      </c>
      <c r="C118" s="175"/>
      <c r="D118" s="73">
        <v>100</v>
      </c>
      <c r="E118" s="73">
        <v>0</v>
      </c>
      <c r="F118" s="12"/>
      <c r="G118" s="17">
        <v>100</v>
      </c>
      <c r="H118" s="18">
        <v>0</v>
      </c>
      <c r="I118" s="178">
        <v>0</v>
      </c>
      <c r="J118" s="179"/>
      <c r="K118" s="13"/>
      <c r="L118" s="18">
        <v>0</v>
      </c>
      <c r="M118" s="19">
        <v>100</v>
      </c>
      <c r="N118" s="19">
        <v>0</v>
      </c>
      <c r="O118" s="14"/>
      <c r="P118" s="19">
        <v>100</v>
      </c>
    </row>
    <row r="119" spans="1:16" ht="12.75" customHeight="1">
      <c r="A119" s="67">
        <v>5.3</v>
      </c>
      <c r="B119" s="177" t="s">
        <v>217</v>
      </c>
      <c r="C119" s="175"/>
      <c r="D119" s="150"/>
      <c r="E119" s="209"/>
      <c r="F119" s="210"/>
      <c r="G119" s="151"/>
      <c r="H119" s="88"/>
      <c r="I119" s="178">
        <v>0</v>
      </c>
      <c r="J119" s="179"/>
      <c r="K119" s="87"/>
      <c r="L119" s="87"/>
      <c r="M119" s="61"/>
      <c r="N119" s="14"/>
      <c r="O119" s="61"/>
      <c r="P119" s="61"/>
    </row>
    <row r="120" spans="1:16" ht="12.75" customHeight="1">
      <c r="A120" s="67">
        <v>5.4</v>
      </c>
      <c r="B120" s="177" t="s">
        <v>218</v>
      </c>
      <c r="C120" s="175"/>
      <c r="D120" s="68">
        <v>1889.58</v>
      </c>
      <c r="E120" s="12"/>
      <c r="F120" s="132">
        <v>396.82</v>
      </c>
      <c r="G120" s="132">
        <v>2286.4</v>
      </c>
      <c r="H120" s="18">
        <v>0</v>
      </c>
      <c r="I120" s="178">
        <v>0</v>
      </c>
      <c r="J120" s="179"/>
      <c r="K120" s="13"/>
      <c r="L120" s="18">
        <v>0</v>
      </c>
      <c r="M120" s="69">
        <v>1889.58</v>
      </c>
      <c r="N120" s="14"/>
      <c r="O120" s="89">
        <v>396.82</v>
      </c>
      <c r="P120" s="135">
        <v>2286.4</v>
      </c>
    </row>
    <row r="121" spans="1:16" ht="12.75" customHeight="1">
      <c r="A121" s="174" t="s">
        <v>219</v>
      </c>
      <c r="B121" s="175"/>
      <c r="C121" s="175"/>
      <c r="D121" s="124">
        <f>D110+D113+D119+D120</f>
        <v>130712.18000000001</v>
      </c>
      <c r="E121" s="12"/>
      <c r="F121" s="125">
        <f>F110+E119+F120</f>
        <v>19295.98</v>
      </c>
      <c r="G121" s="125">
        <f>G110+G113+G119+G120</f>
        <v>150008.16</v>
      </c>
      <c r="H121" s="126"/>
      <c r="I121" s="202">
        <v>0</v>
      </c>
      <c r="J121" s="179"/>
      <c r="K121" s="88"/>
      <c r="L121" s="88"/>
      <c r="M121" s="106">
        <f>M110+M113+M120</f>
        <v>130712.18000000001</v>
      </c>
      <c r="N121" s="14"/>
      <c r="O121" s="127">
        <f>O110+O120</f>
        <v>19295.98</v>
      </c>
      <c r="P121" s="106">
        <f>P110+P113+P120</f>
        <v>150008.16</v>
      </c>
    </row>
    <row r="122" spans="1:16" ht="9.75" customHeight="1">
      <c r="A122" s="174" t="s">
        <v>220</v>
      </c>
      <c r="B122" s="175"/>
      <c r="C122" s="175"/>
      <c r="D122" s="12"/>
      <c r="E122" s="12"/>
      <c r="F122" s="12"/>
      <c r="G122" s="12"/>
      <c r="H122" s="13"/>
      <c r="I122" s="176"/>
      <c r="J122" s="176"/>
      <c r="K122" s="13"/>
      <c r="L122" s="13"/>
      <c r="M122" s="14"/>
      <c r="N122" s="14"/>
      <c r="O122" s="14"/>
      <c r="P122" s="14"/>
    </row>
    <row r="123" spans="1:16" ht="9.75" customHeight="1">
      <c r="A123" s="174" t="s">
        <v>221</v>
      </c>
      <c r="B123" s="175"/>
      <c r="C123" s="175"/>
      <c r="D123" s="12"/>
      <c r="E123" s="12"/>
      <c r="F123" s="12"/>
      <c r="G123" s="12"/>
      <c r="H123" s="13"/>
      <c r="I123" s="176"/>
      <c r="J123" s="176"/>
      <c r="K123" s="13"/>
      <c r="L123" s="13"/>
      <c r="M123" s="14"/>
      <c r="N123" s="14"/>
      <c r="O123" s="14"/>
      <c r="P123" s="14"/>
    </row>
    <row r="124" spans="1:16" ht="12.75" customHeight="1">
      <c r="A124" s="67">
        <v>6.1</v>
      </c>
      <c r="B124" s="177" t="s">
        <v>222</v>
      </c>
      <c r="C124" s="175"/>
      <c r="D124" s="73">
        <v>0</v>
      </c>
      <c r="E124" s="17">
        <v>0</v>
      </c>
      <c r="F124" s="12"/>
      <c r="G124" s="17">
        <v>0</v>
      </c>
      <c r="H124" s="76">
        <v>0</v>
      </c>
      <c r="I124" s="178">
        <v>0</v>
      </c>
      <c r="J124" s="179"/>
      <c r="K124" s="13"/>
      <c r="L124" s="18">
        <v>0</v>
      </c>
      <c r="M124" s="77">
        <v>0</v>
      </c>
      <c r="N124" s="19">
        <v>0</v>
      </c>
      <c r="O124" s="14"/>
      <c r="P124" s="19">
        <v>0</v>
      </c>
    </row>
    <row r="125" spans="1:16" ht="12.75" customHeight="1">
      <c r="A125" s="78">
        <v>6.2</v>
      </c>
      <c r="B125" s="200" t="s">
        <v>223</v>
      </c>
      <c r="C125" s="195"/>
      <c r="D125" s="79">
        <v>0</v>
      </c>
      <c r="E125" s="21">
        <v>0</v>
      </c>
      <c r="F125" s="12"/>
      <c r="G125" s="21">
        <v>0</v>
      </c>
      <c r="H125" s="80">
        <v>0</v>
      </c>
      <c r="I125" s="181">
        <v>0</v>
      </c>
      <c r="J125" s="182"/>
      <c r="K125" s="13"/>
      <c r="L125" s="22">
        <v>0</v>
      </c>
      <c r="M125" s="81">
        <v>0</v>
      </c>
      <c r="N125" s="23">
        <v>0</v>
      </c>
      <c r="O125" s="14"/>
      <c r="P125" s="23">
        <v>0</v>
      </c>
    </row>
    <row r="126" spans="1:16" ht="12.75" customHeight="1">
      <c r="A126" s="174" t="s">
        <v>224</v>
      </c>
      <c r="B126" s="175"/>
      <c r="C126" s="175"/>
      <c r="D126" s="74">
        <v>0</v>
      </c>
      <c r="E126" s="17">
        <v>0</v>
      </c>
      <c r="F126" s="12"/>
      <c r="G126" s="17">
        <v>0</v>
      </c>
      <c r="H126" s="75">
        <v>0</v>
      </c>
      <c r="I126" s="178">
        <v>0</v>
      </c>
      <c r="J126" s="179"/>
      <c r="K126" s="13"/>
      <c r="L126" s="18">
        <v>0</v>
      </c>
      <c r="M126" s="82">
        <v>0</v>
      </c>
      <c r="N126" s="19">
        <v>0</v>
      </c>
      <c r="O126" s="14"/>
      <c r="P126" s="19">
        <v>0</v>
      </c>
    </row>
    <row r="127" spans="1:16" ht="18.75" customHeight="1">
      <c r="A127" s="174" t="s">
        <v>225</v>
      </c>
      <c r="B127" s="175"/>
      <c r="C127" s="175"/>
      <c r="D127" s="12"/>
      <c r="E127" s="12"/>
      <c r="F127" s="12"/>
      <c r="G127" s="12"/>
      <c r="H127" s="13"/>
      <c r="I127" s="176"/>
      <c r="J127" s="176"/>
      <c r="K127" s="13"/>
      <c r="L127" s="13"/>
      <c r="M127" s="14"/>
      <c r="N127" s="14"/>
      <c r="O127" s="14"/>
      <c r="P127" s="14"/>
    </row>
    <row r="128" spans="1:16" ht="21" customHeight="1">
      <c r="A128" s="67">
        <v>7.1</v>
      </c>
      <c r="B128" s="177" t="s">
        <v>226</v>
      </c>
      <c r="C128" s="175"/>
      <c r="D128" s="71"/>
      <c r="E128" s="12"/>
      <c r="F128" s="35"/>
      <c r="G128" s="17"/>
      <c r="H128" s="28">
        <v>0</v>
      </c>
      <c r="I128" s="184">
        <v>0</v>
      </c>
      <c r="J128" s="179"/>
      <c r="K128" s="13"/>
      <c r="L128" s="28">
        <v>0</v>
      </c>
      <c r="M128" s="72"/>
      <c r="N128" s="14"/>
      <c r="O128" s="61"/>
      <c r="P128" s="19"/>
    </row>
    <row r="129" spans="1:16" ht="15.75" customHeight="1">
      <c r="A129" s="78">
        <v>7.2</v>
      </c>
      <c r="B129" s="200" t="s">
        <v>227</v>
      </c>
      <c r="C129" s="195"/>
      <c r="D129" s="79">
        <v>0</v>
      </c>
      <c r="E129" s="21">
        <v>0</v>
      </c>
      <c r="F129" s="12"/>
      <c r="G129" s="21">
        <v>0</v>
      </c>
      <c r="H129" s="31">
        <v>0</v>
      </c>
      <c r="I129" s="203">
        <v>0</v>
      </c>
      <c r="J129" s="182"/>
      <c r="K129" s="13"/>
      <c r="L129" s="31">
        <v>0</v>
      </c>
      <c r="M129" s="32">
        <v>0</v>
      </c>
      <c r="N129" s="32">
        <v>0</v>
      </c>
      <c r="O129" s="14"/>
      <c r="P129" s="32">
        <v>0</v>
      </c>
    </row>
    <row r="130" spans="1:16" ht="12.75" customHeight="1">
      <c r="A130" s="174" t="s">
        <v>228</v>
      </c>
      <c r="B130" s="175"/>
      <c r="C130" s="175"/>
      <c r="D130" s="68"/>
      <c r="E130" s="12"/>
      <c r="F130" s="34"/>
      <c r="G130" s="24"/>
      <c r="H130" s="83">
        <v>0</v>
      </c>
      <c r="I130" s="204">
        <v>0</v>
      </c>
      <c r="J130" s="179"/>
      <c r="K130" s="13"/>
      <c r="L130" s="83">
        <v>0</v>
      </c>
      <c r="M130" s="69"/>
      <c r="N130" s="14"/>
      <c r="O130" s="59"/>
      <c r="P130" s="26"/>
    </row>
    <row r="131" spans="1:16" ht="12.75" customHeight="1">
      <c r="A131" s="205" t="s">
        <v>229</v>
      </c>
      <c r="B131" s="206"/>
      <c r="C131" s="206"/>
      <c r="D131" s="119">
        <v>183412.64</v>
      </c>
      <c r="E131" s="100">
        <v>17046.349999999999</v>
      </c>
      <c r="F131" s="12"/>
      <c r="G131" s="100">
        <v>200458.99</v>
      </c>
      <c r="H131" s="101">
        <v>183412.64</v>
      </c>
      <c r="I131" s="189">
        <v>17046.349999999999</v>
      </c>
      <c r="J131" s="179"/>
      <c r="K131" s="121"/>
      <c r="L131" s="138">
        <v>200458.99</v>
      </c>
      <c r="M131" s="84"/>
      <c r="N131" s="84">
        <v>0</v>
      </c>
      <c r="O131" s="84">
        <v>0</v>
      </c>
      <c r="P131" s="84"/>
    </row>
    <row r="132" spans="1:16" ht="12.75" customHeight="1">
      <c r="A132" s="205" t="s">
        <v>230</v>
      </c>
      <c r="B132" s="206"/>
      <c r="C132" s="206"/>
      <c r="D132" s="100">
        <v>3614868.99</v>
      </c>
      <c r="E132" s="12"/>
      <c r="F132" s="130">
        <v>749687.35</v>
      </c>
      <c r="G132" s="100">
        <v>4364556.34</v>
      </c>
      <c r="H132" s="101">
        <v>1832122.19</v>
      </c>
      <c r="I132" s="176"/>
      <c r="J132" s="176"/>
      <c r="K132" s="101">
        <f>+K51+K107</f>
        <v>383275.67</v>
      </c>
      <c r="L132" s="101">
        <v>2215397.86</v>
      </c>
      <c r="M132" s="134">
        <v>1782746.8</v>
      </c>
      <c r="N132" s="14"/>
      <c r="O132" s="137">
        <v>366411.68</v>
      </c>
      <c r="P132" s="134">
        <v>2149158.48</v>
      </c>
    </row>
    <row r="133" spans="1:16" ht="12.75" customHeight="1">
      <c r="A133" s="205" t="s">
        <v>231</v>
      </c>
      <c r="B133" s="206"/>
      <c r="C133" s="206"/>
      <c r="D133" s="130">
        <v>3798281.63</v>
      </c>
      <c r="E133" s="100">
        <v>17046.349999999999</v>
      </c>
      <c r="F133" s="130">
        <v>749687.35</v>
      </c>
      <c r="G133" s="130">
        <v>4565015.33</v>
      </c>
      <c r="H133" s="133">
        <v>2015534.83</v>
      </c>
      <c r="I133" s="189">
        <v>17046.349999999999</v>
      </c>
      <c r="J133" s="179"/>
      <c r="K133" s="136">
        <f>K51+K107</f>
        <v>383275.67</v>
      </c>
      <c r="L133" s="101">
        <v>2415856.85</v>
      </c>
      <c r="M133" s="134">
        <v>1782746.8</v>
      </c>
      <c r="N133" s="14"/>
      <c r="O133" s="137">
        <v>366411.68</v>
      </c>
      <c r="P133" s="134">
        <v>2149158.48</v>
      </c>
    </row>
    <row r="134" spans="1:16" ht="12.75" customHeight="1">
      <c r="A134" s="212" t="s">
        <v>232</v>
      </c>
      <c r="B134" s="213"/>
      <c r="C134" s="213"/>
      <c r="D134" s="122">
        <f>D54+D86+D111</f>
        <v>3520600.52</v>
      </c>
      <c r="E134" s="12"/>
      <c r="F134" s="122">
        <f>F54+F86+F111</f>
        <v>739326.11</v>
      </c>
      <c r="G134" s="122">
        <f>G54+G86+G111</f>
        <v>4259926.6400000006</v>
      </c>
      <c r="H134" s="128">
        <f>H54+H86</f>
        <v>1784552.2400000002</v>
      </c>
      <c r="I134" s="176"/>
      <c r="J134" s="176"/>
      <c r="K134" s="128">
        <f>K54+K86</f>
        <v>374755.97</v>
      </c>
      <c r="L134" s="128">
        <f>L54+L86</f>
        <v>2159308.2399999998</v>
      </c>
      <c r="M134" s="129">
        <f>M54+M86+M111</f>
        <v>1736048.28</v>
      </c>
      <c r="N134" s="14"/>
      <c r="O134" s="129">
        <f>O54+O86+O111</f>
        <v>364570.13999999996</v>
      </c>
      <c r="P134" s="129">
        <f>P54+P86+P111</f>
        <v>2100618.4000000004</v>
      </c>
    </row>
    <row r="135" spans="1:16" ht="10.5" customHeight="1">
      <c r="A135" s="195"/>
      <c r="B135" s="195"/>
      <c r="C135" s="195"/>
      <c r="D135" s="12"/>
      <c r="E135" s="12"/>
      <c r="F135" s="12"/>
      <c r="G135" s="12"/>
      <c r="H135" s="13"/>
      <c r="I135" s="176"/>
      <c r="J135" s="176"/>
      <c r="K135" s="13"/>
      <c r="L135" s="13"/>
      <c r="M135" s="14"/>
      <c r="N135" s="14"/>
      <c r="O135" s="14"/>
      <c r="P135" s="14"/>
    </row>
    <row r="136" spans="1:16" ht="24.75" customHeight="1">
      <c r="A136" s="214"/>
      <c r="B136" s="159"/>
      <c r="C136" s="159"/>
      <c r="D136" s="159"/>
      <c r="I136" s="159"/>
      <c r="J136" s="159"/>
    </row>
    <row r="137" spans="1:16" ht="18.75" customHeight="1">
      <c r="A137" s="211" t="s">
        <v>237</v>
      </c>
      <c r="B137" s="211"/>
      <c r="C137" s="211"/>
      <c r="D137" s="211"/>
      <c r="G137" s="154" t="s">
        <v>240</v>
      </c>
      <c r="H137" s="154"/>
      <c r="I137" s="154"/>
      <c r="J137" s="154"/>
      <c r="K137" s="145"/>
      <c r="L137" s="145"/>
      <c r="M137" s="145"/>
      <c r="N137" s="145"/>
      <c r="O137" s="145"/>
      <c r="P137" s="145"/>
    </row>
    <row r="138" spans="1:16" ht="16.5" customHeight="1">
      <c r="A138" s="211" t="s">
        <v>238</v>
      </c>
      <c r="B138" s="211"/>
      <c r="C138" s="211"/>
      <c r="D138" s="211"/>
      <c r="G138" s="154" t="s">
        <v>239</v>
      </c>
      <c r="H138" s="154"/>
      <c r="I138" s="154"/>
      <c r="J138" s="154"/>
      <c r="K138" s="145"/>
      <c r="L138" s="145"/>
      <c r="M138" s="149"/>
      <c r="N138" s="145"/>
      <c r="O138" s="145"/>
      <c r="P138" s="145"/>
    </row>
    <row r="139" spans="1:16" ht="16.5" customHeight="1">
      <c r="A139" s="146"/>
      <c r="B139" s="145"/>
      <c r="C139" s="145"/>
      <c r="D139" s="145"/>
      <c r="E139" s="145"/>
      <c r="F139" s="145"/>
      <c r="G139" s="154" t="s">
        <v>241</v>
      </c>
      <c r="H139" s="154"/>
      <c r="I139" s="154"/>
      <c r="J139" s="154"/>
      <c r="K139" s="145"/>
      <c r="L139" s="145"/>
      <c r="M139" s="145"/>
      <c r="N139" s="145"/>
      <c r="O139" s="145"/>
      <c r="P139" s="145"/>
    </row>
    <row r="140" spans="1:16" ht="20.100000000000001" customHeight="1">
      <c r="A140" s="145"/>
      <c r="B140" s="145"/>
      <c r="C140" s="145"/>
      <c r="D140" s="145"/>
      <c r="E140" s="145"/>
      <c r="F140" s="145"/>
      <c r="G140" s="145"/>
      <c r="H140" s="145"/>
      <c r="I140" s="145"/>
      <c r="J140" s="145"/>
      <c r="K140" s="145"/>
      <c r="L140" s="147"/>
      <c r="M140" s="145"/>
      <c r="N140" s="145"/>
      <c r="O140" s="145"/>
      <c r="P140" s="145"/>
    </row>
    <row r="141" spans="1:16" ht="43.5" customHeight="1">
      <c r="A141" s="148"/>
      <c r="B141" s="145"/>
      <c r="C141" s="145"/>
      <c r="D141" s="145"/>
      <c r="E141" s="145"/>
      <c r="F141" s="145"/>
      <c r="G141" s="145"/>
      <c r="H141" s="145"/>
      <c r="I141" s="145"/>
      <c r="J141" s="145"/>
      <c r="K141" s="145"/>
      <c r="L141" s="145"/>
      <c r="M141" s="145"/>
      <c r="N141" s="145"/>
      <c r="O141" s="145"/>
      <c r="P141" s="145"/>
    </row>
    <row r="142" spans="1:16" ht="16.5" customHeight="1">
      <c r="A142" s="159"/>
      <c r="B142" s="159"/>
      <c r="C142" s="159"/>
      <c r="D142" s="207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</row>
    <row r="143" spans="1:16" ht="16.5" customHeight="1">
      <c r="A143" s="159"/>
      <c r="B143" s="159"/>
      <c r="C143" s="159"/>
      <c r="E143" s="208"/>
      <c r="F143" s="159"/>
      <c r="G143" s="159"/>
      <c r="I143" s="159"/>
      <c r="J143" s="159"/>
      <c r="K143" s="159"/>
      <c r="L143" s="159"/>
      <c r="M143" s="159"/>
      <c r="N143" s="159"/>
      <c r="O143" s="159"/>
      <c r="P143" s="159"/>
    </row>
    <row r="144" spans="1:16" ht="4.3499999999999996" customHeight="1">
      <c r="A144" s="159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</row>
  </sheetData>
  <mergeCells count="250">
    <mergeCell ref="A142:C142"/>
    <mergeCell ref="D142:H142"/>
    <mergeCell ref="I142:P142"/>
    <mergeCell ref="A143:C143"/>
    <mergeCell ref="E143:G143"/>
    <mergeCell ref="I143:P143"/>
    <mergeCell ref="A144:P144"/>
    <mergeCell ref="A9:A10"/>
    <mergeCell ref="B9:C10"/>
    <mergeCell ref="E119:F119"/>
    <mergeCell ref="A137:D137"/>
    <mergeCell ref="A138:D138"/>
    <mergeCell ref="A132:C132"/>
    <mergeCell ref="I132:J132"/>
    <mergeCell ref="A133:C133"/>
    <mergeCell ref="I133:J133"/>
    <mergeCell ref="A134:C134"/>
    <mergeCell ref="A126:C126"/>
    <mergeCell ref="I126:J126"/>
    <mergeCell ref="I134:J134"/>
    <mergeCell ref="A135:C135"/>
    <mergeCell ref="I135:J135"/>
    <mergeCell ref="A136:D136"/>
    <mergeCell ref="I136:J136"/>
    <mergeCell ref="A127:C127"/>
    <mergeCell ref="I127:J127"/>
    <mergeCell ref="B128:C128"/>
    <mergeCell ref="I128:J128"/>
    <mergeCell ref="B129:C129"/>
    <mergeCell ref="I129:J129"/>
    <mergeCell ref="A130:C130"/>
    <mergeCell ref="I130:J130"/>
    <mergeCell ref="A131:C131"/>
    <mergeCell ref="I131:J131"/>
    <mergeCell ref="A121:C121"/>
    <mergeCell ref="I121:J121"/>
    <mergeCell ref="A122:C122"/>
    <mergeCell ref="I122:J122"/>
    <mergeCell ref="A123:C123"/>
    <mergeCell ref="I123:J123"/>
    <mergeCell ref="B124:C124"/>
    <mergeCell ref="I124:J124"/>
    <mergeCell ref="B125:C125"/>
    <mergeCell ref="I125:J125"/>
    <mergeCell ref="B116:C116"/>
    <mergeCell ref="I116:J116"/>
    <mergeCell ref="B117:C117"/>
    <mergeCell ref="I117:J117"/>
    <mergeCell ref="B118:C118"/>
    <mergeCell ref="I118:J118"/>
    <mergeCell ref="B119:C119"/>
    <mergeCell ref="I119:J119"/>
    <mergeCell ref="B120:C120"/>
    <mergeCell ref="I120:J120"/>
    <mergeCell ref="B111:C111"/>
    <mergeCell ref="I111:J111"/>
    <mergeCell ref="B112:C112"/>
    <mergeCell ref="I112:J112"/>
    <mergeCell ref="B113:C113"/>
    <mergeCell ref="I113:J113"/>
    <mergeCell ref="B114:C114"/>
    <mergeCell ref="I114:J114"/>
    <mergeCell ref="B115:C115"/>
    <mergeCell ref="I115:J115"/>
    <mergeCell ref="B106:C106"/>
    <mergeCell ref="I106:J106"/>
    <mergeCell ref="A107:C107"/>
    <mergeCell ref="I107:J107"/>
    <mergeCell ref="A108:C108"/>
    <mergeCell ref="I108:J108"/>
    <mergeCell ref="A109:C109"/>
    <mergeCell ref="I109:J109"/>
    <mergeCell ref="B110:C110"/>
    <mergeCell ref="I110:J110"/>
    <mergeCell ref="B101:C101"/>
    <mergeCell ref="I101:J101"/>
    <mergeCell ref="B102:C102"/>
    <mergeCell ref="I102:J102"/>
    <mergeCell ref="B103:C103"/>
    <mergeCell ref="I103:J103"/>
    <mergeCell ref="B104:C104"/>
    <mergeCell ref="I104:J104"/>
    <mergeCell ref="B105:C105"/>
    <mergeCell ref="I105:J105"/>
    <mergeCell ref="B96:C96"/>
    <mergeCell ref="I96:J96"/>
    <mergeCell ref="B97:C97"/>
    <mergeCell ref="I97:J97"/>
    <mergeCell ref="B98:C98"/>
    <mergeCell ref="I98:J98"/>
    <mergeCell ref="B99:C99"/>
    <mergeCell ref="I99:J99"/>
    <mergeCell ref="B100:C100"/>
    <mergeCell ref="I100:J100"/>
    <mergeCell ref="I90:J90"/>
    <mergeCell ref="I91:J91"/>
    <mergeCell ref="I92:J92"/>
    <mergeCell ref="B93:C93"/>
    <mergeCell ref="I93:J93"/>
    <mergeCell ref="B94:C94"/>
    <mergeCell ref="I94:J94"/>
    <mergeCell ref="B95:C95"/>
    <mergeCell ref="I95:J95"/>
    <mergeCell ref="I80:J80"/>
    <mergeCell ref="I81:J81"/>
    <mergeCell ref="I82:J82"/>
    <mergeCell ref="B86:C86"/>
    <mergeCell ref="I86:J86"/>
    <mergeCell ref="B87:C87"/>
    <mergeCell ref="I87:J87"/>
    <mergeCell ref="I88:J88"/>
    <mergeCell ref="B89:C89"/>
    <mergeCell ref="I89:J89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64:J64"/>
    <mergeCell ref="B65:C65"/>
    <mergeCell ref="I65:J65"/>
    <mergeCell ref="I66:J66"/>
    <mergeCell ref="B67:C67"/>
    <mergeCell ref="I67:J67"/>
    <mergeCell ref="I68:J68"/>
    <mergeCell ref="I69:J69"/>
    <mergeCell ref="I70:J70"/>
    <mergeCell ref="I56:J56"/>
    <mergeCell ref="I57:J57"/>
    <mergeCell ref="I58:J58"/>
    <mergeCell ref="I59:J59"/>
    <mergeCell ref="I60:J60"/>
    <mergeCell ref="I61:J61"/>
    <mergeCell ref="B62:C62"/>
    <mergeCell ref="I62:J62"/>
    <mergeCell ref="I63:J63"/>
    <mergeCell ref="A51:C51"/>
    <mergeCell ref="A52:C52"/>
    <mergeCell ref="I52:J52"/>
    <mergeCell ref="A53:C53"/>
    <mergeCell ref="I53:J53"/>
    <mergeCell ref="B54:C54"/>
    <mergeCell ref="I54:J54"/>
    <mergeCell ref="B55:C55"/>
    <mergeCell ref="I55:J55"/>
    <mergeCell ref="B46:C46"/>
    <mergeCell ref="I46:J46"/>
    <mergeCell ref="B47:C47"/>
    <mergeCell ref="I47:J47"/>
    <mergeCell ref="B48:C48"/>
    <mergeCell ref="I48:J48"/>
    <mergeCell ref="B49:C49"/>
    <mergeCell ref="I49:J49"/>
    <mergeCell ref="B50:C50"/>
    <mergeCell ref="I50:J50"/>
    <mergeCell ref="B42:C42"/>
    <mergeCell ref="I42:J42"/>
    <mergeCell ref="I40:J40"/>
    <mergeCell ref="B43:C43"/>
    <mergeCell ref="I43:J43"/>
    <mergeCell ref="B44:C44"/>
    <mergeCell ref="I44:J44"/>
    <mergeCell ref="B45:C45"/>
    <mergeCell ref="I45:J45"/>
    <mergeCell ref="B37:C37"/>
    <mergeCell ref="I37:J37"/>
    <mergeCell ref="B38:C38"/>
    <mergeCell ref="I38:J38"/>
    <mergeCell ref="B39:C39"/>
    <mergeCell ref="I39:J39"/>
    <mergeCell ref="B40:C40"/>
    <mergeCell ref="B41:C41"/>
    <mergeCell ref="I41:J41"/>
    <mergeCell ref="B32:C32"/>
    <mergeCell ref="I32:J32"/>
    <mergeCell ref="B33:C33"/>
    <mergeCell ref="I33:J33"/>
    <mergeCell ref="B34:C34"/>
    <mergeCell ref="I34:J34"/>
    <mergeCell ref="B35:C35"/>
    <mergeCell ref="I35:J35"/>
    <mergeCell ref="B36:C36"/>
    <mergeCell ref="I36:J36"/>
    <mergeCell ref="B27:C27"/>
    <mergeCell ref="I27:J27"/>
    <mergeCell ref="B28:C28"/>
    <mergeCell ref="I28:J28"/>
    <mergeCell ref="B29:C29"/>
    <mergeCell ref="I29:J29"/>
    <mergeCell ref="B30:C30"/>
    <mergeCell ref="I30:J30"/>
    <mergeCell ref="B31:C31"/>
    <mergeCell ref="I31:J31"/>
    <mergeCell ref="A22:C22"/>
    <mergeCell ref="I22:J22"/>
    <mergeCell ref="A23:C23"/>
    <mergeCell ref="I23:J23"/>
    <mergeCell ref="A24:C24"/>
    <mergeCell ref="I24:J24"/>
    <mergeCell ref="B25:C25"/>
    <mergeCell ref="I25:J25"/>
    <mergeCell ref="B26:C26"/>
    <mergeCell ref="I26:J26"/>
    <mergeCell ref="B17:C17"/>
    <mergeCell ref="I17:J17"/>
    <mergeCell ref="A18:C18"/>
    <mergeCell ref="I18:J18"/>
    <mergeCell ref="A19:C19"/>
    <mergeCell ref="I19:J19"/>
    <mergeCell ref="A20:C20"/>
    <mergeCell ref="I20:J20"/>
    <mergeCell ref="B21:C21"/>
    <mergeCell ref="I21:J21"/>
    <mergeCell ref="I12:J12"/>
    <mergeCell ref="A13:C13"/>
    <mergeCell ref="I13:J13"/>
    <mergeCell ref="B14:C14"/>
    <mergeCell ref="I14:J14"/>
    <mergeCell ref="B15:C15"/>
    <mergeCell ref="I15:J15"/>
    <mergeCell ref="B16:C16"/>
    <mergeCell ref="I16:J16"/>
    <mergeCell ref="G137:J137"/>
    <mergeCell ref="G138:J138"/>
    <mergeCell ref="G139:J139"/>
    <mergeCell ref="I83:J83"/>
    <mergeCell ref="I84:J84"/>
    <mergeCell ref="I85:J85"/>
    <mergeCell ref="I51:J51"/>
    <mergeCell ref="B1:C1"/>
    <mergeCell ref="A2:P2"/>
    <mergeCell ref="A3:P3"/>
    <mergeCell ref="A4:P4"/>
    <mergeCell ref="A5:F5"/>
    <mergeCell ref="G5:P5"/>
    <mergeCell ref="A6:D6"/>
    <mergeCell ref="E6:P6"/>
    <mergeCell ref="H1:P1"/>
    <mergeCell ref="A7:D7"/>
    <mergeCell ref="E7:P7"/>
    <mergeCell ref="B8:P8"/>
    <mergeCell ref="I9:J9"/>
    <mergeCell ref="I10:J10"/>
    <mergeCell ref="B11:C11"/>
    <mergeCell ref="I11:J11"/>
    <mergeCell ref="A12:C12"/>
  </mergeCells>
  <pageMargins left="0.70866141732283472" right="0.70866141732283472" top="0.35433070866141736" bottom="0.35433070866141736" header="0.31496062992125984" footer="0.31496062992125984"/>
  <pageSetup scale="81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</dc:creator>
  <cp:lastModifiedBy>Municipiul Brad Primaria</cp:lastModifiedBy>
  <cp:lastPrinted>2026-08-26T06:59:02Z</cp:lastPrinted>
  <dcterms:created xsi:type="dcterms:W3CDTF">2026-05-11T15:29:00Z</dcterms:created>
  <dcterms:modified xsi:type="dcterms:W3CDTF">2026-08-26T06:46:10Z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2026-05-11T12:31:23Z</vt:filetime>
  </property>
  <property fmtid="{D5CDD505-2E9C-101B-9397-08002B2CF9AE}" pid="4" name="ICV">
    <vt:lpwstr>7CD4B1B4B4E449A2B6AC4926DB64576F_12</vt:lpwstr>
  </property>
  <property fmtid="{D5CDD505-2E9C-101B-9397-08002B2CF9AE}" pid="5" name="KSOProductBuildVer">
    <vt:lpwstr>1033-12.1.0.25830</vt:lpwstr>
  </property>
  <property fmtid="{D5CDD505-2E9C-101B-9397-08002B2CF9AE}" pid="6" name="CalculationRule">
    <vt:i4>0</vt:i4>
  </property>
</Properties>
</file>