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5815" windowHeight="15615"/>
  </bookViews>
  <sheets>
    <sheet name="Anexa 2.2 c" sheetId="6" r:id="rId1"/>
    <sheet name="Sheet1" sheetId="9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6" l="1"/>
  <c r="D23" i="6" l="1"/>
  <c r="D24" i="6"/>
  <c r="D22" i="6"/>
  <c r="D21" i="6"/>
  <c r="D26" i="9" l="1"/>
  <c r="E26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8" i="9"/>
  <c r="C26" i="9" l="1"/>
  <c r="F5" i="9"/>
  <c r="F6" i="9"/>
  <c r="F7" i="9"/>
  <c r="F4" i="9"/>
  <c r="B26" i="9"/>
  <c r="F26" i="9" l="1"/>
</calcChain>
</file>

<file path=xl/comments1.xml><?xml version="1.0" encoding="utf-8"?>
<comments xmlns="http://schemas.openxmlformats.org/spreadsheetml/2006/main">
  <authors>
    <author>Tiberiu Cheran</author>
  </authors>
  <commentLis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Tiberiu Cheran:</t>
        </r>
        <r>
          <rPr>
            <sz val="9"/>
            <color indexed="81"/>
            <rFont val="Tahoma"/>
            <family val="2"/>
            <charset val="238"/>
          </rPr>
          <t xml:space="preserve">
Cu drumurile laterale incluse
</t>
        </r>
      </text>
    </comment>
  </commentList>
</comments>
</file>

<file path=xl/sharedStrings.xml><?xml version="1.0" encoding="utf-8"?>
<sst xmlns="http://schemas.openxmlformats.org/spreadsheetml/2006/main" count="84" uniqueCount="73">
  <si>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</si>
  <si>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</si>
  <si>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</si>
  <si>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</si>
  <si>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</si>
  <si>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</si>
  <si>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</si>
  <si>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</si>
  <si>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</si>
  <si>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</si>
  <si>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Lățime parte carosabilă</t>
  </si>
  <si>
    <t>Lucrări de consolidare</t>
  </si>
  <si>
    <t xml:space="preserve">
</t>
  </si>
  <si>
    <t xml:space="preserve">
</t>
  </si>
  <si>
    <t>la normele metodologice</t>
  </si>
  <si>
    <t>Anexa 2.2 c</t>
  </si>
  <si>
    <t xml:space="preserve">Cantitate </t>
  </si>
  <si>
    <t>m.</t>
  </si>
  <si>
    <t>U.M.</t>
  </si>
  <si>
    <t>Verificare încadare în standard de cost</t>
  </si>
  <si>
    <t>Semnătura ………….</t>
  </si>
  <si>
    <t>Lungime drum  - terasamente</t>
  </si>
  <si>
    <t>Lungime drum - strat fundație</t>
  </si>
  <si>
    <t>Lungime drum - strat de bază</t>
  </si>
  <si>
    <t>Lungime drum - îmbrăcăminte rutieră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</si>
  <si>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</si>
  <si>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</si>
  <si>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</si>
  <si>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</si>
  <si>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</si>
  <si>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terasamente</t>
  </si>
  <si>
    <t>str. Crizantemelor</t>
  </si>
  <si>
    <t>str. Macesului</t>
  </si>
  <si>
    <t>str. Fundatura Crizantemelor  T1</t>
  </si>
  <si>
    <t>str. Fundatura Crizantemelor  T2</t>
  </si>
  <si>
    <t>str. Arionestii Noi T1</t>
  </si>
  <si>
    <t>str. Arionestii Noi T2</t>
  </si>
  <si>
    <t>str. Macului</t>
  </si>
  <si>
    <t>str. Arionestii Noi - Bucla 1</t>
  </si>
  <si>
    <t>str. Arionestii Noi - Bucla 2</t>
  </si>
  <si>
    <t>str. Arionestii Noi - Bucla 3</t>
  </si>
  <si>
    <t>str. Viorelelor T1</t>
  </si>
  <si>
    <t>str. Viorelelor T2</t>
  </si>
  <si>
    <t>str. Lalelelor</t>
  </si>
  <si>
    <t>str. Liliacului</t>
  </si>
  <si>
    <t>str. Socului - bretea 1</t>
  </si>
  <si>
    <t>str. Socului - bretea 2</t>
  </si>
  <si>
    <t>str. Socului - bretea 3</t>
  </si>
  <si>
    <t>str. Socului - bretea 4</t>
  </si>
  <si>
    <t>str. Mihai Viteazu - bretea 1</t>
  </si>
  <si>
    <t>str. Mihai Viteazu - bretea 2</t>
  </si>
  <si>
    <t>str. Mihai Viteazu - bretea 3</t>
  </si>
  <si>
    <t>str. Mihai Viteazu - bretea 4</t>
  </si>
  <si>
    <t>total</t>
  </si>
  <si>
    <t>Studiu de fezabilitate</t>
  </si>
  <si>
    <t>UAT Orasul Urlati</t>
  </si>
  <si>
    <t>Strazile Arionestii Noi, Liliacului, Lalelelor, Macului, Viorelelor, Macesului, Fundatura Crizantemelor, Crizantemelor (Bretea), Mihai Viteazu si Socului, Orasul Urlati, Judetul Prahova</t>
  </si>
  <si>
    <t>Curs BNR lei/euro  din data 04.10.2021</t>
  </si>
  <si>
    <t>Valoare finanțată de UAT Orasul Urlati (lei inclusiv TVA)</t>
  </si>
  <si>
    <t>Denumirea obiectivului de investiții: „REABILITARE SI MODERNIZARE STRAZI, FAZA A III A, STRAZILE ARIONESTII NOI, LILIACULUI, LALELELOR, MACULUI, VIORELELOR, MACESULUI, FUNDATURA CRIZANTEMELOR, CRIZANTEMELOR (BRETEA), MIHAI VITEAZU SI SOCULUI, ORASUL URLATI, JUDETUL PRAHOVA “</t>
  </si>
  <si>
    <t>3.5 - 7.0</t>
  </si>
  <si>
    <t>-</t>
  </si>
  <si>
    <t>euro/km</t>
  </si>
  <si>
    <t>carosabil</t>
  </si>
  <si>
    <t>conexe standard cost</t>
  </si>
  <si>
    <t>conexe depasire standard</t>
  </si>
  <si>
    <t xml:space="preserve">Alte capacități:  lucrari de semnalizare rutiera,  lucrari conexe: podet 600 L=10m;  gura de scurgere, ridicarea la cote camine de vizitare, gura de scurgere, aerisitoare </t>
  </si>
  <si>
    <t>Primar/ Reprezentant legal,</t>
  </si>
  <si>
    <t>Machitescu Marian</t>
  </si>
  <si>
    <t>Indicatori tehnici specifici categoriei de investiții de la art. 4 alin. (1) lit. c) din O.U.G. nr. 95/2021 pentru aprobarea Programului national de investitii "Anghel Saligny", aprobata cu modificari  si completari prin Legea nr. 183/2022</t>
  </si>
  <si>
    <t>Nu este cazul</t>
  </si>
  <si>
    <t>Standard de cost aprobat prin Ordinul ministrului dezvoltarii, lucrarilor publice si administratiei nr. 1.321/2021 pentru aprobarea standardelor de cost aferente obiectivelor de investitii prevazute la art. 4 alin. (1) lit. a)-c) din Ordonanta de urgenta a Guvernului nr. 95/2021 pentru aprobarea Programului national de investitii „Anghel Saligny“ (euro, fara TVA)</t>
  </si>
  <si>
    <t>Valoarea totala a investitiei cu standard de cost, raportata la km drum (euro, fara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</si>
</sst>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0" fillId="0" borderId="4" xfId="0" applyBorder="1"/>
    <xf numFmtId="0" fontId="6" fillId="0" borderId="4" xfId="0" applyFont="1" applyBorder="1" applyAlignment="1">
      <alignment horizontal="right"/>
    </xf>
    <xf numFmtId="4" fontId="0" fillId="0" borderId="4" xfId="0" applyNumberFormat="1" applyBorder="1"/>
    <xf numFmtId="4" fontId="6" fillId="0" borderId="4" xfId="0" applyNumberFormat="1" applyFont="1" applyBorder="1"/>
    <xf numFmtId="0" fontId="3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4" fontId="0" fillId="0" borderId="0" xfId="0" applyNumberFormat="1"/>
    <xf numFmtId="4" fontId="5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quotePrefix="1" applyFont="1" applyBorder="1" applyAlignment="1">
      <alignment horizontal="center" vertical="center" wrapText="1"/>
    </xf>
    <xf numFmtId="4" fontId="0" fillId="0" borderId="5" xfId="0" applyNumberFormat="1" applyFill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wrapText="1"/>
    </xf>
    <xf numFmtId="4" fontId="5" fillId="0" borderId="4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19" zoomScaleNormal="100" workbookViewId="0">
      <selection activeCell="H32" sqref="H32"/>
    </sheetView>
  </sheetViews>
  <sheetFormatPr defaultColWidth="9.140625" defaultRowHeight="15.75" x14ac:dyDescent="0.25"/>
  <cols>
    <col min="1" max="1" width="57.85546875" style="1" bestFit="1" customWidth="1"/>
    <col min="2" max="3" width="11" style="1" customWidth="1"/>
    <col min="4" max="4" width="23.7109375" style="1" customWidth="1"/>
    <col min="5" max="5" width="12.28515625" style="1" bestFit="1" customWidth="1"/>
    <col min="6" max="6" width="26.5703125" style="1" customWidth="1"/>
    <col min="7" max="7" width="12.28515625" style="1" bestFit="1" customWidth="1"/>
    <col min="8" max="11" width="9.140625" style="1"/>
    <col min="12" max="12" width="9.140625" style="1" customWidth="1"/>
    <col min="13" max="16384" width="9.140625" style="1"/>
  </cols>
  <sheetData>
    <row r="1" spans="1:5" x14ac:dyDescent="0.25">
      <c r="D1" s="2" t="s">
        <v>15</v>
      </c>
    </row>
    <row r="2" spans="1:5" x14ac:dyDescent="0.25">
      <c r="D2" s="3" t="s">
        <v>14</v>
      </c>
    </row>
    <row r="3" spans="1:5" x14ac:dyDescent="0.25">
      <c r="D3" s="4"/>
    </row>
    <row r="4" spans="1:5" x14ac:dyDescent="0.25">
      <c r="A4" s="37" t="s">
        <v>0</v>
      </c>
      <c r="B4" s="37"/>
      <c r="C4" s="37"/>
      <c r="D4" s="37"/>
    </row>
    <row r="5" spans="1:5" x14ac:dyDescent="0.25">
      <c r="A5" s="37" t="s">
        <v>1</v>
      </c>
      <c r="B5" s="37"/>
      <c r="C5" s="37"/>
      <c r="D5" s="37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ht="69.75" customHeight="1" x14ac:dyDescent="0.25">
      <c r="A8" s="38" t="s">
        <v>59</v>
      </c>
      <c r="B8" s="39"/>
      <c r="C8" s="39"/>
      <c r="D8" s="40"/>
    </row>
    <row r="9" spans="1:5" x14ac:dyDescent="0.25">
      <c r="A9" s="28" t="s">
        <v>2</v>
      </c>
      <c r="B9" s="28"/>
      <c r="C9" s="29" t="s">
        <v>54</v>
      </c>
      <c r="D9" s="30"/>
    </row>
    <row r="10" spans="1:5" x14ac:dyDescent="0.25">
      <c r="A10" s="28" t="s">
        <v>3</v>
      </c>
      <c r="B10" s="28"/>
      <c r="C10" s="29" t="s">
        <v>55</v>
      </c>
      <c r="D10" s="30"/>
    </row>
    <row r="11" spans="1:5" ht="93.75" customHeight="1" x14ac:dyDescent="0.2">
      <c r="A11" s="28" t="s">
        <v>4</v>
      </c>
      <c r="B11" s="28"/>
      <c r="C11" s="31" t="s">
        <v>56</v>
      </c>
      <c r="D11" s="32"/>
    </row>
    <row r="12" spans="1:5" x14ac:dyDescent="0.25">
      <c r="A12" s="28" t="s">
        <v>5</v>
      </c>
      <c r="B12" s="28"/>
      <c r="C12" s="33">
        <v>11403146.02</v>
      </c>
      <c r="D12" s="34"/>
    </row>
    <row r="13" spans="1:5" x14ac:dyDescent="0.25">
      <c r="A13" s="28" t="s">
        <v>6</v>
      </c>
      <c r="B13" s="28"/>
      <c r="C13" s="33">
        <v>9913730.0099999998</v>
      </c>
      <c r="D13" s="34"/>
    </row>
    <row r="14" spans="1:5" x14ac:dyDescent="0.25">
      <c r="A14" s="28" t="s">
        <v>57</v>
      </c>
      <c r="B14" s="28"/>
      <c r="C14" s="35">
        <v>4.9469000000000003</v>
      </c>
      <c r="D14" s="36"/>
    </row>
    <row r="15" spans="1:5" ht="31.5" x14ac:dyDescent="0.25">
      <c r="A15" s="28" t="s">
        <v>7</v>
      </c>
      <c r="B15" s="28"/>
      <c r="C15" s="33">
        <v>11179949.619999999</v>
      </c>
      <c r="D15" s="34"/>
      <c r="E15" s="1" t="s">
        <v>13</v>
      </c>
    </row>
    <row r="16" spans="1:5" x14ac:dyDescent="0.25">
      <c r="A16" s="28" t="s">
        <v>58</v>
      </c>
      <c r="B16" s="28"/>
      <c r="C16" s="33">
        <v>223196.4</v>
      </c>
      <c r="D16" s="34"/>
    </row>
    <row r="17" spans="1:7" x14ac:dyDescent="0.25">
      <c r="A17" s="6"/>
      <c r="B17" s="5"/>
      <c r="C17" s="5"/>
      <c r="D17" s="7"/>
    </row>
    <row r="18" spans="1:7" x14ac:dyDescent="0.25">
      <c r="A18" s="6"/>
      <c r="B18" s="5"/>
      <c r="C18" s="5"/>
      <c r="D18" s="7"/>
    </row>
    <row r="19" spans="1:7" ht="78.75" x14ac:dyDescent="0.25">
      <c r="A19" s="37" t="s">
        <v>9</v>
      </c>
      <c r="B19" s="37"/>
      <c r="C19" s="37"/>
      <c r="D19" s="37"/>
      <c r="E19" s="1" t="s">
        <v>12</v>
      </c>
    </row>
    <row r="20" spans="1:7" ht="78.75" x14ac:dyDescent="0.25">
      <c r="A20" s="23" t="s">
        <v>69</v>
      </c>
      <c r="B20" s="8" t="s">
        <v>18</v>
      </c>
      <c r="C20" s="8" t="s">
        <v>16</v>
      </c>
      <c r="D20" s="8" t="s">
        <v>8</v>
      </c>
    </row>
    <row r="21" spans="1:7" x14ac:dyDescent="0.25">
      <c r="A21" s="23" t="s">
        <v>21</v>
      </c>
      <c r="B21" s="9" t="s">
        <v>17</v>
      </c>
      <c r="C21" s="9">
        <v>4677.66</v>
      </c>
      <c r="D21" s="22">
        <f>Sheet1!B26</f>
        <v>800023.08000000007</v>
      </c>
      <c r="F21" s="7"/>
    </row>
    <row r="22" spans="1:7" x14ac:dyDescent="0.25">
      <c r="A22" s="23" t="s">
        <v>22</v>
      </c>
      <c r="B22" s="9" t="s">
        <v>17</v>
      </c>
      <c r="C22" s="9">
        <v>4677.66</v>
      </c>
      <c r="D22" s="22">
        <f>1725472.69997496*1.19</f>
        <v>2053312.5129702021</v>
      </c>
    </row>
    <row r="23" spans="1:7" x14ac:dyDescent="0.25">
      <c r="A23" s="23" t="s">
        <v>23</v>
      </c>
      <c r="B23" s="9" t="s">
        <v>17</v>
      </c>
      <c r="C23" s="9">
        <v>4677.66</v>
      </c>
      <c r="D23" s="22">
        <f>1366613.65784427*1.19</f>
        <v>1626270.2528346814</v>
      </c>
    </row>
    <row r="24" spans="1:7" x14ac:dyDescent="0.25">
      <c r="A24" s="23" t="s">
        <v>24</v>
      </c>
      <c r="B24" s="9" t="s">
        <v>17</v>
      </c>
      <c r="C24" s="9">
        <v>4677.66</v>
      </c>
      <c r="D24" s="54">
        <f>2905935.918016*1.19</f>
        <v>3458063.74243904</v>
      </c>
      <c r="F24" s="7"/>
    </row>
    <row r="25" spans="1:7" x14ac:dyDescent="0.25">
      <c r="A25" s="23" t="s">
        <v>10</v>
      </c>
      <c r="B25" s="9" t="s">
        <v>17</v>
      </c>
      <c r="C25" s="9" t="s">
        <v>60</v>
      </c>
      <c r="D25" s="22" t="s">
        <v>70</v>
      </c>
    </row>
    <row r="26" spans="1:7" x14ac:dyDescent="0.25">
      <c r="A26" s="23" t="s">
        <v>26</v>
      </c>
      <c r="B26" s="9" t="s">
        <v>17</v>
      </c>
      <c r="C26" s="24">
        <v>0</v>
      </c>
      <c r="D26" s="22">
        <v>0</v>
      </c>
    </row>
    <row r="27" spans="1:7" x14ac:dyDescent="0.25">
      <c r="A27" s="23" t="s">
        <v>25</v>
      </c>
      <c r="B27" s="9" t="s">
        <v>17</v>
      </c>
      <c r="C27" s="44">
        <v>4349.1000000000004</v>
      </c>
      <c r="D27" s="22">
        <v>836235.44196688279</v>
      </c>
      <c r="E27" s="7"/>
      <c r="F27" s="7"/>
    </row>
    <row r="28" spans="1:7" x14ac:dyDescent="0.25">
      <c r="A28" s="23" t="s">
        <v>11</v>
      </c>
      <c r="B28" s="9" t="s">
        <v>17</v>
      </c>
      <c r="C28" s="24">
        <v>0</v>
      </c>
      <c r="D28" s="22">
        <v>0</v>
      </c>
    </row>
    <row r="29" spans="1:7" x14ac:dyDescent="0.25">
      <c r="A29" s="23" t="s">
        <v>27</v>
      </c>
      <c r="B29" s="9" t="s">
        <v>28</v>
      </c>
      <c r="C29" s="24" t="s">
        <v>61</v>
      </c>
      <c r="D29" s="22">
        <v>0</v>
      </c>
    </row>
    <row r="30" spans="1:7" ht="31.5" x14ac:dyDescent="0.25">
      <c r="A30" s="41" t="s">
        <v>29</v>
      </c>
      <c r="B30" s="42" t="s">
        <v>28</v>
      </c>
      <c r="C30" s="42" t="s">
        <v>61</v>
      </c>
      <c r="D30" s="43">
        <v>0</v>
      </c>
    </row>
    <row r="31" spans="1:7" ht="48" thickBot="1" x14ac:dyDescent="0.3">
      <c r="A31" s="41" t="s">
        <v>66</v>
      </c>
      <c r="B31" s="42"/>
      <c r="C31" s="42"/>
      <c r="D31" s="43">
        <f>1023753.78111402+93.81</f>
        <v>1023847.5911140201</v>
      </c>
      <c r="E31" s="7"/>
      <c r="F31" s="7"/>
      <c r="G31" s="7"/>
    </row>
    <row r="32" spans="1:7" ht="117.75" customHeight="1" thickTop="1" x14ac:dyDescent="0.25">
      <c r="A32" s="51" t="s">
        <v>71</v>
      </c>
      <c r="B32" s="45"/>
      <c r="C32" s="50">
        <v>330000</v>
      </c>
      <c r="D32" s="46" t="s">
        <v>62</v>
      </c>
    </row>
    <row r="33" spans="1:6" ht="14.25" customHeight="1" x14ac:dyDescent="0.25">
      <c r="A33" s="52" t="s">
        <v>19</v>
      </c>
      <c r="B33" s="18"/>
      <c r="C33" s="49">
        <v>312352.76</v>
      </c>
      <c r="D33" s="48" t="s">
        <v>62</v>
      </c>
    </row>
    <row r="34" spans="1:6" ht="30" customHeight="1" x14ac:dyDescent="0.25">
      <c r="A34" s="53" t="s">
        <v>72</v>
      </c>
      <c r="B34" s="47"/>
      <c r="C34" s="49">
        <v>414080.11</v>
      </c>
      <c r="D34" s="48" t="s">
        <v>62</v>
      </c>
    </row>
    <row r="35" spans="1:6" ht="19.5" customHeight="1" x14ac:dyDescent="0.25">
      <c r="A35" s="12"/>
      <c r="B35" s="12"/>
      <c r="C35" s="12"/>
      <c r="D35" s="10"/>
    </row>
    <row r="36" spans="1:6" ht="15" customHeight="1" x14ac:dyDescent="0.25">
      <c r="A36" s="13"/>
      <c r="B36" s="11"/>
      <c r="C36" s="11"/>
      <c r="D36" s="11"/>
      <c r="E36" s="11"/>
      <c r="F36" s="11"/>
    </row>
    <row r="37" spans="1:6" ht="15" customHeight="1" x14ac:dyDescent="0.25">
      <c r="A37" s="27" t="s">
        <v>67</v>
      </c>
      <c r="B37" s="27"/>
      <c r="C37" s="27"/>
      <c r="D37" s="27"/>
      <c r="E37" s="11"/>
      <c r="F37" s="11"/>
    </row>
    <row r="38" spans="1:6" x14ac:dyDescent="0.25">
      <c r="A38" s="27" t="s">
        <v>68</v>
      </c>
      <c r="B38" s="27"/>
      <c r="C38" s="27"/>
      <c r="D38" s="27"/>
      <c r="E38" s="11"/>
      <c r="F38" s="11"/>
    </row>
    <row r="39" spans="1:6" x14ac:dyDescent="0.25">
      <c r="A39" s="26" t="s">
        <v>20</v>
      </c>
      <c r="B39" s="26"/>
      <c r="C39" s="26"/>
      <c r="D39" s="26"/>
      <c r="E39" s="11"/>
      <c r="F39" s="11"/>
    </row>
    <row r="40" spans="1:6" x14ac:dyDescent="0.25">
      <c r="A40" s="11"/>
      <c r="B40" s="11"/>
      <c r="C40" s="11"/>
      <c r="D40" s="11"/>
      <c r="E40" s="11"/>
      <c r="F40" s="11"/>
    </row>
    <row r="41" spans="1:6" x14ac:dyDescent="0.25">
      <c r="A41" s="11"/>
      <c r="B41" s="11"/>
      <c r="C41" s="11"/>
      <c r="D41" s="11"/>
      <c r="E41" s="11"/>
      <c r="F41" s="11"/>
    </row>
  </sheetData>
  <mergeCells count="23">
    <mergeCell ref="C16:D16"/>
    <mergeCell ref="A19:D19"/>
    <mergeCell ref="A4:D4"/>
    <mergeCell ref="A5:D5"/>
    <mergeCell ref="A8:D8"/>
    <mergeCell ref="A9:B9"/>
    <mergeCell ref="C9:D9"/>
    <mergeCell ref="A39:D39"/>
    <mergeCell ref="A38:D38"/>
    <mergeCell ref="A37:D37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</mergeCells>
  <pageMargins left="0.54" right="0.31" top="0.75" bottom="0.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30"/>
  <sheetViews>
    <sheetView zoomScale="85" zoomScaleNormal="85" workbookViewId="0">
      <selection activeCell="C27" sqref="C27"/>
    </sheetView>
  </sheetViews>
  <sheetFormatPr defaultRowHeight="15" x14ac:dyDescent="0.25"/>
  <cols>
    <col min="1" max="1" width="31.85546875" customWidth="1"/>
    <col min="2" max="2" width="14.5703125" customWidth="1"/>
    <col min="3" max="3" width="15.85546875" customWidth="1"/>
    <col min="4" max="4" width="19.140625" bestFit="1" customWidth="1"/>
    <col min="5" max="5" width="23.140625" bestFit="1" customWidth="1"/>
    <col min="6" max="6" width="12.140625" bestFit="1" customWidth="1"/>
  </cols>
  <sheetData>
    <row r="3" spans="1:6" ht="30" x14ac:dyDescent="0.25">
      <c r="A3" s="14"/>
      <c r="B3" s="15" t="s">
        <v>30</v>
      </c>
      <c r="C3" s="15" t="s">
        <v>63</v>
      </c>
      <c r="D3" s="19" t="s">
        <v>64</v>
      </c>
      <c r="E3" s="20" t="s">
        <v>65</v>
      </c>
      <c r="F3" s="15" t="s">
        <v>53</v>
      </c>
    </row>
    <row r="4" spans="1:6" x14ac:dyDescent="0.25">
      <c r="A4" s="14" t="s">
        <v>31</v>
      </c>
      <c r="B4" s="16">
        <v>8315.3700000000008</v>
      </c>
      <c r="C4" s="16">
        <v>104983.78</v>
      </c>
      <c r="D4" s="16">
        <v>0</v>
      </c>
      <c r="E4" s="16">
        <v>0</v>
      </c>
      <c r="F4" s="16">
        <f>B4+C4</f>
        <v>113299.15</v>
      </c>
    </row>
    <row r="5" spans="1:6" x14ac:dyDescent="0.25">
      <c r="A5" s="14" t="s">
        <v>32</v>
      </c>
      <c r="B5" s="16">
        <v>12685.92</v>
      </c>
      <c r="C5" s="16">
        <v>150099.35</v>
      </c>
      <c r="D5" s="16">
        <v>0</v>
      </c>
      <c r="E5" s="16">
        <v>0</v>
      </c>
      <c r="F5" s="16">
        <f t="shared" ref="F5:F7" si="0">B5+C5</f>
        <v>162785.27000000002</v>
      </c>
    </row>
    <row r="6" spans="1:6" x14ac:dyDescent="0.25">
      <c r="A6" s="14" t="s">
        <v>33</v>
      </c>
      <c r="B6" s="16">
        <v>4115.12</v>
      </c>
      <c r="C6" s="16">
        <v>44888.800000000003</v>
      </c>
      <c r="D6" s="16">
        <v>0</v>
      </c>
      <c r="E6" s="16">
        <v>0</v>
      </c>
      <c r="F6" s="16">
        <f t="shared" si="0"/>
        <v>49003.920000000006</v>
      </c>
    </row>
    <row r="7" spans="1:6" x14ac:dyDescent="0.25">
      <c r="A7" s="14" t="s">
        <v>34</v>
      </c>
      <c r="B7" s="16">
        <v>21427.01</v>
      </c>
      <c r="C7" s="16">
        <v>263415.33</v>
      </c>
      <c r="D7" s="16">
        <v>0</v>
      </c>
      <c r="E7" s="16">
        <v>0</v>
      </c>
      <c r="F7" s="16">
        <f t="shared" si="0"/>
        <v>284842.34000000003</v>
      </c>
    </row>
    <row r="8" spans="1:6" x14ac:dyDescent="0.25">
      <c r="A8" s="14" t="s">
        <v>35</v>
      </c>
      <c r="B8" s="16">
        <v>171639.46</v>
      </c>
      <c r="C8" s="16">
        <v>1186782.8899999999</v>
      </c>
      <c r="D8" s="16">
        <v>399224.26</v>
      </c>
      <c r="E8" s="16">
        <v>622941.91</v>
      </c>
      <c r="F8" s="16">
        <f>B8+C8+D8+E8</f>
        <v>2380588.52</v>
      </c>
    </row>
    <row r="9" spans="1:6" x14ac:dyDescent="0.25">
      <c r="A9" s="14" t="s">
        <v>36</v>
      </c>
      <c r="B9" s="16">
        <v>62996.39</v>
      </c>
      <c r="C9" s="16">
        <v>551641.64</v>
      </c>
      <c r="D9" s="16">
        <v>94200.38</v>
      </c>
      <c r="E9" s="16">
        <v>0</v>
      </c>
      <c r="F9" s="16">
        <f t="shared" ref="F9:F25" si="1">B9+C9+D9+E9</f>
        <v>708838.41</v>
      </c>
    </row>
    <row r="10" spans="1:6" x14ac:dyDescent="0.25">
      <c r="A10" s="14" t="s">
        <v>37</v>
      </c>
      <c r="B10" s="16">
        <v>57150.55</v>
      </c>
      <c r="C10" s="16">
        <v>554626.44999999995</v>
      </c>
      <c r="D10" s="16">
        <v>64154.01</v>
      </c>
      <c r="E10" s="16">
        <v>0</v>
      </c>
      <c r="F10" s="16">
        <f t="shared" si="1"/>
        <v>675931.01</v>
      </c>
    </row>
    <row r="11" spans="1:6" x14ac:dyDescent="0.25">
      <c r="A11" s="14" t="s">
        <v>38</v>
      </c>
      <c r="B11" s="16">
        <v>4257.0200000000004</v>
      </c>
      <c r="C11" s="16">
        <v>50851.37</v>
      </c>
      <c r="D11" s="16">
        <v>0</v>
      </c>
      <c r="E11" s="16">
        <v>0</v>
      </c>
      <c r="F11" s="16">
        <f t="shared" si="1"/>
        <v>55108.39</v>
      </c>
    </row>
    <row r="12" spans="1:6" x14ac:dyDescent="0.25">
      <c r="A12" s="14" t="s">
        <v>39</v>
      </c>
      <c r="B12" s="16">
        <v>7520.74</v>
      </c>
      <c r="C12" s="16">
        <v>87002.49</v>
      </c>
      <c r="D12" s="16">
        <v>0</v>
      </c>
      <c r="E12" s="16">
        <v>0</v>
      </c>
      <c r="F12" s="16">
        <f t="shared" si="1"/>
        <v>94523.23000000001</v>
      </c>
    </row>
    <row r="13" spans="1:6" x14ac:dyDescent="0.25">
      <c r="A13" s="14" t="s">
        <v>40</v>
      </c>
      <c r="B13" s="16">
        <v>6527.44</v>
      </c>
      <c r="C13" s="16">
        <v>66802.149999999994</v>
      </c>
      <c r="D13" s="16">
        <v>0</v>
      </c>
      <c r="E13" s="16">
        <v>0</v>
      </c>
      <c r="F13" s="16">
        <f t="shared" si="1"/>
        <v>73329.59</v>
      </c>
    </row>
    <row r="14" spans="1:6" x14ac:dyDescent="0.25">
      <c r="A14" s="14" t="s">
        <v>41</v>
      </c>
      <c r="B14" s="16">
        <v>41239.57</v>
      </c>
      <c r="C14" s="16">
        <v>388846.53</v>
      </c>
      <c r="D14" s="16">
        <v>50001.31</v>
      </c>
      <c r="E14" s="16">
        <v>0</v>
      </c>
      <c r="F14" s="16">
        <f t="shared" si="1"/>
        <v>480087.41000000003</v>
      </c>
    </row>
    <row r="15" spans="1:6" x14ac:dyDescent="0.25">
      <c r="A15" s="14" t="s">
        <v>42</v>
      </c>
      <c r="B15" s="16">
        <v>10489.58</v>
      </c>
      <c r="C15" s="16">
        <v>82067.240000000005</v>
      </c>
      <c r="D15" s="16">
        <v>16341.64</v>
      </c>
      <c r="E15" s="16">
        <v>21913.54</v>
      </c>
      <c r="F15" s="16">
        <f t="shared" si="1"/>
        <v>130812</v>
      </c>
    </row>
    <row r="16" spans="1:6" x14ac:dyDescent="0.25">
      <c r="A16" s="14" t="s">
        <v>43</v>
      </c>
      <c r="B16" s="16">
        <v>54056.639999999999</v>
      </c>
      <c r="C16" s="16">
        <v>538018.46</v>
      </c>
      <c r="D16" s="16">
        <v>89192.76</v>
      </c>
      <c r="E16" s="16">
        <v>0</v>
      </c>
      <c r="F16" s="16">
        <f t="shared" si="1"/>
        <v>681267.86</v>
      </c>
    </row>
    <row r="17" spans="1:6" x14ac:dyDescent="0.25">
      <c r="A17" s="14" t="s">
        <v>44</v>
      </c>
      <c r="B17" s="16">
        <v>36184.68</v>
      </c>
      <c r="C17" s="16">
        <v>364673.02</v>
      </c>
      <c r="D17" s="16">
        <v>0</v>
      </c>
      <c r="E17" s="16">
        <v>0</v>
      </c>
      <c r="F17" s="16">
        <f t="shared" si="1"/>
        <v>400857.7</v>
      </c>
    </row>
    <row r="18" spans="1:6" x14ac:dyDescent="0.25">
      <c r="A18" s="14" t="s">
        <v>45</v>
      </c>
      <c r="B18" s="16">
        <v>41662.04</v>
      </c>
      <c r="C18" s="16">
        <v>483421.11</v>
      </c>
      <c r="D18" s="16">
        <v>107647.28</v>
      </c>
      <c r="E18" s="16">
        <v>0</v>
      </c>
      <c r="F18" s="16">
        <f t="shared" si="1"/>
        <v>632730.43000000005</v>
      </c>
    </row>
    <row r="19" spans="1:6" x14ac:dyDescent="0.25">
      <c r="A19" s="14" t="s">
        <v>46</v>
      </c>
      <c r="B19" s="16">
        <v>16829.419999999998</v>
      </c>
      <c r="C19" s="16">
        <v>171354.53</v>
      </c>
      <c r="D19" s="16">
        <v>0</v>
      </c>
      <c r="E19" s="16">
        <v>0</v>
      </c>
      <c r="F19" s="16">
        <f t="shared" si="1"/>
        <v>188183.95</v>
      </c>
    </row>
    <row r="20" spans="1:6" x14ac:dyDescent="0.25">
      <c r="A20" s="14" t="s">
        <v>47</v>
      </c>
      <c r="B20" s="16">
        <v>7832.91</v>
      </c>
      <c r="C20" s="16">
        <v>91506.16</v>
      </c>
      <c r="D20" s="16">
        <v>0</v>
      </c>
      <c r="E20" s="16">
        <v>0</v>
      </c>
      <c r="F20" s="16">
        <f t="shared" si="1"/>
        <v>99339.07</v>
      </c>
    </row>
    <row r="21" spans="1:6" x14ac:dyDescent="0.25">
      <c r="A21" s="14" t="s">
        <v>48</v>
      </c>
      <c r="B21" s="16">
        <v>4682.72</v>
      </c>
      <c r="C21" s="16">
        <v>52657.94</v>
      </c>
      <c r="D21" s="16">
        <v>0</v>
      </c>
      <c r="E21" s="16">
        <v>0</v>
      </c>
      <c r="F21" s="16">
        <f t="shared" si="1"/>
        <v>57340.66</v>
      </c>
    </row>
    <row r="22" spans="1:6" x14ac:dyDescent="0.25">
      <c r="A22" s="14" t="s">
        <v>49</v>
      </c>
      <c r="B22" s="16">
        <v>92572</v>
      </c>
      <c r="C22" s="16">
        <v>634293.31999999995</v>
      </c>
      <c r="D22" s="16">
        <v>158342.18</v>
      </c>
      <c r="E22" s="16">
        <v>81978.05</v>
      </c>
      <c r="F22" s="16">
        <f t="shared" si="1"/>
        <v>967185.55</v>
      </c>
    </row>
    <row r="23" spans="1:6" x14ac:dyDescent="0.25">
      <c r="A23" s="14" t="s">
        <v>50</v>
      </c>
      <c r="B23" s="16">
        <v>43175.75</v>
      </c>
      <c r="C23" s="16">
        <v>349347.07</v>
      </c>
      <c r="D23" s="16">
        <v>43887.44</v>
      </c>
      <c r="E23" s="16">
        <v>96672.84</v>
      </c>
      <c r="F23" s="16">
        <f t="shared" si="1"/>
        <v>533083.1</v>
      </c>
    </row>
    <row r="24" spans="1:6" x14ac:dyDescent="0.25">
      <c r="A24" s="14" t="s">
        <v>51</v>
      </c>
      <c r="B24" s="16">
        <v>58116.41</v>
      </c>
      <c r="C24" s="16">
        <v>399045.83</v>
      </c>
      <c r="D24" s="16">
        <v>108115.75</v>
      </c>
      <c r="E24" s="16">
        <v>89948.45</v>
      </c>
      <c r="F24" s="16">
        <f t="shared" si="1"/>
        <v>655226.43999999994</v>
      </c>
    </row>
    <row r="25" spans="1:6" x14ac:dyDescent="0.25">
      <c r="A25" s="14" t="s">
        <v>52</v>
      </c>
      <c r="B25" s="16">
        <v>36546.339999999997</v>
      </c>
      <c r="C25" s="16">
        <v>278869.31</v>
      </c>
      <c r="D25" s="16">
        <v>57972.37</v>
      </c>
      <c r="E25" s="16">
        <v>0</v>
      </c>
      <c r="F25" s="16">
        <f t="shared" si="1"/>
        <v>373388.02</v>
      </c>
    </row>
    <row r="26" spans="1:6" x14ac:dyDescent="0.25">
      <c r="A26" s="14"/>
      <c r="B26" s="17">
        <f>SUM(B4:B25)</f>
        <v>800023.08000000007</v>
      </c>
      <c r="C26" s="17">
        <f t="shared" ref="C26:F26" si="2">SUM(C4:C25)</f>
        <v>6895194.7700000014</v>
      </c>
      <c r="D26" s="17">
        <f t="shared" si="2"/>
        <v>1189079.3800000001</v>
      </c>
      <c r="E26" s="17">
        <f t="shared" si="2"/>
        <v>913454.79</v>
      </c>
      <c r="F26" s="17">
        <f t="shared" si="2"/>
        <v>9797752.0199999996</v>
      </c>
    </row>
    <row r="27" spans="1:6" x14ac:dyDescent="0.25">
      <c r="C27" s="25">
        <v>7137646.5099999998</v>
      </c>
    </row>
    <row r="28" spans="1:6" x14ac:dyDescent="0.25">
      <c r="B28" s="21"/>
      <c r="D28" s="21"/>
    </row>
    <row r="29" spans="1:6" x14ac:dyDescent="0.25">
      <c r="C29" s="21"/>
    </row>
    <row r="30" spans="1:6" x14ac:dyDescent="0.25">
      <c r="D30" s="21"/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2.2 c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Windows User</cp:lastModifiedBy>
  <cp:lastPrinted>2023-01-19T10:48:54Z</cp:lastPrinted>
  <dcterms:created xsi:type="dcterms:W3CDTF">2021-09-10T11:35:47Z</dcterms:created>
  <dcterms:modified xsi:type="dcterms:W3CDTF">2023-01-19T11:09:04Z</dcterms:modified>
</cp:coreProperties>
</file>