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februarie 2023\"/>
    </mc:Choice>
  </mc:AlternateContent>
  <xr:revisionPtr revIDLastSave="0" documentId="13_ncr:1_{910052C1-8D85-46DB-90E7-7C0BCEDB5394}" xr6:coauthVersionLast="47" xr6:coauthVersionMax="47" xr10:uidLastSave="{00000000-0000-0000-0000-000000000000}"/>
  <bookViews>
    <workbookView xWindow="-120" yWindow="-120" windowWidth="29040" windowHeight="15840" tabRatio="500" firstSheet="2" activeTab="3" xr2:uid="{00000000-000D-0000-FFFF-FFFF00000000}"/>
  </bookViews>
  <sheets>
    <sheet name="venituri" sheetId="1" r:id="rId1"/>
    <sheet name="cheltuieli" sheetId="2" r:id="rId2"/>
    <sheet name="rectif.febr.ven." sheetId="10" r:id="rId3"/>
    <sheet name="rectif.febr.chelt." sheetId="11" r:id="rId4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6" i="11" l="1"/>
  <c r="H34" i="10"/>
  <c r="G34" i="10"/>
  <c r="F34" i="10"/>
  <c r="C34" i="10"/>
  <c r="E10" i="10"/>
  <c r="E18" i="10"/>
  <c r="C18" i="10"/>
  <c r="K253" i="11"/>
  <c r="J253" i="11"/>
  <c r="I253" i="11"/>
  <c r="I143" i="11"/>
  <c r="K144" i="11"/>
  <c r="K143" i="11" s="1"/>
  <c r="J144" i="11"/>
  <c r="J143" i="11" s="1"/>
  <c r="I144" i="11"/>
  <c r="I80" i="11"/>
  <c r="E261" i="11"/>
  <c r="F261" i="11"/>
  <c r="E23" i="11"/>
  <c r="I56" i="11"/>
  <c r="E129" i="11"/>
  <c r="H129" i="11"/>
  <c r="H18" i="10"/>
  <c r="H126" i="11"/>
  <c r="C82" i="10"/>
  <c r="H89" i="10"/>
  <c r="G89" i="10"/>
  <c r="F89" i="10"/>
  <c r="E89" i="10"/>
  <c r="C89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F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2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H225" i="11" s="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E41" i="11"/>
  <c r="C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2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G16" i="10"/>
  <c r="F16" i="10"/>
  <c r="E16" i="10"/>
  <c r="E22" i="11" l="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K55" i="11" s="1"/>
  <c r="J56" i="11"/>
  <c r="J55" i="11" s="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F185" i="11"/>
  <c r="G185" i="11"/>
  <c r="I242" i="11"/>
  <c r="I223" i="11" s="1"/>
  <c r="K281" i="11"/>
  <c r="K279" i="11" s="1"/>
  <c r="I261" i="11"/>
  <c r="I260" i="11" s="1"/>
  <c r="C56" i="10"/>
  <c r="C48" i="10" s="1"/>
  <c r="K23" i="10"/>
  <c r="C45" i="10"/>
  <c r="I45" i="10" s="1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6" i="10"/>
  <c r="J47" i="10"/>
  <c r="K47" i="10" s="1"/>
  <c r="I54" i="10"/>
  <c r="J57" i="10"/>
  <c r="J89" i="10"/>
  <c r="I89" i="10"/>
  <c r="K68" i="11" l="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H6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I126" i="2"/>
  <c r="H126" i="2"/>
  <c r="G126" i="2"/>
  <c r="F126" i="2"/>
  <c r="E126" i="2"/>
  <c r="C126" i="2"/>
  <c r="H82" i="1"/>
  <c r="G82" i="1"/>
  <c r="F6" i="11" l="1"/>
  <c r="G6" i="11"/>
  <c r="E171" i="11"/>
  <c r="E94" i="11" s="1"/>
  <c r="E6" i="11"/>
  <c r="C6" i="11"/>
  <c r="J7" i="11"/>
  <c r="F94" i="11"/>
  <c r="J12" i="10"/>
  <c r="J10" i="10" s="1"/>
  <c r="K12" i="10"/>
  <c r="K10" i="10" s="1"/>
  <c r="I54" i="11"/>
  <c r="I53" i="11" s="1"/>
  <c r="I6" i="11" s="1"/>
  <c r="K11" i="10"/>
  <c r="H296" i="2"/>
  <c r="G296" i="2"/>
  <c r="K7" i="11" l="1"/>
  <c r="J54" i="11"/>
  <c r="J53" i="11" s="1"/>
  <c r="J6" i="11" s="1"/>
  <c r="K54" i="11"/>
  <c r="K53" i="11" s="1"/>
  <c r="F18" i="1"/>
  <c r="K265" i="2"/>
  <c r="K6" i="11" l="1"/>
  <c r="K301" i="2"/>
  <c r="J301" i="2"/>
  <c r="I301" i="2"/>
  <c r="H301" i="2"/>
  <c r="H300" i="2" s="1"/>
  <c r="H299" i="2" s="1"/>
  <c r="G301" i="2"/>
  <c r="G300" i="2" s="1"/>
  <c r="G299" i="2" s="1"/>
  <c r="F301" i="2"/>
  <c r="F300" i="2" s="1"/>
  <c r="F299" i="2" s="1"/>
  <c r="E301" i="2"/>
  <c r="E300" i="2" s="1"/>
  <c r="E299" i="2" s="1"/>
  <c r="C301" i="2"/>
  <c r="C300" i="2" s="1"/>
  <c r="C299" i="2" s="1"/>
  <c r="K300" i="2"/>
  <c r="K299" i="2"/>
  <c r="J297" i="2"/>
  <c r="K297" i="2" s="1"/>
  <c r="J296" i="2"/>
  <c r="K296" i="2" s="1"/>
  <c r="F296" i="2"/>
  <c r="F295" i="2" s="1"/>
  <c r="F294" i="2" s="1"/>
  <c r="E296" i="2"/>
  <c r="E295" i="2" s="1"/>
  <c r="E294" i="2" s="1"/>
  <c r="C296" i="2"/>
  <c r="C295" i="2" s="1"/>
  <c r="C294" i="2" s="1"/>
  <c r="J295" i="2"/>
  <c r="K295" i="2" s="1"/>
  <c r="H295" i="2"/>
  <c r="H294" i="2" s="1"/>
  <c r="G295" i="2"/>
  <c r="G294" i="2" s="1"/>
  <c r="J294" i="2"/>
  <c r="K294" i="2" s="1"/>
  <c r="G290" i="2"/>
  <c r="F290" i="2"/>
  <c r="E290" i="2"/>
  <c r="K288" i="2"/>
  <c r="J287" i="2"/>
  <c r="K287" i="2" s="1"/>
  <c r="H287" i="2"/>
  <c r="G287" i="2"/>
  <c r="F287" i="2"/>
  <c r="E287" i="2"/>
  <c r="C287" i="2"/>
  <c r="K286" i="2"/>
  <c r="I285" i="2"/>
  <c r="J285" i="2" s="1"/>
  <c r="K285" i="2" s="1"/>
  <c r="H284" i="2"/>
  <c r="G284" i="2"/>
  <c r="F284" i="2"/>
  <c r="E284" i="2"/>
  <c r="C284" i="2"/>
  <c r="I284" i="2" s="1"/>
  <c r="J284" i="2" s="1"/>
  <c r="K284" i="2" s="1"/>
  <c r="J283" i="2"/>
  <c r="K283" i="2" s="1"/>
  <c r="K273" i="2"/>
  <c r="J273" i="2"/>
  <c r="I273" i="2"/>
  <c r="H273" i="2"/>
  <c r="G273" i="2"/>
  <c r="F273" i="2"/>
  <c r="E273" i="2"/>
  <c r="C273" i="2"/>
  <c r="K272" i="2"/>
  <c r="K271" i="2"/>
  <c r="J265" i="2"/>
  <c r="I265" i="2"/>
  <c r="H265" i="2"/>
  <c r="G265" i="2"/>
  <c r="F265" i="2"/>
  <c r="E265" i="2"/>
  <c r="C265" i="2"/>
  <c r="J264" i="2"/>
  <c r="K264" i="2" s="1"/>
  <c r="K263" i="2"/>
  <c r="I262" i="2"/>
  <c r="H262" i="2"/>
  <c r="H261" i="2" s="1"/>
  <c r="H260" i="2" s="1"/>
  <c r="G262" i="2"/>
  <c r="G261" i="2" s="1"/>
  <c r="G260" i="2" s="1"/>
  <c r="F262" i="2"/>
  <c r="F261" i="2" s="1"/>
  <c r="F260" i="2" s="1"/>
  <c r="E262" i="2"/>
  <c r="E261" i="2" s="1"/>
  <c r="E260" i="2" s="1"/>
  <c r="C262" i="2"/>
  <c r="C261" i="2" s="1"/>
  <c r="C260" i="2" s="1"/>
  <c r="J261" i="2"/>
  <c r="K261" i="2" s="1"/>
  <c r="K260" i="2"/>
  <c r="K257" i="2"/>
  <c r="J257" i="2"/>
  <c r="I257" i="2"/>
  <c r="H257" i="2"/>
  <c r="G257" i="2"/>
  <c r="F257" i="2"/>
  <c r="E257" i="2"/>
  <c r="C257" i="2"/>
  <c r="K251" i="2"/>
  <c r="J251" i="2"/>
  <c r="I251" i="2"/>
  <c r="H251" i="2"/>
  <c r="G251" i="2"/>
  <c r="F251" i="2"/>
  <c r="E251" i="2"/>
  <c r="C251" i="2"/>
  <c r="I249" i="2"/>
  <c r="K248" i="2"/>
  <c r="J248" i="2"/>
  <c r="I248" i="2"/>
  <c r="K245" i="2"/>
  <c r="J245" i="2"/>
  <c r="I245" i="2"/>
  <c r="H244" i="2"/>
  <c r="G244" i="2"/>
  <c r="G243" i="2" s="1"/>
  <c r="F244" i="2"/>
  <c r="E244" i="2"/>
  <c r="C244" i="2"/>
  <c r="C243" i="2" s="1"/>
  <c r="K236" i="2"/>
  <c r="I236" i="2"/>
  <c r="H236" i="2"/>
  <c r="G236" i="2"/>
  <c r="F236" i="2"/>
  <c r="E236" i="2"/>
  <c r="C236" i="2"/>
  <c r="I235" i="2"/>
  <c r="I234" i="2" s="1"/>
  <c r="K234" i="2"/>
  <c r="K233" i="2" s="1"/>
  <c r="J234" i="2"/>
  <c r="J233" i="2" s="1"/>
  <c r="H234" i="2"/>
  <c r="G234" i="2"/>
  <c r="F234" i="2"/>
  <c r="F233" i="2" s="1"/>
  <c r="E234" i="2"/>
  <c r="C234" i="2"/>
  <c r="I229" i="2"/>
  <c r="I228" i="2"/>
  <c r="K227" i="2"/>
  <c r="K210" i="2" s="1"/>
  <c r="J227" i="2"/>
  <c r="J210" i="2" s="1"/>
  <c r="H227" i="2"/>
  <c r="G227" i="2"/>
  <c r="F227" i="2"/>
  <c r="E227" i="2"/>
  <c r="C227" i="2"/>
  <c r="K223" i="2"/>
  <c r="J223" i="2"/>
  <c r="I223" i="2"/>
  <c r="H223" i="2"/>
  <c r="G223" i="2"/>
  <c r="G222" i="2" s="1"/>
  <c r="F223" i="2"/>
  <c r="F222" i="2" s="1"/>
  <c r="E223" i="2"/>
  <c r="E222" i="2" s="1"/>
  <c r="C223" i="2"/>
  <c r="C222" i="2" s="1"/>
  <c r="K222" i="2"/>
  <c r="J222" i="2"/>
  <c r="I222" i="2"/>
  <c r="H222" i="2"/>
  <c r="I221" i="2"/>
  <c r="J221" i="2" s="1"/>
  <c r="K221" i="2" s="1"/>
  <c r="H215" i="2"/>
  <c r="G215" i="2"/>
  <c r="F215" i="2"/>
  <c r="E215" i="2"/>
  <c r="C215" i="2"/>
  <c r="I215" i="2" s="1"/>
  <c r="K213" i="2"/>
  <c r="J213" i="2"/>
  <c r="I213" i="2"/>
  <c r="H213" i="2"/>
  <c r="H212" i="2" s="1"/>
  <c r="G213" i="2"/>
  <c r="F213" i="2"/>
  <c r="F212" i="2" s="1"/>
  <c r="E213" i="2"/>
  <c r="C213" i="2"/>
  <c r="C212" i="2" s="1"/>
  <c r="K203" i="2"/>
  <c r="J203" i="2"/>
  <c r="I203" i="2"/>
  <c r="H203" i="2"/>
  <c r="G203" i="2"/>
  <c r="F203" i="2"/>
  <c r="E203" i="2"/>
  <c r="C203" i="2"/>
  <c r="K202" i="2"/>
  <c r="J202" i="2"/>
  <c r="I202" i="2"/>
  <c r="H202" i="2"/>
  <c r="G202" i="2"/>
  <c r="F202" i="2"/>
  <c r="E202" i="2"/>
  <c r="C202" i="2"/>
  <c r="K200" i="2"/>
  <c r="K199" i="2" s="1"/>
  <c r="J199" i="2"/>
  <c r="I199" i="2"/>
  <c r="H199" i="2"/>
  <c r="H198" i="2" s="1"/>
  <c r="H197" i="2" s="1"/>
  <c r="F199" i="2"/>
  <c r="F198" i="2" s="1"/>
  <c r="F197" i="2" s="1"/>
  <c r="E199" i="2"/>
  <c r="E198" i="2" s="1"/>
  <c r="E197" i="2" s="1"/>
  <c r="C199" i="2"/>
  <c r="C198" i="2" s="1"/>
  <c r="C197" i="2" s="1"/>
  <c r="J198" i="2"/>
  <c r="K198" i="2" s="1"/>
  <c r="G198" i="2"/>
  <c r="G197" i="2" s="1"/>
  <c r="J197" i="2"/>
  <c r="K197" i="2" s="1"/>
  <c r="H193" i="2"/>
  <c r="G193" i="2"/>
  <c r="F193" i="2"/>
  <c r="E193" i="2"/>
  <c r="C193" i="2"/>
  <c r="H191" i="2"/>
  <c r="G191" i="2"/>
  <c r="F191" i="2"/>
  <c r="E191" i="2"/>
  <c r="C191" i="2"/>
  <c r="J190" i="2"/>
  <c r="K190" i="2" s="1"/>
  <c r="K188" i="2"/>
  <c r="H188" i="2"/>
  <c r="G188" i="2"/>
  <c r="F188" i="2"/>
  <c r="E188" i="2"/>
  <c r="C188" i="2"/>
  <c r="K186" i="2"/>
  <c r="I185" i="2"/>
  <c r="J185" i="2" s="1"/>
  <c r="K185" i="2" s="1"/>
  <c r="K184" i="2" s="1"/>
  <c r="H184" i="2"/>
  <c r="G184" i="2"/>
  <c r="F184" i="2"/>
  <c r="E184" i="2"/>
  <c r="C184" i="2"/>
  <c r="K182" i="2"/>
  <c r="G182" i="2"/>
  <c r="F182" i="2"/>
  <c r="E182" i="2"/>
  <c r="C182" i="2"/>
  <c r="J181" i="2"/>
  <c r="K181" i="2" s="1"/>
  <c r="I179" i="2"/>
  <c r="J179" i="2" s="1"/>
  <c r="K179" i="2" s="1"/>
  <c r="J178" i="2"/>
  <c r="K178" i="2" s="1"/>
  <c r="J177" i="2"/>
  <c r="K177" i="2" s="1"/>
  <c r="I176" i="2"/>
  <c r="J176" i="2" s="1"/>
  <c r="K176" i="2" s="1"/>
  <c r="K175" i="2"/>
  <c r="J175" i="2"/>
  <c r="I175" i="2"/>
  <c r="J174" i="2"/>
  <c r="K174" i="2" s="1"/>
  <c r="H174" i="2"/>
  <c r="G174" i="2"/>
  <c r="F174" i="2"/>
  <c r="E174" i="2"/>
  <c r="C174" i="2"/>
  <c r="H166" i="2"/>
  <c r="G166" i="2"/>
  <c r="F166" i="2"/>
  <c r="E166" i="2"/>
  <c r="C166" i="2"/>
  <c r="I166" i="2" s="1"/>
  <c r="J164" i="2"/>
  <c r="K164" i="2" s="1"/>
  <c r="I164" i="2"/>
  <c r="H164" i="2"/>
  <c r="G164" i="2"/>
  <c r="F164" i="2"/>
  <c r="E164" i="2"/>
  <c r="C164" i="2"/>
  <c r="C155" i="2"/>
  <c r="C142" i="2" s="1"/>
  <c r="F150" i="2"/>
  <c r="C150" i="2"/>
  <c r="H142" i="2"/>
  <c r="H141" i="2" s="1"/>
  <c r="G142" i="2"/>
  <c r="G141" i="2" s="1"/>
  <c r="F142" i="2"/>
  <c r="E142" i="2"/>
  <c r="E141" i="2" s="1"/>
  <c r="H136" i="2"/>
  <c r="G136" i="2"/>
  <c r="F136" i="2"/>
  <c r="E136" i="2"/>
  <c r="C136" i="2"/>
  <c r="K129" i="2"/>
  <c r="K125" i="2" s="1"/>
  <c r="J129" i="2"/>
  <c r="J125" i="2" s="1"/>
  <c r="I129" i="2"/>
  <c r="I125" i="2" s="1"/>
  <c r="H129" i="2"/>
  <c r="H125" i="2" s="1"/>
  <c r="G129" i="2"/>
  <c r="G125" i="2" s="1"/>
  <c r="F129" i="2"/>
  <c r="F125" i="2" s="1"/>
  <c r="E129" i="2"/>
  <c r="E125" i="2" s="1"/>
  <c r="C129" i="2"/>
  <c r="C125" i="2" s="1"/>
  <c r="J123" i="2"/>
  <c r="J122" i="2"/>
  <c r="J121" i="2" s="1"/>
  <c r="J120" i="2" s="1"/>
  <c r="H122" i="2"/>
  <c r="H121" i="2" s="1"/>
  <c r="H120" i="2" s="1"/>
  <c r="F122" i="2"/>
  <c r="F121" i="2" s="1"/>
  <c r="F120" i="2" s="1"/>
  <c r="E122" i="2"/>
  <c r="E121" i="2" s="1"/>
  <c r="E120" i="2" s="1"/>
  <c r="C122" i="2"/>
  <c r="C121" i="2" s="1"/>
  <c r="C120" i="2" s="1"/>
  <c r="K121" i="2"/>
  <c r="K120" i="2" s="1"/>
  <c r="I121" i="2"/>
  <c r="I120" i="2" s="1"/>
  <c r="G121" i="2"/>
  <c r="G120" i="2" s="1"/>
  <c r="I118" i="2"/>
  <c r="J118" i="2" s="1"/>
  <c r="H118" i="2"/>
  <c r="G118" i="2"/>
  <c r="F118" i="2"/>
  <c r="E118" i="2"/>
  <c r="C118" i="2"/>
  <c r="K115" i="2"/>
  <c r="J115" i="2"/>
  <c r="I115" i="2"/>
  <c r="H115" i="2"/>
  <c r="G115" i="2"/>
  <c r="G114" i="2" s="1"/>
  <c r="F115" i="2"/>
  <c r="E115" i="2"/>
  <c r="E114" i="2" s="1"/>
  <c r="C115" i="2"/>
  <c r="C114" i="2" s="1"/>
  <c r="K114" i="2"/>
  <c r="J114" i="2"/>
  <c r="I114" i="2"/>
  <c r="H114" i="2"/>
  <c r="F114" i="2"/>
  <c r="K109" i="2"/>
  <c r="K106" i="2"/>
  <c r="J105" i="2"/>
  <c r="K105" i="2" s="1"/>
  <c r="F105" i="2"/>
  <c r="E105" i="2"/>
  <c r="K104" i="2"/>
  <c r="J103" i="2"/>
  <c r="K103" i="2" s="1"/>
  <c r="H103" i="2"/>
  <c r="G103" i="2"/>
  <c r="F103" i="2"/>
  <c r="E103" i="2"/>
  <c r="C103" i="2"/>
  <c r="K101" i="2"/>
  <c r="J100" i="2"/>
  <c r="K100" i="2" s="1"/>
  <c r="J99" i="2"/>
  <c r="K99" i="2" s="1"/>
  <c r="J98" i="2"/>
  <c r="K98" i="2" s="1"/>
  <c r="K97" i="2"/>
  <c r="K96" i="2"/>
  <c r="K95" i="2"/>
  <c r="H94" i="2"/>
  <c r="H93" i="2" s="1"/>
  <c r="G94" i="2"/>
  <c r="F94" i="2"/>
  <c r="E94" i="2"/>
  <c r="C94" i="2"/>
  <c r="C93" i="2" s="1"/>
  <c r="I93" i="2"/>
  <c r="H87" i="2"/>
  <c r="H86" i="2" s="1"/>
  <c r="H85" i="2" s="1"/>
  <c r="H84" i="2" s="1"/>
  <c r="G87" i="2"/>
  <c r="F87" i="2"/>
  <c r="F86" i="2" s="1"/>
  <c r="F85" i="2" s="1"/>
  <c r="F84" i="2" s="1"/>
  <c r="E87" i="2"/>
  <c r="E86" i="2" s="1"/>
  <c r="E85" i="2" s="1"/>
  <c r="E84" i="2" s="1"/>
  <c r="C87" i="2"/>
  <c r="C86" i="2" s="1"/>
  <c r="C85" i="2" s="1"/>
  <c r="C84" i="2" s="1"/>
  <c r="G86" i="2"/>
  <c r="G85" i="2" s="1"/>
  <c r="G84" i="2" s="1"/>
  <c r="K84" i="2"/>
  <c r="J77" i="2"/>
  <c r="K77" i="2" s="1"/>
  <c r="J76" i="2"/>
  <c r="K76" i="2" s="1"/>
  <c r="H76" i="2"/>
  <c r="G76" i="2"/>
  <c r="F76" i="2"/>
  <c r="E76" i="2"/>
  <c r="C76" i="2"/>
  <c r="K72" i="2"/>
  <c r="J70" i="2"/>
  <c r="K70" i="2" s="1"/>
  <c r="I69" i="2"/>
  <c r="J69" i="2" s="1"/>
  <c r="K69" i="2" s="1"/>
  <c r="I68" i="2"/>
  <c r="J68" i="2" s="1"/>
  <c r="K68" i="2" s="1"/>
  <c r="I66" i="2"/>
  <c r="J66" i="2" s="1"/>
  <c r="K66" i="2" s="1"/>
  <c r="H65" i="2"/>
  <c r="G65" i="2"/>
  <c r="F65" i="2"/>
  <c r="E65" i="2"/>
  <c r="C65" i="2"/>
  <c r="H57" i="2"/>
  <c r="G57" i="2"/>
  <c r="F57" i="2"/>
  <c r="E57" i="2"/>
  <c r="C57" i="2"/>
  <c r="I56" i="2"/>
  <c r="J56" i="2" s="1"/>
  <c r="K56" i="2" s="1"/>
  <c r="J55" i="2"/>
  <c r="K55" i="2" s="1"/>
  <c r="H54" i="2"/>
  <c r="G54" i="2"/>
  <c r="F54" i="2"/>
  <c r="E54" i="2"/>
  <c r="C54" i="2"/>
  <c r="I54" i="2" s="1"/>
  <c r="J54" i="2" s="1"/>
  <c r="K54" i="2" s="1"/>
  <c r="K49" i="2"/>
  <c r="C48" i="2"/>
  <c r="I48" i="2" s="1"/>
  <c r="J48" i="2" s="1"/>
  <c r="K48" i="2" s="1"/>
  <c r="J46" i="2"/>
  <c r="K46" i="2" s="1"/>
  <c r="H46" i="2"/>
  <c r="H45" i="2" s="1"/>
  <c r="H44" i="2" s="1"/>
  <c r="G46" i="2"/>
  <c r="G45" i="2" s="1"/>
  <c r="G44" i="2" s="1"/>
  <c r="F46" i="2"/>
  <c r="F45" i="2" s="1"/>
  <c r="F44" i="2" s="1"/>
  <c r="E46" i="2"/>
  <c r="E45" i="2" s="1"/>
  <c r="E44" i="2" s="1"/>
  <c r="J45" i="2"/>
  <c r="K45" i="2" s="1"/>
  <c r="J44" i="2"/>
  <c r="K44" i="2" s="1"/>
  <c r="J41" i="2"/>
  <c r="K41" i="2" s="1"/>
  <c r="J40" i="2"/>
  <c r="K40" i="2" s="1"/>
  <c r="J39" i="2"/>
  <c r="K39" i="2" s="1"/>
  <c r="H39" i="2"/>
  <c r="G39" i="2"/>
  <c r="F39" i="2"/>
  <c r="E39" i="2"/>
  <c r="C39" i="2"/>
  <c r="J38" i="2"/>
  <c r="K38" i="2" s="1"/>
  <c r="J37" i="2"/>
  <c r="K37" i="2" s="1"/>
  <c r="J36" i="2"/>
  <c r="K36" i="2" s="1"/>
  <c r="K35" i="2"/>
  <c r="I34" i="2"/>
  <c r="J34" i="2" s="1"/>
  <c r="K34" i="2" s="1"/>
  <c r="H34" i="2"/>
  <c r="G34" i="2"/>
  <c r="F34" i="2"/>
  <c r="E34" i="2"/>
  <c r="C34" i="2"/>
  <c r="J32" i="2"/>
  <c r="K32" i="2" s="1"/>
  <c r="H32" i="2"/>
  <c r="G32" i="2"/>
  <c r="F32" i="2"/>
  <c r="E32" i="2"/>
  <c r="C31" i="2"/>
  <c r="I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I21" i="2"/>
  <c r="H21" i="2"/>
  <c r="G21" i="2"/>
  <c r="F21" i="2"/>
  <c r="E21" i="2"/>
  <c r="C21" i="2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K10" i="2" s="1"/>
  <c r="I10" i="2"/>
  <c r="I9" i="2" s="1"/>
  <c r="H10" i="2"/>
  <c r="H9" i="2" s="1"/>
  <c r="G10" i="2"/>
  <c r="G9" i="2" s="1"/>
  <c r="F10" i="2"/>
  <c r="F9" i="2" s="1"/>
  <c r="E10" i="2"/>
  <c r="E9" i="2" s="1"/>
  <c r="C10" i="2"/>
  <c r="C9" i="2" s="1"/>
  <c r="H91" i="1"/>
  <c r="G91" i="1"/>
  <c r="F91" i="1"/>
  <c r="C91" i="1"/>
  <c r="H89" i="1"/>
  <c r="G89" i="1"/>
  <c r="F89" i="1"/>
  <c r="E89" i="1"/>
  <c r="C89" i="1"/>
  <c r="I89" i="1" s="1"/>
  <c r="J83" i="1"/>
  <c r="K83" i="1" s="1"/>
  <c r="I83" i="1"/>
  <c r="H78" i="1"/>
  <c r="H77" i="1" s="1"/>
  <c r="G78" i="1"/>
  <c r="G77" i="1" s="1"/>
  <c r="F82" i="1"/>
  <c r="F78" i="1" s="1"/>
  <c r="F77" i="1" s="1"/>
  <c r="E82" i="1"/>
  <c r="E78" i="1" s="1"/>
  <c r="E77" i="1" s="1"/>
  <c r="C82" i="1"/>
  <c r="C78" i="1" s="1"/>
  <c r="C77" i="1" s="1"/>
  <c r="K80" i="1"/>
  <c r="H79" i="1"/>
  <c r="G79" i="1"/>
  <c r="F79" i="1"/>
  <c r="E79" i="1"/>
  <c r="C79" i="1"/>
  <c r="H75" i="1"/>
  <c r="H74" i="1" s="1"/>
  <c r="G75" i="1"/>
  <c r="G74" i="1" s="1"/>
  <c r="F75" i="1"/>
  <c r="F74" i="1" s="1"/>
  <c r="E75" i="1"/>
  <c r="E74" i="1" s="1"/>
  <c r="C75" i="1"/>
  <c r="C74" i="1" s="1"/>
  <c r="K72" i="1"/>
  <c r="K71" i="1"/>
  <c r="K70" i="1"/>
  <c r="G70" i="1"/>
  <c r="F70" i="1"/>
  <c r="E70" i="1"/>
  <c r="C70" i="1"/>
  <c r="J68" i="1"/>
  <c r="K68" i="1" s="1"/>
  <c r="K67" i="1" s="1"/>
  <c r="I68" i="1"/>
  <c r="I67" i="1" s="1"/>
  <c r="H67" i="1"/>
  <c r="G67" i="1"/>
  <c r="F67" i="1"/>
  <c r="E67" i="1"/>
  <c r="D67" i="1"/>
  <c r="C67" i="1"/>
  <c r="J66" i="1"/>
  <c r="K66" i="1" s="1"/>
  <c r="I66" i="1"/>
  <c r="H64" i="1"/>
  <c r="G64" i="1"/>
  <c r="F64" i="1"/>
  <c r="E64" i="1"/>
  <c r="C64" i="1"/>
  <c r="K63" i="1"/>
  <c r="J63" i="1"/>
  <c r="I63" i="1"/>
  <c r="H63" i="1"/>
  <c r="G63" i="1"/>
  <c r="F63" i="1"/>
  <c r="E63" i="1"/>
  <c r="C63" i="1"/>
  <c r="K61" i="1"/>
  <c r="K60" i="1"/>
  <c r="H60" i="1"/>
  <c r="G60" i="1"/>
  <c r="F60" i="1"/>
  <c r="E60" i="1"/>
  <c r="C60" i="1"/>
  <c r="J59" i="1"/>
  <c r="K59" i="1" s="1"/>
  <c r="I59" i="1"/>
  <c r="J58" i="1"/>
  <c r="K58" i="1" s="1"/>
  <c r="I58" i="1"/>
  <c r="H57" i="1"/>
  <c r="G57" i="1"/>
  <c r="F57" i="1"/>
  <c r="E57" i="1"/>
  <c r="C57" i="1"/>
  <c r="I57" i="1" s="1"/>
  <c r="J55" i="1"/>
  <c r="K55" i="1" s="1"/>
  <c r="I55" i="1"/>
  <c r="G54" i="1"/>
  <c r="F54" i="1"/>
  <c r="E54" i="1"/>
  <c r="C54" i="1"/>
  <c r="J54" i="1" s="1"/>
  <c r="K54" i="1" s="1"/>
  <c r="J51" i="1"/>
  <c r="K51" i="1" s="1"/>
  <c r="K50" i="1" s="1"/>
  <c r="I51" i="1"/>
  <c r="I50" i="1" s="1"/>
  <c r="I49" i="1" s="1"/>
  <c r="H51" i="1"/>
  <c r="H50" i="1" s="1"/>
  <c r="H49" i="1" s="1"/>
  <c r="G51" i="1"/>
  <c r="G50" i="1" s="1"/>
  <c r="G49" i="1" s="1"/>
  <c r="F51" i="1"/>
  <c r="F50" i="1" s="1"/>
  <c r="F49" i="1" s="1"/>
  <c r="E51" i="1"/>
  <c r="E50" i="1" s="1"/>
  <c r="E49" i="1" s="1"/>
  <c r="C51" i="1"/>
  <c r="C50" i="1" s="1"/>
  <c r="C49" i="1" s="1"/>
  <c r="C47" i="1"/>
  <c r="I47" i="1" s="1"/>
  <c r="H46" i="1"/>
  <c r="H45" i="1" s="1"/>
  <c r="G46" i="1"/>
  <c r="G45" i="1" s="1"/>
  <c r="F46" i="1"/>
  <c r="F45" i="1" s="1"/>
  <c r="E46" i="1"/>
  <c r="E45" i="1" s="1"/>
  <c r="K44" i="1"/>
  <c r="K42" i="1"/>
  <c r="K41" i="1"/>
  <c r="K40" i="1"/>
  <c r="H40" i="1"/>
  <c r="H39" i="1" s="1"/>
  <c r="G40" i="1"/>
  <c r="G39" i="1" s="1"/>
  <c r="F40" i="1"/>
  <c r="F39" i="1" s="1"/>
  <c r="E40" i="1"/>
  <c r="E39" i="1" s="1"/>
  <c r="C40" i="1"/>
  <c r="C39" i="1" s="1"/>
  <c r="K39" i="1"/>
  <c r="K34" i="1"/>
  <c r="J34" i="1"/>
  <c r="J33" i="1" s="1"/>
  <c r="I34" i="1"/>
  <c r="I33" i="1" s="1"/>
  <c r="H34" i="1"/>
  <c r="G34" i="1"/>
  <c r="F34" i="1"/>
  <c r="E34" i="1"/>
  <c r="C34" i="1"/>
  <c r="K31" i="1"/>
  <c r="J27" i="1"/>
  <c r="K27" i="1" s="1"/>
  <c r="I27" i="1"/>
  <c r="H27" i="1"/>
  <c r="G27" i="1"/>
  <c r="F27" i="1"/>
  <c r="E27" i="1"/>
  <c r="C27" i="1"/>
  <c r="K26" i="1"/>
  <c r="K25" i="1"/>
  <c r="J24" i="1"/>
  <c r="K24" i="1" s="1"/>
  <c r="I24" i="1"/>
  <c r="H24" i="1"/>
  <c r="G24" i="1"/>
  <c r="F24" i="1"/>
  <c r="E24" i="1"/>
  <c r="C24" i="1"/>
  <c r="K18" i="1"/>
  <c r="J18" i="1"/>
  <c r="I18" i="1"/>
  <c r="H18" i="1"/>
  <c r="G18" i="1"/>
  <c r="E18" i="1"/>
  <c r="C18" i="1"/>
  <c r="K16" i="1"/>
  <c r="J16" i="1"/>
  <c r="I16" i="1"/>
  <c r="H16" i="1"/>
  <c r="G16" i="1"/>
  <c r="F16" i="1"/>
  <c r="F15" i="1" s="1"/>
  <c r="F14" i="1" s="1"/>
  <c r="E16" i="1"/>
  <c r="E15" i="1" s="1"/>
  <c r="E14" i="1" s="1"/>
  <c r="C16" i="1"/>
  <c r="G163" i="2" l="1"/>
  <c r="G212" i="2"/>
  <c r="C163" i="2"/>
  <c r="H163" i="2"/>
  <c r="K262" i="2"/>
  <c r="H15" i="1"/>
  <c r="H14" i="1" s="1"/>
  <c r="G15" i="1"/>
  <c r="G14" i="1" s="1"/>
  <c r="K15" i="1"/>
  <c r="K14" i="1" s="1"/>
  <c r="F163" i="2"/>
  <c r="H283" i="2"/>
  <c r="H272" i="2" s="1"/>
  <c r="H271" i="2" s="1"/>
  <c r="F141" i="2"/>
  <c r="E20" i="2"/>
  <c r="E8" i="2" s="1"/>
  <c r="E7" i="2" s="1"/>
  <c r="C64" i="2"/>
  <c r="H64" i="2"/>
  <c r="F93" i="2"/>
  <c r="F92" i="2" s="1"/>
  <c r="H211" i="2"/>
  <c r="H210" i="2" s="1"/>
  <c r="I227" i="2"/>
  <c r="I210" i="2" s="1"/>
  <c r="H243" i="2"/>
  <c r="J15" i="1"/>
  <c r="J14" i="1" s="1"/>
  <c r="I15" i="1"/>
  <c r="I14" i="1" s="1"/>
  <c r="E23" i="1"/>
  <c r="E22" i="1" s="1"/>
  <c r="I23" i="1"/>
  <c r="I22" i="1" s="1"/>
  <c r="E64" i="2"/>
  <c r="I92" i="2"/>
  <c r="I91" i="2" s="1"/>
  <c r="E163" i="2"/>
  <c r="H173" i="2"/>
  <c r="F23" i="1"/>
  <c r="K33" i="1"/>
  <c r="E283" i="2"/>
  <c r="F283" i="2"/>
  <c r="F272" i="2" s="1"/>
  <c r="F271" i="2" s="1"/>
  <c r="E93" i="2"/>
  <c r="E92" i="2" s="1"/>
  <c r="E91" i="2" s="1"/>
  <c r="E212" i="2"/>
  <c r="E211" i="2" s="1"/>
  <c r="E210" i="2" s="1"/>
  <c r="G23" i="1"/>
  <c r="G22" i="1" s="1"/>
  <c r="F20" i="2"/>
  <c r="F8" i="2" s="1"/>
  <c r="F7" i="2" s="1"/>
  <c r="H53" i="2"/>
  <c r="F64" i="2"/>
  <c r="K244" i="2"/>
  <c r="K243" i="2" s="1"/>
  <c r="K232" i="2" s="1"/>
  <c r="K231" i="2" s="1"/>
  <c r="G283" i="2"/>
  <c r="G272" i="2" s="1"/>
  <c r="G271" i="2" s="1"/>
  <c r="I56" i="1"/>
  <c r="I48" i="1" s="1"/>
  <c r="J21" i="2"/>
  <c r="K23" i="1"/>
  <c r="C46" i="2"/>
  <c r="C45" i="2" s="1"/>
  <c r="C44" i="2" s="1"/>
  <c r="J93" i="2"/>
  <c r="J92" i="2" s="1"/>
  <c r="J91" i="2" s="1"/>
  <c r="F211" i="2"/>
  <c r="F210" i="2" s="1"/>
  <c r="C283" i="2"/>
  <c r="C272" i="2" s="1"/>
  <c r="C271" i="2" s="1"/>
  <c r="J67" i="1"/>
  <c r="C20" i="2"/>
  <c r="C8" i="2" s="1"/>
  <c r="H20" i="2"/>
  <c r="H8" i="2" s="1"/>
  <c r="H7" i="2" s="1"/>
  <c r="C92" i="2"/>
  <c r="H92" i="2"/>
  <c r="H91" i="2" s="1"/>
  <c r="E272" i="2"/>
  <c r="E271" i="2" s="1"/>
  <c r="C23" i="1"/>
  <c r="C22" i="1" s="1"/>
  <c r="H23" i="1"/>
  <c r="H22" i="1" s="1"/>
  <c r="F33" i="1"/>
  <c r="K65" i="2"/>
  <c r="K64" i="2" s="1"/>
  <c r="G135" i="2"/>
  <c r="G134" i="2" s="1"/>
  <c r="C141" i="2"/>
  <c r="I184" i="2"/>
  <c r="I173" i="2" s="1"/>
  <c r="J57" i="1"/>
  <c r="K57" i="1" s="1"/>
  <c r="K56" i="1" s="1"/>
  <c r="F56" i="1"/>
  <c r="F48" i="1" s="1"/>
  <c r="C53" i="2"/>
  <c r="I53" i="2" s="1"/>
  <c r="F53" i="2"/>
  <c r="G64" i="2"/>
  <c r="E233" i="2"/>
  <c r="I244" i="2"/>
  <c r="I243" i="2" s="1"/>
  <c r="E243" i="2"/>
  <c r="H33" i="1"/>
  <c r="G173" i="2"/>
  <c r="G162" i="2" s="1"/>
  <c r="G161" i="2" s="1"/>
  <c r="C33" i="1"/>
  <c r="I233" i="2"/>
  <c r="F91" i="2"/>
  <c r="C91" i="2"/>
  <c r="C15" i="1"/>
  <c r="C14" i="1" s="1"/>
  <c r="G33" i="1"/>
  <c r="C46" i="1"/>
  <c r="J46" i="1" s="1"/>
  <c r="K46" i="1" s="1"/>
  <c r="E53" i="2"/>
  <c r="E52" i="2" s="1"/>
  <c r="E51" i="2" s="1"/>
  <c r="I57" i="2"/>
  <c r="J57" i="2" s="1"/>
  <c r="K57" i="2" s="1"/>
  <c r="I65" i="2"/>
  <c r="I64" i="2" s="1"/>
  <c r="J50" i="1"/>
  <c r="J49" i="1" s="1"/>
  <c r="K49" i="1" s="1"/>
  <c r="H56" i="1"/>
  <c r="H48" i="1" s="1"/>
  <c r="E56" i="1"/>
  <c r="E48" i="1" s="1"/>
  <c r="C211" i="2"/>
  <c r="C210" i="2" s="1"/>
  <c r="G53" i="2"/>
  <c r="K93" i="2"/>
  <c r="K92" i="2" s="1"/>
  <c r="K91" i="2" s="1"/>
  <c r="G20" i="2"/>
  <c r="G8" i="2" s="1"/>
  <c r="G7" i="2" s="1"/>
  <c r="K173" i="2"/>
  <c r="G93" i="2"/>
  <c r="G92" i="2" s="1"/>
  <c r="G91" i="2" s="1"/>
  <c r="E135" i="2"/>
  <c r="E134" i="2" s="1"/>
  <c r="E173" i="2"/>
  <c r="E162" i="2" s="1"/>
  <c r="E161" i="2" s="1"/>
  <c r="G211" i="2"/>
  <c r="G210" i="2" s="1"/>
  <c r="C233" i="2"/>
  <c r="C232" i="2" s="1"/>
  <c r="C231" i="2" s="1"/>
  <c r="H233" i="2"/>
  <c r="C173" i="2"/>
  <c r="C162" i="2" s="1"/>
  <c r="C161" i="2" s="1"/>
  <c r="J244" i="2"/>
  <c r="J243" i="2" s="1"/>
  <c r="J232" i="2" s="1"/>
  <c r="J231" i="2" s="1"/>
  <c r="G233" i="2"/>
  <c r="G232" i="2" s="1"/>
  <c r="G231" i="2" s="1"/>
  <c r="F243" i="2"/>
  <c r="F232" i="2" s="1"/>
  <c r="F231" i="2" s="1"/>
  <c r="F173" i="2"/>
  <c r="F162" i="2" s="1"/>
  <c r="F161" i="2" s="1"/>
  <c r="G56" i="1"/>
  <c r="G48" i="1" s="1"/>
  <c r="C56" i="1"/>
  <c r="C48" i="1" s="1"/>
  <c r="H11" i="1"/>
  <c r="F11" i="1"/>
  <c r="F22" i="1"/>
  <c r="F13" i="1" s="1"/>
  <c r="K21" i="2"/>
  <c r="C135" i="2"/>
  <c r="C134" i="2" s="1"/>
  <c r="H135" i="2"/>
  <c r="H134" i="2" s="1"/>
  <c r="E11" i="1"/>
  <c r="E33" i="1"/>
  <c r="E13" i="1" s="1"/>
  <c r="I20" i="2"/>
  <c r="I8" i="2" s="1"/>
  <c r="I7" i="2" s="1"/>
  <c r="J31" i="2"/>
  <c r="K9" i="2"/>
  <c r="F135" i="2"/>
  <c r="F134" i="2" s="1"/>
  <c r="I163" i="2"/>
  <c r="J166" i="2"/>
  <c r="K166" i="2" s="1"/>
  <c r="J47" i="1"/>
  <c r="K47" i="1" s="1"/>
  <c r="J89" i="1"/>
  <c r="J10" i="2"/>
  <c r="J9" i="2" s="1"/>
  <c r="J215" i="2"/>
  <c r="I212" i="2"/>
  <c r="I211" i="2" s="1"/>
  <c r="K89" i="1"/>
  <c r="I54" i="1"/>
  <c r="J23" i="1"/>
  <c r="J65" i="2"/>
  <c r="J64" i="2" s="1"/>
  <c r="J184" i="2"/>
  <c r="J173" i="2" s="1"/>
  <c r="J262" i="2"/>
  <c r="F52" i="2" l="1"/>
  <c r="F51" i="2" s="1"/>
  <c r="H162" i="2"/>
  <c r="H161" i="2" s="1"/>
  <c r="H52" i="2"/>
  <c r="H51" i="2" s="1"/>
  <c r="K48" i="1"/>
  <c r="E12" i="1"/>
  <c r="E10" i="1" s="1"/>
  <c r="K11" i="1"/>
  <c r="H232" i="2"/>
  <c r="H231" i="2" s="1"/>
  <c r="H6" i="2" s="1"/>
  <c r="J56" i="1"/>
  <c r="J48" i="1" s="1"/>
  <c r="G52" i="2"/>
  <c r="G51" i="2" s="1"/>
  <c r="G13" i="1"/>
  <c r="G12" i="1" s="1"/>
  <c r="G10" i="1" s="1"/>
  <c r="C7" i="2"/>
  <c r="G11" i="1"/>
  <c r="J53" i="2"/>
  <c r="K53" i="2" s="1"/>
  <c r="K52" i="2" s="1"/>
  <c r="K51" i="2" s="1"/>
  <c r="I52" i="2"/>
  <c r="I51" i="2" s="1"/>
  <c r="I6" i="2" s="1"/>
  <c r="C52" i="2"/>
  <c r="C51" i="2" s="1"/>
  <c r="C90" i="2"/>
  <c r="I232" i="2"/>
  <c r="I231" i="2" s="1"/>
  <c r="H90" i="2"/>
  <c r="E90" i="2"/>
  <c r="F90" i="2"/>
  <c r="C11" i="1"/>
  <c r="E232" i="2"/>
  <c r="E231" i="2" s="1"/>
  <c r="E6" i="2" s="1"/>
  <c r="H13" i="1"/>
  <c r="H12" i="1" s="1"/>
  <c r="H10" i="1" s="1"/>
  <c r="F12" i="1"/>
  <c r="F10" i="1" s="1"/>
  <c r="G6" i="2"/>
  <c r="G90" i="2"/>
  <c r="I46" i="1"/>
  <c r="I11" i="1" s="1"/>
  <c r="C45" i="1"/>
  <c r="C13" i="1" s="1"/>
  <c r="C12" i="1" s="1"/>
  <c r="C10" i="1" s="1"/>
  <c r="F6" i="2"/>
  <c r="J22" i="1"/>
  <c r="J11" i="1"/>
  <c r="K215" i="2"/>
  <c r="K212" i="2" s="1"/>
  <c r="K211" i="2" s="1"/>
  <c r="J212" i="2"/>
  <c r="J211" i="2" s="1"/>
  <c r="J20" i="2"/>
  <c r="J8" i="2" s="1"/>
  <c r="K31" i="2"/>
  <c r="K20" i="2" s="1"/>
  <c r="I162" i="2"/>
  <c r="I161" i="2" s="1"/>
  <c r="J163" i="2"/>
  <c r="C6" i="2" l="1"/>
  <c r="J52" i="2"/>
  <c r="J51" i="2" s="1"/>
  <c r="I45" i="1"/>
  <c r="I13" i="1" s="1"/>
  <c r="I12" i="1" s="1"/>
  <c r="I10" i="1" s="1"/>
  <c r="J45" i="1"/>
  <c r="K45" i="1" s="1"/>
  <c r="K8" i="2"/>
  <c r="J7" i="2"/>
  <c r="K22" i="1"/>
  <c r="J13" i="1"/>
  <c r="J12" i="1" s="1"/>
  <c r="J10" i="1" s="1"/>
  <c r="K163" i="2"/>
  <c r="K162" i="2" s="1"/>
  <c r="K161" i="2" s="1"/>
  <c r="K90" i="2" s="1"/>
  <c r="J162" i="2"/>
  <c r="J161" i="2" s="1"/>
  <c r="J90" i="2" s="1"/>
  <c r="K13" i="1" l="1"/>
  <c r="K12" i="1" s="1"/>
  <c r="K10" i="1" s="1"/>
  <c r="K7" i="2"/>
  <c r="K6" i="2" s="1"/>
  <c r="J6" i="2"/>
</calcChain>
</file>

<file path=xl/sharedStrings.xml><?xml version="1.0" encoding="utf-8"?>
<sst xmlns="http://schemas.openxmlformats.org/spreadsheetml/2006/main" count="1304" uniqueCount="386">
  <si>
    <t>ORAȘ NEGRU - VODĂ</t>
  </si>
  <si>
    <t>CUI 6398763</t>
  </si>
  <si>
    <t>BUGETUL  LOCAL pe anul 2021 și  estimări pentru anii 2022 -2024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</si>
  <si>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</si>
  <si>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</si>
  <si>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</si>
  <si>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</si>
  <si>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</si>
  <si>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</si>
  <si>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</si>
  <si>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</si>
  <si>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</si>
  <si>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</si>
  <si>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</si>
  <si>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</si>
  <si>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</si>
  <si>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</si>
  <si>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</si>
  <si>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</si>
  <si>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000102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</si>
  <si>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</si>
  <si>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</si>
  <si>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</si>
  <si>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</si>
  <si>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</si>
  <si>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</si>
  <si>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</si>
  <si>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</si>
  <si>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</si>
  <si>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</si>
  <si>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</si>
  <si>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</si>
  <si>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</si>
  <si>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</si>
  <si>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</si>
  <si>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</si>
  <si>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</si>
  <si>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</si>
  <si>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</si>
  <si>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</si>
  <si>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</si>
  <si>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</si>
  <si>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</si>
  <si>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</si>
  <si>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</si>
  <si>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</si>
  <si>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</si>
  <si>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</si>
  <si>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</si>
  <si>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</si>
  <si>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</si>
  <si>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</si>
  <si>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</si>
  <si>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</si>
  <si>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</si>
  <si>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</si>
  <si>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</si>
  <si>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</si>
  <si>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</si>
  <si>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</si>
  <si>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</si>
  <si>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</si>
  <si>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</si>
  <si>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</si>
  <si>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</si>
  <si>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</si>
  <si>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</si>
  <si>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</si>
  <si>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</si>
  <si>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</si>
  <si>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</si>
  <si>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</si>
  <si>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</si>
  <si>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</si>
  <si>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</si>
  <si>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</si>
  <si>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</si>
  <si>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</si>
  <si>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</si>
  <si>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</si>
  <si>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</si>
  <si>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</si>
  <si>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</si>
  <si>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</si>
  <si>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</si>
  <si>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</si>
  <si>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</si>
  <si>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</si>
  <si>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</si>
  <si>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</si>
  <si>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</si>
  <si>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</si>
  <si>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</si>
  <si>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</si>
  <si>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</si>
  <si>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</si>
  <si>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</si>
  <si>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</si>
  <si>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</si>
  <si>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</si>
  <si>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</si>
  <si>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</si>
  <si>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</si>
  <si>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</si>
  <si>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</si>
  <si>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 xml:space="preserve"> 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</si>
  <si>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</si>
  <si>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</si>
  <si>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</si>
  <si>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</si>
  <si>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</si>
  <si>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</si>
  <si>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</si>
  <si>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</si>
  <si>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</si>
  <si>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</si>
  <si>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</si>
  <si>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</si>
  <si>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</si>
  <si>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</si>
  <si>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</si>
  <si>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</si>
  <si>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</si>
  <si>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</si>
  <si>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</si>
  <si>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</si>
  <si>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</si>
  <si>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</si>
  <si>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</si>
  <si>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</si>
  <si>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</si>
  <si>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</si>
  <si>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</si>
  <si>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</si>
  <si>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</si>
  <si>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</si>
  <si>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</si>
  <si>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</si>
  <si>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</si>
  <si>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</si>
  <si>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</si>
  <si>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</si>
  <si>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</si>
  <si>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</si>
  <si>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</si>
  <si>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</si>
  <si>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</si>
  <si>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</si>
  <si>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</si>
  <si>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</si>
  <si>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</si>
  <si>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</si>
  <si>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</si>
  <si>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</si>
  <si>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</si>
  <si>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</si>
  <si>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</si>
  <si>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</si>
  <si>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</si>
  <si>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</si>
  <si>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</si>
  <si>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</si>
  <si>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</si>
  <si>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</si>
  <si>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Subventii de la Consiliul Judetean pentru copiii cu CES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</si>
  <si>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</si>
  <si>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</si>
  <si>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</si>
  <si>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</si>
  <si>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</si>
  <si>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Prevederi trimestriale 2021</t>
  </si>
  <si>
    <t>Estimari</t>
  </si>
  <si>
    <t>Buget  2021</t>
  </si>
  <si>
    <t>trim 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</si>
  <si>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</si>
  <si>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</si>
  <si>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</si>
  <si>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</si>
  <si>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</si>
  <si>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</si>
  <si>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</si>
  <si>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</si>
  <si>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</si>
  <si>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</si>
  <si>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</si>
  <si>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</si>
  <si>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</si>
  <si>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</si>
  <si>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</si>
  <si>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</si>
  <si>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</si>
  <si>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</si>
  <si>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</si>
  <si>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</si>
  <si>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</si>
  <si>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</si>
  <si>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</si>
  <si>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</si>
  <si>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</si>
  <si>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</si>
  <si>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</si>
  <si>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</si>
  <si>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</si>
  <si>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</si>
  <si>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</si>
  <si>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</si>
  <si>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</si>
  <si>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</si>
  <si>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</si>
  <si>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</si>
  <si>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</si>
  <si>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</si>
  <si>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</si>
  <si>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</si>
  <si>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</si>
  <si>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</si>
  <si>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</si>
  <si>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</si>
  <si>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</si>
  <si>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</si>
  <si>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</si>
  <si>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</si>
  <si>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</si>
  <si>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</si>
  <si>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</si>
  <si>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</si>
  <si>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</si>
  <si>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</si>
  <si>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</si>
  <si>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</si>
  <si>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</si>
  <si>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</si>
  <si>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</si>
  <si>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</si>
  <si>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</si>
  <si>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</si>
  <si>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</si>
  <si>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</si>
  <si>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</si>
  <si>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</si>
  <si>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</si>
  <si>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</si>
  <si>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</si>
  <si>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</si>
  <si>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</si>
  <si>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</si>
  <si>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</si>
  <si>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</si>
  <si>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</si>
  <si>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</si>
  <si>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</si>
  <si>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</si>
  <si>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</si>
  <si>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</si>
  <si>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</si>
  <si>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</si>
  <si>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</si>
  <si>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</si>
  <si>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</si>
  <si>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</si>
  <si>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</si>
  <si>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</si>
  <si>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</si>
  <si>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</si>
  <si>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</si>
  <si>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</si>
  <si>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</si>
  <si>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</si>
  <si>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</si>
  <si>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</si>
  <si>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</si>
  <si>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</si>
  <si>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</si>
  <si>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</si>
  <si>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</si>
  <si>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</si>
  <si>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</si>
  <si>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</si>
  <si>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</si>
  <si>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</si>
  <si>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</si>
  <si>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</si>
  <si>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</si>
  <si>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</si>
  <si>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</si>
  <si>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</si>
  <si>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</si>
  <si>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</si>
  <si>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</si>
  <si>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</si>
  <si>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</si>
  <si>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</si>
  <si>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</si>
  <si>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</si>
  <si>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</si>
  <si>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</si>
  <si>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</si>
  <si>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</si>
  <si>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</si>
  <si>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</si>
  <si>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</si>
  <si>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</si>
  <si>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</si>
  <si>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</si>
  <si>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</si>
  <si>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</si>
  <si>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</si>
  <si>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</si>
  <si>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</si>
  <si>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</si>
  <si>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</si>
  <si>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</si>
  <si>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</si>
  <si>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</si>
  <si>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</si>
  <si>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</si>
  <si>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</si>
  <si>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</si>
  <si>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</si>
  <si>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</si>
  <si>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</si>
  <si>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</si>
  <si>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</si>
  <si>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</si>
  <si>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</si>
  <si>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</si>
  <si>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</si>
  <si>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</si>
  <si>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</si>
  <si>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</si>
  <si>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</si>
  <si>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</si>
  <si>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</si>
  <si>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</si>
  <si>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</si>
  <si>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</si>
  <si>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</si>
  <si>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</si>
  <si>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</si>
  <si>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</si>
  <si>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</si>
  <si>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</si>
  <si>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</si>
  <si>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</si>
  <si>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</si>
  <si>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</si>
  <si>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</si>
  <si>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</si>
  <si>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</si>
  <si>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</si>
  <si>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</si>
  <si>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Contribuții de asigurări sociale de stat</t>
  </si>
  <si>
    <t>Contribuții de asigurări soc. de șomaj</t>
  </si>
  <si>
    <t>Contribuții de asig.soc.de sănătate</t>
  </si>
  <si>
    <t>Contribuții de asig.accid.și boli prof.</t>
  </si>
  <si>
    <t>Contribuții concedii și indemnizații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</si>
  <si>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</si>
  <si>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</si>
  <si>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</si>
  <si>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</si>
  <si>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</si>
  <si>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</si>
  <si>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</si>
  <si>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</si>
  <si>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</si>
  <si>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</si>
  <si>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</si>
  <si>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</si>
  <si>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</si>
  <si>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</si>
  <si>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</si>
  <si>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>URZICEANU  PETRE</t>
  </si>
  <si>
    <t xml:space="preserve">             Bujor</t>
  </si>
  <si>
    <t>Cosmin</t>
  </si>
  <si>
    <t xml:space="preserve">    </t>
  </si>
  <si>
    <t>RECTIFICAT OCTOMBRIE  2021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</si>
  <si>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</si>
  <si>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</si>
  <si>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</si>
  <si>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</si>
  <si>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</si>
  <si>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</si>
  <si>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</si>
  <si>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</si>
  <si>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</si>
  <si>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RECTIFICAT FEBRUARIE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</si>
</sst>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5" fillId="0" borderId="11" xfId="1" applyBorder="1">
      <alignment wrapText="1"/>
    </xf>
    <xf numFmtId="0" fontId="9" fillId="0" borderId="12" xfId="1" applyFont="1" applyBorder="1" applyAlignment="1">
      <alignment horizontal="left" vertical="center" wrapText="1"/>
    </xf>
    <xf numFmtId="164" fontId="9" fillId="0" borderId="13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2" xfId="1" applyFont="1" applyBorder="1" applyAlignment="1">
      <alignment horizontal="lef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13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 wrapText="1"/>
    </xf>
    <xf numFmtId="164" fontId="8" fillId="0" borderId="14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5" xfId="0" applyFont="1" applyBorder="1"/>
    <xf numFmtId="164" fontId="21" fillId="0" borderId="12" xfId="1" applyNumberFormat="1" applyFont="1" applyBorder="1" applyAlignment="1">
      <alignment horizontal="right" vertical="center" wrapText="1"/>
    </xf>
    <xf numFmtId="164" fontId="21" fillId="0" borderId="13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6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20" xfId="1" applyNumberFormat="1" applyFont="1" applyBorder="1" applyAlignment="1">
      <alignment horizontal="right" vertical="center" wrapText="1"/>
    </xf>
    <xf numFmtId="164" fontId="21" fillId="0" borderId="16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0" fontId="24" fillId="0" borderId="0" xfId="0" applyFont="1"/>
    <xf numFmtId="164" fontId="1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4"/>
  <sheetViews>
    <sheetView zoomScaleNormal="100" workbookViewId="0">
      <selection activeCell="J3" sqref="J3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2</v>
      </c>
      <c r="D4" s="89"/>
      <c r="E4" s="89"/>
      <c r="F4" s="89"/>
      <c r="G4" s="89"/>
      <c r="H4" s="89"/>
      <c r="I4" s="89"/>
      <c r="J4" s="89"/>
      <c r="K4" s="89"/>
    </row>
    <row r="5" spans="1:11">
      <c r="B5" s="3" t="s">
        <v>3</v>
      </c>
      <c r="E5" t="s">
        <v>375</v>
      </c>
      <c r="G5" s="4"/>
    </row>
    <row r="6" spans="1:11" ht="15.75" customHeight="1">
      <c r="A6" s="90" t="s">
        <v>4</v>
      </c>
      <c r="B6" s="90" t="s">
        <v>5</v>
      </c>
      <c r="C6" s="90" t="s">
        <v>6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2022</v>
      </c>
      <c r="J7" s="9">
        <v>2023</v>
      </c>
      <c r="K7" s="10">
        <v>2024</v>
      </c>
    </row>
    <row r="8" spans="1:11" ht="24.75" customHeigh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22"/>
    </row>
    <row r="10" spans="1:11" s="25" customFormat="1" ht="15" customHeight="1">
      <c r="A10" s="23" t="s">
        <v>19</v>
      </c>
      <c r="B10" s="23" t="s">
        <v>20</v>
      </c>
      <c r="C10" s="24">
        <f>C12+C77+C70+C91+C74+C79</f>
        <v>18260000</v>
      </c>
      <c r="D10" s="24"/>
      <c r="E10" s="24">
        <f>E12+E77+E70+E91+E74+E79</f>
        <v>3634000</v>
      </c>
      <c r="F10" s="24">
        <f>F12+F77+F70+F91+F74+F79</f>
        <v>7425000</v>
      </c>
      <c r="G10" s="24">
        <f t="shared" ref="G10:K10" si="0">G12+G77+G70+G91+G74+G79</f>
        <v>3100000</v>
      </c>
      <c r="H10" s="24">
        <f t="shared" si="0"/>
        <v>4101000</v>
      </c>
      <c r="I10" s="24">
        <f t="shared" si="0"/>
        <v>8601000</v>
      </c>
      <c r="J10" s="24">
        <f t="shared" si="0"/>
        <v>8713000</v>
      </c>
      <c r="K10" s="24">
        <f t="shared" si="0"/>
        <v>8526000</v>
      </c>
    </row>
    <row r="11" spans="1:11" s="25" customFormat="1" ht="15" customHeight="1">
      <c r="A11" s="23" t="s">
        <v>21</v>
      </c>
      <c r="B11" s="23" t="s">
        <v>22</v>
      </c>
      <c r="C11" s="24">
        <f>C23+C39+C46+C50+C57+C60+C63+C75+C67+C14</f>
        <v>9393239</v>
      </c>
      <c r="D11" s="24"/>
      <c r="E11" s="24">
        <f t="shared" ref="E11:K11" si="1">E23+E39+E46+E50+E57+E60+E63+E75+E67+E14</f>
        <v>2013468</v>
      </c>
      <c r="F11" s="24">
        <f t="shared" si="1"/>
        <v>2857158</v>
      </c>
      <c r="G11" s="24">
        <f t="shared" si="1"/>
        <v>2035102</v>
      </c>
      <c r="H11" s="24">
        <f t="shared" si="1"/>
        <v>2487511</v>
      </c>
      <c r="I11" s="24">
        <f t="shared" si="1"/>
        <v>5866164</v>
      </c>
      <c r="J11" s="24">
        <f t="shared" si="1"/>
        <v>6166164</v>
      </c>
      <c r="K11" s="24">
        <f t="shared" si="1"/>
        <v>6205164</v>
      </c>
    </row>
    <row r="12" spans="1:11" ht="15" customHeight="1">
      <c r="A12" s="26" t="s">
        <v>23</v>
      </c>
      <c r="B12" s="26" t="s">
        <v>24</v>
      </c>
      <c r="C12" s="27">
        <f>C13+C48</f>
        <v>13047075</v>
      </c>
      <c r="D12" s="27"/>
      <c r="E12" s="27">
        <f t="shared" ref="E12:K12" si="2">E13+E48</f>
        <v>2637574</v>
      </c>
      <c r="F12" s="27">
        <f t="shared" si="2"/>
        <v>3524128</v>
      </c>
      <c r="G12" s="27">
        <f t="shared" si="2"/>
        <v>3100000</v>
      </c>
      <c r="H12" s="27">
        <f t="shared" si="2"/>
        <v>3785373</v>
      </c>
      <c r="I12" s="27">
        <f t="shared" si="2"/>
        <v>8601000</v>
      </c>
      <c r="J12" s="27">
        <f t="shared" si="2"/>
        <v>8713000</v>
      </c>
      <c r="K12" s="27">
        <f t="shared" si="2"/>
        <v>8526000</v>
      </c>
    </row>
    <row r="13" spans="1:11" ht="15.75" customHeight="1">
      <c r="A13" s="26" t="s">
        <v>25</v>
      </c>
      <c r="B13" s="26" t="s">
        <v>26</v>
      </c>
      <c r="C13" s="27">
        <f>C14+C22+C33+C45</f>
        <v>11013137</v>
      </c>
      <c r="D13" s="27"/>
      <c r="E13" s="27">
        <f t="shared" ref="E13:K13" si="3">E14+E22+E33+E45</f>
        <v>2402330</v>
      </c>
      <c r="F13" s="27">
        <f t="shared" si="3"/>
        <v>2954410</v>
      </c>
      <c r="G13" s="27">
        <f t="shared" si="3"/>
        <v>2679211</v>
      </c>
      <c r="H13" s="27">
        <f t="shared" si="3"/>
        <v>2977186</v>
      </c>
      <c r="I13" s="27">
        <f t="shared" si="3"/>
        <v>7666836</v>
      </c>
      <c r="J13" s="27">
        <f t="shared" si="3"/>
        <v>7576836</v>
      </c>
      <c r="K13" s="27">
        <f t="shared" si="3"/>
        <v>7397836</v>
      </c>
    </row>
    <row r="14" spans="1:11" ht="23.25" customHeight="1">
      <c r="A14" s="26" t="s">
        <v>27</v>
      </c>
      <c r="B14" s="26" t="s">
        <v>28</v>
      </c>
      <c r="C14" s="27">
        <f>C15</f>
        <v>3732128</v>
      </c>
      <c r="D14" s="27"/>
      <c r="E14" s="27">
        <f t="shared" ref="E14:K14" si="4">E15</f>
        <v>798750</v>
      </c>
      <c r="F14" s="27">
        <f t="shared" si="4"/>
        <v>1404878</v>
      </c>
      <c r="G14" s="27">
        <f t="shared" si="4"/>
        <v>731750</v>
      </c>
      <c r="H14" s="27">
        <f t="shared" si="4"/>
        <v>796750</v>
      </c>
      <c r="I14" s="27">
        <f t="shared" si="4"/>
        <v>2584000</v>
      </c>
      <c r="J14" s="27">
        <f t="shared" si="4"/>
        <v>2682000</v>
      </c>
      <c r="K14" s="27">
        <f t="shared" si="4"/>
        <v>2729000</v>
      </c>
    </row>
    <row r="15" spans="1:11" ht="26.25" customHeight="1">
      <c r="A15" s="26" t="s">
        <v>29</v>
      </c>
      <c r="B15" s="26" t="s">
        <v>30</v>
      </c>
      <c r="C15" s="27">
        <f>C16+C18</f>
        <v>3732128</v>
      </c>
      <c r="D15" s="27"/>
      <c r="E15" s="27">
        <f t="shared" ref="E15:K15" si="5">E16+E18</f>
        <v>798750</v>
      </c>
      <c r="F15" s="27">
        <f t="shared" si="5"/>
        <v>1404878</v>
      </c>
      <c r="G15" s="27">
        <f t="shared" si="5"/>
        <v>731750</v>
      </c>
      <c r="H15" s="27">
        <f t="shared" si="5"/>
        <v>796750</v>
      </c>
      <c r="I15" s="27">
        <f t="shared" si="5"/>
        <v>2584000</v>
      </c>
      <c r="J15" s="27">
        <f t="shared" si="5"/>
        <v>2682000</v>
      </c>
      <c r="K15" s="27">
        <f t="shared" si="5"/>
        <v>2729000</v>
      </c>
    </row>
    <row r="16" spans="1:11" ht="15" customHeight="1">
      <c r="A16" s="26" t="s">
        <v>31</v>
      </c>
      <c r="B16" s="26" t="s">
        <v>32</v>
      </c>
      <c r="C16" s="70">
        <f>C17</f>
        <v>10128</v>
      </c>
      <c r="D16" s="70"/>
      <c r="E16" s="70">
        <f t="shared" ref="E16:K16" si="6">E17</f>
        <v>2000</v>
      </c>
      <c r="F16" s="70">
        <f t="shared" si="6"/>
        <v>8128</v>
      </c>
      <c r="G16" s="70">
        <f t="shared" si="6"/>
        <v>0</v>
      </c>
      <c r="H16" s="70">
        <f t="shared" si="6"/>
        <v>0</v>
      </c>
      <c r="I16" s="71">
        <f t="shared" si="6"/>
        <v>5000</v>
      </c>
      <c r="J16" s="71">
        <f t="shared" si="6"/>
        <v>5000</v>
      </c>
      <c r="K16" s="71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10128</v>
      </c>
      <c r="D17" s="27"/>
      <c r="E17" s="27">
        <v>2000</v>
      </c>
      <c r="F17" s="28">
        <v>8128</v>
      </c>
      <c r="G17" s="27">
        <v>0</v>
      </c>
      <c r="H17" s="27">
        <v>0</v>
      </c>
      <c r="I17" s="28">
        <v>5000</v>
      </c>
      <c r="J17" s="28">
        <v>5000</v>
      </c>
      <c r="K17" s="2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3722000</v>
      </c>
      <c r="D18" s="70"/>
      <c r="E18" s="70">
        <f>E19+E20</f>
        <v>796750</v>
      </c>
      <c r="F18" s="70">
        <f>F19+F20+F21</f>
        <v>1396750</v>
      </c>
      <c r="G18" s="70">
        <f>G19+G20+G21</f>
        <v>731750</v>
      </c>
      <c r="H18" s="70">
        <f>H19+H20</f>
        <v>796750</v>
      </c>
      <c r="I18" s="70">
        <f>I19+I20</f>
        <v>2579000</v>
      </c>
      <c r="J18" s="70">
        <f>J19+J20</f>
        <v>2677000</v>
      </c>
      <c r="K18" s="70">
        <f>K19+K20</f>
        <v>2724000</v>
      </c>
    </row>
    <row r="19" spans="1:11" ht="15" customHeight="1">
      <c r="A19" s="26" t="s">
        <v>37</v>
      </c>
      <c r="B19" s="26" t="s">
        <v>38</v>
      </c>
      <c r="C19" s="30">
        <v>1339000</v>
      </c>
      <c r="D19" s="27"/>
      <c r="E19" s="27">
        <v>345000</v>
      </c>
      <c r="F19" s="28">
        <v>345000</v>
      </c>
      <c r="G19" s="27">
        <v>304000</v>
      </c>
      <c r="H19" s="27">
        <v>345000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1783000</v>
      </c>
      <c r="D20" s="30"/>
      <c r="E20" s="30">
        <v>451750</v>
      </c>
      <c r="F20" s="31">
        <v>451750</v>
      </c>
      <c r="G20" s="30">
        <v>427750</v>
      </c>
      <c r="H20" s="30">
        <v>451750</v>
      </c>
      <c r="I20" s="31">
        <v>1579000</v>
      </c>
      <c r="J20" s="31">
        <v>1677000</v>
      </c>
      <c r="K20" s="32">
        <v>1724000</v>
      </c>
    </row>
    <row r="21" spans="1:11" ht="24.75" customHeight="1">
      <c r="A21" s="33" t="s">
        <v>41</v>
      </c>
      <c r="B21" s="34" t="s">
        <v>42</v>
      </c>
      <c r="C21" s="27">
        <v>600000</v>
      </c>
      <c r="D21" s="27"/>
      <c r="E21" s="27"/>
      <c r="F21" s="28">
        <v>600000</v>
      </c>
      <c r="G21" s="27">
        <v>0</v>
      </c>
      <c r="H21" s="27"/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3051852</v>
      </c>
      <c r="D22" s="27"/>
      <c r="E22" s="27">
        <f t="shared" ref="E22:J22" si="7">E23</f>
        <v>852283</v>
      </c>
      <c r="F22" s="27">
        <f t="shared" si="7"/>
        <v>733186</v>
      </c>
      <c r="G22" s="27">
        <f t="shared" si="7"/>
        <v>733187</v>
      </c>
      <c r="H22" s="27">
        <f t="shared" si="7"/>
        <v>733196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3051852</v>
      </c>
      <c r="D23" s="70"/>
      <c r="E23" s="70">
        <f t="shared" ref="E23:K23" si="8">E24+E27+E31+E32</f>
        <v>852283</v>
      </c>
      <c r="F23" s="70">
        <f t="shared" si="8"/>
        <v>733186</v>
      </c>
      <c r="G23" s="70">
        <f t="shared" si="8"/>
        <v>733187</v>
      </c>
      <c r="H23" s="70">
        <f t="shared" si="8"/>
        <v>733196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888014</v>
      </c>
      <c r="D24" s="70"/>
      <c r="E24" s="70">
        <f t="shared" ref="E24:J24" si="9">E25+E26</f>
        <v>85814</v>
      </c>
      <c r="F24" s="70">
        <f t="shared" si="9"/>
        <v>267399</v>
      </c>
      <c r="G24" s="70">
        <f t="shared" si="9"/>
        <v>267400</v>
      </c>
      <c r="H24" s="70">
        <f t="shared" si="9"/>
        <v>267401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341486</v>
      </c>
      <c r="D25" s="27"/>
      <c r="E25" s="27">
        <v>70195</v>
      </c>
      <c r="F25" s="28">
        <v>90430</v>
      </c>
      <c r="G25" s="27">
        <v>90431</v>
      </c>
      <c r="H25" s="27">
        <v>90430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546528</v>
      </c>
      <c r="D26" s="27"/>
      <c r="E26" s="27">
        <v>15619</v>
      </c>
      <c r="F26" s="28">
        <v>176969</v>
      </c>
      <c r="G26" s="27">
        <v>176969</v>
      </c>
      <c r="H26" s="27">
        <v>176971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2133838</v>
      </c>
      <c r="D27" s="70"/>
      <c r="E27" s="70">
        <f t="shared" ref="E27:J27" si="10">E28+E29+E30</f>
        <v>751627</v>
      </c>
      <c r="F27" s="70">
        <f t="shared" si="10"/>
        <v>460735</v>
      </c>
      <c r="G27" s="70">
        <f t="shared" si="10"/>
        <v>460735</v>
      </c>
      <c r="H27" s="70">
        <f t="shared" si="10"/>
        <v>460741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559094</v>
      </c>
      <c r="D28" s="27"/>
      <c r="E28" s="27">
        <v>124323</v>
      </c>
      <c r="F28" s="28">
        <v>144923</v>
      </c>
      <c r="G28" s="27">
        <v>144923</v>
      </c>
      <c r="H28" s="27">
        <v>144925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199774</v>
      </c>
      <c r="D29" s="27"/>
      <c r="E29" s="27">
        <v>50525</v>
      </c>
      <c r="F29" s="28">
        <v>49749</v>
      </c>
      <c r="G29" s="27">
        <v>49749</v>
      </c>
      <c r="H29" s="27">
        <v>49751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1374970</v>
      </c>
      <c r="D30" s="27"/>
      <c r="E30" s="27">
        <v>576779</v>
      </c>
      <c r="F30" s="28">
        <v>266063</v>
      </c>
      <c r="G30" s="27">
        <v>266063</v>
      </c>
      <c r="H30" s="27">
        <v>266065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30000</v>
      </c>
      <c r="D31" s="27"/>
      <c r="E31" s="27">
        <v>14842</v>
      </c>
      <c r="F31" s="28">
        <v>5052</v>
      </c>
      <c r="G31" s="27">
        <v>5052</v>
      </c>
      <c r="H31" s="27">
        <v>5054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4229157</v>
      </c>
      <c r="D33" s="27"/>
      <c r="E33" s="27">
        <f t="shared" ref="E33:K33" si="11">E34+E38+E39</f>
        <v>751297</v>
      </c>
      <c r="F33" s="27">
        <f t="shared" si="11"/>
        <v>816346</v>
      </c>
      <c r="G33" s="27">
        <f t="shared" si="11"/>
        <v>1214274</v>
      </c>
      <c r="H33" s="27">
        <f t="shared" si="11"/>
        <v>1447240</v>
      </c>
      <c r="I33" s="27">
        <f t="shared" si="11"/>
        <v>2877836</v>
      </c>
      <c r="J33" s="27">
        <f t="shared" si="11"/>
        <v>2689836</v>
      </c>
      <c r="K33" s="27">
        <f t="shared" si="11"/>
        <v>2463836</v>
      </c>
    </row>
    <row r="34" spans="1:11" ht="15" customHeight="1">
      <c r="A34" s="26" t="s">
        <v>66</v>
      </c>
      <c r="B34" s="26" t="s">
        <v>67</v>
      </c>
      <c r="C34" s="70">
        <f>C35+C37+C36</f>
        <v>3653836</v>
      </c>
      <c r="D34" s="70"/>
      <c r="E34" s="70">
        <f>E35+E37</f>
        <v>624106</v>
      </c>
      <c r="F34" s="70">
        <f>F35+F37</f>
        <v>666970</v>
      </c>
      <c r="G34" s="70">
        <f>G35+G37+G36</f>
        <v>1064898</v>
      </c>
      <c r="H34" s="70">
        <f>H35+H37+H36</f>
        <v>1297862</v>
      </c>
      <c r="I34" s="70">
        <f>I35+I37</f>
        <v>2734836</v>
      </c>
      <c r="J34" s="70">
        <f>J35+J37</f>
        <v>2546836</v>
      </c>
      <c r="K34" s="70">
        <f>K35+K37</f>
        <v>2320836</v>
      </c>
    </row>
    <row r="35" spans="1:11" ht="38.25" customHeight="1">
      <c r="A35" s="26" t="s">
        <v>68</v>
      </c>
      <c r="B35" s="26" t="s">
        <v>69</v>
      </c>
      <c r="C35" s="30">
        <v>1561836</v>
      </c>
      <c r="D35" s="30"/>
      <c r="E35" s="30">
        <v>243106</v>
      </c>
      <c r="F35" s="30">
        <v>502330</v>
      </c>
      <c r="G35" s="30">
        <v>413698</v>
      </c>
      <c r="H35" s="30">
        <v>402702</v>
      </c>
      <c r="I35" s="31">
        <v>1652836</v>
      </c>
      <c r="J35" s="31">
        <v>1665836</v>
      </c>
      <c r="K35" s="32">
        <v>1677836</v>
      </c>
    </row>
    <row r="36" spans="1:11" ht="29.25" customHeight="1">
      <c r="A36" s="26">
        <v>110205</v>
      </c>
      <c r="B36" s="26" t="s">
        <v>70</v>
      </c>
      <c r="C36" s="27">
        <v>180000</v>
      </c>
      <c r="D36" s="27"/>
      <c r="E36" s="27"/>
      <c r="F36" s="28"/>
      <c r="G36" s="27">
        <v>180000</v>
      </c>
      <c r="H36" s="27"/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1912000</v>
      </c>
      <c r="D37" s="30"/>
      <c r="E37" s="30">
        <v>381000</v>
      </c>
      <c r="F37" s="31">
        <v>164640</v>
      </c>
      <c r="G37" s="30">
        <v>471200</v>
      </c>
      <c r="H37" s="30">
        <v>895160</v>
      </c>
      <c r="I37" s="31">
        <v>1082000</v>
      </c>
      <c r="J37" s="31">
        <v>881000</v>
      </c>
      <c r="K37" s="32">
        <v>643000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575321</v>
      </c>
      <c r="D39" s="70"/>
      <c r="E39" s="70">
        <f>E40+E43+E44</f>
        <v>127191</v>
      </c>
      <c r="F39" s="70">
        <f>F40+F43+F44</f>
        <v>149376</v>
      </c>
      <c r="G39" s="70">
        <f>G40+G43+G44</f>
        <v>149376</v>
      </c>
      <c r="H39" s="70">
        <f>H40+H43+H44</f>
        <v>149378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528016</v>
      </c>
      <c r="D40" s="70"/>
      <c r="E40" s="70">
        <f>E41+E42</f>
        <v>108540</v>
      </c>
      <c r="F40" s="70">
        <f>F41+F42</f>
        <v>139825</v>
      </c>
      <c r="G40" s="70">
        <f>G41+G42</f>
        <v>139825</v>
      </c>
      <c r="H40" s="70">
        <f>H41+H42</f>
        <v>139826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431225</v>
      </c>
      <c r="D41" s="27"/>
      <c r="E41" s="27">
        <v>90523</v>
      </c>
      <c r="F41" s="28">
        <v>113567</v>
      </c>
      <c r="G41" s="27">
        <v>113567</v>
      </c>
      <c r="H41" s="27">
        <v>113568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96791</v>
      </c>
      <c r="D42" s="27"/>
      <c r="E42" s="27">
        <v>18017</v>
      </c>
      <c r="F42" s="28">
        <v>26258</v>
      </c>
      <c r="G42" s="27">
        <v>26258</v>
      </c>
      <c r="H42" s="27">
        <v>26258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17305</v>
      </c>
      <c r="D43" s="27"/>
      <c r="E43" s="27">
        <v>9477</v>
      </c>
      <c r="F43" s="28">
        <v>2609</v>
      </c>
      <c r="G43" s="27">
        <v>2609</v>
      </c>
      <c r="H43" s="27">
        <v>2610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30000</v>
      </c>
      <c r="D44" s="27"/>
      <c r="E44" s="27">
        <v>9174</v>
      </c>
      <c r="F44" s="28">
        <v>6942</v>
      </c>
      <c r="G44" s="27">
        <v>6942</v>
      </c>
      <c r="H44" s="27">
        <v>6942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2033938</v>
      </c>
      <c r="D48" s="27"/>
      <c r="E48" s="27">
        <f t="shared" ref="E48:K48" si="13">E49+E56</f>
        <v>235244</v>
      </c>
      <c r="F48" s="27">
        <f t="shared" si="13"/>
        <v>569718</v>
      </c>
      <c r="G48" s="27">
        <f t="shared" si="13"/>
        <v>420789</v>
      </c>
      <c r="H48" s="27">
        <f t="shared" si="13"/>
        <v>808187</v>
      </c>
      <c r="I48" s="27">
        <f t="shared" si="13"/>
        <v>934164</v>
      </c>
      <c r="J48" s="28">
        <f t="shared" si="13"/>
        <v>1136164</v>
      </c>
      <c r="K48" s="29">
        <f t="shared" si="13"/>
        <v>1128164</v>
      </c>
    </row>
    <row r="49" spans="1:11" ht="15" customHeight="1">
      <c r="A49" s="26" t="s">
        <v>94</v>
      </c>
      <c r="B49" s="26" t="s">
        <v>95</v>
      </c>
      <c r="C49" s="27">
        <f>C50</f>
        <v>274933</v>
      </c>
      <c r="D49" s="27"/>
      <c r="E49" s="27">
        <f t="shared" ref="E49:J49" si="14">E50</f>
        <v>36810</v>
      </c>
      <c r="F49" s="27">
        <f t="shared" si="14"/>
        <v>79374</v>
      </c>
      <c r="G49" s="27">
        <f t="shared" si="14"/>
        <v>79374</v>
      </c>
      <c r="H49" s="27">
        <f t="shared" si="14"/>
        <v>79375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274933</v>
      </c>
      <c r="D50" s="70"/>
      <c r="E50" s="70">
        <f t="shared" ref="E50:K50" si="15">E51+E53</f>
        <v>36810</v>
      </c>
      <c r="F50" s="70">
        <f t="shared" si="15"/>
        <v>79374</v>
      </c>
      <c r="G50" s="70">
        <f t="shared" si="15"/>
        <v>79374</v>
      </c>
      <c r="H50" s="70">
        <f t="shared" si="15"/>
        <v>79375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239933</v>
      </c>
      <c r="D51" s="27"/>
      <c r="E51" s="27">
        <f t="shared" ref="E51:J51" si="16">E52</f>
        <v>32921</v>
      </c>
      <c r="F51" s="27">
        <f t="shared" si="16"/>
        <v>69004</v>
      </c>
      <c r="G51" s="27">
        <f t="shared" si="16"/>
        <v>69004</v>
      </c>
      <c r="H51" s="27">
        <f t="shared" si="16"/>
        <v>69004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239933</v>
      </c>
      <c r="D52" s="27"/>
      <c r="E52" s="27">
        <v>32921</v>
      </c>
      <c r="F52" s="28">
        <v>69004</v>
      </c>
      <c r="G52" s="27">
        <v>69004</v>
      </c>
      <c r="H52" s="27">
        <v>69004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35000</v>
      </c>
      <c r="D53" s="27"/>
      <c r="E53" s="27">
        <v>3889</v>
      </c>
      <c r="F53" s="27">
        <v>10370</v>
      </c>
      <c r="G53" s="27">
        <v>10370</v>
      </c>
      <c r="H53" s="27">
        <v>10371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 t="s">
        <v>105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1759005</v>
      </c>
      <c r="D56" s="28"/>
      <c r="E56" s="28">
        <f t="shared" ref="E56:K56" si="17">E57+E60+E63+E67+E70</f>
        <v>198434</v>
      </c>
      <c r="F56" s="28">
        <f t="shared" si="17"/>
        <v>490344</v>
      </c>
      <c r="G56" s="28">
        <f t="shared" si="17"/>
        <v>341415</v>
      </c>
      <c r="H56" s="28">
        <f t="shared" si="17"/>
        <v>728812</v>
      </c>
      <c r="I56" s="28">
        <f t="shared" si="17"/>
        <v>678164</v>
      </c>
      <c r="J56" s="28">
        <f t="shared" si="17"/>
        <v>880164</v>
      </c>
      <c r="K56" s="29">
        <f t="shared" si="17"/>
        <v>872164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35000</v>
      </c>
      <c r="D60" s="70"/>
      <c r="E60" s="70">
        <f>SUM(E61:E62)</f>
        <v>7253</v>
      </c>
      <c r="F60" s="70">
        <f>SUM(F61:F62)</f>
        <v>9249</v>
      </c>
      <c r="G60" s="70">
        <f>SUM(G61:G62)</f>
        <v>9249</v>
      </c>
      <c r="H60" s="70">
        <f>SUM(H61:H62)</f>
        <v>9249</v>
      </c>
      <c r="I60" s="71">
        <v>18000</v>
      </c>
      <c r="J60" s="72">
        <v>20000</v>
      </c>
      <c r="K60" s="72">
        <f>J61+J62</f>
        <v>20000</v>
      </c>
    </row>
    <row r="61" spans="1:11" ht="15" customHeight="1">
      <c r="A61" s="26" t="s">
        <v>117</v>
      </c>
      <c r="B61" s="26" t="s">
        <v>118</v>
      </c>
      <c r="C61" s="27">
        <v>20000</v>
      </c>
      <c r="D61" s="27"/>
      <c r="E61" s="27">
        <v>4724</v>
      </c>
      <c r="F61" s="28">
        <v>5092</v>
      </c>
      <c r="G61" s="27">
        <v>5092</v>
      </c>
      <c r="H61" s="27">
        <v>5092</v>
      </c>
      <c r="I61" s="28">
        <v>8000</v>
      </c>
      <c r="J61" s="28">
        <v>8000</v>
      </c>
      <c r="K61" s="29">
        <f>J61</f>
        <v>8000</v>
      </c>
    </row>
    <row r="62" spans="1:11" ht="15" customHeight="1">
      <c r="A62" s="26">
        <v>340250</v>
      </c>
      <c r="B62" s="26" t="s">
        <v>119</v>
      </c>
      <c r="C62" s="27">
        <v>15000</v>
      </c>
      <c r="D62" s="27"/>
      <c r="E62" s="27">
        <v>2529</v>
      </c>
      <c r="F62" s="28">
        <v>4157</v>
      </c>
      <c r="G62" s="27">
        <v>4157</v>
      </c>
      <c r="H62" s="27">
        <v>4157</v>
      </c>
      <c r="I62" s="28">
        <v>10000</v>
      </c>
      <c r="J62" s="28">
        <v>12000</v>
      </c>
      <c r="K62" s="28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970086</v>
      </c>
      <c r="D63" s="70"/>
      <c r="E63" s="70">
        <f>E64</f>
        <v>31019</v>
      </c>
      <c r="F63" s="70">
        <f>F64</f>
        <v>313022</v>
      </c>
      <c r="G63" s="70">
        <f>G64+G66</f>
        <v>313022</v>
      </c>
      <c r="H63" s="70">
        <f>H64+H66</f>
        <v>313023</v>
      </c>
      <c r="I63" s="70">
        <f>I64</f>
        <v>499931</v>
      </c>
      <c r="J63" s="70">
        <f>J64</f>
        <v>637931</v>
      </c>
      <c r="K63" s="70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970086</v>
      </c>
      <c r="D64" s="27"/>
      <c r="E64" s="27">
        <f>E65</f>
        <v>31019</v>
      </c>
      <c r="F64" s="27">
        <f>F65</f>
        <v>313022</v>
      </c>
      <c r="G64" s="27">
        <f>G65</f>
        <v>313022</v>
      </c>
      <c r="H64" s="27">
        <f>H65</f>
        <v>313023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970086</v>
      </c>
      <c r="D65" s="27"/>
      <c r="E65" s="27">
        <v>31019</v>
      </c>
      <c r="F65" s="28">
        <v>313022</v>
      </c>
      <c r="G65" s="27">
        <v>313022</v>
      </c>
      <c r="H65" s="28">
        <v>313023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753919</v>
      </c>
      <c r="D67" s="71">
        <f t="shared" si="18"/>
        <v>0</v>
      </c>
      <c r="E67" s="71">
        <f t="shared" si="18"/>
        <v>160162</v>
      </c>
      <c r="F67" s="71">
        <f t="shared" si="18"/>
        <v>168073</v>
      </c>
      <c r="G67" s="71">
        <f t="shared" si="18"/>
        <v>19144</v>
      </c>
      <c r="H67" s="71">
        <f t="shared" si="18"/>
        <v>406540</v>
      </c>
      <c r="I67" s="71">
        <f>I68+I69</f>
        <v>160233</v>
      </c>
      <c r="J67" s="71">
        <f>J68+J69</f>
        <v>222233</v>
      </c>
      <c r="K67" s="72">
        <f>K68+K69</f>
        <v>741512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753919</v>
      </c>
      <c r="D69" s="27"/>
      <c r="E69" s="27">
        <v>160162</v>
      </c>
      <c r="F69" s="28">
        <v>168073</v>
      </c>
      <c r="G69" s="27">
        <v>19144</v>
      </c>
      <c r="H69" s="27">
        <v>406540</v>
      </c>
      <c r="I69" s="28">
        <v>160233</v>
      </c>
      <c r="J69" s="28">
        <v>222233</v>
      </c>
      <c r="K69" s="29">
        <v>741512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-3760950</v>
      </c>
      <c r="D72" s="27"/>
      <c r="E72" s="27">
        <v>-500450</v>
      </c>
      <c r="F72" s="28">
        <v>-946720</v>
      </c>
      <c r="G72" s="27">
        <v>-699210</v>
      </c>
      <c r="H72" s="28">
        <v>-1614570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3760950</v>
      </c>
      <c r="D73" s="27"/>
      <c r="E73" s="27">
        <v>500450</v>
      </c>
      <c r="F73" s="28">
        <v>946720</v>
      </c>
      <c r="G73" s="27">
        <v>699210</v>
      </c>
      <c r="H73" s="28">
        <v>1614570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>
        <f t="shared" si="19"/>
        <v>0</v>
      </c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1356171</v>
      </c>
      <c r="D77" s="28"/>
      <c r="E77" s="28">
        <f>E78</f>
        <v>996426</v>
      </c>
      <c r="F77" s="28">
        <f>F78</f>
        <v>44118</v>
      </c>
      <c r="G77" s="28">
        <f>G78</f>
        <v>0</v>
      </c>
      <c r="H77" s="28">
        <f>H78</f>
        <v>315627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</f>
        <v>1356171</v>
      </c>
      <c r="D78" s="28"/>
      <c r="E78" s="28">
        <f>E82</f>
        <v>996426</v>
      </c>
      <c r="F78" s="28">
        <f>F82</f>
        <v>44118</v>
      </c>
      <c r="G78" s="28">
        <f>G82</f>
        <v>0</v>
      </c>
      <c r="H78" s="28">
        <f>H82</f>
        <v>315627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1356171</v>
      </c>
      <c r="D82" s="70"/>
      <c r="E82" s="70">
        <f>E83+E84+E85+E86+E87+E88</f>
        <v>996426</v>
      </c>
      <c r="F82" s="70">
        <f>F83+F84+F85+F86+F88</f>
        <v>44118</v>
      </c>
      <c r="G82" s="70">
        <f>G83+G84+G85+G86+G87+G88</f>
        <v>0</v>
      </c>
      <c r="H82" s="70">
        <f>H83+H84+H85+H86+H87+H88</f>
        <v>315627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>
        <v>416</v>
      </c>
      <c r="D84" s="31"/>
      <c r="E84" s="31">
        <v>416</v>
      </c>
      <c r="F84" s="31"/>
      <c r="G84" s="28"/>
      <c r="H84" s="28"/>
      <c r="I84" s="28"/>
      <c r="J84" s="28"/>
      <c r="K84" s="29"/>
    </row>
    <row r="85" spans="1:11" ht="14.25" customHeight="1">
      <c r="A85" s="26">
        <v>420241</v>
      </c>
      <c r="B85" s="26" t="s">
        <v>159</v>
      </c>
      <c r="C85" s="31">
        <v>58824</v>
      </c>
      <c r="D85" s="31"/>
      <c r="E85" s="31">
        <v>14706</v>
      </c>
      <c r="F85" s="31">
        <v>44118</v>
      </c>
      <c r="G85" s="28">
        <v>0</v>
      </c>
      <c r="H85" s="28">
        <v>0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>
        <v>1296931</v>
      </c>
      <c r="D87" s="28"/>
      <c r="E87" s="28">
        <v>981304</v>
      </c>
      <c r="F87" s="28"/>
      <c r="G87" s="28"/>
      <c r="H87" s="28">
        <v>315627</v>
      </c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</f>
        <v>0</v>
      </c>
      <c r="D89" s="28"/>
      <c r="E89" s="28">
        <f>E90</f>
        <v>0</v>
      </c>
      <c r="F89" s="28">
        <f>F90</f>
        <v>0</v>
      </c>
      <c r="G89" s="28">
        <f>G90</f>
        <v>0</v>
      </c>
      <c r="H89" s="28">
        <f>H90</f>
        <v>0</v>
      </c>
      <c r="I89" s="28">
        <f>C89</f>
        <v>0</v>
      </c>
      <c r="J89" s="28">
        <f>C89</f>
        <v>0</v>
      </c>
      <c r="K89" s="29">
        <f>C89</f>
        <v>0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>
      <c r="A91" s="26">
        <v>4802</v>
      </c>
      <c r="B91" s="26" t="s">
        <v>165</v>
      </c>
      <c r="C91" s="71">
        <f>C92+C93+C94</f>
        <v>3856754</v>
      </c>
      <c r="D91" s="71"/>
      <c r="E91" s="71"/>
      <c r="F91" s="71">
        <f>F92+F93+F94</f>
        <v>3856754</v>
      </c>
      <c r="G91" s="71">
        <f>G92+G93+G94</f>
        <v>0</v>
      </c>
      <c r="H91" s="71">
        <f>H92+H93+H94</f>
        <v>0</v>
      </c>
      <c r="I91" s="71">
        <v>0</v>
      </c>
      <c r="J91" s="71">
        <v>0</v>
      </c>
      <c r="K91" s="72">
        <v>0</v>
      </c>
    </row>
    <row r="92" spans="1:11">
      <c r="A92" s="26">
        <v>480101</v>
      </c>
      <c r="B92" s="26" t="s">
        <v>166</v>
      </c>
      <c r="C92" s="28"/>
      <c r="D92" s="28"/>
      <c r="E92" s="28"/>
      <c r="F92" s="28"/>
      <c r="G92" s="28"/>
      <c r="H92" s="28"/>
      <c r="I92" s="28"/>
      <c r="J92" s="28"/>
      <c r="K92" s="29"/>
    </row>
    <row r="93" spans="1:11" ht="15.75" customHeight="1">
      <c r="A93" s="26">
        <v>480102</v>
      </c>
      <c r="B93" s="26" t="s">
        <v>167</v>
      </c>
      <c r="C93" s="27">
        <v>3856754</v>
      </c>
      <c r="D93" s="27"/>
      <c r="E93" s="27"/>
      <c r="F93" s="27">
        <v>3856754</v>
      </c>
      <c r="G93" s="27"/>
      <c r="H93" s="27"/>
      <c r="I93" s="28">
        <v>0</v>
      </c>
      <c r="J93" s="28">
        <v>0</v>
      </c>
      <c r="K93" s="29">
        <v>0</v>
      </c>
    </row>
    <row r="94" spans="1:11" ht="15.75" customHeight="1">
      <c r="A94" s="26">
        <v>480103</v>
      </c>
      <c r="B94" s="26" t="s">
        <v>168</v>
      </c>
      <c r="C94" s="27"/>
      <c r="D94" s="27"/>
      <c r="E94" s="27"/>
      <c r="F94" s="28"/>
      <c r="G94" s="27"/>
      <c r="H94" s="28"/>
      <c r="I94" s="28"/>
      <c r="J94" s="28"/>
      <c r="K94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7"/>
  <sheetViews>
    <sheetView zoomScale="110" zoomScaleNormal="110" workbookViewId="0">
      <selection activeCell="H251" sqref="H251"/>
    </sheetView>
  </sheetViews>
  <sheetFormatPr defaultRowHeight="15"/>
  <cols>
    <col min="1" max="1" width="9.140625" style="36" customWidth="1"/>
    <col min="2" max="2" width="32.5703125" style="36" customWidth="1"/>
    <col min="3" max="4" width="12.42578125" style="36" customWidth="1"/>
    <col min="5" max="7" width="9.42578125" style="36" customWidth="1"/>
    <col min="8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170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172</v>
      </c>
      <c r="D4" s="6" t="s">
        <v>10</v>
      </c>
      <c r="E4" s="6" t="s">
        <v>173</v>
      </c>
      <c r="F4" s="6" t="s">
        <v>12</v>
      </c>
      <c r="G4" s="6" t="s">
        <v>13</v>
      </c>
      <c r="H4" s="6" t="s">
        <v>14</v>
      </c>
      <c r="I4" s="39">
        <v>2022</v>
      </c>
      <c r="J4" s="39">
        <v>2023</v>
      </c>
      <c r="K4" s="39">
        <v>2024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C7+C51+C84+C91+C134+C161+C210+C231+C271</f>
        <v>21793000</v>
      </c>
      <c r="D6" s="46"/>
      <c r="E6" s="45">
        <f>E7+E51+E84+E91+E134+E161+E210+E231+E271</f>
        <v>3934000</v>
      </c>
      <c r="F6" s="45">
        <f>F7+F51+F84+F91+F134+F161+F210+F231+F271</f>
        <v>10658000</v>
      </c>
      <c r="G6" s="45">
        <f>G7+G51+G84+G91+G134+G161+G210+G231+G271</f>
        <v>3100000</v>
      </c>
      <c r="H6" s="45">
        <f>H7+H51+H84+H91+H134+H161+H210+H231+H271</f>
        <v>4101000</v>
      </c>
      <c r="I6" s="45">
        <f>I7+I51+I84+I90+I231+I271</f>
        <v>8552000</v>
      </c>
      <c r="J6" s="45">
        <f>J7+J51+J84+J90+J231+J271</f>
        <v>8713000</v>
      </c>
      <c r="K6" s="45">
        <f>K7+K51+K84+K90+K231+K271</f>
        <v>8526000</v>
      </c>
    </row>
    <row r="7" spans="1:11" s="50" customFormat="1" ht="15.75" customHeight="1">
      <c r="A7" s="48" t="s">
        <v>176</v>
      </c>
      <c r="B7" s="48" t="s">
        <v>177</v>
      </c>
      <c r="C7" s="49">
        <f>C8+C44+C50</f>
        <v>3418000</v>
      </c>
      <c r="D7" s="49"/>
      <c r="E7" s="49">
        <f>E8+E44+E50</f>
        <v>1060000</v>
      </c>
      <c r="F7" s="49">
        <f>F8+F44+F50</f>
        <v>771000</v>
      </c>
      <c r="G7" s="49">
        <f>G8+G44+G50</f>
        <v>850000</v>
      </c>
      <c r="H7" s="49">
        <f>H8+H44+H50</f>
        <v>737000</v>
      </c>
      <c r="I7" s="49">
        <f>I8+I44</f>
        <v>2993000</v>
      </c>
      <c r="J7" s="45">
        <f>J8</f>
        <v>2993000</v>
      </c>
      <c r="K7" s="45">
        <f>J7</f>
        <v>2993000</v>
      </c>
    </row>
    <row r="8" spans="1:11" s="54" customFormat="1" ht="15.75" customHeight="1">
      <c r="A8" s="51" t="s">
        <v>178</v>
      </c>
      <c r="B8" s="51" t="s">
        <v>179</v>
      </c>
      <c r="C8" s="52">
        <f>C9+C20+C43</f>
        <v>3210000</v>
      </c>
      <c r="D8" s="52"/>
      <c r="E8" s="52">
        <f>E9+E20+E43</f>
        <v>872000</v>
      </c>
      <c r="F8" s="52">
        <f>F9+F20+F43</f>
        <v>751000</v>
      </c>
      <c r="G8" s="52">
        <f>G9+G20+G43</f>
        <v>850000</v>
      </c>
      <c r="H8" s="52">
        <f>H9+H20+H43</f>
        <v>737000</v>
      </c>
      <c r="I8" s="52">
        <f>I9+I20</f>
        <v>2993000</v>
      </c>
      <c r="J8" s="53">
        <f>J9+J20</f>
        <v>2993000</v>
      </c>
      <c r="K8" s="53">
        <f>J8</f>
        <v>2993000</v>
      </c>
    </row>
    <row r="9" spans="1:11" s="54" customFormat="1" ht="15.75" customHeight="1">
      <c r="A9" s="51" t="s">
        <v>180</v>
      </c>
      <c r="B9" s="51" t="s">
        <v>181</v>
      </c>
      <c r="C9" s="52">
        <f>C10+C13</f>
        <v>2417000</v>
      </c>
      <c r="D9" s="52"/>
      <c r="E9" s="52">
        <f t="shared" ref="E9:K9" si="0">E10+E13</f>
        <v>641000</v>
      </c>
      <c r="F9" s="52">
        <f t="shared" si="0"/>
        <v>588000</v>
      </c>
      <c r="G9" s="52">
        <f t="shared" si="0"/>
        <v>597000</v>
      </c>
      <c r="H9" s="52">
        <f t="shared" si="0"/>
        <v>591000</v>
      </c>
      <c r="I9" s="52">
        <f t="shared" si="0"/>
        <v>2376000</v>
      </c>
      <c r="J9" s="52">
        <f t="shared" si="0"/>
        <v>2376000</v>
      </c>
      <c r="K9" s="52">
        <f t="shared" si="0"/>
        <v>2376000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2349000</v>
      </c>
      <c r="D10" s="56"/>
      <c r="E10" s="56">
        <f t="shared" ref="E10:K10" si="1">E11+E12</f>
        <v>627000</v>
      </c>
      <c r="F10" s="56">
        <f t="shared" si="1"/>
        <v>562000</v>
      </c>
      <c r="G10" s="56">
        <f t="shared" si="1"/>
        <v>583000</v>
      </c>
      <c r="H10" s="56">
        <f t="shared" si="1"/>
        <v>577000</v>
      </c>
      <c r="I10" s="56">
        <f t="shared" si="1"/>
        <v>2320000</v>
      </c>
      <c r="J10" s="56">
        <f t="shared" si="1"/>
        <v>2320000</v>
      </c>
      <c r="K10" s="56">
        <f t="shared" si="1"/>
        <v>2320000</v>
      </c>
    </row>
    <row r="11" spans="1:11" s="54" customFormat="1" ht="15.75" customHeight="1">
      <c r="A11" s="55" t="s">
        <v>184</v>
      </c>
      <c r="B11" s="55" t="s">
        <v>185</v>
      </c>
      <c r="C11" s="56">
        <v>2144000</v>
      </c>
      <c r="D11" s="56"/>
      <c r="E11" s="56">
        <v>577000</v>
      </c>
      <c r="F11" s="56">
        <v>512000</v>
      </c>
      <c r="G11" s="56">
        <v>528000</v>
      </c>
      <c r="H11" s="56">
        <v>527000</v>
      </c>
      <c r="I11" s="56">
        <v>2120000</v>
      </c>
      <c r="J11" s="57">
        <v>2120000</v>
      </c>
      <c r="K11" s="57">
        <v>2120000</v>
      </c>
    </row>
    <row r="12" spans="1:11" s="54" customFormat="1" ht="24.75" customHeight="1">
      <c r="A12" s="55" t="s">
        <v>186</v>
      </c>
      <c r="B12" s="55" t="s">
        <v>187</v>
      </c>
      <c r="C12" s="56">
        <v>205000</v>
      </c>
      <c r="D12" s="56"/>
      <c r="E12" s="56">
        <v>50000</v>
      </c>
      <c r="F12" s="56">
        <v>50000</v>
      </c>
      <c r="G12" s="56">
        <v>55000</v>
      </c>
      <c r="H12" s="56">
        <v>50000</v>
      </c>
      <c r="I12" s="56">
        <v>200000</v>
      </c>
      <c r="J12" s="57">
        <f t="shared" ref="J12:K18" si="2">I12</f>
        <v>200000</v>
      </c>
      <c r="K12" s="57">
        <f t="shared" si="2"/>
        <v>200000</v>
      </c>
    </row>
    <row r="13" spans="1:11" s="54" customFormat="1" ht="15.75" customHeight="1">
      <c r="A13" s="55" t="s">
        <v>188</v>
      </c>
      <c r="B13" s="55" t="s">
        <v>189</v>
      </c>
      <c r="C13" s="56">
        <v>68000</v>
      </c>
      <c r="D13" s="56"/>
      <c r="E13" s="56">
        <v>14000</v>
      </c>
      <c r="F13" s="56">
        <v>26000</v>
      </c>
      <c r="G13" s="56">
        <v>14000</v>
      </c>
      <c r="H13" s="56">
        <v>14000</v>
      </c>
      <c r="I13" s="56">
        <v>56000</v>
      </c>
      <c r="J13" s="57">
        <f t="shared" si="2"/>
        <v>56000</v>
      </c>
      <c r="K13" s="57">
        <f t="shared" si="2"/>
        <v>56000</v>
      </c>
    </row>
    <row r="14" spans="1:11" s="54" customFormat="1" ht="15.75" customHeight="1">
      <c r="A14" s="55" t="s">
        <v>190</v>
      </c>
      <c r="B14" s="55" t="s">
        <v>191</v>
      </c>
      <c r="C14" s="56"/>
      <c r="D14" s="56"/>
      <c r="E14" s="56"/>
      <c r="F14" s="56"/>
      <c r="G14" s="56"/>
      <c r="H14" s="56"/>
      <c r="I14" s="56"/>
      <c r="J14" s="57">
        <f t="shared" si="2"/>
        <v>0</v>
      </c>
      <c r="K14" s="57">
        <f t="shared" si="2"/>
        <v>0</v>
      </c>
    </row>
    <row r="15" spans="1:11" s="54" customFormat="1" ht="15.75" customHeight="1">
      <c r="A15" s="55" t="s">
        <v>192</v>
      </c>
      <c r="B15" s="55" t="s">
        <v>193</v>
      </c>
      <c r="C15" s="56"/>
      <c r="D15" s="56"/>
      <c r="E15" s="56"/>
      <c r="F15" s="56"/>
      <c r="G15" s="56"/>
      <c r="H15" s="56"/>
      <c r="I15" s="56"/>
      <c r="J15" s="57">
        <f t="shared" si="2"/>
        <v>0</v>
      </c>
      <c r="K15" s="57">
        <f t="shared" si="2"/>
        <v>0</v>
      </c>
    </row>
    <row r="16" spans="1:11" s="54" customFormat="1" ht="19.5" customHeight="1">
      <c r="A16" s="55" t="s">
        <v>194</v>
      </c>
      <c r="B16" s="55" t="s">
        <v>195</v>
      </c>
      <c r="C16" s="56"/>
      <c r="D16" s="56"/>
      <c r="E16" s="56"/>
      <c r="F16" s="56"/>
      <c r="G16" s="56"/>
      <c r="H16" s="56"/>
      <c r="I16" s="56"/>
      <c r="J16" s="57">
        <f t="shared" si="2"/>
        <v>0</v>
      </c>
      <c r="K16" s="57">
        <f t="shared" si="2"/>
        <v>0</v>
      </c>
    </row>
    <row r="17" spans="1:11" s="54" customFormat="1" ht="24.75" customHeight="1">
      <c r="A17" s="55" t="s">
        <v>196</v>
      </c>
      <c r="B17" s="55" t="s">
        <v>197</v>
      </c>
      <c r="C17" s="56"/>
      <c r="D17" s="56"/>
      <c r="E17" s="56"/>
      <c r="F17" s="56"/>
      <c r="G17" s="56"/>
      <c r="H17" s="56"/>
      <c r="I17" s="56"/>
      <c r="J17" s="57">
        <f t="shared" si="2"/>
        <v>0</v>
      </c>
      <c r="K17" s="57">
        <f t="shared" si="2"/>
        <v>0</v>
      </c>
    </row>
    <row r="18" spans="1:11" s="54" customFormat="1" ht="27" customHeight="1">
      <c r="A18" s="55" t="s">
        <v>198</v>
      </c>
      <c r="B18" s="55" t="s">
        <v>199</v>
      </c>
      <c r="C18" s="56"/>
      <c r="D18" s="56"/>
      <c r="E18" s="56"/>
      <c r="F18" s="56"/>
      <c r="G18" s="56"/>
      <c r="H18" s="56"/>
      <c r="I18" s="56"/>
      <c r="J18" s="57">
        <f t="shared" si="2"/>
        <v>0</v>
      </c>
      <c r="K18" s="57">
        <f t="shared" si="2"/>
        <v>0</v>
      </c>
    </row>
    <row r="19" spans="1:11" s="54" customFormat="1" ht="27" customHeight="1">
      <c r="A19" s="55">
        <v>100307</v>
      </c>
      <c r="B19" s="55" t="s">
        <v>200</v>
      </c>
      <c r="C19" s="56">
        <v>68000</v>
      </c>
      <c r="D19" s="56"/>
      <c r="E19" s="56">
        <v>14000</v>
      </c>
      <c r="F19" s="56">
        <v>26000</v>
      </c>
      <c r="G19" s="56">
        <v>14000</v>
      </c>
      <c r="H19" s="56">
        <v>14000</v>
      </c>
      <c r="I19" s="56">
        <v>56000</v>
      </c>
      <c r="J19" s="57">
        <v>56000</v>
      </c>
      <c r="K19" s="57">
        <v>56000</v>
      </c>
    </row>
    <row r="20" spans="1:11" s="54" customFormat="1" ht="15.75" customHeight="1">
      <c r="A20" s="51" t="s">
        <v>201</v>
      </c>
      <c r="B20" s="51" t="s">
        <v>202</v>
      </c>
      <c r="C20" s="52">
        <f>SUM(C21+C34+C39)</f>
        <v>668000</v>
      </c>
      <c r="D20" s="52"/>
      <c r="E20" s="52">
        <f>SUM(E21+E34+E39)</f>
        <v>188000</v>
      </c>
      <c r="F20" s="52">
        <f>SUM(F21+F34+F39)</f>
        <v>116000</v>
      </c>
      <c r="G20" s="52">
        <f>SUM(G21+G34+G39)</f>
        <v>235000</v>
      </c>
      <c r="H20" s="52">
        <f>SUM(H21+H34+H39)</f>
        <v>129000</v>
      </c>
      <c r="I20" s="52">
        <f>I21+I31+I32+I34+I36+I37+I38+I39</f>
        <v>617000</v>
      </c>
      <c r="J20" s="52">
        <f>J21+J31+J32+J34+J36+J37+J38+J39</f>
        <v>617000</v>
      </c>
      <c r="K20" s="52">
        <f>K21+K31+K32+K34+K36+K37+K38+K39</f>
        <v>617000</v>
      </c>
    </row>
    <row r="21" spans="1:11" s="54" customFormat="1" ht="15.75" customHeight="1">
      <c r="A21" s="55" t="s">
        <v>203</v>
      </c>
      <c r="B21" s="55" t="s">
        <v>204</v>
      </c>
      <c r="C21" s="52">
        <f>C22+C23+C24+C25+C26+C27+C28+C30+C29</f>
        <v>608000</v>
      </c>
      <c r="D21" s="52"/>
      <c r="E21" s="52">
        <f>E22+E23+E24+E25+E26+E27+E28+E30+E29</f>
        <v>165000</v>
      </c>
      <c r="F21" s="52">
        <f>F22+F23+F24+F25+F26+F27+F28+F29+F30</f>
        <v>101000</v>
      </c>
      <c r="G21" s="52">
        <f>G22+G23+G24+G25+G26+G27+G28+G29+G30</f>
        <v>223000</v>
      </c>
      <c r="H21" s="52">
        <f>H22+H23+H24+H25+H26+H27+H28+H30+H29</f>
        <v>119000</v>
      </c>
      <c r="I21" s="52">
        <f>I22+I23+I24+I25+I26+I27+I28+I30+I29</f>
        <v>564000</v>
      </c>
      <c r="J21" s="52">
        <f>J22+J23+J24+J25+J26+J27+J28+J30+J29</f>
        <v>564000</v>
      </c>
      <c r="K21" s="52">
        <f>K22+K23+K24+K25+K26+K27+K28+K30+K29</f>
        <v>564000</v>
      </c>
    </row>
    <row r="22" spans="1:11" s="54" customFormat="1" ht="15.75" customHeight="1">
      <c r="A22" s="58" t="s">
        <v>205</v>
      </c>
      <c r="B22" s="55" t="s">
        <v>206</v>
      </c>
      <c r="C22" s="56">
        <v>50000</v>
      </c>
      <c r="D22" s="56"/>
      <c r="E22" s="56">
        <v>20000</v>
      </c>
      <c r="F22" s="56">
        <v>10000</v>
      </c>
      <c r="G22" s="56">
        <v>10000</v>
      </c>
      <c r="H22" s="56">
        <v>10000</v>
      </c>
      <c r="I22" s="56">
        <v>85000</v>
      </c>
      <c r="J22" s="57">
        <f t="shared" ref="J22:K32" si="3">I22</f>
        <v>85000</v>
      </c>
      <c r="K22" s="57">
        <f t="shared" si="3"/>
        <v>85000</v>
      </c>
    </row>
    <row r="23" spans="1:11" s="54" customFormat="1" ht="15.75" customHeight="1">
      <c r="A23" s="58" t="s">
        <v>207</v>
      </c>
      <c r="B23" s="55" t="s">
        <v>208</v>
      </c>
      <c r="C23" s="56">
        <v>4000</v>
      </c>
      <c r="D23" s="56"/>
      <c r="E23" s="56">
        <v>1000</v>
      </c>
      <c r="F23" s="56">
        <v>1000</v>
      </c>
      <c r="G23" s="56">
        <v>1000</v>
      </c>
      <c r="H23" s="56">
        <v>1000</v>
      </c>
      <c r="I23" s="56">
        <v>3000</v>
      </c>
      <c r="J23" s="57">
        <f t="shared" si="3"/>
        <v>3000</v>
      </c>
      <c r="K23" s="57">
        <f t="shared" si="3"/>
        <v>3000</v>
      </c>
    </row>
    <row r="24" spans="1:11" s="54" customFormat="1" ht="15.75" customHeight="1">
      <c r="A24" s="58" t="s">
        <v>209</v>
      </c>
      <c r="B24" s="55" t="s">
        <v>210</v>
      </c>
      <c r="C24" s="56">
        <v>63000</v>
      </c>
      <c r="D24" s="56"/>
      <c r="E24" s="56">
        <v>21000</v>
      </c>
      <c r="F24" s="56">
        <v>21000</v>
      </c>
      <c r="G24" s="56">
        <v>10000</v>
      </c>
      <c r="H24" s="56">
        <v>11000</v>
      </c>
      <c r="I24" s="56">
        <v>63000</v>
      </c>
      <c r="J24" s="57">
        <f t="shared" si="3"/>
        <v>63000</v>
      </c>
      <c r="K24" s="57">
        <f t="shared" si="3"/>
        <v>63000</v>
      </c>
    </row>
    <row r="25" spans="1:11" s="54" customFormat="1" ht="15.75" customHeight="1">
      <c r="A25" s="58">
        <v>200104</v>
      </c>
      <c r="B25" s="55" t="s">
        <v>211</v>
      </c>
      <c r="C25" s="56">
        <v>5000</v>
      </c>
      <c r="D25" s="56"/>
      <c r="E25" s="56">
        <v>2000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3"/>
        <v>3000</v>
      </c>
      <c r="K25" s="57">
        <f t="shared" si="3"/>
        <v>3000</v>
      </c>
    </row>
    <row r="26" spans="1:11" s="54" customFormat="1" ht="15.75" customHeight="1">
      <c r="A26" s="58">
        <v>200105</v>
      </c>
      <c r="B26" s="55" t="s">
        <v>212</v>
      </c>
      <c r="C26" s="56">
        <v>80000</v>
      </c>
      <c r="D26" s="56"/>
      <c r="E26" s="56">
        <v>20000</v>
      </c>
      <c r="F26" s="56">
        <v>20000</v>
      </c>
      <c r="G26" s="56">
        <v>20000</v>
      </c>
      <c r="H26" s="56">
        <v>20000</v>
      </c>
      <c r="I26" s="56">
        <v>40000</v>
      </c>
      <c r="J26" s="57">
        <f t="shared" si="3"/>
        <v>40000</v>
      </c>
      <c r="K26" s="57">
        <f t="shared" si="3"/>
        <v>40000</v>
      </c>
    </row>
    <row r="27" spans="1:11" s="54" customFormat="1" ht="15.75" customHeight="1">
      <c r="A27" s="58">
        <v>200106</v>
      </c>
      <c r="B27" s="55" t="s">
        <v>213</v>
      </c>
      <c r="C27" s="56">
        <v>4000</v>
      </c>
      <c r="D27" s="56"/>
      <c r="E27" s="56">
        <v>1000</v>
      </c>
      <c r="F27" s="56">
        <v>1000</v>
      </c>
      <c r="G27" s="56">
        <v>1000</v>
      </c>
      <c r="H27" s="56">
        <v>1000</v>
      </c>
      <c r="I27" s="56">
        <v>10000</v>
      </c>
      <c r="J27" s="57">
        <f t="shared" si="3"/>
        <v>10000</v>
      </c>
      <c r="K27" s="57">
        <f t="shared" si="3"/>
        <v>10000</v>
      </c>
    </row>
    <row r="28" spans="1:11" s="54" customFormat="1" ht="15.75" customHeight="1">
      <c r="A28" s="58" t="s">
        <v>214</v>
      </c>
      <c r="B28" s="55" t="s">
        <v>215</v>
      </c>
      <c r="C28" s="56">
        <v>105000</v>
      </c>
      <c r="D28" s="56"/>
      <c r="E28" s="56">
        <v>30000</v>
      </c>
      <c r="F28" s="56">
        <v>25000</v>
      </c>
      <c r="G28" s="56">
        <v>25000</v>
      </c>
      <c r="H28" s="56">
        <v>25000</v>
      </c>
      <c r="I28" s="56">
        <v>105000</v>
      </c>
      <c r="J28" s="57">
        <f t="shared" si="3"/>
        <v>105000</v>
      </c>
      <c r="K28" s="57">
        <f t="shared" si="3"/>
        <v>105000</v>
      </c>
    </row>
    <row r="29" spans="1:11" s="54" customFormat="1" ht="28.5" customHeight="1">
      <c r="A29" s="58">
        <v>200109</v>
      </c>
      <c r="B29" s="55" t="s">
        <v>216</v>
      </c>
      <c r="C29" s="56">
        <v>95000</v>
      </c>
      <c r="D29" s="56"/>
      <c r="E29" s="56">
        <v>25000</v>
      </c>
      <c r="F29" s="56">
        <v>20000</v>
      </c>
      <c r="G29" s="56">
        <v>25000</v>
      </c>
      <c r="H29" s="56">
        <v>25000</v>
      </c>
      <c r="I29" s="56">
        <v>95000</v>
      </c>
      <c r="J29" s="57">
        <f t="shared" si="3"/>
        <v>95000</v>
      </c>
      <c r="K29" s="57">
        <f t="shared" si="3"/>
        <v>95000</v>
      </c>
    </row>
    <row r="30" spans="1:11" s="54" customFormat="1" ht="22.5" customHeight="1">
      <c r="A30" s="58" t="s">
        <v>217</v>
      </c>
      <c r="B30" s="55" t="s">
        <v>218</v>
      </c>
      <c r="C30" s="56">
        <v>202000</v>
      </c>
      <c r="D30" s="56"/>
      <c r="E30" s="56">
        <v>45000</v>
      </c>
      <c r="F30" s="56">
        <v>2000</v>
      </c>
      <c r="G30" s="56">
        <v>130000</v>
      </c>
      <c r="H30" s="56">
        <v>25000</v>
      </c>
      <c r="I30" s="56">
        <v>160000</v>
      </c>
      <c r="J30" s="57">
        <f t="shared" si="3"/>
        <v>160000</v>
      </c>
      <c r="K30" s="57">
        <f t="shared" si="3"/>
        <v>160000</v>
      </c>
    </row>
    <row r="31" spans="1:11" s="54" customFormat="1" ht="15.75" customHeight="1">
      <c r="A31" s="55" t="s">
        <v>219</v>
      </c>
      <c r="B31" s="55" t="s">
        <v>220</v>
      </c>
      <c r="C31" s="56">
        <f>E31+F31+G31+H31</f>
        <v>0</v>
      </c>
      <c r="D31" s="56"/>
      <c r="E31" s="56"/>
      <c r="F31" s="56"/>
      <c r="G31" s="56"/>
      <c r="H31" s="56"/>
      <c r="I31" s="56">
        <f>C31</f>
        <v>0</v>
      </c>
      <c r="J31" s="57">
        <f t="shared" si="3"/>
        <v>0</v>
      </c>
      <c r="K31" s="57">
        <f t="shared" si="3"/>
        <v>0</v>
      </c>
    </row>
    <row r="32" spans="1:11" s="54" customFormat="1" ht="15.75" customHeight="1">
      <c r="A32" s="55" t="s">
        <v>221</v>
      </c>
      <c r="B32" s="55" t="s">
        <v>222</v>
      </c>
      <c r="C32" s="56">
        <v>0</v>
      </c>
      <c r="D32" s="56"/>
      <c r="E32" s="56">
        <f>E33</f>
        <v>0</v>
      </c>
      <c r="F32" s="56">
        <f>F33</f>
        <v>0</v>
      </c>
      <c r="G32" s="56">
        <f>G33</f>
        <v>0</v>
      </c>
      <c r="H32" s="56">
        <f>H33</f>
        <v>0</v>
      </c>
      <c r="I32" s="56"/>
      <c r="J32" s="57">
        <f t="shared" si="3"/>
        <v>0</v>
      </c>
      <c r="K32" s="57">
        <f t="shared" si="3"/>
        <v>0</v>
      </c>
    </row>
    <row r="33" spans="1:11" s="54" customFormat="1" ht="15.75" customHeight="1">
      <c r="A33" s="55" t="s">
        <v>223</v>
      </c>
      <c r="B33" s="55" t="s">
        <v>224</v>
      </c>
      <c r="C33" s="56">
        <v>0</v>
      </c>
      <c r="D33" s="56"/>
      <c r="E33" s="56"/>
      <c r="F33" s="56">
        <v>0</v>
      </c>
      <c r="G33" s="56">
        <v>0</v>
      </c>
      <c r="H33" s="56">
        <v>0</v>
      </c>
      <c r="I33" s="56"/>
      <c r="J33" s="57"/>
      <c r="K33" s="57"/>
    </row>
    <row r="34" spans="1:11" s="54" customFormat="1" ht="15.75" customHeight="1">
      <c r="A34" s="55" t="s">
        <v>225</v>
      </c>
      <c r="B34" s="59" t="s">
        <v>226</v>
      </c>
      <c r="C34" s="52">
        <f>C35</f>
        <v>10000</v>
      </c>
      <c r="D34" s="52"/>
      <c r="E34" s="52">
        <f>E35</f>
        <v>3000</v>
      </c>
      <c r="F34" s="52">
        <f>F35</f>
        <v>3000</v>
      </c>
      <c r="G34" s="52">
        <f>G35</f>
        <v>3000</v>
      </c>
      <c r="H34" s="52">
        <f>H35</f>
        <v>1000</v>
      </c>
      <c r="I34" s="52">
        <f>I35</f>
        <v>8000</v>
      </c>
      <c r="J34" s="53">
        <f>I34</f>
        <v>8000</v>
      </c>
      <c r="K34" s="53">
        <f>J34</f>
        <v>8000</v>
      </c>
    </row>
    <row r="35" spans="1:11" s="54" customFormat="1" ht="15.75" customHeight="1">
      <c r="A35" s="55" t="s">
        <v>227</v>
      </c>
      <c r="B35" s="55" t="s">
        <v>228</v>
      </c>
      <c r="C35" s="56">
        <v>10000</v>
      </c>
      <c r="D35" s="56"/>
      <c r="E35" s="56">
        <v>3000</v>
      </c>
      <c r="F35" s="56">
        <v>3000</v>
      </c>
      <c r="G35" s="56">
        <v>3000</v>
      </c>
      <c r="H35" s="56">
        <v>1000</v>
      </c>
      <c r="I35" s="56">
        <v>8000</v>
      </c>
      <c r="J35" s="57">
        <v>8000</v>
      </c>
      <c r="K35" s="57">
        <f t="shared" ref="K35:K41" si="4">J35</f>
        <v>8000</v>
      </c>
    </row>
    <row r="36" spans="1:11" s="54" customFormat="1" ht="15.75" customHeight="1">
      <c r="A36" s="55">
        <v>2011</v>
      </c>
      <c r="B36" s="55" t="s">
        <v>229</v>
      </c>
      <c r="C36" s="56"/>
      <c r="D36" s="56"/>
      <c r="E36" s="56"/>
      <c r="F36" s="56"/>
      <c r="G36" s="56"/>
      <c r="H36" s="56"/>
      <c r="I36" s="56"/>
      <c r="J36" s="57">
        <f t="shared" ref="J36:J41" si="5">I36</f>
        <v>0</v>
      </c>
      <c r="K36" s="57">
        <f t="shared" si="4"/>
        <v>0</v>
      </c>
    </row>
    <row r="37" spans="1:11" s="54" customFormat="1" ht="15.75" customHeight="1">
      <c r="A37" s="55" t="s">
        <v>230</v>
      </c>
      <c r="B37" s="55" t="s">
        <v>231</v>
      </c>
      <c r="C37" s="56"/>
      <c r="D37" s="56"/>
      <c r="E37" s="56"/>
      <c r="F37" s="56"/>
      <c r="G37" s="56"/>
      <c r="H37" s="56"/>
      <c r="I37" s="56"/>
      <c r="J37" s="57">
        <f t="shared" si="5"/>
        <v>0</v>
      </c>
      <c r="K37" s="57">
        <f t="shared" si="4"/>
        <v>0</v>
      </c>
    </row>
    <row r="38" spans="1:11" s="54" customFormat="1" ht="15.75" customHeight="1">
      <c r="A38" s="55" t="s">
        <v>232</v>
      </c>
      <c r="B38" s="55" t="s">
        <v>233</v>
      </c>
      <c r="C38" s="56"/>
      <c r="D38" s="56"/>
      <c r="E38" s="56"/>
      <c r="F38" s="56"/>
      <c r="G38" s="56"/>
      <c r="H38" s="56"/>
      <c r="I38" s="56"/>
      <c r="J38" s="57">
        <f t="shared" si="5"/>
        <v>0</v>
      </c>
      <c r="K38" s="57">
        <f t="shared" si="4"/>
        <v>0</v>
      </c>
    </row>
    <row r="39" spans="1:11" s="54" customFormat="1" ht="15.75" customHeight="1">
      <c r="A39" s="55" t="s">
        <v>234</v>
      </c>
      <c r="B39" s="55" t="s">
        <v>235</v>
      </c>
      <c r="C39" s="52">
        <f>SUM(C40+C41+C42)</f>
        <v>50000</v>
      </c>
      <c r="D39" s="52"/>
      <c r="E39" s="52">
        <f>SUM(E40+E41+E42)</f>
        <v>20000</v>
      </c>
      <c r="F39" s="52">
        <f>SUM(F40+F41+F42)</f>
        <v>12000</v>
      </c>
      <c r="G39" s="52">
        <f>SUM(G40+G41+G42)</f>
        <v>9000</v>
      </c>
      <c r="H39" s="52">
        <f>SUM(H40+H41+H42)</f>
        <v>9000</v>
      </c>
      <c r="I39" s="52">
        <v>45000</v>
      </c>
      <c r="J39" s="53">
        <f t="shared" si="5"/>
        <v>45000</v>
      </c>
      <c r="K39" s="53">
        <f t="shared" si="4"/>
        <v>45000</v>
      </c>
    </row>
    <row r="40" spans="1:11" s="54" customFormat="1" ht="18.75" customHeight="1">
      <c r="A40" s="58">
        <v>203003</v>
      </c>
      <c r="B40" s="55" t="s">
        <v>236</v>
      </c>
      <c r="C40" s="56"/>
      <c r="D40" s="56"/>
      <c r="E40" s="56"/>
      <c r="F40" s="56"/>
      <c r="G40" s="56"/>
      <c r="H40" s="56"/>
      <c r="I40" s="56"/>
      <c r="J40" s="57">
        <f t="shared" si="5"/>
        <v>0</v>
      </c>
      <c r="K40" s="57">
        <f t="shared" si="4"/>
        <v>0</v>
      </c>
    </row>
    <row r="41" spans="1:11" s="54" customFormat="1" ht="15.75" customHeight="1">
      <c r="A41" s="58">
        <v>203009</v>
      </c>
      <c r="B41" s="55" t="s">
        <v>237</v>
      </c>
      <c r="C41" s="56">
        <v>45000</v>
      </c>
      <c r="D41" s="56"/>
      <c r="E41" s="56">
        <v>15000</v>
      </c>
      <c r="F41" s="56">
        <v>12000</v>
      </c>
      <c r="G41" s="56">
        <v>9000</v>
      </c>
      <c r="H41" s="56">
        <v>9000</v>
      </c>
      <c r="I41" s="56">
        <v>45000</v>
      </c>
      <c r="J41" s="57">
        <f t="shared" si="5"/>
        <v>45000</v>
      </c>
      <c r="K41" s="57">
        <f t="shared" si="4"/>
        <v>45000</v>
      </c>
    </row>
    <row r="42" spans="1:11" s="54" customFormat="1" ht="25.5" customHeight="1">
      <c r="A42" s="58">
        <v>203030</v>
      </c>
      <c r="B42" s="55" t="s">
        <v>218</v>
      </c>
      <c r="C42" s="56">
        <v>5000</v>
      </c>
      <c r="D42" s="56"/>
      <c r="E42" s="56">
        <v>5000</v>
      </c>
      <c r="F42" s="56"/>
      <c r="G42" s="56"/>
      <c r="H42" s="56"/>
      <c r="I42" s="56"/>
      <c r="J42" s="57"/>
      <c r="K42" s="57"/>
    </row>
    <row r="43" spans="1:11" s="54" customFormat="1" ht="15.75" customHeight="1">
      <c r="A43" s="58">
        <v>5940</v>
      </c>
      <c r="B43" s="55" t="s">
        <v>235</v>
      </c>
      <c r="C43" s="52">
        <v>125000</v>
      </c>
      <c r="D43" s="52"/>
      <c r="E43" s="52">
        <v>43000</v>
      </c>
      <c r="F43" s="52">
        <v>47000</v>
      </c>
      <c r="G43" s="52">
        <v>18000</v>
      </c>
      <c r="H43" s="52">
        <v>17000</v>
      </c>
      <c r="I43" s="52">
        <v>70000</v>
      </c>
      <c r="J43" s="53">
        <v>70000</v>
      </c>
      <c r="K43" s="53">
        <v>70000</v>
      </c>
    </row>
    <row r="44" spans="1:11" s="54" customFormat="1" ht="15.75" customHeight="1">
      <c r="A44" s="51" t="s">
        <v>238</v>
      </c>
      <c r="B44" s="51" t="s">
        <v>239</v>
      </c>
      <c r="C44" s="52">
        <f>C45</f>
        <v>208000</v>
      </c>
      <c r="D44" s="52"/>
      <c r="E44" s="52">
        <f t="shared" ref="E44:H45" si="6">E45</f>
        <v>188000</v>
      </c>
      <c r="F44" s="52">
        <f t="shared" si="6"/>
        <v>20000</v>
      </c>
      <c r="G44" s="52">
        <f t="shared" si="6"/>
        <v>0</v>
      </c>
      <c r="H44" s="52">
        <f t="shared" si="6"/>
        <v>0</v>
      </c>
      <c r="I44" s="52">
        <v>0</v>
      </c>
      <c r="J44" s="53">
        <f t="shared" ref="J44:K46" si="7">I44</f>
        <v>0</v>
      </c>
      <c r="K44" s="53">
        <f t="shared" si="7"/>
        <v>0</v>
      </c>
    </row>
    <row r="45" spans="1:11" s="54" customFormat="1" ht="15.75" customHeight="1">
      <c r="A45" s="55" t="s">
        <v>240</v>
      </c>
      <c r="B45" s="55" t="s">
        <v>241</v>
      </c>
      <c r="C45" s="56">
        <f>C46</f>
        <v>208000</v>
      </c>
      <c r="D45" s="56"/>
      <c r="E45" s="56">
        <f t="shared" si="6"/>
        <v>188000</v>
      </c>
      <c r="F45" s="56">
        <f t="shared" si="6"/>
        <v>20000</v>
      </c>
      <c r="G45" s="56">
        <f t="shared" si="6"/>
        <v>0</v>
      </c>
      <c r="H45" s="56">
        <f t="shared" si="6"/>
        <v>0</v>
      </c>
      <c r="I45" s="56">
        <v>0</v>
      </c>
      <c r="J45" s="57">
        <f t="shared" si="7"/>
        <v>0</v>
      </c>
      <c r="K45" s="57">
        <f t="shared" si="7"/>
        <v>0</v>
      </c>
    </row>
    <row r="46" spans="1:11" s="54" customFormat="1" ht="15.75" customHeight="1">
      <c r="A46" s="55" t="s">
        <v>242</v>
      </c>
      <c r="B46" s="55" t="s">
        <v>243</v>
      </c>
      <c r="C46" s="56">
        <f>C48+C49</f>
        <v>208000</v>
      </c>
      <c r="D46" s="56"/>
      <c r="E46" s="56">
        <f>E48+E49</f>
        <v>188000</v>
      </c>
      <c r="F46" s="56">
        <f>F48+F49</f>
        <v>20000</v>
      </c>
      <c r="G46" s="56">
        <f>G48+G49</f>
        <v>0</v>
      </c>
      <c r="H46" s="56">
        <f>H48+H49</f>
        <v>0</v>
      </c>
      <c r="I46" s="56">
        <v>0</v>
      </c>
      <c r="J46" s="57">
        <f t="shared" si="7"/>
        <v>0</v>
      </c>
      <c r="K46" s="57">
        <f t="shared" si="7"/>
        <v>0</v>
      </c>
    </row>
    <row r="47" spans="1:11" s="54" customFormat="1" ht="15.75" customHeight="1">
      <c r="A47" s="58">
        <v>710101</v>
      </c>
      <c r="B47" s="55" t="s">
        <v>244</v>
      </c>
      <c r="C47" s="56"/>
      <c r="D47" s="56"/>
      <c r="E47" s="56"/>
      <c r="F47" s="56"/>
      <c r="G47" s="56"/>
      <c r="H47" s="56"/>
      <c r="I47" s="56"/>
      <c r="J47" s="57"/>
      <c r="K47" s="57"/>
    </row>
    <row r="48" spans="1:11" s="54" customFormat="1" ht="26.25" customHeight="1">
      <c r="A48" s="58" t="s">
        <v>245</v>
      </c>
      <c r="B48" s="55" t="s">
        <v>246</v>
      </c>
      <c r="C48" s="56">
        <f>E48+F48+G48+H48</f>
        <v>0</v>
      </c>
      <c r="D48" s="56"/>
      <c r="E48" s="56"/>
      <c r="F48" s="56"/>
      <c r="G48" s="56"/>
      <c r="H48" s="56"/>
      <c r="I48" s="56">
        <f>C48</f>
        <v>0</v>
      </c>
      <c r="J48" s="57">
        <f>I48</f>
        <v>0</v>
      </c>
      <c r="K48" s="57">
        <f>J48</f>
        <v>0</v>
      </c>
    </row>
    <row r="49" spans="1:11" s="54" customFormat="1" ht="24" customHeight="1">
      <c r="A49" s="58" t="s">
        <v>247</v>
      </c>
      <c r="B49" s="55" t="s">
        <v>248</v>
      </c>
      <c r="C49" s="56">
        <v>208000</v>
      </c>
      <c r="D49" s="56">
        <v>0</v>
      </c>
      <c r="E49" s="56">
        <v>188000</v>
      </c>
      <c r="F49" s="56">
        <v>20000</v>
      </c>
      <c r="G49" s="56">
        <v>0</v>
      </c>
      <c r="H49" s="56"/>
      <c r="I49" s="56">
        <v>0</v>
      </c>
      <c r="J49" s="57">
        <v>0</v>
      </c>
      <c r="K49" s="57">
        <f>J49</f>
        <v>0</v>
      </c>
    </row>
    <row r="50" spans="1:11" s="54" customFormat="1" ht="19.5" customHeight="1">
      <c r="A50" s="55">
        <v>850000</v>
      </c>
      <c r="B50" s="55" t="s">
        <v>249</v>
      </c>
      <c r="C50" s="56">
        <v>0</v>
      </c>
      <c r="D50" s="56"/>
      <c r="E50" s="56">
        <v>0</v>
      </c>
      <c r="F50" s="56">
        <v>0</v>
      </c>
      <c r="G50" s="56">
        <v>0</v>
      </c>
      <c r="H50" s="56">
        <v>0</v>
      </c>
      <c r="I50" s="56"/>
      <c r="J50" s="57"/>
      <c r="K50" s="57"/>
    </row>
    <row r="51" spans="1:11" s="60" customFormat="1" ht="12">
      <c r="A51" s="48" t="s">
        <v>250</v>
      </c>
      <c r="B51" s="48" t="s">
        <v>251</v>
      </c>
      <c r="C51" s="49">
        <f>C52</f>
        <v>281000</v>
      </c>
      <c r="D51" s="49"/>
      <c r="E51" s="49">
        <f t="shared" ref="E51:K51" si="8">E52</f>
        <v>73000</v>
      </c>
      <c r="F51" s="49">
        <f t="shared" si="8"/>
        <v>79000</v>
      </c>
      <c r="G51" s="49">
        <f t="shared" si="8"/>
        <v>68000</v>
      </c>
      <c r="H51" s="49">
        <f t="shared" si="8"/>
        <v>61000</v>
      </c>
      <c r="I51" s="49">
        <f t="shared" si="8"/>
        <v>265000</v>
      </c>
      <c r="J51" s="49">
        <f t="shared" si="8"/>
        <v>265000</v>
      </c>
      <c r="K51" s="49">
        <f t="shared" si="8"/>
        <v>265000</v>
      </c>
    </row>
    <row r="52" spans="1:11">
      <c r="A52" s="51" t="s">
        <v>178</v>
      </c>
      <c r="B52" s="51" t="s">
        <v>179</v>
      </c>
      <c r="C52" s="52">
        <f>C53+C64+C79</f>
        <v>281000</v>
      </c>
      <c r="D52" s="52"/>
      <c r="E52" s="52">
        <f>E53+E64+E79</f>
        <v>73000</v>
      </c>
      <c r="F52" s="52">
        <f t="shared" ref="F52:K52" si="9">F53+F64</f>
        <v>79000</v>
      </c>
      <c r="G52" s="52">
        <f t="shared" si="9"/>
        <v>68000</v>
      </c>
      <c r="H52" s="52">
        <f t="shared" si="9"/>
        <v>61000</v>
      </c>
      <c r="I52" s="52">
        <f t="shared" si="9"/>
        <v>265000</v>
      </c>
      <c r="J52" s="52">
        <f t="shared" si="9"/>
        <v>265000</v>
      </c>
      <c r="K52" s="52">
        <f t="shared" si="9"/>
        <v>265000</v>
      </c>
    </row>
    <row r="53" spans="1:11">
      <c r="A53" s="51" t="s">
        <v>180</v>
      </c>
      <c r="B53" s="51" t="s">
        <v>181</v>
      </c>
      <c r="C53" s="52">
        <f>C54+C57</f>
        <v>248000</v>
      </c>
      <c r="D53" s="52"/>
      <c r="E53" s="52">
        <f>E54+E57</f>
        <v>64000</v>
      </c>
      <c r="F53" s="52">
        <f>F54+F57</f>
        <v>72000</v>
      </c>
      <c r="G53" s="52">
        <f>G54+G57</f>
        <v>59000</v>
      </c>
      <c r="H53" s="52">
        <f>H54+H57</f>
        <v>53000</v>
      </c>
      <c r="I53" s="52">
        <f>C53</f>
        <v>248000</v>
      </c>
      <c r="J53" s="53">
        <f t="shared" ref="J53:K57" si="10">I53</f>
        <v>248000</v>
      </c>
      <c r="K53" s="53">
        <f t="shared" si="10"/>
        <v>248000</v>
      </c>
    </row>
    <row r="54" spans="1:11">
      <c r="A54" s="55" t="s">
        <v>182</v>
      </c>
      <c r="B54" s="55" t="s">
        <v>183</v>
      </c>
      <c r="C54" s="56">
        <f>C55+C56</f>
        <v>242000</v>
      </c>
      <c r="D54" s="56"/>
      <c r="E54" s="56">
        <f>E55+E56</f>
        <v>62000</v>
      </c>
      <c r="F54" s="56">
        <f>F55+F56</f>
        <v>71000</v>
      </c>
      <c r="G54" s="56">
        <f>G55+G56</f>
        <v>57000</v>
      </c>
      <c r="H54" s="56">
        <f>H55+H56</f>
        <v>52000</v>
      </c>
      <c r="I54" s="56">
        <f>C54</f>
        <v>242000</v>
      </c>
      <c r="J54" s="57">
        <f t="shared" si="10"/>
        <v>242000</v>
      </c>
      <c r="K54" s="57">
        <f t="shared" si="10"/>
        <v>242000</v>
      </c>
    </row>
    <row r="55" spans="1:11">
      <c r="A55" s="55" t="s">
        <v>184</v>
      </c>
      <c r="B55" s="55" t="s">
        <v>185</v>
      </c>
      <c r="C55" s="56">
        <v>242000</v>
      </c>
      <c r="D55" s="56"/>
      <c r="E55" s="56">
        <v>62000</v>
      </c>
      <c r="F55" s="56">
        <v>71000</v>
      </c>
      <c r="G55" s="56">
        <v>57000</v>
      </c>
      <c r="H55" s="56">
        <v>52000</v>
      </c>
      <c r="I55" s="56">
        <v>99000</v>
      </c>
      <c r="J55" s="57">
        <f t="shared" si="10"/>
        <v>99000</v>
      </c>
      <c r="K55" s="57">
        <f t="shared" si="10"/>
        <v>99000</v>
      </c>
    </row>
    <row r="56" spans="1:11" ht="24">
      <c r="A56" s="55" t="s">
        <v>186</v>
      </c>
      <c r="B56" s="55" t="s">
        <v>187</v>
      </c>
      <c r="C56" s="56"/>
      <c r="D56" s="56"/>
      <c r="E56" s="56"/>
      <c r="F56" s="56"/>
      <c r="G56" s="56"/>
      <c r="H56" s="56"/>
      <c r="I56" s="56">
        <f>C56</f>
        <v>0</v>
      </c>
      <c r="J56" s="57">
        <f t="shared" si="10"/>
        <v>0</v>
      </c>
      <c r="K56" s="57">
        <f t="shared" si="10"/>
        <v>0</v>
      </c>
    </row>
    <row r="57" spans="1:11">
      <c r="A57" s="55" t="s">
        <v>188</v>
      </c>
      <c r="B57" s="55" t="s">
        <v>189</v>
      </c>
      <c r="C57" s="56">
        <f>C63</f>
        <v>6000</v>
      </c>
      <c r="D57" s="56"/>
      <c r="E57" s="56">
        <f>E63</f>
        <v>2000</v>
      </c>
      <c r="F57" s="56">
        <f>F63</f>
        <v>1000</v>
      </c>
      <c r="G57" s="56">
        <f>G63</f>
        <v>2000</v>
      </c>
      <c r="H57" s="56">
        <f>H63</f>
        <v>1000</v>
      </c>
      <c r="I57" s="56">
        <f>C57</f>
        <v>6000</v>
      </c>
      <c r="J57" s="57">
        <f t="shared" si="10"/>
        <v>6000</v>
      </c>
      <c r="K57" s="57">
        <f t="shared" si="10"/>
        <v>6000</v>
      </c>
    </row>
    <row r="58" spans="1:11">
      <c r="A58" s="55" t="s">
        <v>190</v>
      </c>
      <c r="B58" s="55" t="s">
        <v>191</v>
      </c>
      <c r="C58" s="56"/>
      <c r="D58" s="56"/>
      <c r="E58" s="56"/>
      <c r="F58" s="56"/>
      <c r="G58" s="56"/>
      <c r="H58" s="56"/>
      <c r="I58" s="56"/>
      <c r="J58" s="57"/>
      <c r="K58" s="57"/>
    </row>
    <row r="59" spans="1:11">
      <c r="A59" s="55" t="s">
        <v>192</v>
      </c>
      <c r="B59" s="55" t="s">
        <v>193</v>
      </c>
      <c r="C59" s="56"/>
      <c r="D59" s="56"/>
      <c r="E59" s="56"/>
      <c r="F59" s="56"/>
      <c r="G59" s="56"/>
      <c r="H59" s="56"/>
      <c r="I59" s="56"/>
      <c r="J59" s="57"/>
      <c r="K59" s="57"/>
    </row>
    <row r="60" spans="1:11" ht="24">
      <c r="A60" s="55" t="s">
        <v>194</v>
      </c>
      <c r="B60" s="55" t="s">
        <v>195</v>
      </c>
      <c r="C60" s="56"/>
      <c r="D60" s="56"/>
      <c r="E60" s="56"/>
      <c r="F60" s="56"/>
      <c r="G60" s="56"/>
      <c r="H60" s="56"/>
      <c r="I60" s="56"/>
      <c r="J60" s="57"/>
      <c r="K60" s="57"/>
    </row>
    <row r="61" spans="1:11" ht="36">
      <c r="A61" s="55" t="s">
        <v>196</v>
      </c>
      <c r="B61" s="55" t="s">
        <v>197</v>
      </c>
      <c r="C61" s="56"/>
      <c r="D61" s="56"/>
      <c r="E61" s="56"/>
      <c r="F61" s="56"/>
      <c r="G61" s="56"/>
      <c r="H61" s="56"/>
      <c r="I61" s="56"/>
      <c r="J61" s="57"/>
      <c r="K61" s="57"/>
    </row>
    <row r="62" spans="1:11" ht="24">
      <c r="A62" s="55" t="s">
        <v>198</v>
      </c>
      <c r="B62" s="55" t="s">
        <v>199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1">
      <c r="A63" s="55">
        <v>100307</v>
      </c>
      <c r="B63" s="55" t="s">
        <v>252</v>
      </c>
      <c r="C63" s="56">
        <v>6000</v>
      </c>
      <c r="D63" s="56"/>
      <c r="E63" s="56">
        <v>2000</v>
      </c>
      <c r="F63" s="56">
        <v>1000</v>
      </c>
      <c r="G63" s="56">
        <v>2000</v>
      </c>
      <c r="H63" s="56">
        <v>1000</v>
      </c>
      <c r="I63" s="56">
        <v>0</v>
      </c>
      <c r="J63" s="57">
        <v>0</v>
      </c>
      <c r="K63" s="57">
        <v>0</v>
      </c>
    </row>
    <row r="64" spans="1:11">
      <c r="A64" s="51" t="s">
        <v>201</v>
      </c>
      <c r="B64" s="51" t="s">
        <v>202</v>
      </c>
      <c r="C64" s="52">
        <f>C65+C73+C74+C76+C78</f>
        <v>33000</v>
      </c>
      <c r="D64" s="52"/>
      <c r="E64" s="52">
        <f t="shared" ref="E64:K64" si="11">E65+E73+E74+E76+E78</f>
        <v>9000</v>
      </c>
      <c r="F64" s="52">
        <f t="shared" si="11"/>
        <v>7000</v>
      </c>
      <c r="G64" s="52">
        <f t="shared" si="11"/>
        <v>9000</v>
      </c>
      <c r="H64" s="52">
        <f t="shared" si="11"/>
        <v>8000</v>
      </c>
      <c r="I64" s="52">
        <f t="shared" si="11"/>
        <v>17000</v>
      </c>
      <c r="J64" s="52">
        <f t="shared" si="11"/>
        <v>17000</v>
      </c>
      <c r="K64" s="52">
        <f t="shared" si="11"/>
        <v>17000</v>
      </c>
    </row>
    <row r="65" spans="1:11">
      <c r="A65" s="55" t="s">
        <v>203</v>
      </c>
      <c r="B65" s="55" t="s">
        <v>204</v>
      </c>
      <c r="C65" s="52">
        <f>C66+C67+C68+C69+C70+C71+C72+C74+C73</f>
        <v>29000</v>
      </c>
      <c r="D65" s="52"/>
      <c r="E65" s="52">
        <f>E66+E67+E68+E69+E70+E71+E72+E74+E73</f>
        <v>8000</v>
      </c>
      <c r="F65" s="52">
        <f>F66+F67+F68+F69+F70+F71+F72+F74+F73</f>
        <v>6000</v>
      </c>
      <c r="G65" s="52">
        <f>G66+G67+G68+G69+G70+G71+G72+G74+G73</f>
        <v>8000</v>
      </c>
      <c r="H65" s="52">
        <f>H66+H67+H68+H69+H70+H71+H72+H74+H73</f>
        <v>7000</v>
      </c>
      <c r="I65" s="52">
        <f>I66+I67+I68+I69+I70+I72+I71</f>
        <v>15000</v>
      </c>
      <c r="J65" s="52">
        <f>J66+J67+J68+J69+J70+J72+J71</f>
        <v>15000</v>
      </c>
      <c r="K65" s="52">
        <f>K66+K67+K68+K69+K70+K72+K71</f>
        <v>15000</v>
      </c>
    </row>
    <row r="66" spans="1:11">
      <c r="A66" s="58" t="s">
        <v>205</v>
      </c>
      <c r="B66" s="55" t="s">
        <v>206</v>
      </c>
      <c r="C66" s="56">
        <v>4000</v>
      </c>
      <c r="D66" s="56"/>
      <c r="E66" s="56">
        <v>1000</v>
      </c>
      <c r="F66" s="56">
        <v>1000</v>
      </c>
      <c r="G66" s="56">
        <v>1000</v>
      </c>
      <c r="H66" s="56">
        <v>1000</v>
      </c>
      <c r="I66" s="56">
        <f>C66</f>
        <v>4000</v>
      </c>
      <c r="J66" s="57">
        <f>I66</f>
        <v>4000</v>
      </c>
      <c r="K66" s="57">
        <f>J66</f>
        <v>4000</v>
      </c>
    </row>
    <row r="67" spans="1:11">
      <c r="A67" s="58" t="s">
        <v>207</v>
      </c>
      <c r="B67" s="55" t="s">
        <v>208</v>
      </c>
      <c r="C67" s="56"/>
      <c r="D67" s="56"/>
      <c r="E67" s="56"/>
      <c r="F67" s="56"/>
      <c r="G67" s="56"/>
      <c r="H67" s="56"/>
      <c r="I67" s="56"/>
      <c r="J67" s="57"/>
      <c r="K67" s="57"/>
    </row>
    <row r="68" spans="1:11">
      <c r="A68" s="58" t="s">
        <v>209</v>
      </c>
      <c r="B68" s="55" t="s">
        <v>210</v>
      </c>
      <c r="C68" s="56">
        <v>4000</v>
      </c>
      <c r="D68" s="56"/>
      <c r="E68" s="56">
        <v>1000</v>
      </c>
      <c r="F68" s="56">
        <v>1000</v>
      </c>
      <c r="G68" s="56">
        <v>1000</v>
      </c>
      <c r="H68" s="56">
        <v>1000</v>
      </c>
      <c r="I68" s="56">
        <f>C68</f>
        <v>4000</v>
      </c>
      <c r="J68" s="57">
        <f t="shared" ref="J68:K70" si="12">I68</f>
        <v>4000</v>
      </c>
      <c r="K68" s="57">
        <f t="shared" si="12"/>
        <v>4000</v>
      </c>
    </row>
    <row r="69" spans="1:11">
      <c r="A69" s="58">
        <v>200104</v>
      </c>
      <c r="B69" s="55" t="s">
        <v>253</v>
      </c>
      <c r="C69" s="56">
        <v>2000</v>
      </c>
      <c r="D69" s="56"/>
      <c r="E69" s="56">
        <v>1000</v>
      </c>
      <c r="F69" s="56"/>
      <c r="G69" s="56">
        <v>1000</v>
      </c>
      <c r="H69" s="56"/>
      <c r="I69" s="56">
        <f>C69</f>
        <v>2000</v>
      </c>
      <c r="J69" s="57">
        <f t="shared" si="12"/>
        <v>2000</v>
      </c>
      <c r="K69" s="57">
        <f t="shared" si="12"/>
        <v>2000</v>
      </c>
    </row>
    <row r="70" spans="1:11">
      <c r="A70" s="58" t="s">
        <v>214</v>
      </c>
      <c r="B70" s="55" t="s">
        <v>215</v>
      </c>
      <c r="C70" s="56">
        <v>8000</v>
      </c>
      <c r="D70" s="56"/>
      <c r="E70" s="56">
        <v>2000</v>
      </c>
      <c r="F70" s="56">
        <v>2000</v>
      </c>
      <c r="G70" s="56">
        <v>2000</v>
      </c>
      <c r="H70" s="56">
        <v>2000</v>
      </c>
      <c r="I70" s="56">
        <v>5000</v>
      </c>
      <c r="J70" s="57">
        <f t="shared" si="12"/>
        <v>5000</v>
      </c>
      <c r="K70" s="57">
        <f t="shared" si="12"/>
        <v>5000</v>
      </c>
    </row>
    <row r="71" spans="1:11" ht="24">
      <c r="A71" s="58">
        <v>200109</v>
      </c>
      <c r="B71" s="55" t="s">
        <v>216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 ht="24">
      <c r="A72" s="58" t="s">
        <v>217</v>
      </c>
      <c r="B72" s="55" t="s">
        <v>218</v>
      </c>
      <c r="C72" s="56">
        <v>11000</v>
      </c>
      <c r="D72" s="56"/>
      <c r="E72" s="56">
        <v>3000</v>
      </c>
      <c r="F72" s="56">
        <v>2000</v>
      </c>
      <c r="G72" s="56">
        <v>3000</v>
      </c>
      <c r="H72" s="56">
        <v>3000</v>
      </c>
      <c r="I72" s="56">
        <v>0</v>
      </c>
      <c r="J72" s="57">
        <v>0</v>
      </c>
      <c r="K72" s="57">
        <f>J72</f>
        <v>0</v>
      </c>
    </row>
    <row r="73" spans="1:11">
      <c r="A73" s="55" t="s">
        <v>219</v>
      </c>
      <c r="B73" s="55" t="s">
        <v>220</v>
      </c>
      <c r="C73" s="56"/>
      <c r="D73" s="56"/>
      <c r="E73" s="56"/>
      <c r="F73" s="56"/>
      <c r="G73" s="56"/>
      <c r="H73" s="56"/>
      <c r="I73" s="56"/>
      <c r="J73" s="57"/>
      <c r="K73" s="57"/>
    </row>
    <row r="74" spans="1:11">
      <c r="A74" s="55" t="s">
        <v>221</v>
      </c>
      <c r="B74" s="55" t="s">
        <v>222</v>
      </c>
      <c r="C74" s="56"/>
      <c r="D74" s="56"/>
      <c r="E74" s="56"/>
      <c r="F74" s="56"/>
      <c r="G74" s="56"/>
      <c r="H74" s="56"/>
      <c r="I74" s="56"/>
      <c r="J74" s="57"/>
      <c r="K74" s="57"/>
    </row>
    <row r="75" spans="1:11">
      <c r="A75" s="55" t="s">
        <v>223</v>
      </c>
      <c r="B75" s="55" t="s">
        <v>224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>
      <c r="A76" s="55" t="s">
        <v>225</v>
      </c>
      <c r="B76" s="55" t="s">
        <v>254</v>
      </c>
      <c r="C76" s="52">
        <f>C77</f>
        <v>4000</v>
      </c>
      <c r="D76" s="52"/>
      <c r="E76" s="52">
        <f>E77</f>
        <v>1000</v>
      </c>
      <c r="F76" s="52">
        <f>F77</f>
        <v>1000</v>
      </c>
      <c r="G76" s="52">
        <f>G77</f>
        <v>1000</v>
      </c>
      <c r="H76" s="52">
        <f>H77</f>
        <v>1000</v>
      </c>
      <c r="I76" s="52">
        <v>2000</v>
      </c>
      <c r="J76" s="53">
        <f>I76</f>
        <v>2000</v>
      </c>
      <c r="K76" s="53">
        <f>J76</f>
        <v>2000</v>
      </c>
    </row>
    <row r="77" spans="1:11">
      <c r="A77" s="55" t="s">
        <v>227</v>
      </c>
      <c r="B77" s="55" t="s">
        <v>228</v>
      </c>
      <c r="C77" s="56">
        <v>4000</v>
      </c>
      <c r="D77" s="56"/>
      <c r="E77" s="56">
        <v>1000</v>
      </c>
      <c r="F77" s="56">
        <v>1000</v>
      </c>
      <c r="G77" s="56">
        <v>1000</v>
      </c>
      <c r="H77" s="56">
        <v>1000</v>
      </c>
      <c r="I77" s="56">
        <v>2000</v>
      </c>
      <c r="J77" s="57">
        <f>I77</f>
        <v>2000</v>
      </c>
      <c r="K77" s="57">
        <f>J77</f>
        <v>2000</v>
      </c>
    </row>
    <row r="78" spans="1:11">
      <c r="A78" s="55" t="s">
        <v>232</v>
      </c>
      <c r="B78" s="55" t="s">
        <v>233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 ht="24">
      <c r="A79" s="55">
        <v>5004</v>
      </c>
      <c r="B79" s="55" t="s">
        <v>255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/>
      <c r="B80" s="59" t="s">
        <v>256</v>
      </c>
      <c r="C80" s="56"/>
      <c r="D80" s="56"/>
      <c r="E80" s="56"/>
      <c r="F80" s="56"/>
      <c r="G80" s="56"/>
      <c r="H80" s="56"/>
      <c r="I80" s="56"/>
      <c r="J80" s="56"/>
      <c r="K80" s="56"/>
    </row>
    <row r="81" spans="1:11" ht="24">
      <c r="A81" s="55">
        <v>540210</v>
      </c>
      <c r="B81" s="55" t="s">
        <v>257</v>
      </c>
      <c r="C81" s="56">
        <v>281000</v>
      </c>
      <c r="D81" s="56"/>
      <c r="E81" s="61">
        <v>73000</v>
      </c>
      <c r="F81" s="61">
        <v>79000</v>
      </c>
      <c r="G81" s="61">
        <v>68000</v>
      </c>
      <c r="H81" s="61">
        <v>61000</v>
      </c>
      <c r="I81" s="56"/>
      <c r="J81" s="56"/>
      <c r="K81" s="56"/>
    </row>
    <row r="82" spans="1:11" s="54" customFormat="1" ht="16.5" customHeight="1">
      <c r="A82" s="55">
        <v>540250</v>
      </c>
      <c r="B82" s="55" t="s">
        <v>251</v>
      </c>
      <c r="C82" s="56"/>
      <c r="D82" s="56"/>
      <c r="E82" s="56"/>
      <c r="F82" s="56"/>
      <c r="G82" s="56"/>
      <c r="H82" s="56"/>
      <c r="I82" s="56"/>
      <c r="J82" s="56"/>
      <c r="K82" s="56"/>
    </row>
    <row r="83" spans="1:11" s="54" customFormat="1" ht="15.75" customHeight="1">
      <c r="A83" s="55">
        <v>540205</v>
      </c>
      <c r="B83" s="55" t="s">
        <v>255</v>
      </c>
      <c r="C83" s="56"/>
      <c r="D83" s="56"/>
      <c r="E83" s="56"/>
      <c r="F83" s="56"/>
      <c r="G83" s="56"/>
      <c r="H83" s="56"/>
      <c r="I83" s="56"/>
      <c r="J83" s="57"/>
      <c r="K83" s="57"/>
    </row>
    <row r="84" spans="1:11" s="50" customFormat="1" ht="15" customHeight="1">
      <c r="A84" s="48" t="s">
        <v>258</v>
      </c>
      <c r="B84" s="48" t="s">
        <v>259</v>
      </c>
      <c r="C84" s="49">
        <f>C85</f>
        <v>206000</v>
      </c>
      <c r="D84" s="49"/>
      <c r="E84" s="49">
        <f t="shared" ref="E84:H85" si="13">E85</f>
        <v>67000</v>
      </c>
      <c r="F84" s="49">
        <f t="shared" si="13"/>
        <v>66000</v>
      </c>
      <c r="G84" s="49">
        <f t="shared" si="13"/>
        <v>47000</v>
      </c>
      <c r="H84" s="49">
        <f t="shared" si="13"/>
        <v>26000</v>
      </c>
      <c r="I84" s="49">
        <v>0</v>
      </c>
      <c r="J84" s="45">
        <v>0</v>
      </c>
      <c r="K84" s="45">
        <f>J84</f>
        <v>0</v>
      </c>
    </row>
    <row r="85" spans="1:11" s="54" customFormat="1" ht="15" customHeight="1">
      <c r="A85" s="51" t="s">
        <v>178</v>
      </c>
      <c r="B85" s="51" t="s">
        <v>179</v>
      </c>
      <c r="C85" s="52">
        <f>C86</f>
        <v>206000</v>
      </c>
      <c r="D85" s="52"/>
      <c r="E85" s="52">
        <f t="shared" si="13"/>
        <v>67000</v>
      </c>
      <c r="F85" s="52">
        <f t="shared" si="13"/>
        <v>66000</v>
      </c>
      <c r="G85" s="52">
        <f t="shared" si="13"/>
        <v>47000</v>
      </c>
      <c r="H85" s="52">
        <f t="shared" si="13"/>
        <v>26000</v>
      </c>
      <c r="I85" s="52">
        <v>0</v>
      </c>
      <c r="J85" s="53">
        <v>0</v>
      </c>
      <c r="K85" s="53">
        <v>0</v>
      </c>
    </row>
    <row r="86" spans="1:11" s="54" customFormat="1" ht="15" customHeight="1">
      <c r="A86" s="51" t="s">
        <v>260</v>
      </c>
      <c r="B86" s="51" t="s">
        <v>261</v>
      </c>
      <c r="C86" s="52">
        <f>C87+C89</f>
        <v>206000</v>
      </c>
      <c r="D86" s="52"/>
      <c r="E86" s="52">
        <f>E87+E89</f>
        <v>67000</v>
      </c>
      <c r="F86" s="52">
        <f t="shared" ref="F86:H87" si="14">F87</f>
        <v>66000</v>
      </c>
      <c r="G86" s="52">
        <f t="shared" si="14"/>
        <v>47000</v>
      </c>
      <c r="H86" s="52">
        <f t="shared" si="14"/>
        <v>26000</v>
      </c>
      <c r="I86" s="52">
        <v>0</v>
      </c>
      <c r="J86" s="53">
        <v>0</v>
      </c>
      <c r="K86" s="53">
        <v>0</v>
      </c>
    </row>
    <row r="87" spans="1:11" s="54" customFormat="1" ht="15" customHeight="1">
      <c r="A87" s="55">
        <v>3001</v>
      </c>
      <c r="B87" s="55" t="s">
        <v>262</v>
      </c>
      <c r="C87" s="56">
        <f>C88</f>
        <v>206000</v>
      </c>
      <c r="D87" s="56"/>
      <c r="E87" s="56">
        <f>E88</f>
        <v>67000</v>
      </c>
      <c r="F87" s="56">
        <f t="shared" si="14"/>
        <v>66000</v>
      </c>
      <c r="G87" s="56">
        <f t="shared" si="14"/>
        <v>47000</v>
      </c>
      <c r="H87" s="56">
        <f t="shared" si="14"/>
        <v>26000</v>
      </c>
      <c r="I87" s="56">
        <v>0</v>
      </c>
      <c r="J87" s="57">
        <v>0</v>
      </c>
      <c r="K87" s="57">
        <v>0</v>
      </c>
    </row>
    <row r="88" spans="1:11" s="54" customFormat="1" ht="23.25" customHeight="1">
      <c r="A88" s="55">
        <v>300101</v>
      </c>
      <c r="B88" s="55" t="s">
        <v>263</v>
      </c>
      <c r="C88" s="56">
        <v>206000</v>
      </c>
      <c r="D88" s="56"/>
      <c r="E88" s="56">
        <v>67000</v>
      </c>
      <c r="F88" s="56">
        <v>66000</v>
      </c>
      <c r="G88" s="56">
        <v>47000</v>
      </c>
      <c r="H88" s="56">
        <v>26000</v>
      </c>
      <c r="I88" s="56">
        <v>0</v>
      </c>
      <c r="J88" s="57">
        <v>0</v>
      </c>
      <c r="K88" s="57">
        <v>0</v>
      </c>
    </row>
    <row r="89" spans="1:11" s="54" customFormat="1" ht="15" customHeight="1">
      <c r="A89" s="55">
        <v>300303</v>
      </c>
      <c r="B89" s="55" t="s">
        <v>264</v>
      </c>
      <c r="C89" s="56"/>
      <c r="D89" s="56"/>
      <c r="E89" s="56"/>
      <c r="F89" s="56"/>
      <c r="G89" s="56"/>
      <c r="H89" s="56"/>
      <c r="I89" s="56"/>
      <c r="J89" s="57"/>
      <c r="K89" s="57"/>
    </row>
    <row r="90" spans="1:11" s="50" customFormat="1" ht="24">
      <c r="A90" s="48" t="s">
        <v>265</v>
      </c>
      <c r="B90" s="48" t="s">
        <v>266</v>
      </c>
      <c r="C90" s="49">
        <f>C91+C161+C210</f>
        <v>4118628</v>
      </c>
      <c r="D90" s="49"/>
      <c r="E90" s="49">
        <f>E91+E161+E210</f>
        <v>898740</v>
      </c>
      <c r="F90" s="49">
        <f>F91+F161+F210</f>
        <v>1364370</v>
      </c>
      <c r="G90" s="49">
        <f>G91+G161+G210</f>
        <v>686620</v>
      </c>
      <c r="H90" s="49">
        <f>H91+H161+H210</f>
        <v>1168898</v>
      </c>
      <c r="I90" s="49">
        <v>1979986</v>
      </c>
      <c r="J90" s="49">
        <f>J91+J161+J210</f>
        <v>2512000</v>
      </c>
      <c r="K90" s="49">
        <f>K91+K161+K210</f>
        <v>2523000</v>
      </c>
    </row>
    <row r="91" spans="1:11" s="50" customFormat="1" ht="15" customHeight="1">
      <c r="A91" s="48" t="s">
        <v>267</v>
      </c>
      <c r="B91" s="48" t="s">
        <v>268</v>
      </c>
      <c r="C91" s="49">
        <f>C92+C120</f>
        <v>2046628</v>
      </c>
      <c r="D91" s="49"/>
      <c r="E91" s="49">
        <f>E92+E120</f>
        <v>327740</v>
      </c>
      <c r="F91" s="49">
        <f>F92+F120</f>
        <v>732370</v>
      </c>
      <c r="G91" s="49">
        <f>G92+G120</f>
        <v>186620</v>
      </c>
      <c r="H91" s="49">
        <f>H92+H120</f>
        <v>799898</v>
      </c>
      <c r="I91" s="49">
        <f>I92</f>
        <v>873000</v>
      </c>
      <c r="J91" s="49">
        <f>J92</f>
        <v>886000</v>
      </c>
      <c r="K91" s="49">
        <f>K92</f>
        <v>897000</v>
      </c>
    </row>
    <row r="92" spans="1:11" s="54" customFormat="1" ht="15" customHeight="1">
      <c r="A92" s="51" t="s">
        <v>178</v>
      </c>
      <c r="B92" s="51" t="s">
        <v>179</v>
      </c>
      <c r="C92" s="52">
        <f>C93+C113+C114+C118</f>
        <v>746000</v>
      </c>
      <c r="D92" s="52"/>
      <c r="E92" s="52">
        <f t="shared" ref="E92:K92" si="15">E93+E113+E114+E118</f>
        <v>122740</v>
      </c>
      <c r="F92" s="52">
        <f t="shared" si="15"/>
        <v>252370</v>
      </c>
      <c r="G92" s="52">
        <f t="shared" si="15"/>
        <v>186620</v>
      </c>
      <c r="H92" s="52">
        <f t="shared" si="15"/>
        <v>184270</v>
      </c>
      <c r="I92" s="52">
        <f t="shared" si="15"/>
        <v>873000</v>
      </c>
      <c r="J92" s="52">
        <f t="shared" si="15"/>
        <v>886000</v>
      </c>
      <c r="K92" s="52">
        <f t="shared" si="15"/>
        <v>897000</v>
      </c>
    </row>
    <row r="93" spans="1:11" s="54" customFormat="1" ht="15" customHeight="1">
      <c r="A93" s="51" t="s">
        <v>201</v>
      </c>
      <c r="B93" s="51" t="s">
        <v>202</v>
      </c>
      <c r="C93" s="52">
        <f>C94+C103+C105+C107+C108+C109+C110</f>
        <v>533000</v>
      </c>
      <c r="D93" s="52"/>
      <c r="E93" s="52">
        <f t="shared" ref="E93:K93" si="16">E94+E103+E105+E107+E108+E109+E110</f>
        <v>87540</v>
      </c>
      <c r="F93" s="52">
        <f t="shared" si="16"/>
        <v>169610</v>
      </c>
      <c r="G93" s="52">
        <f t="shared" si="16"/>
        <v>160620</v>
      </c>
      <c r="H93" s="52">
        <f t="shared" si="16"/>
        <v>115230</v>
      </c>
      <c r="I93" s="52">
        <f t="shared" si="16"/>
        <v>660000</v>
      </c>
      <c r="J93" s="52">
        <f t="shared" si="16"/>
        <v>673000</v>
      </c>
      <c r="K93" s="52">
        <f t="shared" si="16"/>
        <v>685000</v>
      </c>
    </row>
    <row r="94" spans="1:11" s="54" customFormat="1" ht="15" customHeight="1">
      <c r="A94" s="55" t="s">
        <v>203</v>
      </c>
      <c r="B94" s="55" t="s">
        <v>204</v>
      </c>
      <c r="C94" s="52">
        <f>C95+C96+C97+C98+C99+C100+C101+C102</f>
        <v>476000</v>
      </c>
      <c r="D94" s="52"/>
      <c r="E94" s="52">
        <f>E95+E96+E97+E98+E99+E100+E101+E102</f>
        <v>83540</v>
      </c>
      <c r="F94" s="52">
        <f>F95+F96+F97+F98+F99+F100+F101+F102</f>
        <v>153610</v>
      </c>
      <c r="G94" s="52">
        <f>G95+G96+G97+G98+G99+G100+G101+G102</f>
        <v>131620</v>
      </c>
      <c r="H94" s="52">
        <f>H95+H96+H97+H98+H99+H100+H101+H102</f>
        <v>107230</v>
      </c>
      <c r="I94" s="52">
        <v>660000</v>
      </c>
      <c r="J94" s="53">
        <v>673000</v>
      </c>
      <c r="K94" s="53">
        <v>685000</v>
      </c>
    </row>
    <row r="95" spans="1:11" s="54" customFormat="1" ht="15" customHeight="1">
      <c r="A95" s="55" t="s">
        <v>205</v>
      </c>
      <c r="B95" s="55" t="s">
        <v>206</v>
      </c>
      <c r="C95" s="56">
        <v>25000</v>
      </c>
      <c r="D95" s="56"/>
      <c r="E95" s="56">
        <v>2000</v>
      </c>
      <c r="F95" s="56">
        <v>8000</v>
      </c>
      <c r="G95" s="56">
        <v>9000</v>
      </c>
      <c r="H95" s="56">
        <v>6000</v>
      </c>
      <c r="I95" s="56">
        <v>0</v>
      </c>
      <c r="J95" s="57">
        <v>0</v>
      </c>
      <c r="K95" s="57">
        <f t="shared" ref="K95:K101" si="17">J95</f>
        <v>0</v>
      </c>
    </row>
    <row r="96" spans="1:11" s="54" customFormat="1" ht="15" customHeight="1">
      <c r="A96" s="55" t="s">
        <v>207</v>
      </c>
      <c r="B96" s="55" t="s">
        <v>208</v>
      </c>
      <c r="C96" s="56">
        <v>40000</v>
      </c>
      <c r="D96" s="56"/>
      <c r="E96" s="56">
        <v>2000</v>
      </c>
      <c r="F96" s="56">
        <v>15000</v>
      </c>
      <c r="G96" s="56">
        <v>16000</v>
      </c>
      <c r="H96" s="56">
        <v>7000</v>
      </c>
      <c r="I96" s="56">
        <v>0</v>
      </c>
      <c r="J96" s="57">
        <v>0</v>
      </c>
      <c r="K96" s="57">
        <f t="shared" si="17"/>
        <v>0</v>
      </c>
    </row>
    <row r="97" spans="1:11" s="54" customFormat="1" ht="15" customHeight="1">
      <c r="A97" s="55" t="s">
        <v>209</v>
      </c>
      <c r="B97" s="55" t="s">
        <v>210</v>
      </c>
      <c r="C97" s="56">
        <v>90000</v>
      </c>
      <c r="D97" s="56"/>
      <c r="E97" s="56">
        <v>42000</v>
      </c>
      <c r="F97" s="56">
        <v>20000</v>
      </c>
      <c r="G97" s="56">
        <v>20000</v>
      </c>
      <c r="H97" s="56">
        <v>8000</v>
      </c>
      <c r="I97" s="56">
        <v>0</v>
      </c>
      <c r="J97" s="57">
        <v>0</v>
      </c>
      <c r="K97" s="57">
        <f t="shared" si="17"/>
        <v>0</v>
      </c>
    </row>
    <row r="98" spans="1:11" s="54" customFormat="1" ht="15" customHeight="1">
      <c r="A98" s="55" t="s">
        <v>269</v>
      </c>
      <c r="B98" s="55" t="s">
        <v>270</v>
      </c>
      <c r="C98" s="56">
        <v>20000</v>
      </c>
      <c r="D98" s="56"/>
      <c r="E98" s="56">
        <v>1500</v>
      </c>
      <c r="F98" s="56">
        <v>5000</v>
      </c>
      <c r="G98" s="56">
        <v>7500</v>
      </c>
      <c r="H98" s="56">
        <v>6000</v>
      </c>
      <c r="I98" s="56">
        <v>0</v>
      </c>
      <c r="J98" s="57">
        <f>I98</f>
        <v>0</v>
      </c>
      <c r="K98" s="57">
        <f t="shared" si="17"/>
        <v>0</v>
      </c>
    </row>
    <row r="99" spans="1:11" s="54" customFormat="1" ht="15" customHeight="1">
      <c r="A99" s="55" t="s">
        <v>271</v>
      </c>
      <c r="B99" s="55" t="s">
        <v>272</v>
      </c>
      <c r="C99" s="56">
        <v>90000</v>
      </c>
      <c r="D99" s="56"/>
      <c r="E99" s="56"/>
      <c r="F99" s="56">
        <v>50000</v>
      </c>
      <c r="G99" s="56">
        <v>10000</v>
      </c>
      <c r="H99" s="56">
        <v>30000</v>
      </c>
      <c r="I99" s="56">
        <v>0</v>
      </c>
      <c r="J99" s="57">
        <f>I99</f>
        <v>0</v>
      </c>
      <c r="K99" s="57">
        <f t="shared" si="17"/>
        <v>0</v>
      </c>
    </row>
    <row r="100" spans="1:11" s="54" customFormat="1" ht="15" customHeight="1">
      <c r="A100" s="55" t="s">
        <v>214</v>
      </c>
      <c r="B100" s="55" t="s">
        <v>215</v>
      </c>
      <c r="C100" s="56">
        <v>24000</v>
      </c>
      <c r="D100" s="56"/>
      <c r="E100" s="56">
        <v>6000</v>
      </c>
      <c r="F100" s="56">
        <v>6000</v>
      </c>
      <c r="G100" s="56">
        <v>6000</v>
      </c>
      <c r="H100" s="56">
        <v>6000</v>
      </c>
      <c r="I100" s="56">
        <v>0</v>
      </c>
      <c r="J100" s="57">
        <f>I100</f>
        <v>0</v>
      </c>
      <c r="K100" s="57">
        <f t="shared" si="17"/>
        <v>0</v>
      </c>
    </row>
    <row r="101" spans="1:11" s="54" customFormat="1" ht="24.75" customHeight="1">
      <c r="A101" s="55" t="s">
        <v>273</v>
      </c>
      <c r="B101" s="55" t="s">
        <v>216</v>
      </c>
      <c r="C101" s="56">
        <v>48000</v>
      </c>
      <c r="D101" s="56"/>
      <c r="E101" s="56">
        <v>12000</v>
      </c>
      <c r="F101" s="56">
        <v>12000</v>
      </c>
      <c r="G101" s="56">
        <v>12000</v>
      </c>
      <c r="H101" s="56">
        <v>12000</v>
      </c>
      <c r="I101" s="56">
        <v>0</v>
      </c>
      <c r="J101" s="57">
        <v>0</v>
      </c>
      <c r="K101" s="57">
        <f t="shared" si="17"/>
        <v>0</v>
      </c>
    </row>
    <row r="102" spans="1:11" s="54" customFormat="1" ht="23.25" customHeight="1">
      <c r="A102" s="55" t="s">
        <v>217</v>
      </c>
      <c r="B102" s="55" t="s">
        <v>218</v>
      </c>
      <c r="C102" s="56">
        <v>139000</v>
      </c>
      <c r="D102" s="56"/>
      <c r="E102" s="56">
        <v>18040</v>
      </c>
      <c r="F102" s="56">
        <v>37610</v>
      </c>
      <c r="G102" s="56">
        <v>51120</v>
      </c>
      <c r="H102" s="56">
        <v>32230</v>
      </c>
      <c r="I102" s="56">
        <v>0</v>
      </c>
      <c r="J102" s="57">
        <v>0</v>
      </c>
      <c r="K102" s="57">
        <v>0</v>
      </c>
    </row>
    <row r="103" spans="1:11" s="54" customFormat="1" ht="15" customHeight="1">
      <c r="A103" s="55" t="s">
        <v>221</v>
      </c>
      <c r="B103" s="55" t="s">
        <v>222</v>
      </c>
      <c r="C103" s="52">
        <f>C104</f>
        <v>30000</v>
      </c>
      <c r="D103" s="52"/>
      <c r="E103" s="52">
        <f>E104</f>
        <v>2000</v>
      </c>
      <c r="F103" s="52">
        <f>F104</f>
        <v>5000</v>
      </c>
      <c r="G103" s="52">
        <f>G104</f>
        <v>18000</v>
      </c>
      <c r="H103" s="52">
        <f>H104</f>
        <v>5000</v>
      </c>
      <c r="I103" s="52">
        <v>0</v>
      </c>
      <c r="J103" s="53">
        <f>I103</f>
        <v>0</v>
      </c>
      <c r="K103" s="53">
        <f>J103</f>
        <v>0</v>
      </c>
    </row>
    <row r="104" spans="1:11" s="54" customFormat="1" ht="15" customHeight="1">
      <c r="A104" s="55">
        <v>200530</v>
      </c>
      <c r="B104" s="55" t="s">
        <v>224</v>
      </c>
      <c r="C104" s="56">
        <v>30000</v>
      </c>
      <c r="D104" s="56"/>
      <c r="E104" s="56">
        <v>2000</v>
      </c>
      <c r="F104" s="56">
        <v>5000</v>
      </c>
      <c r="G104" s="56">
        <v>18000</v>
      </c>
      <c r="H104" s="56">
        <v>5000</v>
      </c>
      <c r="I104" s="56">
        <v>0</v>
      </c>
      <c r="J104" s="57">
        <v>0</v>
      </c>
      <c r="K104" s="57">
        <f>J104</f>
        <v>0</v>
      </c>
    </row>
    <row r="105" spans="1:11" s="54" customFormat="1" ht="15" customHeight="1">
      <c r="A105" s="55" t="s">
        <v>225</v>
      </c>
      <c r="B105" s="55" t="s">
        <v>254</v>
      </c>
      <c r="C105" s="52">
        <v>10000</v>
      </c>
      <c r="D105" s="52"/>
      <c r="E105" s="52">
        <f>E106</f>
        <v>2000</v>
      </c>
      <c r="F105" s="52">
        <f>F106</f>
        <v>3000</v>
      </c>
      <c r="G105" s="52">
        <v>2000</v>
      </c>
      <c r="H105" s="52">
        <v>3000</v>
      </c>
      <c r="I105" s="52">
        <v>0</v>
      </c>
      <c r="J105" s="53">
        <f>I105</f>
        <v>0</v>
      </c>
      <c r="K105" s="53">
        <f>J105</f>
        <v>0</v>
      </c>
    </row>
    <row r="106" spans="1:11" s="54" customFormat="1" ht="15" customHeight="1">
      <c r="A106" s="55" t="s">
        <v>227</v>
      </c>
      <c r="B106" s="55" t="s">
        <v>228</v>
      </c>
      <c r="C106" s="56">
        <v>10000</v>
      </c>
      <c r="D106" s="56"/>
      <c r="E106" s="56">
        <v>2000</v>
      </c>
      <c r="F106" s="56">
        <v>3000</v>
      </c>
      <c r="G106" s="56">
        <v>2000</v>
      </c>
      <c r="H106" s="56">
        <v>3000</v>
      </c>
      <c r="I106" s="56">
        <v>0</v>
      </c>
      <c r="J106" s="57">
        <v>0</v>
      </c>
      <c r="K106" s="57">
        <f>J106</f>
        <v>0</v>
      </c>
    </row>
    <row r="107" spans="1:11" s="54" customFormat="1" ht="15" customHeight="1">
      <c r="A107" s="55">
        <v>2011</v>
      </c>
      <c r="B107" s="55" t="s">
        <v>274</v>
      </c>
      <c r="C107" s="56">
        <v>5000</v>
      </c>
      <c r="D107" s="56"/>
      <c r="E107" s="56"/>
      <c r="F107" s="56"/>
      <c r="G107" s="56">
        <v>5000</v>
      </c>
      <c r="H107" s="56">
        <v>0</v>
      </c>
      <c r="I107" s="56"/>
      <c r="J107" s="57"/>
      <c r="K107" s="57"/>
    </row>
    <row r="108" spans="1:11" s="54" customFormat="1" ht="15" customHeight="1">
      <c r="A108" s="62">
        <v>2013</v>
      </c>
      <c r="B108" s="55" t="s">
        <v>275</v>
      </c>
      <c r="C108" s="56">
        <v>6000</v>
      </c>
      <c r="D108" s="56"/>
      <c r="E108" s="56"/>
      <c r="F108" s="56">
        <v>4000</v>
      </c>
      <c r="G108" s="56">
        <v>2000</v>
      </c>
      <c r="H108" s="56">
        <v>0</v>
      </c>
      <c r="I108" s="56"/>
      <c r="J108" s="57"/>
      <c r="K108" s="57"/>
    </row>
    <row r="109" spans="1:11" s="54" customFormat="1" ht="15" customHeight="1">
      <c r="A109" s="55" t="s">
        <v>232</v>
      </c>
      <c r="B109" s="55" t="s">
        <v>233</v>
      </c>
      <c r="C109" s="56">
        <v>6000</v>
      </c>
      <c r="D109" s="56"/>
      <c r="E109" s="56"/>
      <c r="F109" s="56">
        <v>4000</v>
      </c>
      <c r="G109" s="56">
        <v>2000</v>
      </c>
      <c r="H109" s="56">
        <v>0</v>
      </c>
      <c r="I109" s="56">
        <v>0</v>
      </c>
      <c r="J109" s="57">
        <v>0</v>
      </c>
      <c r="K109" s="57">
        <f>J109</f>
        <v>0</v>
      </c>
    </row>
    <row r="110" spans="1:11" s="54" customFormat="1" ht="15" customHeight="1">
      <c r="A110" s="55" t="s">
        <v>234</v>
      </c>
      <c r="B110" s="55" t="s">
        <v>235</v>
      </c>
      <c r="C110" s="56"/>
      <c r="D110" s="56"/>
      <c r="E110" s="56"/>
      <c r="F110" s="56"/>
      <c r="G110" s="56"/>
      <c r="H110" s="56"/>
      <c r="I110" s="56"/>
      <c r="J110" s="56"/>
      <c r="K110" s="57"/>
    </row>
    <row r="111" spans="1:11" s="54" customFormat="1" ht="15" customHeight="1">
      <c r="A111" s="58">
        <v>203003</v>
      </c>
      <c r="B111" s="55" t="s">
        <v>276</v>
      </c>
      <c r="C111" s="56"/>
      <c r="D111" s="56"/>
      <c r="E111" s="56"/>
      <c r="F111" s="56"/>
      <c r="G111" s="56"/>
      <c r="H111" s="56"/>
      <c r="I111" s="56"/>
      <c r="J111" s="57"/>
      <c r="K111" s="57"/>
    </row>
    <row r="112" spans="1:11" s="54" customFormat="1" ht="15" customHeight="1">
      <c r="A112" s="58">
        <v>203030</v>
      </c>
      <c r="B112" s="55" t="s">
        <v>277</v>
      </c>
      <c r="C112" s="56"/>
      <c r="D112" s="56"/>
      <c r="E112" s="56"/>
      <c r="F112" s="56"/>
      <c r="G112" s="56"/>
      <c r="H112" s="56"/>
      <c r="I112" s="56"/>
      <c r="J112" s="57"/>
      <c r="K112" s="57"/>
    </row>
    <row r="113" spans="1:11" s="54" customFormat="1" ht="15" customHeight="1">
      <c r="A113" s="58">
        <v>5940</v>
      </c>
      <c r="B113" s="55" t="s">
        <v>235</v>
      </c>
      <c r="C113" s="56"/>
      <c r="D113" s="56"/>
      <c r="E113" s="56"/>
      <c r="F113" s="56"/>
      <c r="G113" s="56"/>
      <c r="H113" s="56"/>
      <c r="I113" s="56"/>
      <c r="J113" s="57"/>
      <c r="K113" s="57"/>
    </row>
    <row r="114" spans="1:11" s="54" customFormat="1" ht="15" customHeight="1">
      <c r="A114" s="51" t="s">
        <v>278</v>
      </c>
      <c r="B114" s="51" t="s">
        <v>279</v>
      </c>
      <c r="C114" s="52">
        <f>C115</f>
        <v>88000</v>
      </c>
      <c r="D114" s="52"/>
      <c r="E114" s="52">
        <f t="shared" ref="E114:K114" si="18">E115</f>
        <v>35200</v>
      </c>
      <c r="F114" s="52">
        <f t="shared" si="18"/>
        <v>14010</v>
      </c>
      <c r="G114" s="52">
        <f t="shared" si="18"/>
        <v>11000</v>
      </c>
      <c r="H114" s="52">
        <f t="shared" si="18"/>
        <v>27790</v>
      </c>
      <c r="I114" s="52">
        <f t="shared" si="18"/>
        <v>88000</v>
      </c>
      <c r="J114" s="52">
        <f t="shared" si="18"/>
        <v>88000</v>
      </c>
      <c r="K114" s="52">
        <f t="shared" si="18"/>
        <v>88000</v>
      </c>
    </row>
    <row r="115" spans="1:11" s="54" customFormat="1" ht="15" customHeight="1">
      <c r="A115" s="55" t="s">
        <v>280</v>
      </c>
      <c r="B115" s="55" t="s">
        <v>281</v>
      </c>
      <c r="C115" s="56">
        <f>C117+C116</f>
        <v>88000</v>
      </c>
      <c r="D115" s="56"/>
      <c r="E115" s="56">
        <f t="shared" ref="E115:K115" si="19">E117+E116</f>
        <v>35200</v>
      </c>
      <c r="F115" s="56">
        <f t="shared" si="19"/>
        <v>14010</v>
      </c>
      <c r="G115" s="56">
        <f t="shared" si="19"/>
        <v>11000</v>
      </c>
      <c r="H115" s="56">
        <f t="shared" si="19"/>
        <v>27790</v>
      </c>
      <c r="I115" s="56">
        <f t="shared" si="19"/>
        <v>88000</v>
      </c>
      <c r="J115" s="56">
        <f t="shared" si="19"/>
        <v>88000</v>
      </c>
      <c r="K115" s="56">
        <f t="shared" si="19"/>
        <v>88000</v>
      </c>
    </row>
    <row r="116" spans="1:11" s="54" customFormat="1" ht="15" customHeight="1">
      <c r="A116" s="55">
        <v>570201</v>
      </c>
      <c r="B116" s="55" t="s">
        <v>281</v>
      </c>
      <c r="C116" s="56">
        <v>73000</v>
      </c>
      <c r="D116" s="56"/>
      <c r="E116" s="56">
        <v>29200</v>
      </c>
      <c r="F116" s="56">
        <v>8760</v>
      </c>
      <c r="G116" s="56">
        <v>9125</v>
      </c>
      <c r="H116" s="56">
        <v>25915</v>
      </c>
      <c r="I116" s="56">
        <v>73000</v>
      </c>
      <c r="J116" s="57">
        <v>73000</v>
      </c>
      <c r="K116" s="57">
        <v>73000</v>
      </c>
    </row>
    <row r="117" spans="1:11" s="54" customFormat="1" ht="15" customHeight="1">
      <c r="A117" s="58">
        <v>570203</v>
      </c>
      <c r="B117" s="55" t="s">
        <v>282</v>
      </c>
      <c r="C117" s="56">
        <v>15000</v>
      </c>
      <c r="D117" s="56"/>
      <c r="E117" s="56">
        <v>6000</v>
      </c>
      <c r="F117" s="56">
        <v>5250</v>
      </c>
      <c r="G117" s="56">
        <v>1875</v>
      </c>
      <c r="H117" s="56">
        <v>1875</v>
      </c>
      <c r="I117" s="56">
        <v>15000</v>
      </c>
      <c r="J117" s="57">
        <v>15000</v>
      </c>
      <c r="K117" s="57">
        <v>15000</v>
      </c>
    </row>
    <row r="118" spans="1:11" s="54" customFormat="1" ht="15" customHeight="1">
      <c r="A118" s="63">
        <v>59</v>
      </c>
      <c r="B118" s="51" t="s">
        <v>283</v>
      </c>
      <c r="C118" s="52">
        <f>C119</f>
        <v>125000</v>
      </c>
      <c r="D118" s="52"/>
      <c r="E118" s="52">
        <f>E119</f>
        <v>0</v>
      </c>
      <c r="F118" s="52">
        <f>F119</f>
        <v>68750</v>
      </c>
      <c r="G118" s="52">
        <f>G119</f>
        <v>15000</v>
      </c>
      <c r="H118" s="52">
        <f>H119</f>
        <v>41250</v>
      </c>
      <c r="I118" s="52">
        <f>I119</f>
        <v>125000</v>
      </c>
      <c r="J118" s="53">
        <f>I118</f>
        <v>125000</v>
      </c>
      <c r="K118" s="53">
        <v>124000</v>
      </c>
    </row>
    <row r="119" spans="1:11" s="54" customFormat="1" ht="15" customHeight="1">
      <c r="A119" s="62">
        <v>5901</v>
      </c>
      <c r="B119" s="59" t="s">
        <v>284</v>
      </c>
      <c r="C119" s="56">
        <v>125000</v>
      </c>
      <c r="D119" s="56"/>
      <c r="E119" s="56">
        <v>0</v>
      </c>
      <c r="F119" s="56">
        <v>68750</v>
      </c>
      <c r="G119" s="56">
        <v>15000</v>
      </c>
      <c r="H119" s="56">
        <v>41250</v>
      </c>
      <c r="I119" s="56">
        <v>125000</v>
      </c>
      <c r="J119" s="57">
        <v>125000</v>
      </c>
      <c r="K119" s="57">
        <v>124000</v>
      </c>
    </row>
    <row r="120" spans="1:11" s="54" customFormat="1" ht="15" customHeight="1">
      <c r="A120" s="63">
        <v>70</v>
      </c>
      <c r="B120" s="51" t="s">
        <v>239</v>
      </c>
      <c r="C120" s="52">
        <f>C121</f>
        <v>1300628</v>
      </c>
      <c r="D120" s="52"/>
      <c r="E120" s="52">
        <f t="shared" ref="E120:K121" si="20">E121</f>
        <v>205000</v>
      </c>
      <c r="F120" s="52">
        <f t="shared" si="20"/>
        <v>480000</v>
      </c>
      <c r="G120" s="52">
        <f t="shared" si="20"/>
        <v>0</v>
      </c>
      <c r="H120" s="52">
        <f t="shared" si="20"/>
        <v>615628</v>
      </c>
      <c r="I120" s="52">
        <f t="shared" si="20"/>
        <v>0</v>
      </c>
      <c r="J120" s="52">
        <f t="shared" si="20"/>
        <v>0</v>
      </c>
      <c r="K120" s="52">
        <f t="shared" si="20"/>
        <v>0</v>
      </c>
    </row>
    <row r="121" spans="1:11" s="54" customFormat="1" ht="15" customHeight="1">
      <c r="A121" s="62">
        <v>71</v>
      </c>
      <c r="B121" s="55" t="s">
        <v>285</v>
      </c>
      <c r="C121" s="56">
        <f>C122</f>
        <v>1300628</v>
      </c>
      <c r="D121" s="56"/>
      <c r="E121" s="56">
        <f t="shared" si="20"/>
        <v>205000</v>
      </c>
      <c r="F121" s="56">
        <f t="shared" si="20"/>
        <v>480000</v>
      </c>
      <c r="G121" s="56">
        <f t="shared" si="20"/>
        <v>0</v>
      </c>
      <c r="H121" s="56">
        <f t="shared" si="20"/>
        <v>615628</v>
      </c>
      <c r="I121" s="56">
        <f t="shared" si="20"/>
        <v>0</v>
      </c>
      <c r="J121" s="56">
        <f t="shared" si="20"/>
        <v>0</v>
      </c>
      <c r="K121" s="56">
        <f t="shared" si="20"/>
        <v>0</v>
      </c>
    </row>
    <row r="122" spans="1:11" s="54" customFormat="1" ht="15" customHeight="1">
      <c r="A122" s="62">
        <v>7101</v>
      </c>
      <c r="B122" s="55" t="s">
        <v>243</v>
      </c>
      <c r="C122" s="56">
        <f>C123+C124</f>
        <v>1300628</v>
      </c>
      <c r="D122" s="56"/>
      <c r="E122" s="56">
        <f>E123+E124</f>
        <v>205000</v>
      </c>
      <c r="F122" s="56">
        <f>F123+F124</f>
        <v>480000</v>
      </c>
      <c r="G122" s="56">
        <v>0</v>
      </c>
      <c r="H122" s="56">
        <f>H123+H124</f>
        <v>615628</v>
      </c>
      <c r="I122" s="56">
        <v>0</v>
      </c>
      <c r="J122" s="56">
        <f>D122</f>
        <v>0</v>
      </c>
      <c r="K122" s="56">
        <v>0</v>
      </c>
    </row>
    <row r="123" spans="1:11" s="54" customFormat="1" ht="15" customHeight="1">
      <c r="A123" s="58">
        <v>710101</v>
      </c>
      <c r="B123" s="55" t="s">
        <v>244</v>
      </c>
      <c r="C123" s="56">
        <v>945628</v>
      </c>
      <c r="D123" s="56"/>
      <c r="E123" s="56">
        <v>0</v>
      </c>
      <c r="F123" s="56">
        <v>330000</v>
      </c>
      <c r="G123" s="56">
        <v>0</v>
      </c>
      <c r="H123" s="56">
        <v>615628</v>
      </c>
      <c r="I123" s="56">
        <v>0</v>
      </c>
      <c r="J123" s="56">
        <f>D123</f>
        <v>0</v>
      </c>
      <c r="K123" s="56">
        <v>0</v>
      </c>
    </row>
    <row r="124" spans="1:11" s="54" customFormat="1" ht="15" customHeight="1">
      <c r="A124" s="58">
        <v>710130</v>
      </c>
      <c r="B124" s="55" t="s">
        <v>286</v>
      </c>
      <c r="C124" s="56">
        <v>355000</v>
      </c>
      <c r="D124" s="56"/>
      <c r="E124" s="56">
        <v>205000</v>
      </c>
      <c r="F124" s="56">
        <v>150000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</row>
    <row r="125" spans="1:11" s="54" customFormat="1" ht="15" customHeight="1">
      <c r="A125" s="58"/>
      <c r="B125" s="55" t="s">
        <v>287</v>
      </c>
      <c r="C125" s="49">
        <f>C126+C129+C132</f>
        <v>2046628</v>
      </c>
      <c r="D125" s="49"/>
      <c r="E125" s="49">
        <f t="shared" ref="E125:K125" si="21">E126+E129+E132</f>
        <v>327740</v>
      </c>
      <c r="F125" s="49">
        <f t="shared" si="21"/>
        <v>732370</v>
      </c>
      <c r="G125" s="49">
        <f t="shared" si="21"/>
        <v>186620</v>
      </c>
      <c r="H125" s="49">
        <f t="shared" si="21"/>
        <v>799898</v>
      </c>
      <c r="I125" s="49">
        <f t="shared" si="21"/>
        <v>873000</v>
      </c>
      <c r="J125" s="49">
        <f t="shared" si="21"/>
        <v>886000</v>
      </c>
      <c r="K125" s="49">
        <f t="shared" si="21"/>
        <v>897000</v>
      </c>
    </row>
    <row r="126" spans="1:11" s="54" customFormat="1" ht="15" customHeight="1">
      <c r="A126" s="55">
        <v>650203</v>
      </c>
      <c r="B126" s="55" t="s">
        <v>288</v>
      </c>
      <c r="C126" s="56">
        <f>C127+C128</f>
        <v>1195628</v>
      </c>
      <c r="D126" s="56"/>
      <c r="E126" s="56">
        <f>E127+E128</f>
        <v>0</v>
      </c>
      <c r="F126" s="56">
        <f>F127+F128</f>
        <v>580000</v>
      </c>
      <c r="G126" s="56">
        <f>G127+G128</f>
        <v>0</v>
      </c>
      <c r="H126" s="56">
        <f>H127+H128</f>
        <v>615628</v>
      </c>
      <c r="I126" s="56">
        <f>I127+I128</f>
        <v>0</v>
      </c>
      <c r="J126" s="56"/>
      <c r="K126" s="56"/>
    </row>
    <row r="127" spans="1:11" s="54" customFormat="1" ht="15" customHeight="1">
      <c r="A127" s="55">
        <v>65020301</v>
      </c>
      <c r="B127" s="55" t="s">
        <v>289</v>
      </c>
      <c r="C127" s="56">
        <v>945628</v>
      </c>
      <c r="D127" s="56"/>
      <c r="E127" s="56"/>
      <c r="F127" s="56">
        <v>330000</v>
      </c>
      <c r="G127" s="56"/>
      <c r="H127" s="56">
        <v>615628</v>
      </c>
      <c r="I127" s="56"/>
      <c r="J127" s="56"/>
      <c r="K127" s="56"/>
    </row>
    <row r="128" spans="1:11" s="54" customFormat="1" ht="15" customHeight="1">
      <c r="A128" s="55">
        <v>65020302</v>
      </c>
      <c r="B128" s="55" t="s">
        <v>290</v>
      </c>
      <c r="C128" s="56">
        <v>250000</v>
      </c>
      <c r="D128" s="56"/>
      <c r="E128" s="56"/>
      <c r="F128" s="56">
        <v>250000</v>
      </c>
      <c r="G128" s="56"/>
      <c r="H128" s="56"/>
      <c r="I128" s="56"/>
      <c r="J128" s="56"/>
      <c r="K128" s="56"/>
    </row>
    <row r="129" spans="1:11" s="54" customFormat="1" ht="15" customHeight="1">
      <c r="A129" s="55">
        <v>650204</v>
      </c>
      <c r="B129" s="55" t="s">
        <v>291</v>
      </c>
      <c r="C129" s="56">
        <f>C131</f>
        <v>763000</v>
      </c>
      <c r="D129" s="56"/>
      <c r="E129" s="56">
        <f t="shared" ref="E129:K129" si="22">E131</f>
        <v>292540</v>
      </c>
      <c r="F129" s="56">
        <f t="shared" si="22"/>
        <v>138360</v>
      </c>
      <c r="G129" s="56">
        <f t="shared" si="22"/>
        <v>175620</v>
      </c>
      <c r="H129" s="56">
        <f t="shared" si="22"/>
        <v>156480</v>
      </c>
      <c r="I129" s="56">
        <f t="shared" si="22"/>
        <v>785000</v>
      </c>
      <c r="J129" s="56">
        <f t="shared" si="22"/>
        <v>798000</v>
      </c>
      <c r="K129" s="56">
        <f t="shared" si="22"/>
        <v>809000</v>
      </c>
    </row>
    <row r="130" spans="1:11" s="54" customFormat="1" ht="15" customHeight="1">
      <c r="A130" s="55">
        <v>65020401</v>
      </c>
      <c r="B130" s="55" t="s">
        <v>292</v>
      </c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s="54" customFormat="1" ht="15" customHeight="1">
      <c r="A131" s="55">
        <v>65020402</v>
      </c>
      <c r="B131" s="55" t="s">
        <v>293</v>
      </c>
      <c r="C131" s="56">
        <v>763000</v>
      </c>
      <c r="D131" s="56"/>
      <c r="E131" s="56">
        <v>292540</v>
      </c>
      <c r="F131" s="56">
        <v>138360</v>
      </c>
      <c r="G131" s="56">
        <v>175620</v>
      </c>
      <c r="H131" s="56">
        <v>156480</v>
      </c>
      <c r="I131" s="56">
        <v>785000</v>
      </c>
      <c r="J131" s="56">
        <v>798000</v>
      </c>
      <c r="K131" s="56">
        <v>809000</v>
      </c>
    </row>
    <row r="132" spans="1:11" s="54" customFormat="1" ht="15" customHeight="1">
      <c r="A132" s="55">
        <v>650250</v>
      </c>
      <c r="B132" s="55" t="s">
        <v>294</v>
      </c>
      <c r="C132" s="56">
        <v>88000</v>
      </c>
      <c r="D132" s="56"/>
      <c r="E132" s="56">
        <v>35200</v>
      </c>
      <c r="F132" s="56">
        <v>14010</v>
      </c>
      <c r="G132" s="56">
        <v>11000</v>
      </c>
      <c r="H132" s="56">
        <v>27790</v>
      </c>
      <c r="I132" s="56">
        <v>88000</v>
      </c>
      <c r="J132" s="56">
        <v>88000</v>
      </c>
      <c r="K132" s="56">
        <v>88000</v>
      </c>
    </row>
    <row r="133" spans="1:11" s="54" customFormat="1" ht="15" customHeight="1">
      <c r="A133" s="55"/>
      <c r="B133" s="55"/>
      <c r="C133" s="56"/>
      <c r="D133" s="56"/>
      <c r="E133" s="56"/>
      <c r="F133" s="56"/>
      <c r="G133" s="56"/>
      <c r="H133" s="56"/>
      <c r="I133" s="56"/>
      <c r="J133" s="56"/>
      <c r="K133" s="56"/>
    </row>
    <row r="134" spans="1:11" s="54" customFormat="1" ht="15" customHeight="1">
      <c r="A134" s="51">
        <v>6602</v>
      </c>
      <c r="B134" s="51" t="s">
        <v>295</v>
      </c>
      <c r="C134" s="49">
        <f>C135+C175+C171</f>
        <v>186000</v>
      </c>
      <c r="D134" s="56"/>
      <c r="E134" s="49">
        <f>E135+E175+E171</f>
        <v>20000</v>
      </c>
      <c r="F134" s="49">
        <f>F135+F175+F171</f>
        <v>141000</v>
      </c>
      <c r="G134" s="49">
        <f>G135+G175+G171</f>
        <v>16000</v>
      </c>
      <c r="H134" s="49">
        <f>H135+H175+H171</f>
        <v>9000</v>
      </c>
      <c r="I134" s="56">
        <v>0</v>
      </c>
      <c r="J134" s="56">
        <v>0</v>
      </c>
      <c r="K134" s="56">
        <v>0</v>
      </c>
    </row>
    <row r="135" spans="1:11" s="54" customFormat="1" ht="15" customHeight="1">
      <c r="A135" s="51" t="s">
        <v>178</v>
      </c>
      <c r="B135" s="51" t="s">
        <v>179</v>
      </c>
      <c r="C135" s="52">
        <f>C136+C141</f>
        <v>186000</v>
      </c>
      <c r="D135" s="56"/>
      <c r="E135" s="52">
        <f>E136+E141</f>
        <v>20000</v>
      </c>
      <c r="F135" s="52">
        <f>F136+F141</f>
        <v>141000</v>
      </c>
      <c r="G135" s="52">
        <f>G136+G141</f>
        <v>16000</v>
      </c>
      <c r="H135" s="52">
        <f>H136+H141</f>
        <v>9000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1" t="s">
        <v>180</v>
      </c>
      <c r="B136" s="51" t="s">
        <v>181</v>
      </c>
      <c r="C136" s="52">
        <f>C137+C139</f>
        <v>56000</v>
      </c>
      <c r="D136" s="56"/>
      <c r="E136" s="52">
        <f>E137+E139</f>
        <v>16000</v>
      </c>
      <c r="F136" s="52">
        <f>F137+F139</f>
        <v>15000</v>
      </c>
      <c r="G136" s="52">
        <f>G137+G139</f>
        <v>16000</v>
      </c>
      <c r="H136" s="52">
        <f>H137+H139</f>
        <v>9000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 t="s">
        <v>182</v>
      </c>
      <c r="B137" s="55" t="s">
        <v>183</v>
      </c>
      <c r="C137" s="56">
        <v>54000</v>
      </c>
      <c r="D137" s="56"/>
      <c r="E137" s="56">
        <v>15000</v>
      </c>
      <c r="F137" s="56">
        <v>15000</v>
      </c>
      <c r="G137" s="56">
        <v>15000</v>
      </c>
      <c r="H137" s="56">
        <v>9000</v>
      </c>
      <c r="I137" s="56">
        <v>0</v>
      </c>
      <c r="J137" s="56">
        <v>0</v>
      </c>
      <c r="K137" s="56">
        <v>0</v>
      </c>
    </row>
    <row r="138" spans="1:11" s="54" customFormat="1" ht="15" customHeight="1">
      <c r="A138" s="58" t="s">
        <v>184</v>
      </c>
      <c r="B138" s="55" t="s">
        <v>185</v>
      </c>
      <c r="C138" s="56">
        <v>54000</v>
      </c>
      <c r="D138" s="56"/>
      <c r="E138" s="56">
        <v>15000</v>
      </c>
      <c r="F138" s="56">
        <v>15000</v>
      </c>
      <c r="G138" s="56">
        <v>15000</v>
      </c>
      <c r="H138" s="56">
        <v>9000</v>
      </c>
      <c r="I138" s="56">
        <v>0</v>
      </c>
      <c r="J138" s="56">
        <v>0</v>
      </c>
      <c r="K138" s="56">
        <v>0</v>
      </c>
    </row>
    <row r="139" spans="1:11" s="54" customFormat="1" ht="15" customHeight="1">
      <c r="A139" s="55" t="s">
        <v>188</v>
      </c>
      <c r="B139" s="55" t="s">
        <v>189</v>
      </c>
      <c r="C139" s="56">
        <v>2000</v>
      </c>
      <c r="D139" s="56"/>
      <c r="E139" s="56">
        <v>1000</v>
      </c>
      <c r="F139" s="56">
        <v>0</v>
      </c>
      <c r="G139" s="56">
        <v>1000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8">
        <v>100307</v>
      </c>
      <c r="B140" s="55" t="s">
        <v>252</v>
      </c>
      <c r="C140" s="56">
        <v>2000</v>
      </c>
      <c r="D140" s="56"/>
      <c r="E140" s="56">
        <v>1000</v>
      </c>
      <c r="F140" s="56">
        <v>0</v>
      </c>
      <c r="G140" s="56">
        <v>1000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1" t="s">
        <v>201</v>
      </c>
      <c r="B141" s="51" t="s">
        <v>202</v>
      </c>
      <c r="C141" s="52">
        <f>SUM(C142+C150+C155+C157+C159)</f>
        <v>130000</v>
      </c>
      <c r="D141" s="56"/>
      <c r="E141" s="52">
        <f>SUM(E142+E150+E155+E157+E159)</f>
        <v>4000</v>
      </c>
      <c r="F141" s="52">
        <f>SUM(F142+F150+F155+F157+F159)</f>
        <v>126000</v>
      </c>
      <c r="G141" s="52">
        <f>SUM(G142+G150+G155+G157+G159)</f>
        <v>0</v>
      </c>
      <c r="H141" s="52">
        <f>SUM(H142+H150+H155+H157+H159)</f>
        <v>0</v>
      </c>
      <c r="I141" s="56">
        <v>0</v>
      </c>
      <c r="J141" s="56">
        <v>0</v>
      </c>
      <c r="K141" s="56">
        <v>0</v>
      </c>
    </row>
    <row r="142" spans="1:11" s="54" customFormat="1" ht="15" customHeight="1">
      <c r="A142" s="55" t="s">
        <v>203</v>
      </c>
      <c r="B142" s="55" t="s">
        <v>204</v>
      </c>
      <c r="C142" s="61">
        <f>C143+C144+C145+C146+C147+C148+C149+C155+C156</f>
        <v>100000</v>
      </c>
      <c r="D142" s="56"/>
      <c r="E142" s="61">
        <f>E143+E144+E145+E146+E147+E148+E149+E155+E156</f>
        <v>0</v>
      </c>
      <c r="F142" s="61">
        <f>F143+F144+F145+F146+F147+F148+F149+F155+F156</f>
        <v>100000</v>
      </c>
      <c r="G142" s="61">
        <f>G143+G144+G145+G146+G147+G148+G149+G155+G156</f>
        <v>0</v>
      </c>
      <c r="H142" s="61">
        <f>H143+H144+H145+H146+H147+H148+H149+H155+H156</f>
        <v>0</v>
      </c>
      <c r="I142" s="56">
        <v>0</v>
      </c>
      <c r="J142" s="56">
        <v>0</v>
      </c>
      <c r="K142" s="56">
        <v>0</v>
      </c>
    </row>
    <row r="143" spans="1:11" s="54" customFormat="1" ht="15" customHeight="1">
      <c r="A143" s="64">
        <v>200101</v>
      </c>
      <c r="B143" s="55" t="s">
        <v>206</v>
      </c>
      <c r="C143" s="61">
        <v>3000</v>
      </c>
      <c r="D143" s="56"/>
      <c r="E143" s="56">
        <v>0</v>
      </c>
      <c r="F143" s="56">
        <v>3000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</row>
    <row r="144" spans="1:11" s="54" customFormat="1" ht="15" customHeight="1">
      <c r="A144" s="58" t="s">
        <v>207</v>
      </c>
      <c r="B144" s="55" t="s">
        <v>208</v>
      </c>
      <c r="C144" s="56">
        <v>5000</v>
      </c>
      <c r="D144" s="56"/>
      <c r="E144" s="56">
        <v>0</v>
      </c>
      <c r="F144" s="56">
        <v>5000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</row>
    <row r="145" spans="1:11" s="54" customFormat="1" ht="15" customHeight="1">
      <c r="A145" s="58" t="s">
        <v>209</v>
      </c>
      <c r="B145" s="55" t="s">
        <v>210</v>
      </c>
      <c r="C145" s="56">
        <v>3000</v>
      </c>
      <c r="D145" s="56"/>
      <c r="E145" s="56">
        <v>0</v>
      </c>
      <c r="F145" s="56">
        <v>3000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</row>
    <row r="146" spans="1:11" s="54" customFormat="1" ht="15" customHeight="1">
      <c r="A146" s="58" t="s">
        <v>269</v>
      </c>
      <c r="B146" s="55" t="s">
        <v>270</v>
      </c>
      <c r="C146" s="56">
        <v>3000</v>
      </c>
      <c r="D146" s="56"/>
      <c r="E146" s="56">
        <v>0</v>
      </c>
      <c r="F146" s="56">
        <v>3000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</row>
    <row r="147" spans="1:11" s="54" customFormat="1" ht="15" customHeight="1">
      <c r="A147" s="58" t="s">
        <v>214</v>
      </c>
      <c r="B147" s="55" t="s">
        <v>215</v>
      </c>
      <c r="C147" s="56">
        <v>5000</v>
      </c>
      <c r="D147" s="56"/>
      <c r="E147" s="56">
        <v>0</v>
      </c>
      <c r="F147" s="56">
        <v>5000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</row>
    <row r="148" spans="1:11" s="54" customFormat="1" ht="23.25" customHeight="1">
      <c r="A148" s="58">
        <v>200109</v>
      </c>
      <c r="B148" s="55" t="s">
        <v>296</v>
      </c>
      <c r="C148" s="56">
        <v>73000</v>
      </c>
      <c r="D148" s="56"/>
      <c r="E148" s="56">
        <v>0</v>
      </c>
      <c r="F148" s="56">
        <v>73000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</row>
    <row r="149" spans="1:11" s="54" customFormat="1" ht="15" customHeight="1">
      <c r="A149" s="58">
        <v>200130</v>
      </c>
      <c r="B149" s="55" t="s">
        <v>297</v>
      </c>
      <c r="C149" s="56">
        <v>8000</v>
      </c>
      <c r="D149" s="56"/>
      <c r="E149" s="56">
        <v>0</v>
      </c>
      <c r="F149" s="56">
        <v>8000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</row>
    <row r="150" spans="1:11" s="54" customFormat="1" ht="15" customHeight="1">
      <c r="A150" s="62">
        <v>2004</v>
      </c>
      <c r="B150" s="59" t="s">
        <v>298</v>
      </c>
      <c r="C150" s="56">
        <f>SUM(C151+C152+C153+C154)</f>
        <v>26000</v>
      </c>
      <c r="D150" s="56"/>
      <c r="E150" s="56">
        <v>0</v>
      </c>
      <c r="F150" s="56">
        <f>SUM(F151+F152+F153+F154)</f>
        <v>26000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</row>
    <row r="151" spans="1:11" s="54" customFormat="1" ht="15" customHeight="1">
      <c r="A151" s="58">
        <v>200401</v>
      </c>
      <c r="B151" s="59" t="s">
        <v>299</v>
      </c>
      <c r="C151" s="56">
        <v>5000</v>
      </c>
      <c r="D151" s="56"/>
      <c r="E151" s="56">
        <v>0</v>
      </c>
      <c r="F151" s="56">
        <v>5000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</row>
    <row r="152" spans="1:11" s="54" customFormat="1" ht="15" customHeight="1">
      <c r="A152" s="58">
        <v>200402</v>
      </c>
      <c r="B152" s="59" t="s">
        <v>300</v>
      </c>
      <c r="C152" s="56">
        <v>10000</v>
      </c>
      <c r="D152" s="56"/>
      <c r="E152" s="56">
        <v>0</v>
      </c>
      <c r="F152" s="56">
        <v>10000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58">
        <v>200403</v>
      </c>
      <c r="B153" s="59" t="s">
        <v>301</v>
      </c>
      <c r="C153" s="56">
        <v>3000</v>
      </c>
      <c r="D153" s="56"/>
      <c r="E153" s="56">
        <v>0</v>
      </c>
      <c r="F153" s="56">
        <v>3000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>
        <v>200404</v>
      </c>
      <c r="B154" s="59" t="s">
        <v>302</v>
      </c>
      <c r="C154" s="56">
        <v>8000</v>
      </c>
      <c r="D154" s="56"/>
      <c r="E154" s="56">
        <v>0</v>
      </c>
      <c r="F154" s="56">
        <v>8000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62">
        <v>2005</v>
      </c>
      <c r="B155" s="55" t="s">
        <v>303</v>
      </c>
      <c r="C155" s="56">
        <f>C156</f>
        <v>0</v>
      </c>
      <c r="D155" s="56"/>
      <c r="E155" s="56"/>
      <c r="F155" s="56"/>
      <c r="G155" s="56"/>
      <c r="H155" s="56"/>
      <c r="I155" s="56"/>
      <c r="J155" s="56"/>
      <c r="K155" s="56"/>
    </row>
    <row r="156" spans="1:11" s="54" customFormat="1" ht="15" customHeight="1">
      <c r="A156" s="58">
        <v>200530</v>
      </c>
      <c r="B156" s="55" t="s">
        <v>224</v>
      </c>
      <c r="C156" s="56"/>
      <c r="D156" s="56"/>
      <c r="E156" s="56"/>
      <c r="F156" s="56"/>
      <c r="G156" s="56"/>
      <c r="H156" s="56"/>
      <c r="I156" s="56"/>
      <c r="J156" s="56"/>
      <c r="K156" s="56"/>
    </row>
    <row r="157" spans="1:11" s="54" customFormat="1" ht="15" customHeight="1">
      <c r="A157" s="62">
        <v>2006</v>
      </c>
      <c r="B157" s="55" t="s">
        <v>226</v>
      </c>
      <c r="C157" s="56">
        <v>4000</v>
      </c>
      <c r="D157" s="56"/>
      <c r="E157" s="56">
        <v>4000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15" customHeight="1">
      <c r="A158" s="58">
        <v>200601</v>
      </c>
      <c r="B158" s="55" t="s">
        <v>304</v>
      </c>
      <c r="C158" s="56">
        <v>4000</v>
      </c>
      <c r="D158" s="56"/>
      <c r="E158" s="56">
        <v>4000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 t="s">
        <v>305</v>
      </c>
      <c r="B159" s="55" t="s">
        <v>277</v>
      </c>
      <c r="C159" s="56"/>
      <c r="D159" s="56"/>
      <c r="E159" s="56"/>
      <c r="F159" s="56"/>
      <c r="G159" s="56"/>
      <c r="H159" s="56"/>
      <c r="I159" s="56"/>
      <c r="J159" s="56"/>
      <c r="K159" s="56"/>
    </row>
    <row r="160" spans="1:11" s="54" customFormat="1" ht="15" customHeight="1">
      <c r="A160" s="58">
        <v>66025050</v>
      </c>
      <c r="B160" s="55" t="s">
        <v>306</v>
      </c>
      <c r="C160" s="56">
        <v>186000</v>
      </c>
      <c r="D160" s="56"/>
      <c r="E160" s="56">
        <v>0</v>
      </c>
      <c r="F160" s="56">
        <v>161000</v>
      </c>
      <c r="G160" s="56">
        <v>16000</v>
      </c>
      <c r="H160" s="56">
        <v>9000</v>
      </c>
      <c r="I160" s="56"/>
      <c r="J160" s="56"/>
      <c r="K160" s="56"/>
    </row>
    <row r="161" spans="1:11" s="50" customFormat="1" ht="15" customHeight="1">
      <c r="A161" s="48" t="s">
        <v>307</v>
      </c>
      <c r="B161" s="48" t="s">
        <v>308</v>
      </c>
      <c r="C161" s="49">
        <f>C162+C197+C193</f>
        <v>932000</v>
      </c>
      <c r="D161" s="49"/>
      <c r="E161" s="49">
        <f t="shared" ref="E161:K161" si="23">E162+E197+E193</f>
        <v>310000</v>
      </c>
      <c r="F161" s="49">
        <f t="shared" si="23"/>
        <v>328000</v>
      </c>
      <c r="G161" s="49">
        <f t="shared" si="23"/>
        <v>199000</v>
      </c>
      <c r="H161" s="49">
        <f t="shared" si="23"/>
        <v>95000</v>
      </c>
      <c r="I161" s="49">
        <f t="shared" si="23"/>
        <v>543000</v>
      </c>
      <c r="J161" s="49">
        <f t="shared" si="23"/>
        <v>543000</v>
      </c>
      <c r="K161" s="49">
        <f t="shared" si="23"/>
        <v>543000</v>
      </c>
    </row>
    <row r="162" spans="1:11" s="54" customFormat="1" ht="12">
      <c r="A162" s="51" t="s">
        <v>178</v>
      </c>
      <c r="B162" s="51" t="s">
        <v>179</v>
      </c>
      <c r="C162" s="52">
        <f>C163+C173+C191</f>
        <v>556000</v>
      </c>
      <c r="D162" s="52"/>
      <c r="E162" s="52">
        <f t="shared" ref="E162:K162" si="24">E163+E173+E191</f>
        <v>134000</v>
      </c>
      <c r="F162" s="52">
        <f t="shared" si="24"/>
        <v>128000</v>
      </c>
      <c r="G162" s="52">
        <f t="shared" si="24"/>
        <v>199000</v>
      </c>
      <c r="H162" s="52">
        <f t="shared" si="24"/>
        <v>95000</v>
      </c>
      <c r="I162" s="52">
        <f t="shared" si="24"/>
        <v>543000</v>
      </c>
      <c r="J162" s="52">
        <f t="shared" si="24"/>
        <v>543000</v>
      </c>
      <c r="K162" s="52">
        <f t="shared" si="24"/>
        <v>543000</v>
      </c>
    </row>
    <row r="163" spans="1:11" s="54" customFormat="1" ht="15" customHeight="1">
      <c r="A163" s="51" t="s">
        <v>180</v>
      </c>
      <c r="B163" s="51" t="s">
        <v>181</v>
      </c>
      <c r="C163" s="52">
        <f>C164+C166</f>
        <v>177000</v>
      </c>
      <c r="D163" s="52"/>
      <c r="E163" s="52">
        <f>E164+E166</f>
        <v>41000</v>
      </c>
      <c r="F163" s="52">
        <f>F164+F166</f>
        <v>46000</v>
      </c>
      <c r="G163" s="52">
        <f>G164+G166</f>
        <v>47000</v>
      </c>
      <c r="H163" s="52">
        <f>H164+H166</f>
        <v>43000</v>
      </c>
      <c r="I163" s="52">
        <f>I164+I166</f>
        <v>170000</v>
      </c>
      <c r="J163" s="53">
        <f>I163</f>
        <v>170000</v>
      </c>
      <c r="K163" s="53">
        <f>J163</f>
        <v>170000</v>
      </c>
    </row>
    <row r="164" spans="1:11" s="54" customFormat="1" ht="15" customHeight="1">
      <c r="A164" s="55" t="s">
        <v>182</v>
      </c>
      <c r="B164" s="55" t="s">
        <v>183</v>
      </c>
      <c r="C164" s="56">
        <f>C165</f>
        <v>172000</v>
      </c>
      <c r="D164" s="56"/>
      <c r="E164" s="56">
        <f t="shared" ref="E164:J164" si="25">E165</f>
        <v>39000</v>
      </c>
      <c r="F164" s="56">
        <f t="shared" si="25"/>
        <v>45000</v>
      </c>
      <c r="G164" s="56">
        <f t="shared" si="25"/>
        <v>46000</v>
      </c>
      <c r="H164" s="56">
        <f t="shared" si="25"/>
        <v>42000</v>
      </c>
      <c r="I164" s="56">
        <f t="shared" si="25"/>
        <v>165000</v>
      </c>
      <c r="J164" s="56">
        <f t="shared" si="25"/>
        <v>165000</v>
      </c>
      <c r="K164" s="57">
        <f>J164</f>
        <v>165000</v>
      </c>
    </row>
    <row r="165" spans="1:11" s="54" customFormat="1" ht="15" customHeight="1">
      <c r="A165" s="55" t="s">
        <v>184</v>
      </c>
      <c r="B165" s="55" t="s">
        <v>185</v>
      </c>
      <c r="C165" s="56">
        <v>172000</v>
      </c>
      <c r="D165" s="56"/>
      <c r="E165" s="56">
        <v>39000</v>
      </c>
      <c r="F165" s="56">
        <v>45000</v>
      </c>
      <c r="G165" s="56">
        <v>46000</v>
      </c>
      <c r="H165" s="56">
        <v>42000</v>
      </c>
      <c r="I165" s="56">
        <v>165000</v>
      </c>
      <c r="J165" s="57">
        <v>165000</v>
      </c>
      <c r="K165" s="57">
        <v>165000</v>
      </c>
    </row>
    <row r="166" spans="1:11" s="54" customFormat="1" ht="15" customHeight="1">
      <c r="A166" s="55" t="s">
        <v>188</v>
      </c>
      <c r="B166" s="55" t="s">
        <v>189</v>
      </c>
      <c r="C166" s="56">
        <f>C167+C168+C169+C170+C171+C172</f>
        <v>5000</v>
      </c>
      <c r="D166" s="56"/>
      <c r="E166" s="56">
        <f>E167+E168+E169+E170+E171+E172</f>
        <v>2000</v>
      </c>
      <c r="F166" s="56">
        <f>F167+F168+F169+F170+F171+F172</f>
        <v>1000</v>
      </c>
      <c r="G166" s="56">
        <f>G167+G168+G169+G170+G171+G172</f>
        <v>1000</v>
      </c>
      <c r="H166" s="56">
        <f>H167+H168+H169+H170+H171+H172</f>
        <v>1000</v>
      </c>
      <c r="I166" s="56">
        <f>C166</f>
        <v>5000</v>
      </c>
      <c r="J166" s="57">
        <f>I166</f>
        <v>5000</v>
      </c>
      <c r="K166" s="57">
        <f>J166</f>
        <v>5000</v>
      </c>
    </row>
    <row r="167" spans="1:11" s="54" customFormat="1" ht="15" customHeight="1">
      <c r="A167" s="58" t="s">
        <v>190</v>
      </c>
      <c r="B167" s="55" t="s">
        <v>191</v>
      </c>
      <c r="C167" s="56"/>
      <c r="D167" s="56"/>
      <c r="E167" s="56"/>
      <c r="F167" s="56"/>
      <c r="G167" s="56"/>
      <c r="H167" s="56"/>
      <c r="I167" s="56"/>
      <c r="J167" s="57"/>
      <c r="K167" s="57"/>
    </row>
    <row r="168" spans="1:11" s="54" customFormat="1" ht="15" customHeight="1">
      <c r="A168" s="58" t="s">
        <v>192</v>
      </c>
      <c r="B168" s="55" t="s">
        <v>193</v>
      </c>
      <c r="C168" s="56"/>
      <c r="D168" s="56"/>
      <c r="E168" s="56"/>
      <c r="F168" s="56"/>
      <c r="G168" s="56"/>
      <c r="H168" s="56"/>
      <c r="I168" s="56"/>
      <c r="J168" s="57"/>
      <c r="K168" s="57"/>
    </row>
    <row r="169" spans="1:11" s="54" customFormat="1" ht="24.75" customHeight="1">
      <c r="A169" s="58" t="s">
        <v>194</v>
      </c>
      <c r="B169" s="55" t="s">
        <v>195</v>
      </c>
      <c r="C169" s="56"/>
      <c r="D169" s="56"/>
      <c r="E169" s="56"/>
      <c r="F169" s="56"/>
      <c r="G169" s="56"/>
      <c r="H169" s="56"/>
      <c r="I169" s="56"/>
      <c r="J169" s="57"/>
      <c r="K169" s="57"/>
    </row>
    <row r="170" spans="1:11" s="54" customFormat="1" ht="26.25" customHeight="1">
      <c r="A170" s="58" t="s">
        <v>196</v>
      </c>
      <c r="B170" s="55" t="s">
        <v>197</v>
      </c>
      <c r="C170" s="56"/>
      <c r="D170" s="56"/>
      <c r="E170" s="56"/>
      <c r="F170" s="56"/>
      <c r="G170" s="56"/>
      <c r="H170" s="56"/>
      <c r="I170" s="56"/>
      <c r="J170" s="57"/>
      <c r="K170" s="57"/>
    </row>
    <row r="171" spans="1:11" s="54" customFormat="1" ht="26.25" customHeight="1">
      <c r="A171" s="58" t="s">
        <v>198</v>
      </c>
      <c r="B171" s="55" t="s">
        <v>199</v>
      </c>
      <c r="C171" s="56"/>
      <c r="D171" s="56"/>
      <c r="E171" s="56"/>
      <c r="F171" s="56"/>
      <c r="G171" s="56"/>
      <c r="H171" s="56"/>
      <c r="I171" s="56"/>
      <c r="J171" s="57"/>
      <c r="K171" s="57"/>
    </row>
    <row r="172" spans="1:11" s="54" customFormat="1" ht="26.25" customHeight="1">
      <c r="A172" s="58">
        <v>100307</v>
      </c>
      <c r="B172" s="55" t="s">
        <v>252</v>
      </c>
      <c r="C172" s="56">
        <v>5000</v>
      </c>
      <c r="D172" s="56"/>
      <c r="E172" s="56">
        <v>2000</v>
      </c>
      <c r="F172" s="56">
        <v>1000</v>
      </c>
      <c r="G172" s="56">
        <v>1000</v>
      </c>
      <c r="H172" s="56">
        <v>1000</v>
      </c>
      <c r="I172" s="56">
        <v>5000</v>
      </c>
      <c r="J172" s="57">
        <v>5000</v>
      </c>
      <c r="K172" s="57">
        <v>5000</v>
      </c>
    </row>
    <row r="173" spans="1:11" s="54" customFormat="1" ht="15" customHeight="1">
      <c r="A173" s="51" t="s">
        <v>201</v>
      </c>
      <c r="B173" s="51" t="s">
        <v>202</v>
      </c>
      <c r="C173" s="52">
        <f>C174+C182+C184+C186+C187+C188</f>
        <v>379000</v>
      </c>
      <c r="D173" s="52"/>
      <c r="E173" s="52">
        <f>E174+E182+E184+E186+E187+E188</f>
        <v>93000</v>
      </c>
      <c r="F173" s="52">
        <f>F174+F182+F184+F186+F187+F188</f>
        <v>82000</v>
      </c>
      <c r="G173" s="52">
        <f>G174+G182+G184+G186+G187+G188</f>
        <v>152000</v>
      </c>
      <c r="H173" s="52">
        <f>H174+H182+H184+H186+H187+H188</f>
        <v>52000</v>
      </c>
      <c r="I173" s="52">
        <f>I174+I184+I186+I187+I188</f>
        <v>373000</v>
      </c>
      <c r="J173" s="52">
        <f>J174+J184+J186+J187+J188</f>
        <v>373000</v>
      </c>
      <c r="K173" s="52">
        <f>K174+K184+K186+K187+K188</f>
        <v>373000</v>
      </c>
    </row>
    <row r="174" spans="1:11" s="54" customFormat="1" ht="15" customHeight="1">
      <c r="A174" s="55" t="s">
        <v>203</v>
      </c>
      <c r="B174" s="55" t="s">
        <v>204</v>
      </c>
      <c r="C174" s="52">
        <f>C175+C176+C177+C178+C179+C180+C181</f>
        <v>293000</v>
      </c>
      <c r="D174" s="52"/>
      <c r="E174" s="52">
        <f>E175+E176+E177+E178+E179+E180+E181</f>
        <v>72000</v>
      </c>
      <c r="F174" s="52">
        <f>F175+F176+F177+F178+F179+F180+F181</f>
        <v>67000</v>
      </c>
      <c r="G174" s="52">
        <f>G175+G176+G177+G178+G179+G180+G181</f>
        <v>112000</v>
      </c>
      <c r="H174" s="52">
        <f>H175+H176+H177+H178+H179+H180+H181</f>
        <v>42000</v>
      </c>
      <c r="I174" s="52">
        <v>218000</v>
      </c>
      <c r="J174" s="53">
        <f>I174</f>
        <v>218000</v>
      </c>
      <c r="K174" s="53">
        <f>J174</f>
        <v>218000</v>
      </c>
    </row>
    <row r="175" spans="1:11" s="54" customFormat="1" ht="15" customHeight="1">
      <c r="A175" s="64">
        <v>200101</v>
      </c>
      <c r="B175" s="55" t="s">
        <v>206</v>
      </c>
      <c r="C175" s="56"/>
      <c r="D175" s="56"/>
      <c r="E175" s="56"/>
      <c r="F175" s="56"/>
      <c r="G175" s="56"/>
      <c r="H175" s="56"/>
      <c r="I175" s="56">
        <f>C175</f>
        <v>0</v>
      </c>
      <c r="J175" s="56">
        <f>C175</f>
        <v>0</v>
      </c>
      <c r="K175" s="56">
        <f>E175</f>
        <v>0</v>
      </c>
    </row>
    <row r="176" spans="1:11" s="54" customFormat="1" ht="15" customHeight="1">
      <c r="A176" s="64" t="s">
        <v>207</v>
      </c>
      <c r="B176" s="55" t="s">
        <v>208</v>
      </c>
      <c r="C176" s="56">
        <v>8000</v>
      </c>
      <c r="D176" s="56"/>
      <c r="E176" s="56">
        <v>3000</v>
      </c>
      <c r="F176" s="56">
        <v>2000</v>
      </c>
      <c r="G176" s="56">
        <v>1000</v>
      </c>
      <c r="H176" s="56">
        <v>2000</v>
      </c>
      <c r="I176" s="56">
        <f>C176</f>
        <v>8000</v>
      </c>
      <c r="J176" s="57">
        <f t="shared" ref="J176:K179" si="26">I176</f>
        <v>8000</v>
      </c>
      <c r="K176" s="57">
        <f t="shared" si="26"/>
        <v>8000</v>
      </c>
    </row>
    <row r="177" spans="1:11" s="54" customFormat="1" ht="15" customHeight="1">
      <c r="A177" s="64" t="s">
        <v>209</v>
      </c>
      <c r="B177" s="55" t="s">
        <v>210</v>
      </c>
      <c r="C177" s="56">
        <v>59000</v>
      </c>
      <c r="D177" s="56"/>
      <c r="E177" s="56">
        <v>18000</v>
      </c>
      <c r="F177" s="56">
        <v>18000</v>
      </c>
      <c r="G177" s="56">
        <v>10000</v>
      </c>
      <c r="H177" s="56">
        <v>13000</v>
      </c>
      <c r="I177" s="56">
        <v>44000</v>
      </c>
      <c r="J177" s="57">
        <f t="shared" si="26"/>
        <v>44000</v>
      </c>
      <c r="K177" s="57">
        <f t="shared" si="26"/>
        <v>44000</v>
      </c>
    </row>
    <row r="178" spans="1:11" s="54" customFormat="1" ht="15" customHeight="1">
      <c r="A178" s="64" t="s">
        <v>269</v>
      </c>
      <c r="B178" s="55" t="s">
        <v>270</v>
      </c>
      <c r="C178" s="56">
        <v>100000</v>
      </c>
      <c r="D178" s="56"/>
      <c r="E178" s="56">
        <v>15000</v>
      </c>
      <c r="F178" s="56">
        <v>15000</v>
      </c>
      <c r="G178" s="56">
        <v>55000</v>
      </c>
      <c r="H178" s="56">
        <v>15000</v>
      </c>
      <c r="I178" s="56">
        <v>6000</v>
      </c>
      <c r="J178" s="57">
        <f t="shared" si="26"/>
        <v>6000</v>
      </c>
      <c r="K178" s="57">
        <f t="shared" si="26"/>
        <v>6000</v>
      </c>
    </row>
    <row r="179" spans="1:11" s="54" customFormat="1" ht="15" customHeight="1">
      <c r="A179" s="64" t="s">
        <v>214</v>
      </c>
      <c r="B179" s="55" t="s">
        <v>215</v>
      </c>
      <c r="C179" s="56">
        <v>4000</v>
      </c>
      <c r="D179" s="56"/>
      <c r="E179" s="56">
        <v>1000</v>
      </c>
      <c r="F179" s="56">
        <v>1000</v>
      </c>
      <c r="G179" s="56">
        <v>1000</v>
      </c>
      <c r="H179" s="56">
        <v>1000</v>
      </c>
      <c r="I179" s="56">
        <f>C179</f>
        <v>4000</v>
      </c>
      <c r="J179" s="57">
        <f t="shared" si="26"/>
        <v>4000</v>
      </c>
      <c r="K179" s="57">
        <f t="shared" si="26"/>
        <v>4000</v>
      </c>
    </row>
    <row r="180" spans="1:11" s="54" customFormat="1" ht="27.75" customHeight="1">
      <c r="A180" s="58">
        <v>200109</v>
      </c>
      <c r="B180" s="55" t="s">
        <v>296</v>
      </c>
      <c r="C180" s="56">
        <v>48000</v>
      </c>
      <c r="D180" s="56"/>
      <c r="E180" s="56">
        <v>15000</v>
      </c>
      <c r="F180" s="56">
        <v>11000</v>
      </c>
      <c r="G180" s="56">
        <v>11000</v>
      </c>
      <c r="H180" s="56">
        <v>11000</v>
      </c>
      <c r="I180" s="56">
        <v>40000</v>
      </c>
      <c r="J180" s="56">
        <v>40000</v>
      </c>
      <c r="K180" s="56">
        <v>40000</v>
      </c>
    </row>
    <row r="181" spans="1:11" s="54" customFormat="1" ht="15" customHeight="1">
      <c r="A181" s="58">
        <v>200130</v>
      </c>
      <c r="B181" s="55" t="s">
        <v>297</v>
      </c>
      <c r="C181" s="56">
        <v>74000</v>
      </c>
      <c r="D181" s="56"/>
      <c r="E181" s="56">
        <v>20000</v>
      </c>
      <c r="F181" s="56">
        <v>20000</v>
      </c>
      <c r="G181" s="56">
        <v>34000</v>
      </c>
      <c r="H181" s="56">
        <v>0</v>
      </c>
      <c r="I181" s="56">
        <v>120000</v>
      </c>
      <c r="J181" s="57">
        <f>I181</f>
        <v>120000</v>
      </c>
      <c r="K181" s="57">
        <f>J181</f>
        <v>120000</v>
      </c>
    </row>
    <row r="182" spans="1:11" s="54" customFormat="1" ht="15" customHeight="1">
      <c r="A182" s="58">
        <v>2005</v>
      </c>
      <c r="B182" s="55" t="s">
        <v>303</v>
      </c>
      <c r="C182" s="56">
        <f>C183</f>
        <v>0</v>
      </c>
      <c r="D182" s="56"/>
      <c r="E182" s="56">
        <f>E183</f>
        <v>0</v>
      </c>
      <c r="F182" s="56">
        <f>F183</f>
        <v>0</v>
      </c>
      <c r="G182" s="56">
        <f>G183</f>
        <v>0</v>
      </c>
      <c r="H182" s="56">
        <v>0</v>
      </c>
      <c r="I182" s="56">
        <v>0</v>
      </c>
      <c r="J182" s="57">
        <v>0</v>
      </c>
      <c r="K182" s="57">
        <f>J182</f>
        <v>0</v>
      </c>
    </row>
    <row r="183" spans="1:11" s="54" customFormat="1" ht="15" customHeight="1">
      <c r="A183" s="58">
        <v>200530</v>
      </c>
      <c r="B183" s="55" t="s">
        <v>224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15" customHeight="1">
      <c r="A184" s="62">
        <v>2006</v>
      </c>
      <c r="B184" s="55" t="s">
        <v>226</v>
      </c>
      <c r="C184" s="52">
        <f>C185</f>
        <v>1000</v>
      </c>
      <c r="D184" s="52"/>
      <c r="E184" s="52">
        <f t="shared" ref="E184:K184" si="27">E185</f>
        <v>1000</v>
      </c>
      <c r="F184" s="52">
        <f t="shared" si="27"/>
        <v>0</v>
      </c>
      <c r="G184" s="52">
        <f t="shared" si="27"/>
        <v>0</v>
      </c>
      <c r="H184" s="52">
        <f t="shared" si="27"/>
        <v>0</v>
      </c>
      <c r="I184" s="52">
        <f t="shared" si="27"/>
        <v>1000</v>
      </c>
      <c r="J184" s="52">
        <f t="shared" si="27"/>
        <v>1000</v>
      </c>
      <c r="K184" s="52">
        <f t="shared" si="27"/>
        <v>1000</v>
      </c>
    </row>
    <row r="185" spans="1:11" s="54" customFormat="1" ht="15" customHeight="1">
      <c r="A185" s="58">
        <v>200601</v>
      </c>
      <c r="B185" s="55" t="s">
        <v>304</v>
      </c>
      <c r="C185" s="56">
        <v>1000</v>
      </c>
      <c r="D185" s="56"/>
      <c r="E185" s="56">
        <v>1000</v>
      </c>
      <c r="F185" s="56"/>
      <c r="G185" s="56"/>
      <c r="H185" s="56"/>
      <c r="I185" s="56">
        <f>C185</f>
        <v>1000</v>
      </c>
      <c r="J185" s="57">
        <f>I185</f>
        <v>1000</v>
      </c>
      <c r="K185" s="57">
        <f>J185</f>
        <v>1000</v>
      </c>
    </row>
    <row r="186" spans="1:11" s="54" customFormat="1" ht="15" customHeight="1">
      <c r="A186" s="62">
        <v>2011</v>
      </c>
      <c r="B186" s="55" t="s">
        <v>309</v>
      </c>
      <c r="C186" s="56">
        <v>10000</v>
      </c>
      <c r="D186" s="56"/>
      <c r="E186" s="56">
        <v>0</v>
      </c>
      <c r="F186" s="56">
        <v>5000</v>
      </c>
      <c r="G186" s="56">
        <v>0</v>
      </c>
      <c r="H186" s="56">
        <v>5000</v>
      </c>
      <c r="I186" s="56">
        <v>0</v>
      </c>
      <c r="J186" s="57">
        <v>0</v>
      </c>
      <c r="K186" s="57">
        <f>J186</f>
        <v>0</v>
      </c>
    </row>
    <row r="187" spans="1:11" s="54" customFormat="1" ht="15" customHeight="1">
      <c r="A187" s="62">
        <v>2014</v>
      </c>
      <c r="B187" s="55" t="s">
        <v>310</v>
      </c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11" s="54" customFormat="1" ht="15" customHeight="1">
      <c r="A188" s="55" t="s">
        <v>234</v>
      </c>
      <c r="B188" s="55" t="s">
        <v>235</v>
      </c>
      <c r="C188" s="52">
        <f>C189+C190</f>
        <v>75000</v>
      </c>
      <c r="D188" s="52"/>
      <c r="E188" s="52">
        <f>E189+E190</f>
        <v>20000</v>
      </c>
      <c r="F188" s="52">
        <f>F189+F190</f>
        <v>10000</v>
      </c>
      <c r="G188" s="52">
        <f>G189+G190</f>
        <v>40000</v>
      </c>
      <c r="H188" s="52">
        <f>H189+H190</f>
        <v>5000</v>
      </c>
      <c r="I188" s="52">
        <v>154000</v>
      </c>
      <c r="J188" s="53">
        <v>154000</v>
      </c>
      <c r="K188" s="53">
        <f>J188</f>
        <v>154000</v>
      </c>
    </row>
    <row r="189" spans="1:11" s="54" customFormat="1" ht="15" customHeight="1">
      <c r="A189" s="58">
        <v>203003</v>
      </c>
      <c r="B189" s="55" t="s">
        <v>276</v>
      </c>
      <c r="C189" s="56"/>
      <c r="D189" s="56"/>
      <c r="E189" s="56"/>
      <c r="F189" s="56"/>
      <c r="G189" s="56"/>
      <c r="H189" s="56"/>
      <c r="I189" s="56"/>
      <c r="J189" s="57"/>
      <c r="K189" s="57"/>
    </row>
    <row r="190" spans="1:11" s="54" customFormat="1" ht="15" customHeight="1">
      <c r="A190" s="55" t="s">
        <v>305</v>
      </c>
      <c r="B190" s="55" t="s">
        <v>277</v>
      </c>
      <c r="C190" s="56">
        <v>75000</v>
      </c>
      <c r="D190" s="56"/>
      <c r="E190" s="56">
        <v>20000</v>
      </c>
      <c r="F190" s="56">
        <v>10000</v>
      </c>
      <c r="G190" s="56">
        <v>40000</v>
      </c>
      <c r="H190" s="56">
        <v>5000</v>
      </c>
      <c r="I190" s="56">
        <v>140000</v>
      </c>
      <c r="J190" s="57">
        <f>I190</f>
        <v>140000</v>
      </c>
      <c r="K190" s="57">
        <f>J190</f>
        <v>140000</v>
      </c>
    </row>
    <row r="191" spans="1:11" s="54" customFormat="1" ht="15" customHeight="1">
      <c r="A191" s="55">
        <v>5101</v>
      </c>
      <c r="B191" s="55" t="s">
        <v>311</v>
      </c>
      <c r="C191" s="56">
        <f>C192</f>
        <v>0</v>
      </c>
      <c r="D191" s="56"/>
      <c r="E191" s="56">
        <f>E192</f>
        <v>0</v>
      </c>
      <c r="F191" s="56">
        <f>F192</f>
        <v>0</v>
      </c>
      <c r="G191" s="56">
        <f>G192</f>
        <v>0</v>
      </c>
      <c r="H191" s="56">
        <f>H192</f>
        <v>0</v>
      </c>
      <c r="I191" s="56"/>
      <c r="J191" s="57"/>
      <c r="K191" s="57"/>
    </row>
    <row r="192" spans="1:11" s="54" customFormat="1" ht="15" customHeight="1">
      <c r="A192" s="55">
        <v>510101</v>
      </c>
      <c r="B192" s="55" t="s">
        <v>312</v>
      </c>
      <c r="C192" s="56">
        <v>0</v>
      </c>
      <c r="D192" s="56"/>
      <c r="E192" s="56">
        <v>0</v>
      </c>
      <c r="F192" s="56">
        <v>0</v>
      </c>
      <c r="G192" s="56">
        <v>0</v>
      </c>
      <c r="H192" s="56">
        <v>0</v>
      </c>
      <c r="I192" s="56"/>
      <c r="J192" s="57"/>
      <c r="K192" s="57"/>
    </row>
    <row r="193" spans="1:11" s="54" customFormat="1" ht="15" customHeight="1">
      <c r="A193" s="55">
        <v>5801</v>
      </c>
      <c r="B193" s="55" t="s">
        <v>313</v>
      </c>
      <c r="C193" s="56">
        <f>C194+C195+C196</f>
        <v>0</v>
      </c>
      <c r="D193" s="56"/>
      <c r="E193" s="56">
        <f>E194+E195+E196</f>
        <v>0</v>
      </c>
      <c r="F193" s="56">
        <f>F194+F195+F196</f>
        <v>0</v>
      </c>
      <c r="G193" s="56">
        <f>G194+G195+G196</f>
        <v>0</v>
      </c>
      <c r="H193" s="56">
        <f>H194+H195+H196</f>
        <v>0</v>
      </c>
      <c r="I193" s="56"/>
      <c r="J193" s="57"/>
      <c r="K193" s="57"/>
    </row>
    <row r="194" spans="1:11" s="54" customFormat="1" ht="15" customHeight="1">
      <c r="A194" s="55">
        <v>580101</v>
      </c>
      <c r="B194" s="55" t="s">
        <v>314</v>
      </c>
      <c r="C194" s="56"/>
      <c r="D194" s="56"/>
      <c r="E194" s="56"/>
      <c r="F194" s="56"/>
      <c r="G194" s="56"/>
      <c r="H194" s="56"/>
      <c r="I194" s="56"/>
      <c r="J194" s="57"/>
      <c r="K194" s="57"/>
    </row>
    <row r="195" spans="1:11" s="54" customFormat="1" ht="27" customHeight="1">
      <c r="A195" s="55">
        <v>580102</v>
      </c>
      <c r="B195" s="55" t="s">
        <v>315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55">
        <v>580103</v>
      </c>
      <c r="B196" s="55" t="s">
        <v>316</v>
      </c>
      <c r="C196" s="56"/>
      <c r="D196" s="56"/>
      <c r="E196" s="56"/>
      <c r="F196" s="56"/>
      <c r="G196" s="56"/>
      <c r="H196" s="56"/>
      <c r="I196" s="56"/>
      <c r="J196" s="57"/>
      <c r="K196" s="57"/>
    </row>
    <row r="197" spans="1:11" s="54" customFormat="1" ht="15" customHeight="1">
      <c r="A197" s="51" t="s">
        <v>238</v>
      </c>
      <c r="B197" s="51" t="s">
        <v>239</v>
      </c>
      <c r="C197" s="52">
        <f>C198</f>
        <v>376000</v>
      </c>
      <c r="D197" s="52"/>
      <c r="E197" s="52">
        <f t="shared" ref="E197:H198" si="28">E198</f>
        <v>176000</v>
      </c>
      <c r="F197" s="52">
        <f t="shared" si="28"/>
        <v>200000</v>
      </c>
      <c r="G197" s="52">
        <f t="shared" si="28"/>
        <v>0</v>
      </c>
      <c r="H197" s="52">
        <f t="shared" si="28"/>
        <v>0</v>
      </c>
      <c r="I197" s="52">
        <v>0</v>
      </c>
      <c r="J197" s="53">
        <f>I197</f>
        <v>0</v>
      </c>
      <c r="K197" s="53">
        <f>J197</f>
        <v>0</v>
      </c>
    </row>
    <row r="198" spans="1:11" s="54" customFormat="1" ht="15" customHeight="1">
      <c r="A198" s="55" t="s">
        <v>240</v>
      </c>
      <c r="B198" s="55" t="s">
        <v>241</v>
      </c>
      <c r="C198" s="56">
        <f>C199</f>
        <v>376000</v>
      </c>
      <c r="D198" s="56"/>
      <c r="E198" s="56">
        <f t="shared" si="28"/>
        <v>176000</v>
      </c>
      <c r="F198" s="56">
        <f t="shared" si="28"/>
        <v>200000</v>
      </c>
      <c r="G198" s="56">
        <f t="shared" si="28"/>
        <v>0</v>
      </c>
      <c r="H198" s="56">
        <f t="shared" si="28"/>
        <v>0</v>
      </c>
      <c r="I198" s="56">
        <v>0</v>
      </c>
      <c r="J198" s="57">
        <f>I198</f>
        <v>0</v>
      </c>
      <c r="K198" s="57">
        <f>J198</f>
        <v>0</v>
      </c>
    </row>
    <row r="199" spans="1:11" s="54" customFormat="1" ht="15" customHeight="1">
      <c r="A199" s="55" t="s">
        <v>242</v>
      </c>
      <c r="B199" s="55" t="s">
        <v>243</v>
      </c>
      <c r="C199" s="56">
        <f>C200+C201</f>
        <v>376000</v>
      </c>
      <c r="D199" s="56"/>
      <c r="E199" s="56">
        <f>E200+E201</f>
        <v>176000</v>
      </c>
      <c r="F199" s="56">
        <f>F200+F201</f>
        <v>200000</v>
      </c>
      <c r="G199" s="56">
        <v>0</v>
      </c>
      <c r="H199" s="56">
        <f>H200+H201</f>
        <v>0</v>
      </c>
      <c r="I199" s="56">
        <f>I200+I201</f>
        <v>0</v>
      </c>
      <c r="J199" s="56">
        <f>J200+J201</f>
        <v>0</v>
      </c>
      <c r="K199" s="56">
        <f>K200+K201</f>
        <v>0</v>
      </c>
    </row>
    <row r="200" spans="1:11" s="54" customFormat="1" ht="15" customHeight="1">
      <c r="A200" s="55" t="s">
        <v>317</v>
      </c>
      <c r="B200" s="55" t="s">
        <v>244</v>
      </c>
      <c r="C200" s="56">
        <v>200000</v>
      </c>
      <c r="D200" s="56"/>
      <c r="E200" s="56">
        <v>0</v>
      </c>
      <c r="F200" s="56">
        <v>200000</v>
      </c>
      <c r="G200" s="56">
        <v>0</v>
      </c>
      <c r="H200" s="56">
        <v>0</v>
      </c>
      <c r="I200" s="56">
        <v>0</v>
      </c>
      <c r="J200" s="57">
        <v>0</v>
      </c>
      <c r="K200" s="57">
        <f>J200</f>
        <v>0</v>
      </c>
    </row>
    <row r="201" spans="1:11" s="54" customFormat="1" ht="15" customHeight="1">
      <c r="A201" s="58">
        <v>710130</v>
      </c>
      <c r="B201" s="55" t="s">
        <v>286</v>
      </c>
      <c r="C201" s="56">
        <v>176000</v>
      </c>
      <c r="D201" s="56"/>
      <c r="E201" s="56">
        <v>176000</v>
      </c>
      <c r="F201" s="56">
        <v>0</v>
      </c>
      <c r="G201" s="56">
        <v>0</v>
      </c>
      <c r="H201" s="56">
        <v>0</v>
      </c>
      <c r="I201" s="56">
        <v>0</v>
      </c>
      <c r="J201" s="57">
        <v>0</v>
      </c>
      <c r="K201" s="57">
        <v>0</v>
      </c>
    </row>
    <row r="202" spans="1:11" s="54" customFormat="1" ht="15" customHeight="1">
      <c r="A202" s="58"/>
      <c r="B202" s="55" t="s">
        <v>318</v>
      </c>
      <c r="C202" s="49">
        <f>C203+C208</f>
        <v>932000</v>
      </c>
      <c r="D202" s="49"/>
      <c r="E202" s="49">
        <f t="shared" ref="E202:K202" si="29">E203+E208</f>
        <v>310000</v>
      </c>
      <c r="F202" s="49">
        <f t="shared" si="29"/>
        <v>328000</v>
      </c>
      <c r="G202" s="49">
        <f t="shared" si="29"/>
        <v>199000</v>
      </c>
      <c r="H202" s="49">
        <f t="shared" si="29"/>
        <v>95000</v>
      </c>
      <c r="I202" s="49">
        <f t="shared" si="29"/>
        <v>543000</v>
      </c>
      <c r="J202" s="49">
        <f t="shared" si="29"/>
        <v>543000</v>
      </c>
      <c r="K202" s="49">
        <f t="shared" si="29"/>
        <v>543000</v>
      </c>
    </row>
    <row r="203" spans="1:11" s="54" customFormat="1" ht="15" customHeight="1">
      <c r="A203" s="58">
        <v>670203</v>
      </c>
      <c r="B203" s="55" t="s">
        <v>319</v>
      </c>
      <c r="C203" s="56">
        <f>C204+C205+C206</f>
        <v>293000</v>
      </c>
      <c r="D203" s="56"/>
      <c r="E203" s="56">
        <f t="shared" ref="E203:K203" si="30">E204+E205+E206</f>
        <v>45000</v>
      </c>
      <c r="F203" s="56">
        <f t="shared" si="30"/>
        <v>160000</v>
      </c>
      <c r="G203" s="56">
        <f t="shared" si="30"/>
        <v>44000</v>
      </c>
      <c r="H203" s="56">
        <f t="shared" si="30"/>
        <v>44000</v>
      </c>
      <c r="I203" s="56">
        <f t="shared" si="30"/>
        <v>159000</v>
      </c>
      <c r="J203" s="56">
        <f t="shared" si="30"/>
        <v>159000</v>
      </c>
      <c r="K203" s="56">
        <f t="shared" si="30"/>
        <v>159000</v>
      </c>
    </row>
    <row r="204" spans="1:11" s="54" customFormat="1" ht="15" customHeight="1">
      <c r="A204" s="58">
        <v>67020302</v>
      </c>
      <c r="B204" s="55" t="s">
        <v>320</v>
      </c>
      <c r="C204" s="56">
        <v>79500</v>
      </c>
      <c r="D204" s="56"/>
      <c r="E204" s="56">
        <v>17000</v>
      </c>
      <c r="F204" s="56">
        <v>22500</v>
      </c>
      <c r="G204" s="56">
        <v>17000</v>
      </c>
      <c r="H204" s="56">
        <v>23000</v>
      </c>
      <c r="I204" s="56">
        <v>70000</v>
      </c>
      <c r="J204" s="56">
        <v>70000</v>
      </c>
      <c r="K204" s="56">
        <v>70000</v>
      </c>
    </row>
    <row r="205" spans="1:11" s="54" customFormat="1" ht="15" customHeight="1">
      <c r="A205" s="58">
        <v>67020306</v>
      </c>
      <c r="B205" s="55" t="s">
        <v>321</v>
      </c>
      <c r="C205" s="56">
        <v>189500</v>
      </c>
      <c r="D205" s="56"/>
      <c r="E205" s="56">
        <v>18000</v>
      </c>
      <c r="F205" s="56">
        <v>131500</v>
      </c>
      <c r="G205" s="56">
        <v>22000</v>
      </c>
      <c r="H205" s="56">
        <v>18000</v>
      </c>
      <c r="I205" s="56">
        <v>72000</v>
      </c>
      <c r="J205" s="56">
        <v>72000</v>
      </c>
      <c r="K205" s="56">
        <v>72000</v>
      </c>
    </row>
    <row r="206" spans="1:11" s="54" customFormat="1" ht="15" customHeight="1">
      <c r="A206" s="58">
        <v>67020307</v>
      </c>
      <c r="B206" s="55" t="s">
        <v>322</v>
      </c>
      <c r="C206" s="56">
        <v>24000</v>
      </c>
      <c r="D206" s="56"/>
      <c r="E206" s="56">
        <v>10000</v>
      </c>
      <c r="F206" s="56">
        <v>6000</v>
      </c>
      <c r="G206" s="56">
        <v>5000</v>
      </c>
      <c r="H206" s="56">
        <v>3000</v>
      </c>
      <c r="I206" s="56">
        <v>17000</v>
      </c>
      <c r="J206" s="56">
        <v>17000</v>
      </c>
      <c r="K206" s="56">
        <v>17000</v>
      </c>
    </row>
    <row r="207" spans="1:11" s="54" customFormat="1" ht="15" customHeight="1">
      <c r="A207" s="58">
        <v>670501</v>
      </c>
      <c r="B207" s="55" t="s">
        <v>323</v>
      </c>
      <c r="C207" s="56"/>
      <c r="D207" s="56"/>
      <c r="E207" s="56"/>
      <c r="F207" s="56"/>
      <c r="G207" s="56"/>
      <c r="H207" s="56"/>
      <c r="I207" s="56"/>
      <c r="J207" s="56"/>
      <c r="K207" s="56"/>
    </row>
    <row r="208" spans="1:11" s="54" customFormat="1" ht="15" customHeight="1">
      <c r="A208" s="58">
        <v>6750</v>
      </c>
      <c r="B208" s="55" t="s">
        <v>324</v>
      </c>
      <c r="C208" s="56">
        <v>639000</v>
      </c>
      <c r="D208" s="56"/>
      <c r="E208" s="56">
        <v>265000</v>
      </c>
      <c r="F208" s="56">
        <v>168000</v>
      </c>
      <c r="G208" s="56">
        <v>155000</v>
      </c>
      <c r="H208" s="56">
        <v>51000</v>
      </c>
      <c r="I208" s="56">
        <v>384000</v>
      </c>
      <c r="J208" s="56">
        <v>384000</v>
      </c>
      <c r="K208" s="56">
        <v>384000</v>
      </c>
    </row>
    <row r="209" spans="1:11" s="54" customFormat="1" ht="15" customHeight="1">
      <c r="A209" s="55"/>
      <c r="B209" s="55"/>
      <c r="C209" s="56"/>
      <c r="D209" s="56"/>
      <c r="E209" s="56"/>
      <c r="F209" s="56"/>
      <c r="G209" s="56"/>
      <c r="H209" s="56"/>
      <c r="I209" s="56"/>
      <c r="J209" s="57"/>
      <c r="K209" s="57"/>
    </row>
    <row r="210" spans="1:11" s="50" customFormat="1" ht="12">
      <c r="A210" s="48" t="s">
        <v>325</v>
      </c>
      <c r="B210" s="51" t="s">
        <v>326</v>
      </c>
      <c r="C210" s="49">
        <f>C211+C225</f>
        <v>1140000</v>
      </c>
      <c r="D210" s="49"/>
      <c r="E210" s="49">
        <f>E211+E225</f>
        <v>261000</v>
      </c>
      <c r="F210" s="49">
        <f>F211+F225</f>
        <v>304000</v>
      </c>
      <c r="G210" s="49">
        <f>G211+G225</f>
        <v>301000</v>
      </c>
      <c r="H210" s="49">
        <f>H211+H225</f>
        <v>274000</v>
      </c>
      <c r="I210" s="49">
        <f>I227</f>
        <v>1140000</v>
      </c>
      <c r="J210" s="49">
        <f>J227</f>
        <v>1083000</v>
      </c>
      <c r="K210" s="49">
        <f>K227</f>
        <v>1083000</v>
      </c>
    </row>
    <row r="211" spans="1:11" s="54" customFormat="1" ht="12">
      <c r="A211" s="51" t="s">
        <v>178</v>
      </c>
      <c r="B211" s="51" t="s">
        <v>179</v>
      </c>
      <c r="C211" s="52">
        <f>C212+C222</f>
        <v>1210000</v>
      </c>
      <c r="D211" s="52"/>
      <c r="E211" s="52">
        <f t="shared" ref="E211:K211" si="31">E212+E222</f>
        <v>261000</v>
      </c>
      <c r="F211" s="52">
        <f t="shared" si="31"/>
        <v>304000</v>
      </c>
      <c r="G211" s="52">
        <f t="shared" si="31"/>
        <v>371000</v>
      </c>
      <c r="H211" s="52">
        <f t="shared" si="31"/>
        <v>274000</v>
      </c>
      <c r="I211" s="52">
        <f t="shared" si="31"/>
        <v>1087000</v>
      </c>
      <c r="J211" s="52">
        <f t="shared" si="31"/>
        <v>1087000</v>
      </c>
      <c r="K211" s="52">
        <f t="shared" si="31"/>
        <v>1087000</v>
      </c>
    </row>
    <row r="212" spans="1:11" s="54" customFormat="1" ht="15" customHeight="1">
      <c r="A212" s="51" t="s">
        <v>180</v>
      </c>
      <c r="B212" s="51" t="s">
        <v>181</v>
      </c>
      <c r="C212" s="52">
        <f>C213+C215</f>
        <v>820000</v>
      </c>
      <c r="D212" s="52"/>
      <c r="E212" s="52">
        <f t="shared" ref="E212:K212" si="32">E213+E215</f>
        <v>176000</v>
      </c>
      <c r="F212" s="52">
        <f t="shared" si="32"/>
        <v>179000</v>
      </c>
      <c r="G212" s="52">
        <f t="shared" si="32"/>
        <v>286000</v>
      </c>
      <c r="H212" s="52">
        <f t="shared" si="32"/>
        <v>179000</v>
      </c>
      <c r="I212" s="52">
        <f t="shared" si="32"/>
        <v>717000</v>
      </c>
      <c r="J212" s="52">
        <f t="shared" si="32"/>
        <v>717000</v>
      </c>
      <c r="K212" s="52">
        <f t="shared" si="32"/>
        <v>717000</v>
      </c>
    </row>
    <row r="213" spans="1:11" s="54" customFormat="1" ht="15" customHeight="1">
      <c r="A213" s="55" t="s">
        <v>182</v>
      </c>
      <c r="B213" s="55" t="s">
        <v>183</v>
      </c>
      <c r="C213" s="52">
        <f>C214</f>
        <v>800000</v>
      </c>
      <c r="D213" s="52"/>
      <c r="E213" s="52">
        <f t="shared" ref="E213:K213" si="33">E214</f>
        <v>172000</v>
      </c>
      <c r="F213" s="52">
        <f t="shared" si="33"/>
        <v>175000</v>
      </c>
      <c r="G213" s="52">
        <f t="shared" si="33"/>
        <v>278000</v>
      </c>
      <c r="H213" s="52">
        <f t="shared" si="33"/>
        <v>175000</v>
      </c>
      <c r="I213" s="52">
        <f t="shared" si="33"/>
        <v>697000</v>
      </c>
      <c r="J213" s="52">
        <f t="shared" si="33"/>
        <v>697000</v>
      </c>
      <c r="K213" s="52">
        <f t="shared" si="33"/>
        <v>697000</v>
      </c>
    </row>
    <row r="214" spans="1:11" s="54" customFormat="1" ht="15" customHeight="1">
      <c r="A214" s="55" t="s">
        <v>184</v>
      </c>
      <c r="B214" s="55" t="s">
        <v>185</v>
      </c>
      <c r="C214" s="56">
        <v>800000</v>
      </c>
      <c r="D214" s="56"/>
      <c r="E214" s="56">
        <v>172000</v>
      </c>
      <c r="F214" s="56">
        <v>175000</v>
      </c>
      <c r="G214" s="56">
        <v>278000</v>
      </c>
      <c r="H214" s="56">
        <v>175000</v>
      </c>
      <c r="I214" s="56">
        <v>697000</v>
      </c>
      <c r="J214" s="57">
        <v>697000</v>
      </c>
      <c r="K214" s="57">
        <v>697000</v>
      </c>
    </row>
    <row r="215" spans="1:11" s="54" customFormat="1" ht="15" customHeight="1">
      <c r="A215" s="55" t="s">
        <v>188</v>
      </c>
      <c r="B215" s="55" t="s">
        <v>189</v>
      </c>
      <c r="C215" s="56">
        <f>C216+C217+C218+C219+C220+C221</f>
        <v>20000</v>
      </c>
      <c r="D215" s="56"/>
      <c r="E215" s="56">
        <f>E216+E217+E218+E219+E220+E221</f>
        <v>4000</v>
      </c>
      <c r="F215" s="56">
        <f>F216+F217+F218+F219+F220+F221</f>
        <v>4000</v>
      </c>
      <c r="G215" s="56">
        <f>G216+G217+G218+G219+G220+G221</f>
        <v>8000</v>
      </c>
      <c r="H215" s="56">
        <f>H216+H217+H218+H219+H220+H221</f>
        <v>4000</v>
      </c>
      <c r="I215" s="56">
        <f>C215</f>
        <v>20000</v>
      </c>
      <c r="J215" s="57">
        <f>I215</f>
        <v>20000</v>
      </c>
      <c r="K215" s="57">
        <f>J215</f>
        <v>20000</v>
      </c>
    </row>
    <row r="216" spans="1:11" s="54" customFormat="1" ht="15" customHeight="1">
      <c r="A216" s="55" t="s">
        <v>190</v>
      </c>
      <c r="B216" s="55" t="s">
        <v>191</v>
      </c>
      <c r="C216" s="56"/>
      <c r="D216" s="56"/>
      <c r="E216" s="56"/>
      <c r="F216" s="56"/>
      <c r="G216" s="56"/>
      <c r="H216" s="56"/>
      <c r="I216" s="56"/>
      <c r="J216" s="57"/>
      <c r="K216" s="57"/>
    </row>
    <row r="217" spans="1:11" s="54" customFormat="1" ht="15" customHeight="1">
      <c r="A217" s="55" t="s">
        <v>192</v>
      </c>
      <c r="B217" s="55" t="s">
        <v>193</v>
      </c>
      <c r="C217" s="56"/>
      <c r="D217" s="56"/>
      <c r="E217" s="56"/>
      <c r="F217" s="56"/>
      <c r="G217" s="56"/>
      <c r="H217" s="56"/>
      <c r="I217" s="56"/>
      <c r="J217" s="57"/>
      <c r="K217" s="57"/>
    </row>
    <row r="218" spans="1:11" s="54" customFormat="1" ht="15" customHeight="1">
      <c r="A218" s="55" t="s">
        <v>194</v>
      </c>
      <c r="B218" s="55" t="s">
        <v>327</v>
      </c>
      <c r="C218" s="56"/>
      <c r="D218" s="56"/>
      <c r="E218" s="56"/>
      <c r="F218" s="56"/>
      <c r="G218" s="56"/>
      <c r="H218" s="56"/>
      <c r="I218" s="56"/>
      <c r="J218" s="57"/>
      <c r="K218" s="57"/>
    </row>
    <row r="219" spans="1:11" s="54" customFormat="1" ht="23.25" customHeight="1">
      <c r="A219" s="55" t="s">
        <v>196</v>
      </c>
      <c r="B219" s="55" t="s">
        <v>197</v>
      </c>
      <c r="C219" s="56"/>
      <c r="D219" s="56"/>
      <c r="E219" s="56"/>
      <c r="F219" s="56"/>
      <c r="G219" s="56"/>
      <c r="H219" s="56"/>
      <c r="I219" s="56"/>
      <c r="J219" s="57"/>
      <c r="K219" s="57"/>
    </row>
    <row r="220" spans="1:11" s="54" customFormat="1" ht="24">
      <c r="A220" s="55" t="s">
        <v>198</v>
      </c>
      <c r="B220" s="55" t="s">
        <v>199</v>
      </c>
      <c r="C220" s="56"/>
      <c r="D220" s="56"/>
      <c r="E220" s="56"/>
      <c r="F220" s="56"/>
      <c r="G220" s="56"/>
      <c r="H220" s="56"/>
      <c r="I220" s="56"/>
      <c r="J220" s="57"/>
      <c r="K220" s="57"/>
    </row>
    <row r="221" spans="1:11" s="54" customFormat="1" ht="12">
      <c r="A221" s="55">
        <v>100307</v>
      </c>
      <c r="B221" s="55" t="s">
        <v>252</v>
      </c>
      <c r="C221" s="56">
        <v>20000</v>
      </c>
      <c r="D221" s="56"/>
      <c r="E221" s="56">
        <v>4000</v>
      </c>
      <c r="F221" s="56">
        <v>4000</v>
      </c>
      <c r="G221" s="56">
        <v>8000</v>
      </c>
      <c r="H221" s="56">
        <v>4000</v>
      </c>
      <c r="I221" s="56">
        <f>C221</f>
        <v>20000</v>
      </c>
      <c r="J221" s="57">
        <f>I221</f>
        <v>20000</v>
      </c>
      <c r="K221" s="57">
        <f>J221</f>
        <v>20000</v>
      </c>
    </row>
    <row r="222" spans="1:11" s="54" customFormat="1" ht="15" customHeight="1">
      <c r="A222" s="51" t="s">
        <v>278</v>
      </c>
      <c r="B222" s="51" t="s">
        <v>279</v>
      </c>
      <c r="C222" s="52">
        <f>C223</f>
        <v>390000</v>
      </c>
      <c r="D222" s="52"/>
      <c r="E222" s="52">
        <f t="shared" ref="E222:K223" si="34">E223</f>
        <v>85000</v>
      </c>
      <c r="F222" s="52">
        <f t="shared" si="34"/>
        <v>125000</v>
      </c>
      <c r="G222" s="52">
        <f t="shared" si="34"/>
        <v>85000</v>
      </c>
      <c r="H222" s="52">
        <f t="shared" si="34"/>
        <v>95000</v>
      </c>
      <c r="I222" s="52">
        <f t="shared" si="34"/>
        <v>370000</v>
      </c>
      <c r="J222" s="52">
        <f t="shared" si="34"/>
        <v>370000</v>
      </c>
      <c r="K222" s="52">
        <f t="shared" si="34"/>
        <v>370000</v>
      </c>
    </row>
    <row r="223" spans="1:11" s="54" customFormat="1" ht="15" customHeight="1">
      <c r="A223" s="55" t="s">
        <v>280</v>
      </c>
      <c r="B223" s="55" t="s">
        <v>281</v>
      </c>
      <c r="C223" s="56">
        <f>C224</f>
        <v>390000</v>
      </c>
      <c r="D223" s="56"/>
      <c r="E223" s="56">
        <f t="shared" si="34"/>
        <v>85000</v>
      </c>
      <c r="F223" s="56">
        <f t="shared" si="34"/>
        <v>125000</v>
      </c>
      <c r="G223" s="56">
        <f t="shared" si="34"/>
        <v>85000</v>
      </c>
      <c r="H223" s="56">
        <f t="shared" si="34"/>
        <v>95000</v>
      </c>
      <c r="I223" s="56">
        <f t="shared" si="34"/>
        <v>370000</v>
      </c>
      <c r="J223" s="56">
        <f t="shared" si="34"/>
        <v>370000</v>
      </c>
      <c r="K223" s="56">
        <f t="shared" si="34"/>
        <v>370000</v>
      </c>
    </row>
    <row r="224" spans="1:11" s="54" customFormat="1" ht="15" customHeight="1">
      <c r="A224" s="55" t="s">
        <v>328</v>
      </c>
      <c r="B224" s="55" t="s">
        <v>329</v>
      </c>
      <c r="C224" s="56">
        <v>390000</v>
      </c>
      <c r="E224" s="56">
        <v>85000</v>
      </c>
      <c r="F224" s="56">
        <v>125000</v>
      </c>
      <c r="G224" s="56">
        <v>85000</v>
      </c>
      <c r="H224" s="56">
        <v>95000</v>
      </c>
      <c r="I224" s="56">
        <v>370000</v>
      </c>
      <c r="J224" s="57">
        <v>370000</v>
      </c>
      <c r="K224" s="57">
        <v>370000</v>
      </c>
    </row>
    <row r="225" spans="1:11" s="54" customFormat="1" ht="24" customHeight="1">
      <c r="A225" s="55">
        <v>850101</v>
      </c>
      <c r="B225" s="55" t="s">
        <v>376</v>
      </c>
      <c r="C225" s="56">
        <v>-70000</v>
      </c>
      <c r="E225" s="56"/>
      <c r="F225" s="56"/>
      <c r="G225" s="56">
        <v>-70000</v>
      </c>
      <c r="H225" s="56"/>
      <c r="I225" s="56"/>
      <c r="J225" s="57"/>
      <c r="K225" s="57"/>
    </row>
    <row r="226" spans="1:11" s="54" customFormat="1" ht="15" customHeight="1">
      <c r="A226" s="55"/>
      <c r="B226" s="55"/>
      <c r="C226" s="56"/>
      <c r="E226" s="56"/>
      <c r="F226" s="56"/>
      <c r="G226" s="56"/>
      <c r="H226" s="56"/>
      <c r="I226" s="56"/>
      <c r="J226" s="57"/>
      <c r="K226" s="57"/>
    </row>
    <row r="227" spans="1:11" s="54" customFormat="1" ht="15" customHeight="1">
      <c r="A227" s="51"/>
      <c r="B227" s="51" t="s">
        <v>330</v>
      </c>
      <c r="C227" s="52">
        <f>C228+C229</f>
        <v>1140000</v>
      </c>
      <c r="D227" s="52"/>
      <c r="E227" s="52">
        <f t="shared" ref="E227:K227" si="35">E228+E229</f>
        <v>261000</v>
      </c>
      <c r="F227" s="52">
        <f t="shared" si="35"/>
        <v>304000</v>
      </c>
      <c r="G227" s="52">
        <f t="shared" si="35"/>
        <v>301000</v>
      </c>
      <c r="H227" s="52">
        <f t="shared" si="35"/>
        <v>274000</v>
      </c>
      <c r="I227" s="52">
        <f t="shared" si="35"/>
        <v>1140000</v>
      </c>
      <c r="J227" s="52">
        <f t="shared" si="35"/>
        <v>1083000</v>
      </c>
      <c r="K227" s="52">
        <f t="shared" si="35"/>
        <v>1083000</v>
      </c>
    </row>
    <row r="228" spans="1:11" s="54" customFormat="1" ht="15" customHeight="1">
      <c r="A228" s="55">
        <v>680502</v>
      </c>
      <c r="B228" s="59" t="s">
        <v>331</v>
      </c>
      <c r="C228" s="56">
        <v>1114000</v>
      </c>
      <c r="D228" s="56"/>
      <c r="E228" s="56">
        <v>259000</v>
      </c>
      <c r="F228" s="56">
        <v>282000</v>
      </c>
      <c r="G228" s="56">
        <v>300000</v>
      </c>
      <c r="H228" s="56">
        <v>273000</v>
      </c>
      <c r="I228" s="56">
        <f>C228</f>
        <v>1114000</v>
      </c>
      <c r="J228" s="56">
        <v>1077000</v>
      </c>
      <c r="K228" s="56">
        <v>1077000</v>
      </c>
    </row>
    <row r="229" spans="1:11" s="54" customFormat="1" ht="15" customHeight="1">
      <c r="A229" s="55">
        <v>681501</v>
      </c>
      <c r="B229" s="59" t="s">
        <v>332</v>
      </c>
      <c r="C229" s="56">
        <v>26000</v>
      </c>
      <c r="D229" s="56"/>
      <c r="E229" s="56">
        <v>2000</v>
      </c>
      <c r="F229" s="56">
        <v>22000</v>
      </c>
      <c r="G229" s="56">
        <v>1000</v>
      </c>
      <c r="H229" s="56">
        <v>1000</v>
      </c>
      <c r="I229" s="56">
        <f>C229</f>
        <v>26000</v>
      </c>
      <c r="J229" s="61">
        <v>6000</v>
      </c>
      <c r="K229" s="56">
        <v>6000</v>
      </c>
    </row>
    <row r="230" spans="1:11" s="54" customFormat="1" ht="15" customHeight="1">
      <c r="A230" s="55"/>
      <c r="B230" s="59"/>
      <c r="C230" s="56"/>
      <c r="D230" s="56"/>
      <c r="E230" s="56"/>
      <c r="F230" s="56"/>
      <c r="G230" s="56"/>
      <c r="H230" s="56"/>
      <c r="I230" s="56"/>
      <c r="J230" s="52"/>
      <c r="K230" s="56"/>
    </row>
    <row r="231" spans="1:11" s="50" customFormat="1" ht="15" customHeight="1">
      <c r="A231" s="48" t="s">
        <v>333</v>
      </c>
      <c r="B231" s="48" t="s">
        <v>334</v>
      </c>
      <c r="C231" s="52">
        <f>C232+C260</f>
        <v>6187372</v>
      </c>
      <c r="D231" s="49"/>
      <c r="E231" s="52">
        <f t="shared" ref="E231:K231" si="36">E232+E260</f>
        <v>1673260</v>
      </c>
      <c r="F231" s="52">
        <f t="shared" si="36"/>
        <v>1515630</v>
      </c>
      <c r="G231" s="52">
        <f t="shared" si="36"/>
        <v>1235380</v>
      </c>
      <c r="H231" s="52">
        <f t="shared" si="36"/>
        <v>1763102</v>
      </c>
      <c r="I231" s="52">
        <f t="shared" si="36"/>
        <v>3314014</v>
      </c>
      <c r="J231" s="52">
        <f t="shared" si="36"/>
        <v>2943000</v>
      </c>
      <c r="K231" s="52">
        <f t="shared" si="36"/>
        <v>2745000</v>
      </c>
    </row>
    <row r="232" spans="1:11" s="54" customFormat="1" ht="15" customHeight="1">
      <c r="A232" s="51" t="s">
        <v>178</v>
      </c>
      <c r="B232" s="51" t="s">
        <v>179</v>
      </c>
      <c r="C232" s="52">
        <f>C233+C243</f>
        <v>3300372</v>
      </c>
      <c r="D232" s="52"/>
      <c r="E232" s="52">
        <f t="shared" ref="E232:K232" si="37">E233+E243</f>
        <v>902510</v>
      </c>
      <c r="F232" s="52">
        <f t="shared" si="37"/>
        <v>880164</v>
      </c>
      <c r="G232" s="52">
        <f t="shared" si="37"/>
        <v>733164</v>
      </c>
      <c r="H232" s="52">
        <f t="shared" si="37"/>
        <v>784534</v>
      </c>
      <c r="I232" s="52">
        <f t="shared" si="37"/>
        <v>3314014</v>
      </c>
      <c r="J232" s="52">
        <f t="shared" si="37"/>
        <v>2943000</v>
      </c>
      <c r="K232" s="52">
        <f t="shared" si="37"/>
        <v>2745000</v>
      </c>
    </row>
    <row r="233" spans="1:11" s="54" customFormat="1" ht="15" customHeight="1">
      <c r="A233" s="63">
        <v>10</v>
      </c>
      <c r="B233" s="51" t="s">
        <v>181</v>
      </c>
      <c r="C233" s="52">
        <f>C234+C236</f>
        <v>723000</v>
      </c>
      <c r="D233" s="52"/>
      <c r="E233" s="52">
        <f t="shared" ref="E233:K233" si="38">E234+E236</f>
        <v>141000</v>
      </c>
      <c r="F233" s="52">
        <f t="shared" si="38"/>
        <v>212000</v>
      </c>
      <c r="G233" s="52">
        <f t="shared" si="38"/>
        <v>169000</v>
      </c>
      <c r="H233" s="52">
        <f t="shared" si="38"/>
        <v>201000</v>
      </c>
      <c r="I233" s="52">
        <f t="shared" si="38"/>
        <v>703000</v>
      </c>
      <c r="J233" s="52">
        <f t="shared" si="38"/>
        <v>650000</v>
      </c>
      <c r="K233" s="52">
        <f t="shared" si="38"/>
        <v>650000</v>
      </c>
    </row>
    <row r="234" spans="1:11" s="54" customFormat="1" ht="15" customHeight="1">
      <c r="A234" s="62">
        <v>1001</v>
      </c>
      <c r="B234" s="55" t="s">
        <v>183</v>
      </c>
      <c r="C234" s="56">
        <f>C235</f>
        <v>703000</v>
      </c>
      <c r="D234" s="56"/>
      <c r="E234" s="56">
        <f t="shared" ref="E234:K234" si="39">E235</f>
        <v>136000</v>
      </c>
      <c r="F234" s="56">
        <f t="shared" si="39"/>
        <v>207000</v>
      </c>
      <c r="G234" s="56">
        <f t="shared" si="39"/>
        <v>164000</v>
      </c>
      <c r="H234" s="56">
        <f t="shared" si="39"/>
        <v>196000</v>
      </c>
      <c r="I234" s="56">
        <f t="shared" si="39"/>
        <v>703000</v>
      </c>
      <c r="J234" s="56">
        <f t="shared" si="39"/>
        <v>650000</v>
      </c>
      <c r="K234" s="56">
        <f t="shared" si="39"/>
        <v>650000</v>
      </c>
    </row>
    <row r="235" spans="1:11" s="54" customFormat="1" ht="15" customHeight="1">
      <c r="A235" s="58">
        <v>100101</v>
      </c>
      <c r="B235" s="55" t="s">
        <v>185</v>
      </c>
      <c r="C235" s="56">
        <v>703000</v>
      </c>
      <c r="D235" s="56"/>
      <c r="E235" s="56">
        <v>136000</v>
      </c>
      <c r="F235" s="56">
        <v>207000</v>
      </c>
      <c r="G235" s="56">
        <v>164000</v>
      </c>
      <c r="H235" s="56">
        <v>196000</v>
      </c>
      <c r="I235" s="56">
        <f>C235</f>
        <v>703000</v>
      </c>
      <c r="J235" s="56">
        <v>650000</v>
      </c>
      <c r="K235" s="56">
        <v>650000</v>
      </c>
    </row>
    <row r="236" spans="1:11" s="54" customFormat="1" ht="15" customHeight="1">
      <c r="A236" s="62">
        <v>1003</v>
      </c>
      <c r="B236" s="59" t="s">
        <v>189</v>
      </c>
      <c r="C236" s="56">
        <f>SUM(C237:C242)</f>
        <v>20000</v>
      </c>
      <c r="D236" s="56"/>
      <c r="E236" s="56">
        <f>SUM(E237:E242)</f>
        <v>5000</v>
      </c>
      <c r="F236" s="56">
        <f>SUM(F237:F242)</f>
        <v>5000</v>
      </c>
      <c r="G236" s="56">
        <f>SUM(G237:G242)</f>
        <v>5000</v>
      </c>
      <c r="H236" s="56">
        <f>SUM(H237:H242)</f>
        <v>5000</v>
      </c>
      <c r="I236" s="56">
        <f>SUM(I237:I241)</f>
        <v>0</v>
      </c>
      <c r="J236" s="56">
        <v>0</v>
      </c>
      <c r="K236" s="56">
        <f>SUM(K237:K241)</f>
        <v>0</v>
      </c>
    </row>
    <row r="237" spans="1:11" s="54" customFormat="1" ht="15" customHeight="1">
      <c r="A237" s="58">
        <v>100301</v>
      </c>
      <c r="B237" s="55" t="s">
        <v>191</v>
      </c>
      <c r="C237" s="56"/>
      <c r="D237" s="56"/>
      <c r="E237" s="56"/>
      <c r="F237" s="56"/>
      <c r="G237" s="56"/>
      <c r="H237" s="56"/>
      <c r="I237" s="56"/>
      <c r="J237" s="56"/>
      <c r="K237" s="56"/>
    </row>
    <row r="238" spans="1:11" s="54" customFormat="1" ht="15" customHeight="1">
      <c r="A238" s="58">
        <v>100302</v>
      </c>
      <c r="B238" s="55" t="s">
        <v>193</v>
      </c>
      <c r="C238" s="56"/>
      <c r="D238" s="56"/>
      <c r="E238" s="56"/>
      <c r="F238" s="56"/>
      <c r="G238" s="56"/>
      <c r="H238" s="56"/>
      <c r="I238" s="56"/>
      <c r="J238" s="56"/>
      <c r="K238" s="56"/>
    </row>
    <row r="239" spans="1:11" s="54" customFormat="1" ht="18.75" customHeight="1">
      <c r="A239" s="58">
        <v>100303</v>
      </c>
      <c r="B239" s="55" t="s">
        <v>195</v>
      </c>
      <c r="C239" s="56"/>
      <c r="D239" s="56"/>
      <c r="E239" s="56"/>
      <c r="F239" s="56"/>
      <c r="G239" s="56"/>
      <c r="H239" s="56"/>
      <c r="I239" s="56"/>
      <c r="J239" s="56"/>
      <c r="K239" s="56"/>
    </row>
    <row r="240" spans="1:11" s="54" customFormat="1" ht="24.75" customHeight="1">
      <c r="A240" s="58">
        <v>100304</v>
      </c>
      <c r="B240" s="55" t="s">
        <v>197</v>
      </c>
      <c r="C240" s="56"/>
      <c r="D240" s="56"/>
      <c r="E240" s="56"/>
      <c r="F240" s="56"/>
      <c r="G240" s="56"/>
      <c r="H240" s="56"/>
      <c r="I240" s="56"/>
      <c r="J240" s="56"/>
      <c r="K240" s="56"/>
    </row>
    <row r="241" spans="1:11" s="54" customFormat="1" ht="21.75" customHeight="1">
      <c r="A241" s="58">
        <v>100306</v>
      </c>
      <c r="B241" s="55" t="s">
        <v>199</v>
      </c>
      <c r="C241" s="56"/>
      <c r="D241" s="56"/>
      <c r="E241" s="56"/>
      <c r="F241" s="56"/>
      <c r="G241" s="56"/>
      <c r="H241" s="56"/>
      <c r="I241" s="56"/>
      <c r="J241" s="56"/>
      <c r="K241" s="56"/>
    </row>
    <row r="242" spans="1:11" s="54" customFormat="1" ht="21.75" customHeight="1">
      <c r="A242" s="58">
        <v>1003707</v>
      </c>
      <c r="B242" s="55" t="s">
        <v>252</v>
      </c>
      <c r="C242" s="56">
        <v>20000</v>
      </c>
      <c r="D242" s="56"/>
      <c r="E242" s="56">
        <v>5000</v>
      </c>
      <c r="F242" s="56">
        <v>5000</v>
      </c>
      <c r="G242" s="56">
        <v>5000</v>
      </c>
      <c r="H242" s="56">
        <v>5000</v>
      </c>
      <c r="I242" s="56">
        <v>0</v>
      </c>
      <c r="J242" s="56">
        <v>0</v>
      </c>
      <c r="K242" s="56">
        <v>0</v>
      </c>
    </row>
    <row r="243" spans="1:11" s="54" customFormat="1" ht="15" customHeight="1">
      <c r="A243" s="51" t="s">
        <v>201</v>
      </c>
      <c r="B243" s="51" t="s">
        <v>202</v>
      </c>
      <c r="C243" s="52">
        <f>C244+C251+C253+C257+C254+C255</f>
        <v>2577372</v>
      </c>
      <c r="D243" s="52"/>
      <c r="E243" s="52">
        <f t="shared" ref="E243:K243" si="40">E244+E251+E253+E257+E254+E255</f>
        <v>761510</v>
      </c>
      <c r="F243" s="52">
        <f t="shared" si="40"/>
        <v>668164</v>
      </c>
      <c r="G243" s="52">
        <f t="shared" si="40"/>
        <v>564164</v>
      </c>
      <c r="H243" s="52">
        <f t="shared" si="40"/>
        <v>583534</v>
      </c>
      <c r="I243" s="52">
        <f t="shared" si="40"/>
        <v>2611014</v>
      </c>
      <c r="J243" s="52">
        <f t="shared" si="40"/>
        <v>2293000</v>
      </c>
      <c r="K243" s="52">
        <f t="shared" si="40"/>
        <v>2095000</v>
      </c>
    </row>
    <row r="244" spans="1:11" s="54" customFormat="1" ht="15" customHeight="1">
      <c r="A244" s="55" t="s">
        <v>203</v>
      </c>
      <c r="B244" s="55" t="s">
        <v>204</v>
      </c>
      <c r="C244" s="52">
        <f>SUM(C245:C250)</f>
        <v>1808372</v>
      </c>
      <c r="D244" s="52"/>
      <c r="E244" s="52">
        <f t="shared" ref="E244:K244" si="41">SUM(E245:E250)</f>
        <v>506510</v>
      </c>
      <c r="F244" s="52">
        <f t="shared" si="41"/>
        <v>414164</v>
      </c>
      <c r="G244" s="52">
        <f t="shared" si="41"/>
        <v>384164</v>
      </c>
      <c r="H244" s="52">
        <f t="shared" si="41"/>
        <v>503534</v>
      </c>
      <c r="I244" s="52">
        <f t="shared" si="41"/>
        <v>2111014</v>
      </c>
      <c r="J244" s="52">
        <f t="shared" si="41"/>
        <v>1793000</v>
      </c>
      <c r="K244" s="52">
        <f t="shared" si="41"/>
        <v>1595000</v>
      </c>
    </row>
    <row r="245" spans="1:11" s="54" customFormat="1" ht="15" customHeight="1">
      <c r="A245" s="58">
        <v>200102</v>
      </c>
      <c r="B245" s="55" t="s">
        <v>335</v>
      </c>
      <c r="C245" s="56"/>
      <c r="D245" s="56"/>
      <c r="E245" s="56"/>
      <c r="F245" s="56"/>
      <c r="G245" s="56"/>
      <c r="H245" s="56"/>
      <c r="I245" s="56">
        <f>C245</f>
        <v>0</v>
      </c>
      <c r="J245" s="56">
        <f>D245</f>
        <v>0</v>
      </c>
      <c r="K245" s="56">
        <f>E245</f>
        <v>0</v>
      </c>
    </row>
    <row r="246" spans="1:11" s="54" customFormat="1" ht="15" customHeight="1">
      <c r="A246" s="55" t="s">
        <v>209</v>
      </c>
      <c r="B246" s="55" t="s">
        <v>210</v>
      </c>
      <c r="C246" s="56">
        <v>235000</v>
      </c>
      <c r="D246" s="56"/>
      <c r="E246" s="56">
        <v>82000</v>
      </c>
      <c r="F246" s="56">
        <v>111000</v>
      </c>
      <c r="G246" s="56">
        <v>21000</v>
      </c>
      <c r="H246" s="56">
        <v>21000</v>
      </c>
      <c r="I246" s="56">
        <v>180000</v>
      </c>
      <c r="J246" s="56">
        <v>180000</v>
      </c>
      <c r="K246" s="56">
        <v>180000</v>
      </c>
    </row>
    <row r="247" spans="1:11" s="54" customFormat="1" ht="15" customHeight="1">
      <c r="A247" s="58">
        <v>200104</v>
      </c>
      <c r="B247" s="55" t="s">
        <v>336</v>
      </c>
      <c r="C247" s="56">
        <v>22000</v>
      </c>
      <c r="D247" s="56"/>
      <c r="E247" s="56">
        <v>3000</v>
      </c>
      <c r="F247" s="56">
        <v>13000</v>
      </c>
      <c r="G247" s="56">
        <v>3000</v>
      </c>
      <c r="H247" s="56">
        <v>3000</v>
      </c>
      <c r="I247" s="56">
        <v>20000</v>
      </c>
      <c r="J247" s="56">
        <v>20000</v>
      </c>
      <c r="K247" s="56">
        <v>20000</v>
      </c>
    </row>
    <row r="248" spans="1:11" s="54" customFormat="1" ht="15" customHeight="1">
      <c r="A248" s="58">
        <v>200105</v>
      </c>
      <c r="B248" s="55" t="s">
        <v>212</v>
      </c>
      <c r="C248" s="56">
        <v>150000</v>
      </c>
      <c r="D248" s="56"/>
      <c r="E248" s="56">
        <v>30000</v>
      </c>
      <c r="F248" s="56">
        <v>40000</v>
      </c>
      <c r="G248" s="56">
        <v>40000</v>
      </c>
      <c r="H248" s="56">
        <v>40000</v>
      </c>
      <c r="I248" s="56">
        <f>C248</f>
        <v>150000</v>
      </c>
      <c r="J248" s="56">
        <f>C248</f>
        <v>150000</v>
      </c>
      <c r="K248" s="56">
        <f>C248</f>
        <v>150000</v>
      </c>
    </row>
    <row r="249" spans="1:11" s="54" customFormat="1" ht="15" customHeight="1">
      <c r="A249" s="58">
        <v>200106</v>
      </c>
      <c r="B249" s="55" t="s">
        <v>213</v>
      </c>
      <c r="C249" s="56">
        <v>20000</v>
      </c>
      <c r="D249" s="56"/>
      <c r="E249" s="56">
        <v>5000</v>
      </c>
      <c r="F249" s="56">
        <v>5000</v>
      </c>
      <c r="G249" s="56">
        <v>5000</v>
      </c>
      <c r="H249" s="56">
        <v>5000</v>
      </c>
      <c r="I249" s="56">
        <f>C249</f>
        <v>20000</v>
      </c>
      <c r="J249" s="56">
        <v>50000</v>
      </c>
      <c r="K249" s="56">
        <v>50000</v>
      </c>
    </row>
    <row r="250" spans="1:11" s="54" customFormat="1" ht="24.75" customHeight="1">
      <c r="A250" s="55" t="s">
        <v>217</v>
      </c>
      <c r="B250" s="55" t="s">
        <v>337</v>
      </c>
      <c r="C250" s="56">
        <v>1381372</v>
      </c>
      <c r="D250" s="56"/>
      <c r="E250" s="56">
        <v>386510</v>
      </c>
      <c r="F250" s="56">
        <v>245164</v>
      </c>
      <c r="G250" s="56">
        <v>315164</v>
      </c>
      <c r="H250" s="56">
        <v>434534</v>
      </c>
      <c r="I250" s="56">
        <v>1741014</v>
      </c>
      <c r="J250" s="56">
        <v>1393000</v>
      </c>
      <c r="K250" s="56">
        <v>1195000</v>
      </c>
    </row>
    <row r="251" spans="1:11" s="54" customFormat="1" ht="16.5" customHeight="1">
      <c r="A251" s="62">
        <v>2005</v>
      </c>
      <c r="B251" s="55" t="s">
        <v>222</v>
      </c>
      <c r="C251" s="56">
        <f>C252</f>
        <v>0</v>
      </c>
      <c r="D251" s="56"/>
      <c r="E251" s="56">
        <f t="shared" ref="E251:K251" si="42">E252</f>
        <v>0</v>
      </c>
      <c r="F251" s="56">
        <f t="shared" si="42"/>
        <v>0</v>
      </c>
      <c r="G251" s="56">
        <f t="shared" si="42"/>
        <v>0</v>
      </c>
      <c r="H251" s="56">
        <f t="shared" si="42"/>
        <v>0</v>
      </c>
      <c r="I251" s="56">
        <f t="shared" si="42"/>
        <v>0</v>
      </c>
      <c r="J251" s="56">
        <f t="shared" si="42"/>
        <v>0</v>
      </c>
      <c r="K251" s="56">
        <f t="shared" si="42"/>
        <v>0</v>
      </c>
    </row>
    <row r="252" spans="1:11" s="54" customFormat="1" ht="15" customHeight="1">
      <c r="A252" s="58">
        <v>200530</v>
      </c>
      <c r="B252" s="55" t="s">
        <v>224</v>
      </c>
      <c r="C252" s="56"/>
      <c r="D252" s="56"/>
      <c r="E252" s="56"/>
      <c r="F252" s="56"/>
      <c r="G252" s="56"/>
      <c r="H252" s="56"/>
      <c r="I252" s="56"/>
      <c r="J252" s="57"/>
      <c r="K252" s="57"/>
    </row>
    <row r="253" spans="1:11" s="54" customFormat="1" ht="15" customHeight="1">
      <c r="A253" s="62">
        <v>2014</v>
      </c>
      <c r="B253" s="55" t="s">
        <v>310</v>
      </c>
      <c r="C253" s="56"/>
      <c r="D253" s="56"/>
      <c r="E253" s="56"/>
      <c r="F253" s="56"/>
      <c r="G253" s="56"/>
      <c r="H253" s="56"/>
      <c r="I253" s="56"/>
      <c r="J253" s="56"/>
      <c r="K253" s="56"/>
    </row>
    <row r="254" spans="1:11" s="54" customFormat="1" ht="47.25" customHeight="1">
      <c r="A254" s="62">
        <v>2019</v>
      </c>
      <c r="B254" s="55" t="s">
        <v>338</v>
      </c>
      <c r="C254" s="56">
        <v>48000</v>
      </c>
      <c r="D254" s="56"/>
      <c r="E254" s="56">
        <v>0</v>
      </c>
      <c r="F254" s="56">
        <v>48000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</row>
    <row r="255" spans="1:11" s="54" customFormat="1" ht="47.25" customHeight="1">
      <c r="A255" s="62">
        <v>2024</v>
      </c>
      <c r="B255" s="55" t="s">
        <v>339</v>
      </c>
      <c r="C255" s="56">
        <v>0</v>
      </c>
      <c r="D255" s="56"/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</row>
    <row r="256" spans="1:11" s="54" customFormat="1" ht="47.25" customHeight="1">
      <c r="A256" s="62">
        <v>202402</v>
      </c>
      <c r="B256" s="55" t="s">
        <v>340</v>
      </c>
      <c r="C256" s="56">
        <v>0</v>
      </c>
      <c r="D256" s="56"/>
      <c r="E256" s="56">
        <v>0</v>
      </c>
      <c r="F256" s="56">
        <v>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</row>
    <row r="257" spans="1:11" s="54" customFormat="1" ht="15" customHeight="1">
      <c r="A257" s="62">
        <v>2030</v>
      </c>
      <c r="B257" s="55" t="s">
        <v>235</v>
      </c>
      <c r="C257" s="52">
        <f>C258+C259</f>
        <v>721000</v>
      </c>
      <c r="D257" s="52"/>
      <c r="E257" s="52">
        <f t="shared" ref="E257:K257" si="43">E258+E259</f>
        <v>255000</v>
      </c>
      <c r="F257" s="52">
        <f t="shared" si="43"/>
        <v>206000</v>
      </c>
      <c r="G257" s="52">
        <f t="shared" si="43"/>
        <v>180000</v>
      </c>
      <c r="H257" s="52">
        <f t="shared" si="43"/>
        <v>80000</v>
      </c>
      <c r="I257" s="52">
        <f t="shared" si="43"/>
        <v>500000</v>
      </c>
      <c r="J257" s="52">
        <f t="shared" si="43"/>
        <v>500000</v>
      </c>
      <c r="K257" s="52">
        <f t="shared" si="43"/>
        <v>500000</v>
      </c>
    </row>
    <row r="258" spans="1:11" s="54" customFormat="1" ht="15" customHeight="1">
      <c r="A258" s="58">
        <v>203003</v>
      </c>
      <c r="B258" s="55" t="s">
        <v>276</v>
      </c>
      <c r="C258" s="56"/>
      <c r="D258" s="56"/>
      <c r="E258" s="56"/>
      <c r="F258" s="56"/>
      <c r="G258" s="56"/>
      <c r="H258" s="56"/>
      <c r="I258" s="56"/>
      <c r="J258" s="56"/>
      <c r="K258" s="57"/>
    </row>
    <row r="259" spans="1:11" s="54" customFormat="1" ht="15" customHeight="1">
      <c r="A259" s="55" t="s">
        <v>305</v>
      </c>
      <c r="B259" s="55" t="s">
        <v>277</v>
      </c>
      <c r="C259" s="56">
        <v>721000</v>
      </c>
      <c r="D259" s="56"/>
      <c r="E259" s="56">
        <v>255000</v>
      </c>
      <c r="F259" s="56">
        <v>206000</v>
      </c>
      <c r="G259" s="56">
        <v>180000</v>
      </c>
      <c r="H259" s="56">
        <v>80000</v>
      </c>
      <c r="I259" s="56">
        <v>500000</v>
      </c>
      <c r="J259" s="57">
        <v>500000</v>
      </c>
      <c r="K259" s="57">
        <v>500000</v>
      </c>
    </row>
    <row r="260" spans="1:11" s="54" customFormat="1" ht="15" customHeight="1">
      <c r="A260" s="51" t="s">
        <v>238</v>
      </c>
      <c r="B260" s="51" t="s">
        <v>239</v>
      </c>
      <c r="C260" s="52">
        <f>C261</f>
        <v>2887000</v>
      </c>
      <c r="D260" s="52"/>
      <c r="E260" s="52">
        <f t="shared" ref="E260:H261" si="44">E261</f>
        <v>770750</v>
      </c>
      <c r="F260" s="52">
        <f t="shared" si="44"/>
        <v>635466</v>
      </c>
      <c r="G260" s="52">
        <f t="shared" si="44"/>
        <v>502216</v>
      </c>
      <c r="H260" s="52">
        <f t="shared" si="44"/>
        <v>978568</v>
      </c>
      <c r="I260" s="52">
        <v>0</v>
      </c>
      <c r="J260" s="53">
        <v>0</v>
      </c>
      <c r="K260" s="53">
        <f>J260</f>
        <v>0</v>
      </c>
    </row>
    <row r="261" spans="1:11" s="54" customFormat="1" ht="15" customHeight="1">
      <c r="A261" s="55" t="s">
        <v>240</v>
      </c>
      <c r="B261" s="55" t="s">
        <v>241</v>
      </c>
      <c r="C261" s="56">
        <f>C262</f>
        <v>2887000</v>
      </c>
      <c r="D261" s="56"/>
      <c r="E261" s="56">
        <f t="shared" si="44"/>
        <v>770750</v>
      </c>
      <c r="F261" s="56">
        <f t="shared" si="44"/>
        <v>635466</v>
      </c>
      <c r="G261" s="56">
        <f t="shared" si="44"/>
        <v>502216</v>
      </c>
      <c r="H261" s="56">
        <f t="shared" si="44"/>
        <v>978568</v>
      </c>
      <c r="I261" s="56">
        <v>0</v>
      </c>
      <c r="J261" s="57">
        <f>I261</f>
        <v>0</v>
      </c>
      <c r="K261" s="57">
        <f>J261</f>
        <v>0</v>
      </c>
    </row>
    <row r="262" spans="1:11" s="54" customFormat="1" ht="15" customHeight="1">
      <c r="A262" s="55" t="s">
        <v>242</v>
      </c>
      <c r="B262" s="55" t="s">
        <v>243</v>
      </c>
      <c r="C262" s="56">
        <f>C263+C264</f>
        <v>2887000</v>
      </c>
      <c r="D262" s="56"/>
      <c r="E262" s="56">
        <f t="shared" ref="E262:K262" si="45">E263+E264</f>
        <v>770750</v>
      </c>
      <c r="F262" s="56">
        <f t="shared" si="45"/>
        <v>635466</v>
      </c>
      <c r="G262" s="56">
        <f t="shared" si="45"/>
        <v>502216</v>
      </c>
      <c r="H262" s="56">
        <f t="shared" si="45"/>
        <v>978568</v>
      </c>
      <c r="I262" s="56">
        <f t="shared" si="45"/>
        <v>0</v>
      </c>
      <c r="J262" s="56">
        <f t="shared" si="45"/>
        <v>0</v>
      </c>
      <c r="K262" s="56">
        <f t="shared" si="45"/>
        <v>0</v>
      </c>
    </row>
    <row r="263" spans="1:11" s="54" customFormat="1" ht="15" customHeight="1">
      <c r="A263" s="55" t="s">
        <v>317</v>
      </c>
      <c r="B263" s="55" t="s">
        <v>244</v>
      </c>
      <c r="C263" s="56">
        <v>1440000</v>
      </c>
      <c r="D263" s="56"/>
      <c r="E263" s="56"/>
      <c r="F263" s="56">
        <v>495466</v>
      </c>
      <c r="G263" s="56">
        <v>344534</v>
      </c>
      <c r="H263" s="56">
        <v>600000</v>
      </c>
      <c r="I263" s="56">
        <v>0</v>
      </c>
      <c r="J263" s="57">
        <v>0</v>
      </c>
      <c r="K263" s="57">
        <f>J263</f>
        <v>0</v>
      </c>
    </row>
    <row r="264" spans="1:11" s="54" customFormat="1" ht="20.25" customHeight="1">
      <c r="A264" s="55" t="s">
        <v>247</v>
      </c>
      <c r="B264" s="55" t="s">
        <v>248</v>
      </c>
      <c r="C264" s="56">
        <v>1447000</v>
      </c>
      <c r="D264" s="56"/>
      <c r="E264" s="56">
        <v>770750</v>
      </c>
      <c r="F264" s="56">
        <v>140000</v>
      </c>
      <c r="G264" s="56">
        <v>157682</v>
      </c>
      <c r="H264" s="56">
        <v>378568</v>
      </c>
      <c r="I264" s="56">
        <v>0</v>
      </c>
      <c r="J264" s="57">
        <f>I264</f>
        <v>0</v>
      </c>
      <c r="K264" s="57">
        <f>J264</f>
        <v>0</v>
      </c>
    </row>
    <row r="265" spans="1:11" s="54" customFormat="1" ht="20.25" customHeight="1">
      <c r="A265" s="55"/>
      <c r="B265" s="59" t="s">
        <v>341</v>
      </c>
      <c r="C265" s="49">
        <f>C268+C269</f>
        <v>6187372</v>
      </c>
      <c r="D265" s="49"/>
      <c r="E265" s="49">
        <f t="shared" ref="E265:J265" si="46">E268+E269</f>
        <v>1673260</v>
      </c>
      <c r="F265" s="49">
        <f t="shared" si="46"/>
        <v>1515630</v>
      </c>
      <c r="G265" s="49">
        <f t="shared" si="46"/>
        <v>1235380</v>
      </c>
      <c r="H265" s="49">
        <f t="shared" si="46"/>
        <v>1763102</v>
      </c>
      <c r="I265" s="49">
        <f t="shared" si="46"/>
        <v>3363014</v>
      </c>
      <c r="J265" s="49">
        <f t="shared" si="46"/>
        <v>2943000</v>
      </c>
      <c r="K265" s="49">
        <f>M267</f>
        <v>0</v>
      </c>
    </row>
    <row r="266" spans="1:11" s="54" customFormat="1" ht="13.5" customHeight="1">
      <c r="A266" s="55">
        <v>700203</v>
      </c>
      <c r="B266" s="59" t="s">
        <v>342</v>
      </c>
      <c r="C266" s="56"/>
      <c r="D266" s="56"/>
      <c r="E266" s="56"/>
      <c r="F266" s="56"/>
      <c r="G266" s="56"/>
      <c r="H266" s="56"/>
      <c r="I266" s="56"/>
      <c r="J266" s="56"/>
      <c r="K266" s="56"/>
    </row>
    <row r="267" spans="1:11" s="54" customFormat="1" ht="15" customHeight="1">
      <c r="A267" s="55">
        <v>70020301</v>
      </c>
      <c r="B267" s="59" t="s">
        <v>343</v>
      </c>
      <c r="C267" s="56"/>
      <c r="D267" s="56"/>
      <c r="E267" s="56"/>
      <c r="F267" s="56"/>
      <c r="G267" s="56"/>
      <c r="H267" s="56"/>
      <c r="I267" s="56"/>
      <c r="J267" s="56"/>
      <c r="K267" s="56"/>
    </row>
    <row r="268" spans="1:11" s="54" customFormat="1" ht="15.75" customHeight="1">
      <c r="A268" s="55">
        <v>7006</v>
      </c>
      <c r="B268" s="59" t="s">
        <v>344</v>
      </c>
      <c r="C268" s="56">
        <v>790000</v>
      </c>
      <c r="D268" s="56"/>
      <c r="E268" s="56">
        <v>540000</v>
      </c>
      <c r="F268" s="56">
        <v>70000</v>
      </c>
      <c r="G268" s="56">
        <v>40000</v>
      </c>
      <c r="H268" s="56">
        <v>140000</v>
      </c>
      <c r="I268" s="56">
        <v>466000</v>
      </c>
      <c r="J268" s="56">
        <v>466000</v>
      </c>
      <c r="K268" s="56">
        <v>466000</v>
      </c>
    </row>
    <row r="269" spans="1:11" s="54" customFormat="1" ht="15.75" customHeight="1">
      <c r="A269" s="55">
        <v>7050</v>
      </c>
      <c r="B269" s="59" t="s">
        <v>345</v>
      </c>
      <c r="C269" s="56">
        <v>5397372</v>
      </c>
      <c r="D269" s="56"/>
      <c r="E269" s="56">
        <v>1133260</v>
      </c>
      <c r="F269" s="56">
        <v>1445630</v>
      </c>
      <c r="G269" s="56">
        <v>1195380</v>
      </c>
      <c r="H269" s="56">
        <v>1623102</v>
      </c>
      <c r="I269" s="56">
        <v>2897014</v>
      </c>
      <c r="J269" s="56">
        <v>2477000</v>
      </c>
      <c r="K269" s="56">
        <v>2279000</v>
      </c>
    </row>
    <row r="270" spans="1:11" s="54" customFormat="1" ht="17.25" customHeight="1">
      <c r="A270" s="55"/>
      <c r="B270" s="55"/>
      <c r="C270" s="56"/>
      <c r="D270" s="56"/>
      <c r="E270" s="56"/>
      <c r="F270" s="56"/>
      <c r="G270" s="56"/>
      <c r="H270" s="56"/>
      <c r="I270" s="56"/>
      <c r="J270" s="57"/>
      <c r="K270" s="57"/>
    </row>
    <row r="271" spans="1:11" s="50" customFormat="1" ht="15" customHeight="1">
      <c r="A271" s="48" t="s">
        <v>346</v>
      </c>
      <c r="B271" s="48" t="s">
        <v>347</v>
      </c>
      <c r="C271" s="49">
        <f>C272+C294+C299+C290</f>
        <v>7396000</v>
      </c>
      <c r="D271" s="49"/>
      <c r="E271" s="49">
        <f>E272+E292+E294+E299</f>
        <v>142000</v>
      </c>
      <c r="F271" s="49">
        <f>F272+F294+F299</f>
        <v>6721000</v>
      </c>
      <c r="G271" s="49">
        <f>G272+G294+G299+G290</f>
        <v>197000</v>
      </c>
      <c r="H271" s="49">
        <f>H272+H294+H299+H290</f>
        <v>336000</v>
      </c>
      <c r="I271" s="49">
        <v>0</v>
      </c>
      <c r="J271" s="45">
        <v>0</v>
      </c>
      <c r="K271" s="45">
        <f>J271</f>
        <v>0</v>
      </c>
    </row>
    <row r="272" spans="1:11" s="54" customFormat="1" ht="15" customHeight="1">
      <c r="A272" s="51" t="s">
        <v>178</v>
      </c>
      <c r="B272" s="51" t="s">
        <v>179</v>
      </c>
      <c r="C272" s="52">
        <f>C273+C283</f>
        <v>20000</v>
      </c>
      <c r="D272" s="52"/>
      <c r="E272" s="52">
        <f>E273+E283</f>
        <v>0</v>
      </c>
      <c r="F272" s="52">
        <f>F273+F283</f>
        <v>20000</v>
      </c>
      <c r="G272" s="52">
        <f>G273+G283</f>
        <v>0</v>
      </c>
      <c r="H272" s="52">
        <f>H273+H283</f>
        <v>0</v>
      </c>
      <c r="I272" s="52">
        <v>0</v>
      </c>
      <c r="J272" s="53">
        <v>0</v>
      </c>
      <c r="K272" s="53">
        <f>J272</f>
        <v>0</v>
      </c>
    </row>
    <row r="273" spans="1:11" s="54" customFormat="1" ht="15" customHeight="1">
      <c r="A273" s="51">
        <v>10</v>
      </c>
      <c r="B273" s="51" t="s">
        <v>181</v>
      </c>
      <c r="C273" s="52">
        <f>C274+C276</f>
        <v>0</v>
      </c>
      <c r="D273" s="52"/>
      <c r="E273" s="52">
        <f t="shared" ref="E273:K273" si="47">E274+E276</f>
        <v>0</v>
      </c>
      <c r="F273" s="52">
        <f t="shared" si="47"/>
        <v>0</v>
      </c>
      <c r="G273" s="52">
        <f t="shared" si="47"/>
        <v>0</v>
      </c>
      <c r="H273" s="52">
        <f t="shared" si="47"/>
        <v>0</v>
      </c>
      <c r="I273" s="52">
        <f t="shared" si="47"/>
        <v>0</v>
      </c>
      <c r="J273" s="52">
        <f t="shared" si="47"/>
        <v>0</v>
      </c>
      <c r="K273" s="52">
        <f t="shared" si="47"/>
        <v>0</v>
      </c>
    </row>
    <row r="274" spans="1:11" s="54" customFormat="1" ht="15" customHeight="1">
      <c r="A274" s="51">
        <v>1001</v>
      </c>
      <c r="B274" s="51" t="s">
        <v>348</v>
      </c>
      <c r="C274" s="61"/>
      <c r="D274" s="61"/>
      <c r="E274" s="61"/>
      <c r="F274" s="61"/>
      <c r="G274" s="61"/>
      <c r="H274" s="61"/>
      <c r="I274" s="52"/>
      <c r="J274" s="53"/>
      <c r="K274" s="53"/>
    </row>
    <row r="275" spans="1:11" s="54" customFormat="1" ht="15" customHeight="1">
      <c r="A275" s="59">
        <v>100101</v>
      </c>
      <c r="B275" s="59" t="s">
        <v>349</v>
      </c>
      <c r="C275" s="61"/>
      <c r="D275" s="61"/>
      <c r="E275" s="61"/>
      <c r="F275" s="61"/>
      <c r="G275" s="61"/>
      <c r="H275" s="61"/>
      <c r="I275" s="52"/>
      <c r="J275" s="53"/>
      <c r="K275" s="53"/>
    </row>
    <row r="276" spans="1:11" s="54" customFormat="1" ht="15" customHeight="1">
      <c r="A276" s="51">
        <v>1003</v>
      </c>
      <c r="B276" s="51" t="s">
        <v>350</v>
      </c>
      <c r="C276" s="61"/>
      <c r="D276" s="61"/>
      <c r="E276" s="61"/>
      <c r="F276" s="61"/>
      <c r="G276" s="61"/>
      <c r="H276" s="61"/>
      <c r="I276" s="52"/>
      <c r="J276" s="53"/>
      <c r="K276" s="53"/>
    </row>
    <row r="277" spans="1:11" s="54" customFormat="1" ht="15" customHeight="1">
      <c r="A277" s="59">
        <v>100301</v>
      </c>
      <c r="B277" s="59" t="s">
        <v>351</v>
      </c>
      <c r="C277" s="61"/>
      <c r="D277" s="61"/>
      <c r="E277" s="61"/>
      <c r="F277" s="61"/>
      <c r="G277" s="61"/>
      <c r="H277" s="61"/>
      <c r="I277" s="52"/>
      <c r="J277" s="53"/>
      <c r="K277" s="53"/>
    </row>
    <row r="278" spans="1:11" s="54" customFormat="1" ht="15" customHeight="1">
      <c r="A278" s="59">
        <v>100302</v>
      </c>
      <c r="B278" s="59" t="s">
        <v>352</v>
      </c>
      <c r="C278" s="61"/>
      <c r="D278" s="61"/>
      <c r="E278" s="61"/>
      <c r="F278" s="61"/>
      <c r="G278" s="61"/>
      <c r="H278" s="61"/>
      <c r="I278" s="52"/>
      <c r="J278" s="53"/>
      <c r="K278" s="53"/>
    </row>
    <row r="279" spans="1:11" s="54" customFormat="1" ht="15" customHeight="1">
      <c r="A279" s="59">
        <v>100303</v>
      </c>
      <c r="B279" s="59" t="s">
        <v>353</v>
      </c>
      <c r="C279" s="61"/>
      <c r="D279" s="61"/>
      <c r="E279" s="61"/>
      <c r="F279" s="61"/>
      <c r="G279" s="61"/>
      <c r="H279" s="61"/>
      <c r="I279" s="52"/>
      <c r="J279" s="53"/>
      <c r="K279" s="53"/>
    </row>
    <row r="280" spans="1:11" s="54" customFormat="1" ht="15" customHeight="1">
      <c r="A280" s="59">
        <v>100304</v>
      </c>
      <c r="B280" s="59" t="s">
        <v>354</v>
      </c>
      <c r="C280" s="61"/>
      <c r="D280" s="61"/>
      <c r="E280" s="61"/>
      <c r="F280" s="61"/>
      <c r="G280" s="61"/>
      <c r="H280" s="61"/>
      <c r="I280" s="52"/>
      <c r="J280" s="53"/>
      <c r="K280" s="53"/>
    </row>
    <row r="281" spans="1:11" s="54" customFormat="1" ht="15" customHeight="1">
      <c r="A281" s="59">
        <v>100306</v>
      </c>
      <c r="B281" s="59" t="s">
        <v>355</v>
      </c>
      <c r="C281" s="61"/>
      <c r="D281" s="61"/>
      <c r="E281" s="61"/>
      <c r="F281" s="61"/>
      <c r="G281" s="61"/>
      <c r="H281" s="61"/>
      <c r="I281" s="52"/>
      <c r="J281" s="53"/>
      <c r="K281" s="53"/>
    </row>
    <row r="282" spans="1:11" s="54" customFormat="1" ht="15" customHeight="1">
      <c r="A282" s="59">
        <v>100307</v>
      </c>
      <c r="B282" s="59" t="s">
        <v>252</v>
      </c>
      <c r="C282" s="61"/>
      <c r="D282" s="61"/>
      <c r="E282" s="61"/>
      <c r="F282" s="61"/>
      <c r="G282" s="61"/>
      <c r="H282" s="61"/>
      <c r="I282" s="52"/>
      <c r="J282" s="53"/>
      <c r="K282" s="53"/>
    </row>
    <row r="283" spans="1:11" s="54" customFormat="1" ht="15" customHeight="1">
      <c r="A283" s="51" t="s">
        <v>201</v>
      </c>
      <c r="B283" s="51" t="s">
        <v>202</v>
      </c>
      <c r="C283" s="52">
        <f>C284+C286+C287</f>
        <v>20000</v>
      </c>
      <c r="D283" s="52"/>
      <c r="E283" s="52">
        <f>E284+E286+E287</f>
        <v>0</v>
      </c>
      <c r="F283" s="52">
        <f>F284+F286+F287</f>
        <v>20000</v>
      </c>
      <c r="G283" s="52">
        <f>G284+G286+G287</f>
        <v>0</v>
      </c>
      <c r="H283" s="52">
        <f>H284+H286+H287</f>
        <v>0</v>
      </c>
      <c r="I283" s="52">
        <v>0</v>
      </c>
      <c r="J283" s="53">
        <f t="shared" ref="J283:K285" si="48">I283</f>
        <v>0</v>
      </c>
      <c r="K283" s="53">
        <f t="shared" si="48"/>
        <v>0</v>
      </c>
    </row>
    <row r="284" spans="1:11" s="54" customFormat="1" ht="12">
      <c r="A284" s="55" t="s">
        <v>203</v>
      </c>
      <c r="B284" s="55" t="s">
        <v>204</v>
      </c>
      <c r="C284" s="56">
        <f>C285</f>
        <v>0</v>
      </c>
      <c r="D284" s="56"/>
      <c r="E284" s="56">
        <f>E285</f>
        <v>0</v>
      </c>
      <c r="F284" s="56">
        <f>F285</f>
        <v>0</v>
      </c>
      <c r="G284" s="56">
        <f>G285</f>
        <v>0</v>
      </c>
      <c r="H284" s="56">
        <f>H285</f>
        <v>0</v>
      </c>
      <c r="I284" s="56">
        <f>C284</f>
        <v>0</v>
      </c>
      <c r="J284" s="57">
        <f t="shared" si="48"/>
        <v>0</v>
      </c>
      <c r="K284" s="57">
        <f t="shared" si="48"/>
        <v>0</v>
      </c>
    </row>
    <row r="285" spans="1:11" s="54" customFormat="1" ht="21.75" customHeight="1">
      <c r="A285" s="55" t="s">
        <v>217</v>
      </c>
      <c r="B285" s="55" t="s">
        <v>218</v>
      </c>
      <c r="C285" s="56"/>
      <c r="D285" s="56"/>
      <c r="E285" s="56"/>
      <c r="F285" s="56"/>
      <c r="G285" s="56"/>
      <c r="H285" s="56"/>
      <c r="I285" s="56">
        <f>C285</f>
        <v>0</v>
      </c>
      <c r="J285" s="57">
        <f t="shared" si="48"/>
        <v>0</v>
      </c>
      <c r="K285" s="57">
        <f t="shared" si="48"/>
        <v>0</v>
      </c>
    </row>
    <row r="286" spans="1:11" s="54" customFormat="1" ht="15" customHeight="1">
      <c r="A286" s="55">
        <v>2002</v>
      </c>
      <c r="B286" s="55" t="s">
        <v>220</v>
      </c>
      <c r="C286" s="56">
        <v>20000</v>
      </c>
      <c r="D286" s="56"/>
      <c r="E286" s="56">
        <v>0</v>
      </c>
      <c r="F286" s="56">
        <v>20000</v>
      </c>
      <c r="G286" s="56">
        <v>0</v>
      </c>
      <c r="H286" s="56">
        <v>0</v>
      </c>
      <c r="I286" s="56">
        <v>0</v>
      </c>
      <c r="J286" s="57">
        <v>0</v>
      </c>
      <c r="K286" s="57">
        <f>J286</f>
        <v>0</v>
      </c>
    </row>
    <row r="287" spans="1:11" s="54" customFormat="1" ht="15" customHeight="1">
      <c r="A287" s="55" t="s">
        <v>234</v>
      </c>
      <c r="B287" s="55" t="s">
        <v>235</v>
      </c>
      <c r="C287" s="56">
        <f>C288</f>
        <v>0</v>
      </c>
      <c r="D287" s="56"/>
      <c r="E287" s="56">
        <f>E288</f>
        <v>0</v>
      </c>
      <c r="F287" s="56">
        <f>F288</f>
        <v>0</v>
      </c>
      <c r="G287" s="56">
        <f>G288</f>
        <v>0</v>
      </c>
      <c r="H287" s="56">
        <f>H288</f>
        <v>0</v>
      </c>
      <c r="I287" s="56">
        <v>0</v>
      </c>
      <c r="J287" s="57">
        <f>I287</f>
        <v>0</v>
      </c>
      <c r="K287" s="57">
        <f>J287</f>
        <v>0</v>
      </c>
    </row>
    <row r="288" spans="1:11" s="54" customFormat="1" ht="15" customHeight="1">
      <c r="A288" s="55" t="s">
        <v>305</v>
      </c>
      <c r="B288" s="55" t="s">
        <v>277</v>
      </c>
      <c r="C288" s="56">
        <v>0</v>
      </c>
      <c r="D288" s="56"/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7">
        <v>0</v>
      </c>
      <c r="K288" s="57">
        <f>J288</f>
        <v>0</v>
      </c>
    </row>
    <row r="289" spans="1:11" s="54" customFormat="1" ht="15" customHeight="1">
      <c r="A289" s="55">
        <v>840303</v>
      </c>
      <c r="B289" s="55" t="s">
        <v>356</v>
      </c>
      <c r="C289" s="56"/>
      <c r="D289" s="56"/>
      <c r="E289" s="56"/>
      <c r="F289" s="56"/>
      <c r="G289" s="56"/>
      <c r="H289" s="56"/>
      <c r="I289" s="56"/>
      <c r="J289" s="57"/>
      <c r="K289" s="57"/>
    </row>
    <row r="290" spans="1:11" s="54" customFormat="1" ht="15" customHeight="1">
      <c r="A290" s="55">
        <v>5801</v>
      </c>
      <c r="B290" s="55" t="s">
        <v>313</v>
      </c>
      <c r="C290" s="56">
        <v>0</v>
      </c>
      <c r="D290" s="56"/>
      <c r="E290" s="56">
        <f>E291+E292</f>
        <v>0</v>
      </c>
      <c r="F290" s="56">
        <f>F291+F292</f>
        <v>0</v>
      </c>
      <c r="G290" s="56">
        <f>G291+G292</f>
        <v>0</v>
      </c>
      <c r="H290" s="56">
        <v>0</v>
      </c>
      <c r="I290" s="56">
        <v>0</v>
      </c>
      <c r="J290" s="57">
        <v>0</v>
      </c>
      <c r="K290" s="57">
        <v>0</v>
      </c>
    </row>
    <row r="291" spans="1:11" s="54" customFormat="1" ht="15" customHeight="1">
      <c r="A291" s="55">
        <v>580101</v>
      </c>
      <c r="B291" s="55" t="s">
        <v>314</v>
      </c>
      <c r="C291" s="56"/>
      <c r="D291" s="56"/>
      <c r="E291" s="56"/>
      <c r="F291" s="56"/>
      <c r="G291" s="56"/>
      <c r="H291" s="56"/>
      <c r="I291" s="56"/>
      <c r="J291" s="57"/>
      <c r="K291" s="56"/>
    </row>
    <row r="292" spans="1:11" s="54" customFormat="1" ht="15" customHeight="1">
      <c r="A292" s="55">
        <v>580102</v>
      </c>
      <c r="B292" s="55" t="s">
        <v>357</v>
      </c>
      <c r="C292" s="56"/>
      <c r="D292" s="56"/>
      <c r="E292" s="56"/>
      <c r="F292" s="56"/>
      <c r="G292" s="56"/>
      <c r="H292" s="56"/>
      <c r="I292" s="56"/>
      <c r="J292" s="57"/>
      <c r="K292" s="57"/>
    </row>
    <row r="293" spans="1:11" s="54" customFormat="1" ht="15" customHeight="1">
      <c r="A293" s="55">
        <v>580103</v>
      </c>
      <c r="B293" s="55" t="s">
        <v>316</v>
      </c>
      <c r="C293" s="56"/>
      <c r="D293" s="56"/>
      <c r="E293" s="56"/>
      <c r="F293" s="56"/>
      <c r="G293" s="56"/>
      <c r="H293" s="56"/>
      <c r="I293" s="56"/>
      <c r="J293" s="57"/>
      <c r="K293" s="57"/>
    </row>
    <row r="294" spans="1:11" s="54" customFormat="1" ht="15" customHeight="1">
      <c r="A294" s="51" t="s">
        <v>238</v>
      </c>
      <c r="B294" s="51" t="s">
        <v>239</v>
      </c>
      <c r="C294" s="56">
        <f>C295</f>
        <v>1377000</v>
      </c>
      <c r="D294" s="52"/>
      <c r="E294" s="52">
        <f t="shared" ref="E294:H295" si="49">E295</f>
        <v>142000</v>
      </c>
      <c r="F294" s="52">
        <f t="shared" si="49"/>
        <v>955000</v>
      </c>
      <c r="G294" s="52">
        <f t="shared" si="49"/>
        <v>180000</v>
      </c>
      <c r="H294" s="52">
        <f t="shared" si="49"/>
        <v>100000</v>
      </c>
      <c r="I294" s="52">
        <v>0</v>
      </c>
      <c r="J294" s="53">
        <f t="shared" ref="J294:K297" si="50">I294</f>
        <v>0</v>
      </c>
      <c r="K294" s="53">
        <f t="shared" si="50"/>
        <v>0</v>
      </c>
    </row>
    <row r="295" spans="1:11" s="54" customFormat="1" ht="15" customHeight="1">
      <c r="A295" s="55" t="s">
        <v>240</v>
      </c>
      <c r="B295" s="55" t="s">
        <v>241</v>
      </c>
      <c r="C295" s="56">
        <f>C296</f>
        <v>1377000</v>
      </c>
      <c r="D295" s="56"/>
      <c r="E295" s="56">
        <f t="shared" si="49"/>
        <v>142000</v>
      </c>
      <c r="F295" s="56">
        <f t="shared" si="49"/>
        <v>955000</v>
      </c>
      <c r="G295" s="56">
        <f t="shared" si="49"/>
        <v>180000</v>
      </c>
      <c r="H295" s="56">
        <f t="shared" si="49"/>
        <v>100000</v>
      </c>
      <c r="I295" s="56">
        <v>0</v>
      </c>
      <c r="J295" s="57">
        <f t="shared" si="50"/>
        <v>0</v>
      </c>
      <c r="K295" s="57">
        <f t="shared" si="50"/>
        <v>0</v>
      </c>
    </row>
    <row r="296" spans="1:11" s="54" customFormat="1" ht="15" customHeight="1">
      <c r="A296" s="55" t="s">
        <v>242</v>
      </c>
      <c r="B296" s="55" t="s">
        <v>243</v>
      </c>
      <c r="C296" s="56">
        <f>C297+C298</f>
        <v>1377000</v>
      </c>
      <c r="D296" s="56"/>
      <c r="E296" s="56">
        <f>E297+E298</f>
        <v>142000</v>
      </c>
      <c r="F296" s="56">
        <f>F297+F298</f>
        <v>955000</v>
      </c>
      <c r="G296" s="56">
        <f t="shared" ref="G296:H296" si="51">G297+G298</f>
        <v>180000</v>
      </c>
      <c r="H296" s="56">
        <f t="shared" si="51"/>
        <v>100000</v>
      </c>
      <c r="I296" s="56">
        <v>0</v>
      </c>
      <c r="J296" s="57">
        <f t="shared" si="50"/>
        <v>0</v>
      </c>
      <c r="K296" s="57">
        <f t="shared" si="50"/>
        <v>0</v>
      </c>
    </row>
    <row r="297" spans="1:11" s="54" customFormat="1" ht="15" customHeight="1">
      <c r="A297" s="55" t="s">
        <v>317</v>
      </c>
      <c r="B297" s="55" t="s">
        <v>244</v>
      </c>
      <c r="C297" s="56">
        <v>1046000</v>
      </c>
      <c r="D297" s="56"/>
      <c r="E297" s="56">
        <v>0</v>
      </c>
      <c r="F297" s="56">
        <v>946000</v>
      </c>
      <c r="G297" s="56">
        <v>0</v>
      </c>
      <c r="H297" s="56">
        <v>100000</v>
      </c>
      <c r="I297" s="56">
        <v>0</v>
      </c>
      <c r="J297" s="57">
        <f t="shared" si="50"/>
        <v>0</v>
      </c>
      <c r="K297" s="57">
        <f t="shared" si="50"/>
        <v>0</v>
      </c>
    </row>
    <row r="298" spans="1:11" s="54" customFormat="1" ht="15" customHeight="1">
      <c r="A298" s="55" t="s">
        <v>247</v>
      </c>
      <c r="B298" s="55" t="s">
        <v>248</v>
      </c>
      <c r="C298" s="56">
        <v>331000</v>
      </c>
      <c r="D298" s="56"/>
      <c r="E298" s="56">
        <v>142000</v>
      </c>
      <c r="F298" s="56">
        <v>9000</v>
      </c>
      <c r="G298" s="56">
        <v>180000</v>
      </c>
      <c r="H298" s="56"/>
      <c r="I298" s="56"/>
      <c r="J298" s="57"/>
      <c r="K298" s="57"/>
    </row>
    <row r="299" spans="1:11" s="54" customFormat="1" ht="15" customHeight="1">
      <c r="A299" s="51" t="s">
        <v>358</v>
      </c>
      <c r="B299" s="51" t="s">
        <v>359</v>
      </c>
      <c r="C299" s="52">
        <f>C300</f>
        <v>5999000</v>
      </c>
      <c r="D299" s="52"/>
      <c r="E299" s="52">
        <f t="shared" ref="E299:H301" si="52">E300</f>
        <v>0</v>
      </c>
      <c r="F299" s="52">
        <f t="shared" si="52"/>
        <v>5746000</v>
      </c>
      <c r="G299" s="52">
        <f t="shared" si="52"/>
        <v>17000</v>
      </c>
      <c r="H299" s="52">
        <f t="shared" si="52"/>
        <v>236000</v>
      </c>
      <c r="I299" s="52">
        <v>0</v>
      </c>
      <c r="J299" s="53">
        <v>0</v>
      </c>
      <c r="K299" s="53">
        <f>J299</f>
        <v>0</v>
      </c>
    </row>
    <row r="300" spans="1:11" s="54" customFormat="1" ht="15" customHeight="1">
      <c r="A300" s="51" t="s">
        <v>360</v>
      </c>
      <c r="B300" s="51" t="s">
        <v>361</v>
      </c>
      <c r="C300" s="52">
        <f>C301</f>
        <v>5999000</v>
      </c>
      <c r="D300" s="52"/>
      <c r="E300" s="52">
        <f t="shared" si="52"/>
        <v>0</v>
      </c>
      <c r="F300" s="52">
        <f t="shared" si="52"/>
        <v>5746000</v>
      </c>
      <c r="G300" s="52">
        <f t="shared" si="52"/>
        <v>17000</v>
      </c>
      <c r="H300" s="52">
        <f t="shared" si="52"/>
        <v>236000</v>
      </c>
      <c r="I300" s="52">
        <v>0</v>
      </c>
      <c r="J300" s="53">
        <v>0</v>
      </c>
      <c r="K300" s="53">
        <f>J300</f>
        <v>0</v>
      </c>
    </row>
    <row r="301" spans="1:11" s="54" customFormat="1" ht="12">
      <c r="A301" s="55" t="s">
        <v>362</v>
      </c>
      <c r="B301" s="55" t="s">
        <v>363</v>
      </c>
      <c r="C301" s="56">
        <f>C302</f>
        <v>5999000</v>
      </c>
      <c r="D301" s="56"/>
      <c r="E301" s="56">
        <f t="shared" si="52"/>
        <v>0</v>
      </c>
      <c r="F301" s="56">
        <f t="shared" si="52"/>
        <v>5746000</v>
      </c>
      <c r="G301" s="56">
        <f t="shared" si="52"/>
        <v>17000</v>
      </c>
      <c r="H301" s="56">
        <f t="shared" si="52"/>
        <v>236000</v>
      </c>
      <c r="I301" s="56">
        <f>I302</f>
        <v>0</v>
      </c>
      <c r="J301" s="56">
        <f>J302</f>
        <v>0</v>
      </c>
      <c r="K301" s="56">
        <f>K302</f>
        <v>0</v>
      </c>
    </row>
    <row r="302" spans="1:11" s="54" customFormat="1" ht="12">
      <c r="A302" s="58">
        <v>810204</v>
      </c>
      <c r="B302" s="59" t="s">
        <v>364</v>
      </c>
      <c r="C302" s="56">
        <v>5999000</v>
      </c>
      <c r="D302" s="56"/>
      <c r="E302" s="56"/>
      <c r="F302" s="56">
        <v>5746000</v>
      </c>
      <c r="G302" s="56">
        <v>17000</v>
      </c>
      <c r="H302" s="56">
        <v>236000</v>
      </c>
      <c r="I302" s="56">
        <v>0</v>
      </c>
      <c r="J302" s="57">
        <v>0</v>
      </c>
      <c r="K302" s="57">
        <v>0</v>
      </c>
    </row>
    <row r="303" spans="1:11" s="54" customFormat="1" ht="24.75" customHeight="1">
      <c r="A303" s="55" t="s">
        <v>365</v>
      </c>
      <c r="B303" s="55" t="s">
        <v>366</v>
      </c>
      <c r="C303" s="56"/>
      <c r="D303" s="56"/>
      <c r="E303" s="56"/>
      <c r="F303" s="56"/>
      <c r="G303" s="56"/>
      <c r="H303" s="56"/>
      <c r="I303" s="56"/>
      <c r="J303" s="57"/>
      <c r="K303" s="57"/>
    </row>
    <row r="304" spans="1:11" s="54" customFormat="1" ht="17.25" customHeight="1">
      <c r="A304" s="55">
        <v>9902</v>
      </c>
      <c r="B304" s="55" t="s">
        <v>367</v>
      </c>
      <c r="C304" s="61">
        <v>-3533000</v>
      </c>
      <c r="D304" s="61"/>
      <c r="E304" s="61">
        <v>-300000</v>
      </c>
      <c r="F304" s="56">
        <v>-3233000</v>
      </c>
      <c r="G304" s="56">
        <v>0</v>
      </c>
      <c r="H304" s="56">
        <v>0</v>
      </c>
      <c r="I304" s="56">
        <v>0</v>
      </c>
      <c r="J304" s="57">
        <v>0</v>
      </c>
      <c r="K304" s="57">
        <v>0</v>
      </c>
    </row>
    <row r="305" spans="1:11" s="54" customFormat="1" ht="15" customHeight="1">
      <c r="A305" s="65"/>
      <c r="B305" s="66" t="s">
        <v>368</v>
      </c>
      <c r="E305" s="54" t="s">
        <v>369</v>
      </c>
      <c r="H305" s="36" t="s">
        <v>370</v>
      </c>
    </row>
    <row r="306" spans="1:11" s="54" customFormat="1" ht="15" customHeight="1">
      <c r="A306" s="65"/>
      <c r="B306" s="66" t="s">
        <v>371</v>
      </c>
      <c r="D306" s="67" t="s">
        <v>372</v>
      </c>
      <c r="E306" s="68" t="s">
        <v>373</v>
      </c>
      <c r="H306" s="92"/>
      <c r="I306" s="92"/>
      <c r="J306" s="92"/>
      <c r="K306" s="92"/>
    </row>
    <row r="307" spans="1:11" s="54" customFormat="1" ht="25.5" customHeight="1">
      <c r="A307" s="65"/>
      <c r="C307" s="54" t="s">
        <v>374</v>
      </c>
    </row>
  </sheetData>
  <mergeCells count="6">
    <mergeCell ref="H306:K306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5" firstPageNumber="0" orientation="landscape" horizontalDpi="300" verticalDpi="300" r:id="rId1"/>
  <headerFoot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5"/>
  <sheetViews>
    <sheetView zoomScale="106" zoomScaleNormal="106" workbookViewId="0">
      <selection activeCell="E5" sqref="E5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381</v>
      </c>
      <c r="D4" s="89"/>
      <c r="E4" s="89"/>
      <c r="F4" s="89"/>
      <c r="G4" s="89"/>
      <c r="H4" s="89"/>
      <c r="I4" s="89"/>
      <c r="J4" s="89"/>
      <c r="K4" s="89"/>
    </row>
    <row r="5" spans="1:11" ht="15.75" thickBot="1">
      <c r="B5" s="3" t="s">
        <v>3</v>
      </c>
      <c r="E5" s="87" t="s">
        <v>385</v>
      </c>
      <c r="G5" s="4"/>
    </row>
    <row r="6" spans="1:11" ht="15.75" customHeight="1" thickBot="1">
      <c r="A6" s="90" t="s">
        <v>4</v>
      </c>
      <c r="B6" s="90" t="s">
        <v>5</v>
      </c>
      <c r="C6" s="90" t="s">
        <v>377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 thickBo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74"/>
    </row>
    <row r="10" spans="1:11" s="25" customFormat="1" ht="15" customHeight="1">
      <c r="A10" s="23" t="s">
        <v>19</v>
      </c>
      <c r="B10" s="23" t="s">
        <v>20</v>
      </c>
      <c r="C10" s="24">
        <f>C12+C77+C70+C92+C74+C79</f>
        <v>20015000.210000001</v>
      </c>
      <c r="D10" s="24"/>
      <c r="E10" s="24">
        <f>E12+E77+E70+E92+E74+E79</f>
        <v>9940000</v>
      </c>
      <c r="F10" s="24">
        <f>F12+F77+F70+F92+F74+F79</f>
        <v>3555000</v>
      </c>
      <c r="G10" s="24">
        <f>G12+G77+G70+G92+G74+G79</f>
        <v>3298000</v>
      </c>
      <c r="H10" s="24">
        <f>H12+H77+H70+H92+H74+H79</f>
        <v>3222000</v>
      </c>
      <c r="I10" s="24">
        <f t="shared" ref="I10:K10" si="0">I12+I77+I70+I92+I74+I79</f>
        <v>9405000</v>
      </c>
      <c r="J10" s="24">
        <f t="shared" si="0"/>
        <v>9361000</v>
      </c>
      <c r="K10" s="76">
        <f t="shared" si="0"/>
        <v>9342000</v>
      </c>
    </row>
    <row r="11" spans="1:11" s="25" customFormat="1" ht="15" customHeight="1" thickBot="1">
      <c r="A11" s="23" t="s">
        <v>21</v>
      </c>
      <c r="B11" s="23" t="s">
        <v>22</v>
      </c>
      <c r="C11" s="24">
        <f>C23+C39+C46+C50+C57+C60+C63+C75+C67+C14</f>
        <v>10740309.210000001</v>
      </c>
      <c r="D11" s="24"/>
      <c r="E11" s="24">
        <f t="shared" ref="E11:K11" si="1">E23+E39+E46+E50+E57+E60+E63+E75+E67+E14</f>
        <v>2889270</v>
      </c>
      <c r="F11" s="24">
        <f t="shared" si="1"/>
        <v>2689103</v>
      </c>
      <c r="G11" s="24">
        <f t="shared" si="1"/>
        <v>2589523</v>
      </c>
      <c r="H11" s="24">
        <f t="shared" si="1"/>
        <v>2572413</v>
      </c>
      <c r="I11" s="24">
        <f t="shared" si="1"/>
        <v>6063750</v>
      </c>
      <c r="J11" s="24">
        <f t="shared" si="1"/>
        <v>6259750</v>
      </c>
      <c r="K11" s="77">
        <f t="shared" si="1"/>
        <v>6417750</v>
      </c>
    </row>
    <row r="12" spans="1:11" ht="15" customHeight="1">
      <c r="A12" s="26" t="s">
        <v>23</v>
      </c>
      <c r="B12" s="26" t="s">
        <v>24</v>
      </c>
      <c r="C12" s="27">
        <f>C13+C48</f>
        <v>13461559.210000001</v>
      </c>
      <c r="D12" s="27"/>
      <c r="E12" s="27">
        <f t="shared" ref="E12:K12" si="2">E13+E48</f>
        <v>3428640</v>
      </c>
      <c r="F12" s="27">
        <f t="shared" si="2"/>
        <v>3540973</v>
      </c>
      <c r="G12" s="27">
        <f t="shared" si="2"/>
        <v>3283973</v>
      </c>
      <c r="H12" s="27">
        <f t="shared" si="2"/>
        <v>3207973</v>
      </c>
      <c r="I12" s="27">
        <f t="shared" si="2"/>
        <v>9405000</v>
      </c>
      <c r="J12" s="27">
        <f t="shared" si="2"/>
        <v>9361000</v>
      </c>
      <c r="K12" s="75">
        <f t="shared" si="2"/>
        <v>9342000</v>
      </c>
    </row>
    <row r="13" spans="1:11" ht="15.75" customHeight="1">
      <c r="A13" s="26" t="s">
        <v>25</v>
      </c>
      <c r="B13" s="26" t="s">
        <v>26</v>
      </c>
      <c r="C13" s="27">
        <f>C14+C22+C33+C45</f>
        <v>11202653</v>
      </c>
      <c r="D13" s="27"/>
      <c r="E13" s="27">
        <f t="shared" ref="E13:K13" si="3">E14+E22+E33+E45</f>
        <v>2664181</v>
      </c>
      <c r="F13" s="27">
        <f t="shared" si="3"/>
        <v>2976681</v>
      </c>
      <c r="G13" s="27">
        <f t="shared" si="3"/>
        <v>2819261</v>
      </c>
      <c r="H13" s="27">
        <f t="shared" si="3"/>
        <v>2742530</v>
      </c>
      <c r="I13" s="27">
        <f t="shared" si="3"/>
        <v>8471250</v>
      </c>
      <c r="J13" s="27">
        <f t="shared" si="3"/>
        <v>8225250</v>
      </c>
      <c r="K13" s="27">
        <f t="shared" si="3"/>
        <v>8214250</v>
      </c>
    </row>
    <row r="14" spans="1:11" ht="23.25" customHeight="1">
      <c r="A14" s="26" t="s">
        <v>27</v>
      </c>
      <c r="B14" s="26" t="s">
        <v>28</v>
      </c>
      <c r="C14" s="27">
        <f>C15</f>
        <v>5054466</v>
      </c>
      <c r="D14" s="27"/>
      <c r="E14" s="27">
        <f t="shared" ref="E14:K14" si="4">E15</f>
        <v>1263616</v>
      </c>
      <c r="F14" s="27">
        <f t="shared" si="4"/>
        <v>1263616</v>
      </c>
      <c r="G14" s="27">
        <f t="shared" si="4"/>
        <v>1263616</v>
      </c>
      <c r="H14" s="27">
        <f t="shared" si="4"/>
        <v>1263618</v>
      </c>
      <c r="I14" s="27">
        <f t="shared" si="4"/>
        <v>2782000</v>
      </c>
      <c r="J14" s="27">
        <f t="shared" si="4"/>
        <v>2776000</v>
      </c>
      <c r="K14" s="27">
        <f t="shared" si="4"/>
        <v>2942000</v>
      </c>
    </row>
    <row r="15" spans="1:11" ht="26.25" customHeight="1" thickBot="1">
      <c r="A15" s="26" t="s">
        <v>29</v>
      </c>
      <c r="B15" s="26" t="s">
        <v>30</v>
      </c>
      <c r="C15" s="27">
        <f>C16+C18</f>
        <v>5054466</v>
      </c>
      <c r="D15" s="27"/>
      <c r="E15" s="27">
        <f t="shared" ref="E15:K15" si="5">E16+E18</f>
        <v>1263616</v>
      </c>
      <c r="F15" s="27">
        <f t="shared" si="5"/>
        <v>1263616</v>
      </c>
      <c r="G15" s="27">
        <f t="shared" si="5"/>
        <v>1263616</v>
      </c>
      <c r="H15" s="27">
        <f t="shared" si="5"/>
        <v>1263618</v>
      </c>
      <c r="I15" s="27">
        <f t="shared" si="5"/>
        <v>2782000</v>
      </c>
      <c r="J15" s="27">
        <f t="shared" si="5"/>
        <v>2776000</v>
      </c>
      <c r="K15" s="78">
        <f t="shared" si="5"/>
        <v>2942000</v>
      </c>
    </row>
    <row r="16" spans="1:11" ht="15" customHeight="1" thickBot="1">
      <c r="A16" s="26" t="s">
        <v>31</v>
      </c>
      <c r="B16" s="26" t="s">
        <v>32</v>
      </c>
      <c r="C16" s="70">
        <f>C17</f>
        <v>33306</v>
      </c>
      <c r="D16" s="70"/>
      <c r="E16" s="70">
        <f t="shared" ref="E16:K16" si="6">E17</f>
        <v>8326</v>
      </c>
      <c r="F16" s="70">
        <f t="shared" si="6"/>
        <v>8326</v>
      </c>
      <c r="G16" s="70">
        <f t="shared" si="6"/>
        <v>8326</v>
      </c>
      <c r="H16" s="70">
        <f t="shared" si="6"/>
        <v>8328</v>
      </c>
      <c r="I16" s="71">
        <f t="shared" si="6"/>
        <v>5000</v>
      </c>
      <c r="J16" s="71">
        <f t="shared" si="6"/>
        <v>5000</v>
      </c>
      <c r="K16" s="80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33306</v>
      </c>
      <c r="D17" s="27"/>
      <c r="E17" s="27">
        <v>8326</v>
      </c>
      <c r="F17" s="28">
        <v>8326</v>
      </c>
      <c r="G17" s="27">
        <v>8326</v>
      </c>
      <c r="H17" s="27">
        <v>8328</v>
      </c>
      <c r="I17" s="28">
        <v>5000</v>
      </c>
      <c r="J17" s="28">
        <v>5000</v>
      </c>
      <c r="K17" s="7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5021160</v>
      </c>
      <c r="D18" s="70"/>
      <c r="E18" s="70">
        <f>E19+E20+E21</f>
        <v>1255290</v>
      </c>
      <c r="F18" s="70">
        <f>F19+F20+F21</f>
        <v>1255290</v>
      </c>
      <c r="G18" s="70">
        <f>G19+G20+G21</f>
        <v>1255290</v>
      </c>
      <c r="H18" s="70">
        <f>H19+H20+H21</f>
        <v>1255290</v>
      </c>
      <c r="I18" s="70">
        <f>I19+I20</f>
        <v>2777000</v>
      </c>
      <c r="J18" s="70">
        <f>J19+J20</f>
        <v>2771000</v>
      </c>
      <c r="K18" s="70">
        <f>K19+K20</f>
        <v>2937000</v>
      </c>
    </row>
    <row r="19" spans="1:11" ht="15" customHeight="1">
      <c r="A19" s="26" t="s">
        <v>37</v>
      </c>
      <c r="B19" s="26" t="s">
        <v>38</v>
      </c>
      <c r="C19" s="30">
        <v>1874000</v>
      </c>
      <c r="D19" s="27"/>
      <c r="E19" s="27">
        <v>468500</v>
      </c>
      <c r="F19" s="28">
        <v>468500</v>
      </c>
      <c r="G19" s="27">
        <v>468500</v>
      </c>
      <c r="H19" s="27">
        <v>468500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2687000</v>
      </c>
      <c r="D20" s="30"/>
      <c r="E20" s="30">
        <v>671750</v>
      </c>
      <c r="F20" s="31">
        <v>671750</v>
      </c>
      <c r="G20" s="30">
        <v>671750</v>
      </c>
      <c r="H20" s="30">
        <v>671750</v>
      </c>
      <c r="I20" s="31">
        <v>1777000</v>
      </c>
      <c r="J20" s="31">
        <v>1771000</v>
      </c>
      <c r="K20" s="32">
        <v>1937000</v>
      </c>
    </row>
    <row r="21" spans="1:11" ht="24.75" customHeight="1">
      <c r="A21" s="33" t="s">
        <v>41</v>
      </c>
      <c r="B21" s="34" t="s">
        <v>42</v>
      </c>
      <c r="C21" s="27">
        <v>460160</v>
      </c>
      <c r="D21" s="27"/>
      <c r="E21" s="27">
        <v>115040</v>
      </c>
      <c r="F21" s="28">
        <v>115040</v>
      </c>
      <c r="G21" s="27">
        <v>115040</v>
      </c>
      <c r="H21" s="27">
        <v>115040</v>
      </c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2729284</v>
      </c>
      <c r="D22" s="27"/>
      <c r="E22" s="27">
        <f t="shared" ref="E22:J22" si="7">E23</f>
        <v>685693</v>
      </c>
      <c r="F22" s="27">
        <f t="shared" si="7"/>
        <v>685693</v>
      </c>
      <c r="G22" s="27">
        <f t="shared" si="7"/>
        <v>685693</v>
      </c>
      <c r="H22" s="27">
        <f t="shared" si="7"/>
        <v>672205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2729284</v>
      </c>
      <c r="D23" s="70"/>
      <c r="E23" s="70">
        <f t="shared" ref="E23:K23" si="8">E24+E27+E31+E32</f>
        <v>685693</v>
      </c>
      <c r="F23" s="70">
        <f t="shared" si="8"/>
        <v>685693</v>
      </c>
      <c r="G23" s="70">
        <f t="shared" si="8"/>
        <v>685693</v>
      </c>
      <c r="H23" s="70">
        <f t="shared" si="8"/>
        <v>672205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589293</v>
      </c>
      <c r="D24" s="70"/>
      <c r="E24" s="70">
        <f t="shared" ref="E24:J24" si="9">E25+E26</f>
        <v>148000</v>
      </c>
      <c r="F24" s="70">
        <f t="shared" si="9"/>
        <v>148000</v>
      </c>
      <c r="G24" s="70">
        <f t="shared" si="9"/>
        <v>148000</v>
      </c>
      <c r="H24" s="70">
        <f t="shared" si="9"/>
        <v>145293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303110</v>
      </c>
      <c r="D25" s="27"/>
      <c r="E25" s="27">
        <v>76000</v>
      </c>
      <c r="F25" s="28">
        <v>76000</v>
      </c>
      <c r="G25" s="27">
        <v>76000</v>
      </c>
      <c r="H25" s="27">
        <v>75110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286183</v>
      </c>
      <c r="D26" s="27"/>
      <c r="E26" s="27">
        <v>72000</v>
      </c>
      <c r="F26" s="28">
        <v>72000</v>
      </c>
      <c r="G26" s="27">
        <v>72000</v>
      </c>
      <c r="H26" s="27">
        <v>70183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2093217</v>
      </c>
      <c r="D27" s="70"/>
      <c r="E27" s="70">
        <f t="shared" ref="E27:J27" si="10">E28+E29+E30</f>
        <v>526000</v>
      </c>
      <c r="F27" s="70">
        <f t="shared" si="10"/>
        <v>526000</v>
      </c>
      <c r="G27" s="70">
        <f t="shared" si="10"/>
        <v>526000</v>
      </c>
      <c r="H27" s="70">
        <f t="shared" si="10"/>
        <v>515217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543708</v>
      </c>
      <c r="D28" s="27"/>
      <c r="E28" s="27">
        <v>136000</v>
      </c>
      <c r="F28" s="28">
        <v>136000</v>
      </c>
      <c r="G28" s="27">
        <v>136000</v>
      </c>
      <c r="H28" s="27">
        <v>135708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197339</v>
      </c>
      <c r="D29" s="27"/>
      <c r="E29" s="27">
        <v>50000</v>
      </c>
      <c r="F29" s="28">
        <v>50000</v>
      </c>
      <c r="G29" s="27">
        <v>50000</v>
      </c>
      <c r="H29" s="27">
        <v>47339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1352170</v>
      </c>
      <c r="D30" s="27"/>
      <c r="E30" s="27">
        <v>340000</v>
      </c>
      <c r="F30" s="28">
        <v>340000</v>
      </c>
      <c r="G30" s="27">
        <v>340000</v>
      </c>
      <c r="H30" s="27">
        <v>332170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46774</v>
      </c>
      <c r="D31" s="27"/>
      <c r="E31" s="27">
        <v>11693</v>
      </c>
      <c r="F31" s="28">
        <v>11693</v>
      </c>
      <c r="G31" s="27">
        <v>11693</v>
      </c>
      <c r="H31" s="27">
        <v>11695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3418903</v>
      </c>
      <c r="D33" s="27"/>
      <c r="E33" s="27">
        <f>E34+E38+E39</f>
        <v>714872</v>
      </c>
      <c r="F33" s="27">
        <f>F34+F38+F39</f>
        <v>1027372</v>
      </c>
      <c r="G33" s="27">
        <f>G34+G38+G39</f>
        <v>869952</v>
      </c>
      <c r="H33" s="27">
        <f>H34+H38+H39</f>
        <v>806707</v>
      </c>
      <c r="I33" s="27">
        <f t="shared" ref="I33:K33" si="11">I34+I38+I39</f>
        <v>3484250</v>
      </c>
      <c r="J33" s="27">
        <f t="shared" si="11"/>
        <v>3244250</v>
      </c>
      <c r="K33" s="27">
        <f t="shared" si="11"/>
        <v>3067250</v>
      </c>
    </row>
    <row r="34" spans="1:11" ht="15" customHeight="1">
      <c r="A34" s="26" t="s">
        <v>66</v>
      </c>
      <c r="B34" s="26" t="s">
        <v>67</v>
      </c>
      <c r="C34" s="70">
        <f>C35+C37+C36</f>
        <v>2721250</v>
      </c>
      <c r="D34" s="70"/>
      <c r="E34" s="70">
        <f>E35+E37+E36</f>
        <v>539370</v>
      </c>
      <c r="F34" s="70">
        <f>F35+F37+F36</f>
        <v>851870</v>
      </c>
      <c r="G34" s="70">
        <f>G35+G37+G36</f>
        <v>694450</v>
      </c>
      <c r="H34" s="70">
        <f>H35+H37+H36</f>
        <v>635560</v>
      </c>
      <c r="I34" s="70">
        <f>I35+I37</f>
        <v>3341250</v>
      </c>
      <c r="J34" s="70">
        <f>J35+J37</f>
        <v>3101250</v>
      </c>
      <c r="K34" s="70">
        <f>K35+K37</f>
        <v>2924250</v>
      </c>
    </row>
    <row r="35" spans="1:11" ht="38.25" customHeight="1">
      <c r="A35" s="26" t="s">
        <v>68</v>
      </c>
      <c r="B35" s="26" t="s">
        <v>69</v>
      </c>
      <c r="C35" s="30">
        <v>2096250</v>
      </c>
      <c r="D35" s="30"/>
      <c r="E35" s="30">
        <v>539370</v>
      </c>
      <c r="F35" s="30">
        <v>539370</v>
      </c>
      <c r="G35" s="30">
        <v>494450</v>
      </c>
      <c r="H35" s="30">
        <v>523060</v>
      </c>
      <c r="I35" s="31">
        <v>2128250</v>
      </c>
      <c r="J35" s="31">
        <v>2147250</v>
      </c>
      <c r="K35" s="32">
        <v>2165250</v>
      </c>
    </row>
    <row r="36" spans="1:11" ht="29.25" customHeight="1">
      <c r="A36" s="26">
        <v>110205</v>
      </c>
      <c r="B36" s="26" t="s">
        <v>70</v>
      </c>
      <c r="C36" s="27">
        <v>625000</v>
      </c>
      <c r="D36" s="27"/>
      <c r="E36" s="27">
        <v>0</v>
      </c>
      <c r="F36" s="28">
        <v>312500</v>
      </c>
      <c r="G36" s="27">
        <v>200000</v>
      </c>
      <c r="H36" s="27">
        <v>112500</v>
      </c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0</v>
      </c>
      <c r="D37" s="30"/>
      <c r="E37" s="30">
        <v>0</v>
      </c>
      <c r="F37" s="31">
        <v>0</v>
      </c>
      <c r="G37" s="30">
        <v>0</v>
      </c>
      <c r="H37" s="30">
        <v>0</v>
      </c>
      <c r="I37" s="31">
        <v>1213000</v>
      </c>
      <c r="J37" s="31">
        <v>954000</v>
      </c>
      <c r="K37" s="32">
        <v>759000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697653</v>
      </c>
      <c r="D39" s="70"/>
      <c r="E39" s="70">
        <f>E40+E43+E44</f>
        <v>175502</v>
      </c>
      <c r="F39" s="70">
        <f>F40+F43+F44</f>
        <v>175502</v>
      </c>
      <c r="G39" s="70">
        <f>G40+G43+G44</f>
        <v>175502</v>
      </c>
      <c r="H39" s="70">
        <f>H40+H43+H44</f>
        <v>171147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659717</v>
      </c>
      <c r="D40" s="70"/>
      <c r="E40" s="70">
        <f>E41+E42</f>
        <v>166000</v>
      </c>
      <c r="F40" s="70">
        <f>F41+F42</f>
        <v>166000</v>
      </c>
      <c r="G40" s="70">
        <f>G41+G42</f>
        <v>166000</v>
      </c>
      <c r="H40" s="70">
        <f>H41+H42</f>
        <v>161717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557368</v>
      </c>
      <c r="D41" s="27"/>
      <c r="E41" s="27">
        <v>140000</v>
      </c>
      <c r="F41" s="28">
        <v>140000</v>
      </c>
      <c r="G41" s="27">
        <v>140000</v>
      </c>
      <c r="H41" s="27">
        <v>137368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102349</v>
      </c>
      <c r="D42" s="27"/>
      <c r="E42" s="27">
        <v>26000</v>
      </c>
      <c r="F42" s="28">
        <v>26000</v>
      </c>
      <c r="G42" s="27">
        <v>26000</v>
      </c>
      <c r="H42" s="27">
        <v>24349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24727</v>
      </c>
      <c r="D43" s="27"/>
      <c r="E43" s="27">
        <v>6200</v>
      </c>
      <c r="F43" s="28">
        <v>6200</v>
      </c>
      <c r="G43" s="27">
        <v>6200</v>
      </c>
      <c r="H43" s="27">
        <v>6127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13209</v>
      </c>
      <c r="D44" s="27"/>
      <c r="E44" s="27">
        <v>3302</v>
      </c>
      <c r="F44" s="28">
        <v>3302</v>
      </c>
      <c r="G44" s="27">
        <v>3302</v>
      </c>
      <c r="H44" s="27">
        <v>3303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2258906.21</v>
      </c>
      <c r="D48" s="27"/>
      <c r="E48" s="27">
        <f t="shared" ref="E48:K48" si="13">E49+E56</f>
        <v>764459</v>
      </c>
      <c r="F48" s="27">
        <f t="shared" si="13"/>
        <v>564292</v>
      </c>
      <c r="G48" s="27">
        <f t="shared" si="13"/>
        <v>464712</v>
      </c>
      <c r="H48" s="27">
        <f t="shared" si="13"/>
        <v>465443</v>
      </c>
      <c r="I48" s="27">
        <f t="shared" si="13"/>
        <v>933750</v>
      </c>
      <c r="J48" s="28">
        <f t="shared" si="13"/>
        <v>1135750</v>
      </c>
      <c r="K48" s="29">
        <f t="shared" si="13"/>
        <v>1127750</v>
      </c>
    </row>
    <row r="49" spans="1:11" ht="15" customHeight="1">
      <c r="A49" s="26" t="s">
        <v>94</v>
      </c>
      <c r="B49" s="26" t="s">
        <v>95</v>
      </c>
      <c r="C49" s="27">
        <f>C50</f>
        <v>249032</v>
      </c>
      <c r="D49" s="27"/>
      <c r="E49" s="27">
        <f t="shared" ref="E49:J49" si="14">E50</f>
        <v>62237</v>
      </c>
      <c r="F49" s="27">
        <f t="shared" si="14"/>
        <v>62237</v>
      </c>
      <c r="G49" s="27">
        <f t="shared" si="14"/>
        <v>62237</v>
      </c>
      <c r="H49" s="27">
        <f t="shared" si="14"/>
        <v>62321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249032</v>
      </c>
      <c r="D50" s="70"/>
      <c r="E50" s="70">
        <f t="shared" ref="E50:K50" si="15">E51+E53</f>
        <v>62237</v>
      </c>
      <c r="F50" s="70">
        <f t="shared" si="15"/>
        <v>62237</v>
      </c>
      <c r="G50" s="70">
        <f t="shared" si="15"/>
        <v>62237</v>
      </c>
      <c r="H50" s="70">
        <f t="shared" si="15"/>
        <v>62321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228081</v>
      </c>
      <c r="D51" s="27"/>
      <c r="E51" s="27">
        <f t="shared" ref="E51:J51" si="16">E52</f>
        <v>57000</v>
      </c>
      <c r="F51" s="27">
        <f t="shared" si="16"/>
        <v>57000</v>
      </c>
      <c r="G51" s="27">
        <f t="shared" si="16"/>
        <v>57000</v>
      </c>
      <c r="H51" s="27">
        <f t="shared" si="16"/>
        <v>57081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228081</v>
      </c>
      <c r="D52" s="27"/>
      <c r="E52" s="27">
        <v>57000</v>
      </c>
      <c r="F52" s="28">
        <v>57000</v>
      </c>
      <c r="G52" s="27">
        <v>57000</v>
      </c>
      <c r="H52" s="27">
        <v>57081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20951</v>
      </c>
      <c r="D53" s="27"/>
      <c r="E53" s="27">
        <v>5237</v>
      </c>
      <c r="F53" s="27">
        <v>5237</v>
      </c>
      <c r="G53" s="27">
        <v>5237</v>
      </c>
      <c r="H53" s="27">
        <v>5240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>
        <v>0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2009874.21</v>
      </c>
      <c r="D56" s="28"/>
      <c r="E56" s="28">
        <f t="shared" ref="E56:K56" si="17">E57+E60+E63+E67+E70</f>
        <v>702222</v>
      </c>
      <c r="F56" s="28">
        <f t="shared" si="17"/>
        <v>502055</v>
      </c>
      <c r="G56" s="28">
        <f t="shared" si="17"/>
        <v>402475</v>
      </c>
      <c r="H56" s="28">
        <f t="shared" si="17"/>
        <v>403122</v>
      </c>
      <c r="I56" s="28">
        <f t="shared" si="17"/>
        <v>677750</v>
      </c>
      <c r="J56" s="28">
        <f t="shared" si="17"/>
        <v>879750</v>
      </c>
      <c r="K56" s="29">
        <f t="shared" si="17"/>
        <v>871750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35699</v>
      </c>
      <c r="D60" s="70"/>
      <c r="E60" s="70">
        <f>SUM(E61:E62)</f>
        <v>8924</v>
      </c>
      <c r="F60" s="70">
        <f>SUM(F61:F62)</f>
        <v>8924</v>
      </c>
      <c r="G60" s="70">
        <f>SUM(G61:G62)</f>
        <v>8924</v>
      </c>
      <c r="H60" s="70">
        <f>SUM(H61:H62)</f>
        <v>8927</v>
      </c>
      <c r="I60" s="71">
        <v>18000</v>
      </c>
      <c r="J60" s="72">
        <v>20000</v>
      </c>
      <c r="K60" s="72">
        <f>J61+J62</f>
        <v>20000</v>
      </c>
    </row>
    <row r="61" spans="1:11" ht="15" customHeight="1" thickBot="1">
      <c r="A61" s="26" t="s">
        <v>117</v>
      </c>
      <c r="B61" s="26" t="s">
        <v>118</v>
      </c>
      <c r="C61" s="27">
        <v>15621</v>
      </c>
      <c r="D61" s="27"/>
      <c r="E61" s="27">
        <v>3905</v>
      </c>
      <c r="F61" s="28">
        <v>3905</v>
      </c>
      <c r="G61" s="27">
        <v>3905</v>
      </c>
      <c r="H61" s="27">
        <v>3906</v>
      </c>
      <c r="I61" s="28">
        <v>8000</v>
      </c>
      <c r="J61" s="28">
        <v>8000</v>
      </c>
      <c r="K61" s="81">
        <f>J61</f>
        <v>8000</v>
      </c>
    </row>
    <row r="62" spans="1:11" ht="15" customHeight="1" thickBot="1">
      <c r="A62" s="26">
        <v>340250</v>
      </c>
      <c r="B62" s="26" t="s">
        <v>119</v>
      </c>
      <c r="C62" s="27">
        <v>20078</v>
      </c>
      <c r="D62" s="27"/>
      <c r="E62" s="27">
        <v>5019</v>
      </c>
      <c r="F62" s="28">
        <v>5019</v>
      </c>
      <c r="G62" s="27">
        <v>5019</v>
      </c>
      <c r="H62" s="27">
        <v>5021</v>
      </c>
      <c r="I62" s="28">
        <v>10000</v>
      </c>
      <c r="J62" s="28">
        <v>12000</v>
      </c>
      <c r="K62" s="83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1128574.21</v>
      </c>
      <c r="D63" s="70"/>
      <c r="E63" s="70">
        <f>E64</f>
        <v>282000</v>
      </c>
      <c r="F63" s="70">
        <f>F64</f>
        <v>282000</v>
      </c>
      <c r="G63" s="70">
        <f>G64+G66</f>
        <v>282000</v>
      </c>
      <c r="H63" s="70">
        <f>H64+H66</f>
        <v>282574</v>
      </c>
      <c r="I63" s="70">
        <f>I64</f>
        <v>499931</v>
      </c>
      <c r="J63" s="70">
        <f>J64</f>
        <v>637931</v>
      </c>
      <c r="K63" s="82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1128574.21</v>
      </c>
      <c r="D64" s="27"/>
      <c r="E64" s="27">
        <f>E65</f>
        <v>282000</v>
      </c>
      <c r="F64" s="27">
        <f>F65</f>
        <v>282000</v>
      </c>
      <c r="G64" s="27">
        <f>G65</f>
        <v>282000</v>
      </c>
      <c r="H64" s="27">
        <f>H65</f>
        <v>282574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1128574.21</v>
      </c>
      <c r="D65" s="27"/>
      <c r="E65" s="27">
        <v>282000</v>
      </c>
      <c r="F65" s="28">
        <v>282000</v>
      </c>
      <c r="G65" s="27">
        <v>282000</v>
      </c>
      <c r="H65" s="28">
        <v>282574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845601</v>
      </c>
      <c r="D67" s="71">
        <f t="shared" si="18"/>
        <v>0</v>
      </c>
      <c r="E67" s="71">
        <f t="shared" si="18"/>
        <v>411298</v>
      </c>
      <c r="F67" s="71">
        <f t="shared" si="18"/>
        <v>211131</v>
      </c>
      <c r="G67" s="71">
        <f t="shared" si="18"/>
        <v>111551</v>
      </c>
      <c r="H67" s="71">
        <f t="shared" si="18"/>
        <v>111621</v>
      </c>
      <c r="I67" s="71">
        <f>I68+I69</f>
        <v>159819</v>
      </c>
      <c r="J67" s="71">
        <f>J68+J69</f>
        <v>221819</v>
      </c>
      <c r="K67" s="72">
        <f>K68+K69</f>
        <v>741098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845601</v>
      </c>
      <c r="D69" s="27"/>
      <c r="E69" s="27">
        <v>411298</v>
      </c>
      <c r="F69" s="28">
        <v>211131</v>
      </c>
      <c r="G69" s="27">
        <v>111551</v>
      </c>
      <c r="H69" s="27">
        <v>111621</v>
      </c>
      <c r="I69" s="28">
        <v>159819</v>
      </c>
      <c r="J69" s="28">
        <v>221819</v>
      </c>
      <c r="K69" s="29">
        <v>741098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0</v>
      </c>
      <c r="D72" s="27"/>
      <c r="E72" s="27">
        <v>0</v>
      </c>
      <c r="F72" s="28">
        <v>0</v>
      </c>
      <c r="G72" s="27">
        <v>0</v>
      </c>
      <c r="H72" s="28">
        <v>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0</v>
      </c>
      <c r="D73" s="27"/>
      <c r="E73" s="27">
        <v>0</v>
      </c>
      <c r="F73" s="28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/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56108</v>
      </c>
      <c r="D77" s="28"/>
      <c r="E77" s="28">
        <f>E78</f>
        <v>14027</v>
      </c>
      <c r="F77" s="28">
        <f>F78</f>
        <v>14027</v>
      </c>
      <c r="G77" s="28">
        <f>G78</f>
        <v>14027</v>
      </c>
      <c r="H77" s="28">
        <f>H78</f>
        <v>14027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C82+C89</f>
        <v>56108</v>
      </c>
      <c r="D78" s="28"/>
      <c r="E78" s="28">
        <f t="shared" ref="E78:H78" si="20">E82+E89</f>
        <v>14027</v>
      </c>
      <c r="F78" s="28">
        <f t="shared" si="20"/>
        <v>14027</v>
      </c>
      <c r="G78" s="28">
        <f t="shared" si="20"/>
        <v>14027</v>
      </c>
      <c r="H78" s="28">
        <f t="shared" si="20"/>
        <v>14027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56108</v>
      </c>
      <c r="D82" s="70"/>
      <c r="E82" s="70">
        <f>E83+E84+E85+E86+E87+E88</f>
        <v>14027</v>
      </c>
      <c r="F82" s="70">
        <f>F83+F84+F85+F86+F87+F88</f>
        <v>14027</v>
      </c>
      <c r="G82" s="70">
        <f>G83+G84+G85+G86+G87+G88</f>
        <v>14027</v>
      </c>
      <c r="H82" s="70">
        <f>H83+H84+H85+H86+H87+H88</f>
        <v>14027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/>
      <c r="D84" s="31"/>
      <c r="E84" s="31"/>
      <c r="F84" s="31"/>
      <c r="G84" s="28"/>
      <c r="H84" s="28"/>
      <c r="I84" s="28"/>
      <c r="J84" s="28"/>
      <c r="K84" s="29"/>
    </row>
    <row r="85" spans="1:11" ht="14.25" customHeight="1">
      <c r="A85" s="26">
        <v>420241</v>
      </c>
      <c r="B85" s="26" t="s">
        <v>159</v>
      </c>
      <c r="C85" s="31">
        <v>56108</v>
      </c>
      <c r="D85" s="31"/>
      <c r="E85" s="31">
        <v>14027</v>
      </c>
      <c r="F85" s="31">
        <v>14027</v>
      </c>
      <c r="G85" s="28">
        <v>14027</v>
      </c>
      <c r="H85" s="28">
        <v>14027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/>
      <c r="D87" s="28"/>
      <c r="E87" s="28"/>
      <c r="F87" s="28"/>
      <c r="G87" s="28"/>
      <c r="H87" s="28"/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C90+C91</f>
        <v>0</v>
      </c>
      <c r="D89" s="28"/>
      <c r="E89" s="28">
        <f t="shared" ref="E89:H89" si="21">E90+E91</f>
        <v>0</v>
      </c>
      <c r="F89" s="28">
        <f t="shared" si="21"/>
        <v>0</v>
      </c>
      <c r="G89" s="28">
        <f t="shared" si="21"/>
        <v>0</v>
      </c>
      <c r="H89" s="28">
        <f t="shared" si="21"/>
        <v>0</v>
      </c>
      <c r="I89" s="28">
        <f>C89</f>
        <v>0</v>
      </c>
      <c r="J89" s="28">
        <f>C89</f>
        <v>0</v>
      </c>
      <c r="K89" s="29">
        <f>C89</f>
        <v>0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 ht="31.5" customHeight="1">
      <c r="A91" s="26">
        <v>430234</v>
      </c>
      <c r="B91" s="26" t="s">
        <v>380</v>
      </c>
      <c r="C91" s="28"/>
      <c r="D91" s="28"/>
      <c r="E91" s="28"/>
      <c r="F91" s="28"/>
      <c r="G91" s="28"/>
      <c r="H91" s="28"/>
      <c r="I91" s="28"/>
      <c r="J91" s="28"/>
      <c r="K91" s="29"/>
    </row>
    <row r="92" spans="1:11">
      <c r="A92" s="26">
        <v>4802</v>
      </c>
      <c r="B92" s="26" t="s">
        <v>165</v>
      </c>
      <c r="C92" s="71">
        <f>C93+C94+C95</f>
        <v>6497333</v>
      </c>
      <c r="D92" s="71"/>
      <c r="E92" s="71">
        <f>E93+E94+E95</f>
        <v>6497333</v>
      </c>
      <c r="F92" s="71"/>
      <c r="G92" s="71"/>
      <c r="H92" s="71"/>
      <c r="I92" s="71">
        <v>0</v>
      </c>
      <c r="J92" s="71">
        <v>0</v>
      </c>
      <c r="K92" s="72">
        <v>0</v>
      </c>
    </row>
    <row r="93" spans="1:11">
      <c r="A93" s="26">
        <v>480101</v>
      </c>
      <c r="B93" s="26" t="s">
        <v>166</v>
      </c>
      <c r="C93" s="28"/>
      <c r="D93" s="28"/>
      <c r="E93" s="28"/>
      <c r="F93" s="28"/>
      <c r="G93" s="28"/>
      <c r="H93" s="28"/>
      <c r="I93" s="28"/>
      <c r="J93" s="28"/>
      <c r="K93" s="29"/>
    </row>
    <row r="94" spans="1:11" ht="15.75" customHeight="1">
      <c r="A94" s="26">
        <v>480102</v>
      </c>
      <c r="B94" s="26" t="s">
        <v>167</v>
      </c>
      <c r="C94" s="27"/>
      <c r="D94" s="27"/>
      <c r="E94" s="27"/>
      <c r="F94" s="27"/>
      <c r="G94" s="27"/>
      <c r="H94" s="27"/>
      <c r="I94" s="28">
        <v>0</v>
      </c>
      <c r="J94" s="28">
        <v>0</v>
      </c>
      <c r="K94" s="29">
        <v>0</v>
      </c>
    </row>
    <row r="95" spans="1:11" ht="15.75" customHeight="1">
      <c r="A95" s="26">
        <v>480103</v>
      </c>
      <c r="B95" s="26" t="s">
        <v>168</v>
      </c>
      <c r="C95" s="27">
        <v>6497333</v>
      </c>
      <c r="D95" s="27"/>
      <c r="E95" s="27">
        <v>6497333</v>
      </c>
      <c r="F95" s="28"/>
      <c r="G95" s="27"/>
      <c r="H95" s="28"/>
      <c r="I95" s="28"/>
      <c r="J95" s="28"/>
      <c r="K95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tabSelected="1" topLeftCell="A124" zoomScale="98" zoomScaleNormal="98" workbookViewId="0">
      <selection activeCell="N126" sqref="N126"/>
    </sheetView>
  </sheetViews>
  <sheetFormatPr defaultRowHeight="15"/>
  <cols>
    <col min="1" max="1" width="9.140625" style="36" customWidth="1"/>
    <col min="2" max="2" width="34.5703125" style="36" customWidth="1"/>
    <col min="3" max="3" width="12.42578125" style="36" customWidth="1"/>
    <col min="4" max="4" width="10.28515625" style="36" customWidth="1"/>
    <col min="5" max="5" width="11.7109375" style="36" customWidth="1"/>
    <col min="6" max="6" width="9.42578125" style="36" customWidth="1"/>
    <col min="7" max="7" width="11.42578125" style="36" customWidth="1"/>
    <col min="8" max="8" width="11" style="36" customWidth="1"/>
    <col min="9" max="10" width="10.28515625" style="36" customWidth="1"/>
    <col min="11" max="11" width="11.140625" style="36" customWidth="1"/>
    <col min="12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382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383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39">
        <v>2024</v>
      </c>
      <c r="J4" s="39">
        <v>2025</v>
      </c>
      <c r="K4" s="39">
        <v>2026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C7+C53+C88+C95+C142+C171+C223+C246+C291</f>
        <v>22176000</v>
      </c>
      <c r="D6" s="46"/>
      <c r="E6" s="45">
        <f t="shared" ref="E6:H6" si="0">E7+E53+E88+E95+E142+E171+E223+E246+E291</f>
        <v>12101000</v>
      </c>
      <c r="F6" s="45">
        <f t="shared" si="0"/>
        <v>3555000</v>
      </c>
      <c r="G6" s="45">
        <f t="shared" si="0"/>
        <v>3298000</v>
      </c>
      <c r="H6" s="45">
        <f t="shared" si="0"/>
        <v>3222000</v>
      </c>
      <c r="I6" s="45">
        <f>I7+I53+I88+I95+I142+I171+I223+I246+I291</f>
        <v>9405000</v>
      </c>
      <c r="J6" s="45">
        <f>J7+J53+J88+J95+J142+J171+J223+J246+J291</f>
        <v>9361000</v>
      </c>
      <c r="K6" s="45">
        <f>K7+K53+K88+K95+K142+K171+K223+K246+K291</f>
        <v>9342000</v>
      </c>
    </row>
    <row r="7" spans="1:11" s="50" customFormat="1" ht="15.75" customHeight="1">
      <c r="A7" s="48" t="s">
        <v>176</v>
      </c>
      <c r="B7" s="48" t="s">
        <v>177</v>
      </c>
      <c r="C7" s="49">
        <f>C8+C46+C52</f>
        <v>3602150</v>
      </c>
      <c r="D7" s="49"/>
      <c r="E7" s="49">
        <f>E8+E46+E52</f>
        <v>1121650</v>
      </c>
      <c r="F7" s="49">
        <f t="shared" ref="F7:H7" si="1">F8+F46+F52</f>
        <v>882500</v>
      </c>
      <c r="G7" s="49">
        <f t="shared" si="1"/>
        <v>810500</v>
      </c>
      <c r="H7" s="49">
        <f t="shared" si="1"/>
        <v>787500</v>
      </c>
      <c r="I7" s="49">
        <f>I8+I46</f>
        <v>3370000</v>
      </c>
      <c r="J7" s="45">
        <f>J8</f>
        <v>3370000</v>
      </c>
      <c r="K7" s="45">
        <f>J7</f>
        <v>3370000</v>
      </c>
    </row>
    <row r="8" spans="1:11" s="54" customFormat="1" ht="15.75" customHeight="1">
      <c r="A8" s="51" t="s">
        <v>178</v>
      </c>
      <c r="B8" s="51" t="s">
        <v>179</v>
      </c>
      <c r="C8" s="52">
        <f>C9+C22+C45</f>
        <v>3302361</v>
      </c>
      <c r="D8" s="52"/>
      <c r="E8" s="52">
        <f>E9+E22+E45</f>
        <v>921861</v>
      </c>
      <c r="F8" s="52">
        <f t="shared" ref="F8:H8" si="2">F9+F22+F45</f>
        <v>782500</v>
      </c>
      <c r="G8" s="52">
        <f t="shared" si="2"/>
        <v>810500</v>
      </c>
      <c r="H8" s="52">
        <f t="shared" si="2"/>
        <v>787500</v>
      </c>
      <c r="I8" s="52">
        <f>I9+I22</f>
        <v>3370000</v>
      </c>
      <c r="J8" s="53">
        <f>J9+J22</f>
        <v>3370000</v>
      </c>
      <c r="K8" s="53">
        <f>J8</f>
        <v>3370000</v>
      </c>
    </row>
    <row r="9" spans="1:11" s="54" customFormat="1" ht="15.75" customHeight="1">
      <c r="A9" s="51" t="s">
        <v>180</v>
      </c>
      <c r="B9" s="51" t="s">
        <v>181</v>
      </c>
      <c r="C9" s="52">
        <f>C10+C13+C15</f>
        <v>2593150</v>
      </c>
      <c r="D9" s="52"/>
      <c r="E9" s="52">
        <f>E10+E13+E15</f>
        <v>674650</v>
      </c>
      <c r="F9" s="52">
        <f>F10+F13+F15</f>
        <v>647500</v>
      </c>
      <c r="G9" s="52">
        <f t="shared" ref="G9:K9" si="3">G10+G15</f>
        <v>635500</v>
      </c>
      <c r="H9" s="52">
        <f t="shared" si="3"/>
        <v>635500</v>
      </c>
      <c r="I9" s="52">
        <f t="shared" si="3"/>
        <v>2666000</v>
      </c>
      <c r="J9" s="52">
        <f t="shared" si="3"/>
        <v>2666000</v>
      </c>
      <c r="K9" s="52">
        <f t="shared" si="3"/>
        <v>2666000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2486000</v>
      </c>
      <c r="D10" s="56"/>
      <c r="E10" s="56">
        <f t="shared" ref="E10:K10" si="4">E11+E12</f>
        <v>621500</v>
      </c>
      <c r="F10" s="56">
        <f t="shared" si="4"/>
        <v>621500</v>
      </c>
      <c r="G10" s="56">
        <f t="shared" si="4"/>
        <v>621500</v>
      </c>
      <c r="H10" s="56">
        <f t="shared" si="4"/>
        <v>621500</v>
      </c>
      <c r="I10" s="56">
        <f t="shared" si="4"/>
        <v>2610000</v>
      </c>
      <c r="J10" s="56">
        <f t="shared" si="4"/>
        <v>2610000</v>
      </c>
      <c r="K10" s="56">
        <f t="shared" si="4"/>
        <v>2610000</v>
      </c>
    </row>
    <row r="11" spans="1:11" s="54" customFormat="1" ht="15.75" customHeight="1">
      <c r="A11" s="55" t="s">
        <v>184</v>
      </c>
      <c r="B11" s="55" t="s">
        <v>185</v>
      </c>
      <c r="C11" s="56">
        <v>2280000</v>
      </c>
      <c r="D11" s="56"/>
      <c r="E11" s="56">
        <v>570000</v>
      </c>
      <c r="F11" s="56">
        <v>570000</v>
      </c>
      <c r="G11" s="56">
        <v>570000</v>
      </c>
      <c r="H11" s="56">
        <v>570000</v>
      </c>
      <c r="I11" s="56">
        <v>2400000</v>
      </c>
      <c r="J11" s="57">
        <v>2400000</v>
      </c>
      <c r="K11" s="57">
        <v>2400000</v>
      </c>
    </row>
    <row r="12" spans="1:11" s="54" customFormat="1" ht="24.75" customHeight="1">
      <c r="A12" s="55" t="s">
        <v>186</v>
      </c>
      <c r="B12" s="55" t="s">
        <v>187</v>
      </c>
      <c r="C12" s="56">
        <v>206000</v>
      </c>
      <c r="D12" s="56"/>
      <c r="E12" s="56">
        <v>51500</v>
      </c>
      <c r="F12" s="56">
        <v>51500</v>
      </c>
      <c r="G12" s="56">
        <v>51500</v>
      </c>
      <c r="H12" s="56">
        <v>51500</v>
      </c>
      <c r="I12" s="56">
        <v>210000</v>
      </c>
      <c r="J12" s="57">
        <f t="shared" ref="J12:K20" si="5">I12</f>
        <v>210000</v>
      </c>
      <c r="K12" s="57">
        <f t="shared" si="5"/>
        <v>210000</v>
      </c>
    </row>
    <row r="13" spans="1:11" s="54" customFormat="1" ht="13.5" customHeight="1">
      <c r="A13" s="62">
        <v>1002</v>
      </c>
      <c r="B13" s="55" t="s">
        <v>378</v>
      </c>
      <c r="C13" s="56">
        <f>SUM(C14)</f>
        <v>39150</v>
      </c>
      <c r="D13" s="56"/>
      <c r="E13" s="56">
        <f>SUM(E14)</f>
        <v>39150</v>
      </c>
      <c r="F13" s="56">
        <v>0</v>
      </c>
      <c r="G13" s="56">
        <v>0</v>
      </c>
      <c r="H13" s="56">
        <v>0</v>
      </c>
      <c r="I13" s="56">
        <v>0</v>
      </c>
      <c r="J13" s="57">
        <v>0</v>
      </c>
      <c r="K13" s="57">
        <v>0</v>
      </c>
    </row>
    <row r="14" spans="1:11" s="54" customFormat="1" ht="12.75" customHeight="1">
      <c r="A14" s="62">
        <v>100206</v>
      </c>
      <c r="B14" s="55" t="s">
        <v>379</v>
      </c>
      <c r="C14" s="56">
        <v>39150</v>
      </c>
      <c r="D14" s="56"/>
      <c r="E14" s="56">
        <v>39150</v>
      </c>
      <c r="F14" s="56">
        <v>0</v>
      </c>
      <c r="G14" s="56">
        <v>0</v>
      </c>
      <c r="H14" s="56">
        <v>0</v>
      </c>
      <c r="I14" s="56">
        <v>0</v>
      </c>
      <c r="J14" s="57">
        <v>0</v>
      </c>
      <c r="K14" s="57">
        <v>0</v>
      </c>
    </row>
    <row r="15" spans="1:11" s="54" customFormat="1" ht="15.75" customHeight="1">
      <c r="A15" s="55" t="s">
        <v>188</v>
      </c>
      <c r="B15" s="55" t="s">
        <v>189</v>
      </c>
      <c r="C15" s="56">
        <v>68000</v>
      </c>
      <c r="D15" s="56"/>
      <c r="E15" s="56">
        <v>14000</v>
      </c>
      <c r="F15" s="56">
        <v>26000</v>
      </c>
      <c r="G15" s="56">
        <v>14000</v>
      </c>
      <c r="H15" s="56">
        <v>14000</v>
      </c>
      <c r="I15" s="56">
        <v>56000</v>
      </c>
      <c r="J15" s="57">
        <f t="shared" si="5"/>
        <v>56000</v>
      </c>
      <c r="K15" s="57">
        <f t="shared" si="5"/>
        <v>56000</v>
      </c>
    </row>
    <row r="16" spans="1:11" s="54" customFormat="1" ht="15.75" customHeight="1">
      <c r="A16" s="55" t="s">
        <v>190</v>
      </c>
      <c r="B16" s="55" t="s">
        <v>191</v>
      </c>
      <c r="C16" s="56"/>
      <c r="D16" s="56"/>
      <c r="E16" s="56"/>
      <c r="F16" s="56"/>
      <c r="G16" s="56"/>
      <c r="H16" s="56"/>
      <c r="I16" s="56"/>
      <c r="J16" s="57">
        <f t="shared" si="5"/>
        <v>0</v>
      </c>
      <c r="K16" s="57">
        <f t="shared" si="5"/>
        <v>0</v>
      </c>
    </row>
    <row r="17" spans="1:11" s="54" customFormat="1" ht="15.75" customHeight="1">
      <c r="A17" s="55" t="s">
        <v>192</v>
      </c>
      <c r="B17" s="55" t="s">
        <v>193</v>
      </c>
      <c r="C17" s="56"/>
      <c r="D17" s="56"/>
      <c r="E17" s="56"/>
      <c r="F17" s="56"/>
      <c r="G17" s="56"/>
      <c r="H17" s="56"/>
      <c r="I17" s="56"/>
      <c r="J17" s="57">
        <f t="shared" si="5"/>
        <v>0</v>
      </c>
      <c r="K17" s="57">
        <f t="shared" si="5"/>
        <v>0</v>
      </c>
    </row>
    <row r="18" spans="1:11" s="54" customFormat="1" ht="19.5" customHeight="1">
      <c r="A18" s="55" t="s">
        <v>194</v>
      </c>
      <c r="B18" s="55" t="s">
        <v>195</v>
      </c>
      <c r="C18" s="56"/>
      <c r="D18" s="56"/>
      <c r="E18" s="56"/>
      <c r="F18" s="56"/>
      <c r="G18" s="56"/>
      <c r="H18" s="56"/>
      <c r="I18" s="56"/>
      <c r="J18" s="57">
        <f t="shared" si="5"/>
        <v>0</v>
      </c>
      <c r="K18" s="57">
        <f t="shared" si="5"/>
        <v>0</v>
      </c>
    </row>
    <row r="19" spans="1:11" s="54" customFormat="1" ht="24.75" customHeight="1">
      <c r="A19" s="55" t="s">
        <v>196</v>
      </c>
      <c r="B19" s="55" t="s">
        <v>197</v>
      </c>
      <c r="C19" s="56"/>
      <c r="D19" s="56"/>
      <c r="E19" s="56"/>
      <c r="F19" s="56"/>
      <c r="G19" s="56"/>
      <c r="H19" s="56"/>
      <c r="I19" s="56"/>
      <c r="J19" s="57">
        <f t="shared" si="5"/>
        <v>0</v>
      </c>
      <c r="K19" s="57">
        <f t="shared" si="5"/>
        <v>0</v>
      </c>
    </row>
    <row r="20" spans="1:11" s="54" customFormat="1" ht="27" customHeight="1">
      <c r="A20" s="55" t="s">
        <v>198</v>
      </c>
      <c r="B20" s="55" t="s">
        <v>199</v>
      </c>
      <c r="C20" s="56"/>
      <c r="D20" s="56"/>
      <c r="E20" s="56"/>
      <c r="F20" s="56"/>
      <c r="G20" s="56"/>
      <c r="H20" s="56"/>
      <c r="I20" s="56"/>
      <c r="J20" s="57">
        <f t="shared" si="5"/>
        <v>0</v>
      </c>
      <c r="K20" s="57">
        <f t="shared" si="5"/>
        <v>0</v>
      </c>
    </row>
    <row r="21" spans="1:11" s="54" customFormat="1" ht="27" customHeight="1">
      <c r="A21" s="55">
        <v>100307</v>
      </c>
      <c r="B21" s="55" t="s">
        <v>200</v>
      </c>
      <c r="C21" s="56">
        <v>68000</v>
      </c>
      <c r="D21" s="56"/>
      <c r="E21" s="56">
        <v>14000</v>
      </c>
      <c r="F21" s="56">
        <v>26000</v>
      </c>
      <c r="G21" s="56">
        <v>14000</v>
      </c>
      <c r="H21" s="56">
        <v>14000</v>
      </c>
      <c r="I21" s="56">
        <v>70000</v>
      </c>
      <c r="J21" s="57">
        <v>70000</v>
      </c>
      <c r="K21" s="57">
        <v>70000</v>
      </c>
    </row>
    <row r="22" spans="1:11" s="54" customFormat="1" ht="15.75" customHeight="1">
      <c r="A22" s="51" t="s">
        <v>201</v>
      </c>
      <c r="B22" s="51" t="s">
        <v>202</v>
      </c>
      <c r="C22" s="52">
        <f>SUM(C23+C36+C41)</f>
        <v>659211</v>
      </c>
      <c r="D22" s="52"/>
      <c r="E22" s="52">
        <f>SUM(E23+E36+E41)</f>
        <v>227211</v>
      </c>
      <c r="F22" s="52">
        <f>SUM(F23+F36+F41)</f>
        <v>123000</v>
      </c>
      <c r="G22" s="52">
        <f>SUM(G23+G36+G41)</f>
        <v>166000</v>
      </c>
      <c r="H22" s="52">
        <f>SUM(H23+H36+H41)</f>
        <v>143000</v>
      </c>
      <c r="I22" s="52">
        <f>I23+I33+I34+I36+I38+I39+I40+I41</f>
        <v>704000</v>
      </c>
      <c r="J22" s="52">
        <f>J23+J33+J34+J36+J38+J39+J40+J41</f>
        <v>704000</v>
      </c>
      <c r="K22" s="52">
        <f>K23+K33+K34+K36+K38+K39+K40+K41</f>
        <v>704000</v>
      </c>
    </row>
    <row r="23" spans="1:11" s="54" customFormat="1" ht="15.75" customHeight="1">
      <c r="A23" s="55" t="s">
        <v>203</v>
      </c>
      <c r="B23" s="55" t="s">
        <v>204</v>
      </c>
      <c r="C23" s="52">
        <f>C24+C25+C26+C27+C28+C29+C30+C32+C31</f>
        <v>563000</v>
      </c>
      <c r="D23" s="52"/>
      <c r="E23" s="52">
        <f>E24+E25+E26+E27+E28+E29+E30+E31+E32</f>
        <v>209000</v>
      </c>
      <c r="F23" s="52">
        <f>F24+F25+F26+F27+F28+F29+F30+F31+F32</f>
        <v>108000</v>
      </c>
      <c r="G23" s="52">
        <f>G24+G25+G26+G27+G28+G29+G30+G31+G32</f>
        <v>113000</v>
      </c>
      <c r="H23" s="52">
        <f>H24+H25+H26+H27+H28+H29+H30+H32+H31</f>
        <v>133000</v>
      </c>
      <c r="I23" s="52">
        <f>I24+I25+I26+I27+I28+I29+I30+I32+I31</f>
        <v>651000</v>
      </c>
      <c r="J23" s="52">
        <f>J24+J25+J26+J27+J28+J29+J30+J32+J31</f>
        <v>651000</v>
      </c>
      <c r="K23" s="52">
        <f>K24+K25+K26+K27+K28+K29+K30+K32+K31</f>
        <v>651000</v>
      </c>
    </row>
    <row r="24" spans="1:11" s="54" customFormat="1" ht="15.75" customHeight="1">
      <c r="A24" s="58" t="s">
        <v>205</v>
      </c>
      <c r="B24" s="55" t="s">
        <v>206</v>
      </c>
      <c r="C24" s="56">
        <v>50000</v>
      </c>
      <c r="D24" s="56"/>
      <c r="E24" s="56">
        <v>20000</v>
      </c>
      <c r="F24" s="56">
        <v>10000</v>
      </c>
      <c r="G24" s="56">
        <v>10000</v>
      </c>
      <c r="H24" s="56">
        <v>10000</v>
      </c>
      <c r="I24" s="56">
        <v>85000</v>
      </c>
      <c r="J24" s="57">
        <f t="shared" ref="J24:K34" si="6">I24</f>
        <v>85000</v>
      </c>
      <c r="K24" s="57">
        <f t="shared" si="6"/>
        <v>85000</v>
      </c>
    </row>
    <row r="25" spans="1:11" s="54" customFormat="1" ht="15.75" customHeight="1">
      <c r="A25" s="58" t="s">
        <v>207</v>
      </c>
      <c r="B25" s="55" t="s">
        <v>208</v>
      </c>
      <c r="C25" s="56">
        <v>4000</v>
      </c>
      <c r="D25" s="56"/>
      <c r="E25" s="56">
        <v>1000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6"/>
        <v>3000</v>
      </c>
      <c r="K25" s="57">
        <f t="shared" si="6"/>
        <v>3000</v>
      </c>
    </row>
    <row r="26" spans="1:11" s="54" customFormat="1" ht="15.75" customHeight="1">
      <c r="A26" s="58" t="s">
        <v>209</v>
      </c>
      <c r="B26" s="55" t="s">
        <v>210</v>
      </c>
      <c r="C26" s="56">
        <v>100000</v>
      </c>
      <c r="D26" s="56"/>
      <c r="E26" s="56">
        <v>70000</v>
      </c>
      <c r="F26" s="56">
        <v>10000</v>
      </c>
      <c r="G26" s="56">
        <v>10000</v>
      </c>
      <c r="H26" s="56">
        <v>10000</v>
      </c>
      <c r="I26" s="56">
        <v>150000</v>
      </c>
      <c r="J26" s="57">
        <f t="shared" si="6"/>
        <v>150000</v>
      </c>
      <c r="K26" s="57">
        <f t="shared" si="6"/>
        <v>150000</v>
      </c>
    </row>
    <row r="27" spans="1:11" s="54" customFormat="1" ht="15.75" customHeight="1">
      <c r="A27" s="58">
        <v>200104</v>
      </c>
      <c r="B27" s="55" t="s">
        <v>211</v>
      </c>
      <c r="C27" s="56">
        <v>5000</v>
      </c>
      <c r="D27" s="56"/>
      <c r="E27" s="56">
        <v>2000</v>
      </c>
      <c r="F27" s="56">
        <v>1000</v>
      </c>
      <c r="G27" s="56">
        <v>1000</v>
      </c>
      <c r="H27" s="56">
        <v>1000</v>
      </c>
      <c r="I27" s="56">
        <v>3000</v>
      </c>
      <c r="J27" s="57">
        <f t="shared" si="6"/>
        <v>3000</v>
      </c>
      <c r="K27" s="57">
        <f t="shared" si="6"/>
        <v>3000</v>
      </c>
    </row>
    <row r="28" spans="1:11" s="54" customFormat="1" ht="15.75" customHeight="1">
      <c r="A28" s="58">
        <v>200105</v>
      </c>
      <c r="B28" s="55" t="s">
        <v>212</v>
      </c>
      <c r="C28" s="56">
        <v>80000</v>
      </c>
      <c r="D28" s="56"/>
      <c r="E28" s="56">
        <v>20000</v>
      </c>
      <c r="F28" s="56">
        <v>20000</v>
      </c>
      <c r="G28" s="56">
        <v>20000</v>
      </c>
      <c r="H28" s="56">
        <v>20000</v>
      </c>
      <c r="I28" s="56">
        <v>40000</v>
      </c>
      <c r="J28" s="57">
        <f t="shared" si="6"/>
        <v>40000</v>
      </c>
      <c r="K28" s="57">
        <f t="shared" si="6"/>
        <v>40000</v>
      </c>
    </row>
    <row r="29" spans="1:11" s="54" customFormat="1" ht="15.75" customHeight="1">
      <c r="A29" s="58">
        <v>200106</v>
      </c>
      <c r="B29" s="55" t="s">
        <v>213</v>
      </c>
      <c r="C29" s="56">
        <v>4000</v>
      </c>
      <c r="D29" s="56"/>
      <c r="E29" s="56">
        <v>1000</v>
      </c>
      <c r="F29" s="56">
        <v>1000</v>
      </c>
      <c r="G29" s="56">
        <v>1000</v>
      </c>
      <c r="H29" s="56">
        <v>1000</v>
      </c>
      <c r="I29" s="56">
        <v>10000</v>
      </c>
      <c r="J29" s="57">
        <f t="shared" si="6"/>
        <v>10000</v>
      </c>
      <c r="K29" s="57">
        <f t="shared" si="6"/>
        <v>10000</v>
      </c>
    </row>
    <row r="30" spans="1:11" s="54" customFormat="1" ht="15.75" customHeight="1">
      <c r="A30" s="58" t="s">
        <v>214</v>
      </c>
      <c r="B30" s="55" t="s">
        <v>215</v>
      </c>
      <c r="C30" s="56">
        <v>100000</v>
      </c>
      <c r="D30" s="56"/>
      <c r="E30" s="56">
        <v>25000</v>
      </c>
      <c r="F30" s="56">
        <v>25000</v>
      </c>
      <c r="G30" s="56">
        <v>25000</v>
      </c>
      <c r="H30" s="56">
        <v>25000</v>
      </c>
      <c r="I30" s="56">
        <v>105000</v>
      </c>
      <c r="J30" s="57">
        <f t="shared" si="6"/>
        <v>105000</v>
      </c>
      <c r="K30" s="57">
        <f t="shared" si="6"/>
        <v>105000</v>
      </c>
    </row>
    <row r="31" spans="1:11" s="54" customFormat="1" ht="28.5" customHeight="1">
      <c r="A31" s="58">
        <v>200109</v>
      </c>
      <c r="B31" s="55" t="s">
        <v>216</v>
      </c>
      <c r="C31" s="56">
        <v>120000</v>
      </c>
      <c r="D31" s="56"/>
      <c r="E31" s="56">
        <v>50000</v>
      </c>
      <c r="F31" s="56">
        <v>20000</v>
      </c>
      <c r="G31" s="56">
        <v>25000</v>
      </c>
      <c r="H31" s="56">
        <v>25000</v>
      </c>
      <c r="I31" s="56">
        <v>95000</v>
      </c>
      <c r="J31" s="57">
        <f t="shared" si="6"/>
        <v>95000</v>
      </c>
      <c r="K31" s="57">
        <f t="shared" si="6"/>
        <v>95000</v>
      </c>
    </row>
    <row r="32" spans="1:11" s="54" customFormat="1" ht="27" customHeight="1">
      <c r="A32" s="58" t="s">
        <v>217</v>
      </c>
      <c r="B32" s="55" t="s">
        <v>218</v>
      </c>
      <c r="C32" s="56">
        <v>100000</v>
      </c>
      <c r="D32" s="56"/>
      <c r="E32" s="56">
        <v>20000</v>
      </c>
      <c r="F32" s="56">
        <v>20000</v>
      </c>
      <c r="G32" s="56">
        <v>20000</v>
      </c>
      <c r="H32" s="56">
        <v>40000</v>
      </c>
      <c r="I32" s="56">
        <v>160000</v>
      </c>
      <c r="J32" s="57">
        <f t="shared" si="6"/>
        <v>160000</v>
      </c>
      <c r="K32" s="57">
        <f t="shared" si="6"/>
        <v>160000</v>
      </c>
    </row>
    <row r="33" spans="1:11" s="54" customFormat="1" ht="15.75" customHeight="1">
      <c r="A33" s="55" t="s">
        <v>219</v>
      </c>
      <c r="B33" s="55" t="s">
        <v>220</v>
      </c>
      <c r="C33" s="56">
        <f>E33+F33+G33+H33</f>
        <v>0</v>
      </c>
      <c r="D33" s="56"/>
      <c r="E33" s="56"/>
      <c r="F33" s="56"/>
      <c r="G33" s="56"/>
      <c r="H33" s="56"/>
      <c r="I33" s="56">
        <f>C33</f>
        <v>0</v>
      </c>
      <c r="J33" s="57">
        <f t="shared" si="6"/>
        <v>0</v>
      </c>
      <c r="K33" s="57">
        <f t="shared" si="6"/>
        <v>0</v>
      </c>
    </row>
    <row r="34" spans="1:11" s="54" customFormat="1" ht="15.75" customHeight="1">
      <c r="A34" s="55" t="s">
        <v>221</v>
      </c>
      <c r="B34" s="55" t="s">
        <v>222</v>
      </c>
      <c r="C34" s="56">
        <v>0</v>
      </c>
      <c r="D34" s="56"/>
      <c r="E34" s="56">
        <f>E35</f>
        <v>0</v>
      </c>
      <c r="F34" s="56">
        <f>F35</f>
        <v>0</v>
      </c>
      <c r="G34" s="56">
        <f>G35</f>
        <v>0</v>
      </c>
      <c r="H34" s="56">
        <f>H35</f>
        <v>0</v>
      </c>
      <c r="I34" s="56"/>
      <c r="J34" s="57">
        <f t="shared" si="6"/>
        <v>0</v>
      </c>
      <c r="K34" s="57">
        <f t="shared" si="6"/>
        <v>0</v>
      </c>
    </row>
    <row r="35" spans="1:11" s="54" customFormat="1" ht="15.75" customHeight="1">
      <c r="A35" s="55" t="s">
        <v>223</v>
      </c>
      <c r="B35" s="55" t="s">
        <v>224</v>
      </c>
      <c r="C35" s="56">
        <v>0</v>
      </c>
      <c r="D35" s="56"/>
      <c r="E35" s="56"/>
      <c r="F35" s="56">
        <v>0</v>
      </c>
      <c r="G35" s="56">
        <v>0</v>
      </c>
      <c r="H35" s="56">
        <v>0</v>
      </c>
      <c r="I35" s="56"/>
      <c r="J35" s="57"/>
      <c r="K35" s="57"/>
    </row>
    <row r="36" spans="1:11" s="54" customFormat="1" ht="15.75" customHeight="1">
      <c r="A36" s="55" t="s">
        <v>225</v>
      </c>
      <c r="B36" s="59" t="s">
        <v>226</v>
      </c>
      <c r="C36" s="52">
        <f>C37</f>
        <v>10000</v>
      </c>
      <c r="D36" s="52"/>
      <c r="E36" s="52">
        <f>E37</f>
        <v>3000</v>
      </c>
      <c r="F36" s="52">
        <f>F37</f>
        <v>3000</v>
      </c>
      <c r="G36" s="52">
        <f>G37</f>
        <v>3000</v>
      </c>
      <c r="H36" s="52">
        <f>H37</f>
        <v>1000</v>
      </c>
      <c r="I36" s="52">
        <f>I37</f>
        <v>8000</v>
      </c>
      <c r="J36" s="53">
        <f>I36</f>
        <v>8000</v>
      </c>
      <c r="K36" s="53">
        <f>J36</f>
        <v>8000</v>
      </c>
    </row>
    <row r="37" spans="1:11" s="54" customFormat="1" ht="15.75" customHeight="1">
      <c r="A37" s="55" t="s">
        <v>227</v>
      </c>
      <c r="B37" s="55" t="s">
        <v>228</v>
      </c>
      <c r="C37" s="56">
        <v>10000</v>
      </c>
      <c r="D37" s="56"/>
      <c r="E37" s="56">
        <v>3000</v>
      </c>
      <c r="F37" s="56">
        <v>3000</v>
      </c>
      <c r="G37" s="56">
        <v>3000</v>
      </c>
      <c r="H37" s="56">
        <v>1000</v>
      </c>
      <c r="I37" s="56">
        <v>8000</v>
      </c>
      <c r="J37" s="57">
        <v>8000</v>
      </c>
      <c r="K37" s="57">
        <f t="shared" ref="K37:K43" si="7">J37</f>
        <v>8000</v>
      </c>
    </row>
    <row r="38" spans="1:11" s="54" customFormat="1" ht="24.75" customHeight="1">
      <c r="A38" s="55">
        <v>2011</v>
      </c>
      <c r="B38" s="55" t="s">
        <v>229</v>
      </c>
      <c r="C38" s="56"/>
      <c r="D38" s="56"/>
      <c r="E38" s="56"/>
      <c r="F38" s="56"/>
      <c r="G38" s="56"/>
      <c r="H38" s="56"/>
      <c r="I38" s="56"/>
      <c r="J38" s="57">
        <f t="shared" ref="J38:J43" si="8">I38</f>
        <v>0</v>
      </c>
      <c r="K38" s="57">
        <f t="shared" si="7"/>
        <v>0</v>
      </c>
    </row>
    <row r="39" spans="1:11" s="54" customFormat="1" ht="15.75" customHeight="1">
      <c r="A39" s="55" t="s">
        <v>230</v>
      </c>
      <c r="B39" s="55" t="s">
        <v>231</v>
      </c>
      <c r="C39" s="56"/>
      <c r="D39" s="56"/>
      <c r="E39" s="56"/>
      <c r="F39" s="56"/>
      <c r="G39" s="56"/>
      <c r="H39" s="56"/>
      <c r="I39" s="56"/>
      <c r="J39" s="57">
        <f t="shared" si="8"/>
        <v>0</v>
      </c>
      <c r="K39" s="57">
        <f t="shared" si="7"/>
        <v>0</v>
      </c>
    </row>
    <row r="40" spans="1:11" s="54" customFormat="1" ht="15.75" customHeight="1">
      <c r="A40" s="55" t="s">
        <v>232</v>
      </c>
      <c r="B40" s="55" t="s">
        <v>233</v>
      </c>
      <c r="C40" s="56"/>
      <c r="D40" s="56"/>
      <c r="E40" s="56"/>
      <c r="F40" s="56"/>
      <c r="G40" s="56"/>
      <c r="H40" s="56"/>
      <c r="I40" s="56"/>
      <c r="J40" s="57">
        <f t="shared" si="8"/>
        <v>0</v>
      </c>
      <c r="K40" s="57">
        <f t="shared" si="7"/>
        <v>0</v>
      </c>
    </row>
    <row r="41" spans="1:11" s="54" customFormat="1" ht="15.75" customHeight="1">
      <c r="A41" s="55" t="s">
        <v>234</v>
      </c>
      <c r="B41" s="55" t="s">
        <v>235</v>
      </c>
      <c r="C41" s="52">
        <f>SUM(C42+C43+C44)</f>
        <v>86211</v>
      </c>
      <c r="D41" s="52"/>
      <c r="E41" s="52">
        <f>SUM(E42+E43+E44)</f>
        <v>15211</v>
      </c>
      <c r="F41" s="52">
        <f>SUM(F42+F43+F44)</f>
        <v>12000</v>
      </c>
      <c r="G41" s="52">
        <f>SUM(G42+G43+G44)</f>
        <v>50000</v>
      </c>
      <c r="H41" s="52">
        <f>SUM(H42+H43+H44)</f>
        <v>9000</v>
      </c>
      <c r="I41" s="52">
        <v>45000</v>
      </c>
      <c r="J41" s="53">
        <f t="shared" si="8"/>
        <v>45000</v>
      </c>
      <c r="K41" s="53">
        <f t="shared" si="7"/>
        <v>45000</v>
      </c>
    </row>
    <row r="42" spans="1:11" s="54" customFormat="1" ht="18.75" customHeight="1">
      <c r="A42" s="58">
        <v>203003</v>
      </c>
      <c r="B42" s="55" t="s">
        <v>236</v>
      </c>
      <c r="C42" s="56"/>
      <c r="D42" s="56"/>
      <c r="E42" s="56"/>
      <c r="F42" s="56"/>
      <c r="G42" s="56"/>
      <c r="H42" s="56"/>
      <c r="I42" s="56"/>
      <c r="J42" s="57">
        <f t="shared" si="8"/>
        <v>0</v>
      </c>
      <c r="K42" s="57">
        <f t="shared" si="7"/>
        <v>0</v>
      </c>
    </row>
    <row r="43" spans="1:11" s="54" customFormat="1" ht="15.75" customHeight="1">
      <c r="A43" s="58">
        <v>203009</v>
      </c>
      <c r="B43" s="55" t="s">
        <v>237</v>
      </c>
      <c r="C43" s="56">
        <v>45211</v>
      </c>
      <c r="D43" s="56"/>
      <c r="E43" s="56">
        <v>15211</v>
      </c>
      <c r="F43" s="56">
        <v>12000</v>
      </c>
      <c r="G43" s="56">
        <v>9000</v>
      </c>
      <c r="H43" s="56">
        <v>9000</v>
      </c>
      <c r="I43" s="56">
        <v>45000</v>
      </c>
      <c r="J43" s="57">
        <f t="shared" si="8"/>
        <v>45000</v>
      </c>
      <c r="K43" s="57">
        <f t="shared" si="7"/>
        <v>45000</v>
      </c>
    </row>
    <row r="44" spans="1:11" s="54" customFormat="1" ht="25.5" customHeight="1">
      <c r="A44" s="58">
        <v>203030</v>
      </c>
      <c r="B44" s="55" t="s">
        <v>218</v>
      </c>
      <c r="C44" s="56">
        <v>41000</v>
      </c>
      <c r="D44" s="56"/>
      <c r="E44" s="56"/>
      <c r="F44" s="56"/>
      <c r="G44" s="56">
        <v>41000</v>
      </c>
      <c r="H44" s="56"/>
      <c r="I44" s="56"/>
      <c r="J44" s="57"/>
      <c r="K44" s="57"/>
    </row>
    <row r="45" spans="1:11" s="54" customFormat="1" ht="15.75" customHeight="1">
      <c r="A45" s="58">
        <v>5940</v>
      </c>
      <c r="B45" s="55" t="s">
        <v>235</v>
      </c>
      <c r="C45" s="52">
        <v>50000</v>
      </c>
      <c r="D45" s="52"/>
      <c r="E45" s="52">
        <v>20000</v>
      </c>
      <c r="F45" s="52">
        <v>12000</v>
      </c>
      <c r="G45" s="52">
        <v>9000</v>
      </c>
      <c r="H45" s="52">
        <v>9000</v>
      </c>
      <c r="I45" s="52">
        <v>70000</v>
      </c>
      <c r="J45" s="53">
        <v>70000</v>
      </c>
      <c r="K45" s="53">
        <v>70000</v>
      </c>
    </row>
    <row r="46" spans="1:11" s="54" customFormat="1" ht="15.75" customHeight="1">
      <c r="A46" s="51" t="s">
        <v>238</v>
      </c>
      <c r="B46" s="51" t="s">
        <v>239</v>
      </c>
      <c r="C46" s="52">
        <f>C47</f>
        <v>300000</v>
      </c>
      <c r="D46" s="52"/>
      <c r="E46" s="52">
        <f t="shared" ref="E46:H47" si="9">E47</f>
        <v>200000</v>
      </c>
      <c r="F46" s="52">
        <f t="shared" si="9"/>
        <v>100000</v>
      </c>
      <c r="G46" s="52">
        <f t="shared" si="9"/>
        <v>0</v>
      </c>
      <c r="H46" s="52">
        <f t="shared" si="9"/>
        <v>0</v>
      </c>
      <c r="I46" s="52">
        <v>0</v>
      </c>
      <c r="J46" s="53">
        <f t="shared" ref="J46:K48" si="10">I46</f>
        <v>0</v>
      </c>
      <c r="K46" s="53">
        <f t="shared" si="10"/>
        <v>0</v>
      </c>
    </row>
    <row r="47" spans="1:11" s="54" customFormat="1" ht="15.75" customHeight="1">
      <c r="A47" s="55" t="s">
        <v>240</v>
      </c>
      <c r="B47" s="55" t="s">
        <v>241</v>
      </c>
      <c r="C47" s="56">
        <f>C48</f>
        <v>300000</v>
      </c>
      <c r="D47" s="56"/>
      <c r="E47" s="56">
        <f t="shared" si="9"/>
        <v>200000</v>
      </c>
      <c r="F47" s="56">
        <f t="shared" si="9"/>
        <v>100000</v>
      </c>
      <c r="G47" s="56">
        <f t="shared" si="9"/>
        <v>0</v>
      </c>
      <c r="H47" s="56">
        <f t="shared" si="9"/>
        <v>0</v>
      </c>
      <c r="I47" s="56">
        <v>0</v>
      </c>
      <c r="J47" s="57">
        <f t="shared" si="10"/>
        <v>0</v>
      </c>
      <c r="K47" s="57">
        <f t="shared" si="10"/>
        <v>0</v>
      </c>
    </row>
    <row r="48" spans="1:11" s="54" customFormat="1" ht="15.75" customHeight="1">
      <c r="A48" s="55" t="s">
        <v>242</v>
      </c>
      <c r="B48" s="55" t="s">
        <v>243</v>
      </c>
      <c r="C48" s="56">
        <v>300000</v>
      </c>
      <c r="D48" s="56"/>
      <c r="E48" s="56">
        <v>200000</v>
      </c>
      <c r="F48" s="56">
        <v>100000</v>
      </c>
      <c r="G48" s="56">
        <f>G50+G51</f>
        <v>0</v>
      </c>
      <c r="H48" s="56">
        <f>H50+H51</f>
        <v>0</v>
      </c>
      <c r="I48" s="56">
        <v>0</v>
      </c>
      <c r="J48" s="57">
        <f t="shared" si="10"/>
        <v>0</v>
      </c>
      <c r="K48" s="57">
        <f t="shared" si="10"/>
        <v>0</v>
      </c>
    </row>
    <row r="49" spans="1:12" s="54" customFormat="1" ht="15.75" customHeight="1">
      <c r="A49" s="58">
        <v>710101</v>
      </c>
      <c r="B49" s="55" t="s">
        <v>244</v>
      </c>
      <c r="C49" s="56">
        <v>220000</v>
      </c>
      <c r="D49" s="56"/>
      <c r="E49" s="56">
        <v>120000</v>
      </c>
      <c r="F49" s="56">
        <v>100000</v>
      </c>
      <c r="G49" s="56"/>
      <c r="H49" s="56"/>
      <c r="I49" s="56"/>
      <c r="J49" s="57"/>
      <c r="K49" s="57"/>
    </row>
    <row r="50" spans="1:12" s="54" customFormat="1" ht="26.25" customHeight="1">
      <c r="A50" s="58" t="s">
        <v>245</v>
      </c>
      <c r="B50" s="55" t="s">
        <v>246</v>
      </c>
      <c r="C50" s="56"/>
      <c r="D50" s="56"/>
      <c r="E50" s="56"/>
      <c r="F50" s="56"/>
      <c r="G50" s="56"/>
      <c r="H50" s="56"/>
      <c r="I50" s="56">
        <f>C50</f>
        <v>0</v>
      </c>
      <c r="J50" s="57">
        <f>I50</f>
        <v>0</v>
      </c>
      <c r="K50" s="57">
        <f>J50</f>
        <v>0</v>
      </c>
    </row>
    <row r="51" spans="1:12" s="54" customFormat="1" ht="24" customHeight="1">
      <c r="A51" s="58" t="s">
        <v>247</v>
      </c>
      <c r="B51" s="55" t="s">
        <v>248</v>
      </c>
      <c r="C51" s="56">
        <v>80000</v>
      </c>
      <c r="D51" s="56">
        <v>0</v>
      </c>
      <c r="E51" s="56">
        <v>80000</v>
      </c>
      <c r="F51" s="56">
        <v>0</v>
      </c>
      <c r="G51" s="56">
        <v>0</v>
      </c>
      <c r="H51" s="56"/>
      <c r="I51" s="56">
        <v>0</v>
      </c>
      <c r="J51" s="57">
        <v>0</v>
      </c>
      <c r="K51" s="57">
        <f>J51</f>
        <v>0</v>
      </c>
    </row>
    <row r="52" spans="1:12" s="54" customFormat="1" ht="30" customHeight="1">
      <c r="A52" s="55">
        <v>850000</v>
      </c>
      <c r="B52" s="55" t="s">
        <v>249</v>
      </c>
      <c r="C52" s="56">
        <v>-211</v>
      </c>
      <c r="D52" s="56"/>
      <c r="E52" s="56">
        <v>-211</v>
      </c>
      <c r="F52" s="56">
        <v>0</v>
      </c>
      <c r="G52" s="56">
        <v>0</v>
      </c>
      <c r="H52" s="56">
        <v>0</v>
      </c>
      <c r="I52" s="56"/>
      <c r="J52" s="57"/>
      <c r="K52" s="57"/>
    </row>
    <row r="53" spans="1:12" s="60" customFormat="1" ht="12">
      <c r="A53" s="48" t="s">
        <v>250</v>
      </c>
      <c r="B53" s="48" t="s">
        <v>251</v>
      </c>
      <c r="C53" s="49">
        <f>C54</f>
        <v>485350</v>
      </c>
      <c r="D53" s="49"/>
      <c r="E53" s="49">
        <f t="shared" ref="E53:K53" si="11">E54</f>
        <v>277350</v>
      </c>
      <c r="F53" s="49">
        <f t="shared" si="11"/>
        <v>79000</v>
      </c>
      <c r="G53" s="49">
        <f t="shared" si="11"/>
        <v>68000</v>
      </c>
      <c r="H53" s="49">
        <f t="shared" si="11"/>
        <v>61000</v>
      </c>
      <c r="I53" s="49">
        <f t="shared" si="11"/>
        <v>331000</v>
      </c>
      <c r="J53" s="49">
        <f t="shared" si="11"/>
        <v>331000</v>
      </c>
      <c r="K53" s="49">
        <f t="shared" si="11"/>
        <v>331000</v>
      </c>
    </row>
    <row r="54" spans="1:12">
      <c r="A54" s="51" t="s">
        <v>178</v>
      </c>
      <c r="B54" s="51" t="s">
        <v>179</v>
      </c>
      <c r="C54" s="52">
        <f>C55+C68+C83</f>
        <v>485350</v>
      </c>
      <c r="D54" s="52"/>
      <c r="E54" s="52">
        <f>E55+E68+E83</f>
        <v>277350</v>
      </c>
      <c r="F54" s="52">
        <f t="shared" ref="F54:K54" si="12">F55+F68</f>
        <v>79000</v>
      </c>
      <c r="G54" s="52">
        <f t="shared" si="12"/>
        <v>68000</v>
      </c>
      <c r="H54" s="52">
        <f t="shared" si="12"/>
        <v>61000</v>
      </c>
      <c r="I54" s="52">
        <f t="shared" si="12"/>
        <v>331000</v>
      </c>
      <c r="J54" s="52">
        <f t="shared" si="12"/>
        <v>331000</v>
      </c>
      <c r="K54" s="52">
        <f t="shared" si="12"/>
        <v>331000</v>
      </c>
    </row>
    <row r="55" spans="1:12">
      <c r="A55" s="51" t="s">
        <v>180</v>
      </c>
      <c r="B55" s="51" t="s">
        <v>181</v>
      </c>
      <c r="C55" s="52">
        <f>C56+C59+C61</f>
        <v>252350</v>
      </c>
      <c r="D55" s="52"/>
      <c r="E55" s="52">
        <f>E56+E59+E61</f>
        <v>68350</v>
      </c>
      <c r="F55" s="52">
        <f>F56+F61</f>
        <v>72000</v>
      </c>
      <c r="G55" s="52">
        <f>G56+G61</f>
        <v>59000</v>
      </c>
      <c r="H55" s="52">
        <f>H56+H61</f>
        <v>53000</v>
      </c>
      <c r="I55" s="52">
        <f t="shared" ref="I55:K55" si="13">I56+I59+I61</f>
        <v>306000</v>
      </c>
      <c r="J55" s="52">
        <f t="shared" si="13"/>
        <v>306000</v>
      </c>
      <c r="K55" s="52">
        <f t="shared" si="13"/>
        <v>306000</v>
      </c>
      <c r="L55" s="88"/>
    </row>
    <row r="56" spans="1:12">
      <c r="A56" s="55" t="s">
        <v>182</v>
      </c>
      <c r="B56" s="55" t="s">
        <v>183</v>
      </c>
      <c r="C56" s="56">
        <f>C57+C58</f>
        <v>242000</v>
      </c>
      <c r="D56" s="56"/>
      <c r="E56" s="56">
        <f>E57+E58</f>
        <v>62000</v>
      </c>
      <c r="F56" s="56">
        <f>F57+F58</f>
        <v>71000</v>
      </c>
      <c r="G56" s="56">
        <f>G57+G58</f>
        <v>57000</v>
      </c>
      <c r="H56" s="56">
        <f>H57+H58</f>
        <v>52000</v>
      </c>
      <c r="I56" s="52">
        <f t="shared" ref="I56:K56" si="14">I57+I60+I62</f>
        <v>300000</v>
      </c>
      <c r="J56" s="52">
        <f t="shared" si="14"/>
        <v>300000</v>
      </c>
      <c r="K56" s="52">
        <f t="shared" si="14"/>
        <v>300000</v>
      </c>
      <c r="L56" s="69"/>
    </row>
    <row r="57" spans="1:12">
      <c r="A57" s="55" t="s">
        <v>184</v>
      </c>
      <c r="B57" s="55" t="s">
        <v>185</v>
      </c>
      <c r="C57" s="56">
        <v>242000</v>
      </c>
      <c r="D57" s="56"/>
      <c r="E57" s="56">
        <v>62000</v>
      </c>
      <c r="F57" s="56">
        <v>71000</v>
      </c>
      <c r="G57" s="56">
        <v>57000</v>
      </c>
      <c r="H57" s="56">
        <v>52000</v>
      </c>
      <c r="I57" s="56">
        <v>300000</v>
      </c>
      <c r="J57" s="57">
        <f t="shared" ref="J57:K61" si="15">I57</f>
        <v>300000</v>
      </c>
      <c r="K57" s="57">
        <f t="shared" si="15"/>
        <v>300000</v>
      </c>
    </row>
    <row r="58" spans="1:12" ht="24">
      <c r="A58" s="55" t="s">
        <v>186</v>
      </c>
      <c r="B58" s="55" t="s">
        <v>187</v>
      </c>
      <c r="C58" s="56"/>
      <c r="D58" s="56"/>
      <c r="E58" s="56"/>
      <c r="F58" s="56"/>
      <c r="G58" s="56"/>
      <c r="H58" s="56"/>
      <c r="I58" s="56">
        <f>C58</f>
        <v>0</v>
      </c>
      <c r="J58" s="57">
        <f t="shared" si="15"/>
        <v>0</v>
      </c>
      <c r="K58" s="57">
        <f t="shared" si="15"/>
        <v>0</v>
      </c>
    </row>
    <row r="59" spans="1:12">
      <c r="A59" s="58">
        <v>1002</v>
      </c>
      <c r="B59" s="55" t="s">
        <v>378</v>
      </c>
      <c r="C59" s="56">
        <f>C60</f>
        <v>4350</v>
      </c>
      <c r="D59" s="56"/>
      <c r="E59" s="56">
        <f>E60</f>
        <v>4350</v>
      </c>
      <c r="F59" s="56"/>
      <c r="G59" s="56"/>
      <c r="H59" s="56"/>
      <c r="I59" s="56"/>
      <c r="J59" s="57"/>
      <c r="K59" s="57"/>
    </row>
    <row r="60" spans="1:12">
      <c r="A60" s="58">
        <v>100206</v>
      </c>
      <c r="B60" s="55" t="s">
        <v>379</v>
      </c>
      <c r="C60" s="56">
        <v>4350</v>
      </c>
      <c r="D60" s="56"/>
      <c r="E60" s="56">
        <v>4350</v>
      </c>
      <c r="F60" s="56"/>
      <c r="G60" s="56"/>
      <c r="H60" s="56"/>
      <c r="I60" s="56"/>
      <c r="J60" s="57"/>
      <c r="K60" s="57"/>
    </row>
    <row r="61" spans="1:12">
      <c r="A61" s="55" t="s">
        <v>188</v>
      </c>
      <c r="B61" s="55" t="s">
        <v>189</v>
      </c>
      <c r="C61" s="56">
        <f>C67</f>
        <v>6000</v>
      </c>
      <c r="D61" s="56"/>
      <c r="E61" s="56">
        <f>E67</f>
        <v>2000</v>
      </c>
      <c r="F61" s="56">
        <f>F67</f>
        <v>1000</v>
      </c>
      <c r="G61" s="56">
        <f>G67</f>
        <v>2000</v>
      </c>
      <c r="H61" s="56">
        <f>H67</f>
        <v>1000</v>
      </c>
      <c r="I61" s="56">
        <f>C61</f>
        <v>6000</v>
      </c>
      <c r="J61" s="57">
        <f t="shared" si="15"/>
        <v>6000</v>
      </c>
      <c r="K61" s="57">
        <f t="shared" si="15"/>
        <v>6000</v>
      </c>
    </row>
    <row r="62" spans="1:12">
      <c r="A62" s="55" t="s">
        <v>190</v>
      </c>
      <c r="B62" s="55" t="s">
        <v>191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2">
      <c r="A63" s="55" t="s">
        <v>192</v>
      </c>
      <c r="B63" s="55" t="s">
        <v>193</v>
      </c>
      <c r="C63" s="56"/>
      <c r="D63" s="56"/>
      <c r="E63" s="56"/>
      <c r="F63" s="56"/>
      <c r="G63" s="56"/>
      <c r="H63" s="56"/>
      <c r="I63" s="56"/>
      <c r="J63" s="57"/>
      <c r="K63" s="57"/>
    </row>
    <row r="64" spans="1:12" ht="24">
      <c r="A64" s="55" t="s">
        <v>194</v>
      </c>
      <c r="B64" s="55" t="s">
        <v>195</v>
      </c>
      <c r="C64" s="56"/>
      <c r="D64" s="56"/>
      <c r="E64" s="56"/>
      <c r="F64" s="56"/>
      <c r="G64" s="56"/>
      <c r="H64" s="56"/>
      <c r="I64" s="56"/>
      <c r="J64" s="57"/>
      <c r="K64" s="57"/>
    </row>
    <row r="65" spans="1:11" ht="24">
      <c r="A65" s="55" t="s">
        <v>196</v>
      </c>
      <c r="B65" s="55" t="s">
        <v>197</v>
      </c>
      <c r="C65" s="56"/>
      <c r="D65" s="56"/>
      <c r="E65" s="56"/>
      <c r="F65" s="56"/>
      <c r="G65" s="56"/>
      <c r="H65" s="56"/>
      <c r="I65" s="56"/>
      <c r="J65" s="57"/>
      <c r="K65" s="57"/>
    </row>
    <row r="66" spans="1:11">
      <c r="A66" s="55" t="s">
        <v>198</v>
      </c>
      <c r="B66" s="55" t="s">
        <v>199</v>
      </c>
      <c r="C66" s="56"/>
      <c r="D66" s="56"/>
      <c r="E66" s="56"/>
      <c r="F66" s="56"/>
      <c r="G66" s="56"/>
      <c r="H66" s="56"/>
      <c r="I66" s="56"/>
      <c r="J66" s="57"/>
      <c r="K66" s="57"/>
    </row>
    <row r="67" spans="1:11">
      <c r="A67" s="55">
        <v>100307</v>
      </c>
      <c r="B67" s="55" t="s">
        <v>252</v>
      </c>
      <c r="C67" s="56">
        <v>6000</v>
      </c>
      <c r="D67" s="56"/>
      <c r="E67" s="56">
        <v>2000</v>
      </c>
      <c r="F67" s="56">
        <v>1000</v>
      </c>
      <c r="G67" s="56">
        <v>2000</v>
      </c>
      <c r="H67" s="56">
        <v>1000</v>
      </c>
      <c r="I67" s="56">
        <v>0</v>
      </c>
      <c r="J67" s="57">
        <v>0</v>
      </c>
      <c r="K67" s="57">
        <v>0</v>
      </c>
    </row>
    <row r="68" spans="1:11">
      <c r="A68" s="51" t="s">
        <v>201</v>
      </c>
      <c r="B68" s="51" t="s">
        <v>202</v>
      </c>
      <c r="C68" s="52">
        <f>C69+C77+C78+C80+C82</f>
        <v>33000</v>
      </c>
      <c r="D68" s="52"/>
      <c r="E68" s="52">
        <f t="shared" ref="E68:K68" si="16">E69+E77+E78+E80+E82</f>
        <v>9000</v>
      </c>
      <c r="F68" s="52">
        <f t="shared" si="16"/>
        <v>7000</v>
      </c>
      <c r="G68" s="52">
        <f t="shared" si="16"/>
        <v>9000</v>
      </c>
      <c r="H68" s="52">
        <f t="shared" si="16"/>
        <v>8000</v>
      </c>
      <c r="I68" s="52">
        <f t="shared" si="16"/>
        <v>25000</v>
      </c>
      <c r="J68" s="52">
        <f t="shared" si="16"/>
        <v>25000</v>
      </c>
      <c r="K68" s="52">
        <f t="shared" si="16"/>
        <v>25000</v>
      </c>
    </row>
    <row r="69" spans="1:11">
      <c r="A69" s="55" t="s">
        <v>203</v>
      </c>
      <c r="B69" s="55" t="s">
        <v>204</v>
      </c>
      <c r="C69" s="52">
        <f>C70+C71+C72+C73+C74+C75+C76+C78+C77</f>
        <v>29000</v>
      </c>
      <c r="D69" s="52"/>
      <c r="E69" s="52">
        <f>E70+E71+E72+E73+E74+E75+E76+E78+E77</f>
        <v>8000</v>
      </c>
      <c r="F69" s="52">
        <f>F70+F71+F72+F73+F74+F75+F76+F78+F77</f>
        <v>6000</v>
      </c>
      <c r="G69" s="52">
        <f>G70+G71+G72+G73+G74+G75+G76+G78+G77</f>
        <v>8000</v>
      </c>
      <c r="H69" s="52">
        <f>H70+H71+H72+H73+H74+H75+H76+H78+H77</f>
        <v>7000</v>
      </c>
      <c r="I69" s="52">
        <f>I70+I71+I72+I73+I74+I76+I75</f>
        <v>20000</v>
      </c>
      <c r="J69" s="52">
        <f>J70+J71+J72+J73+J74+J76+J75</f>
        <v>20000</v>
      </c>
      <c r="K69" s="52">
        <f>K70+K71+K72+K73+K74+K76+K75</f>
        <v>20000</v>
      </c>
    </row>
    <row r="70" spans="1:11">
      <c r="A70" s="58" t="s">
        <v>205</v>
      </c>
      <c r="B70" s="55" t="s">
        <v>206</v>
      </c>
      <c r="C70" s="56">
        <v>4000</v>
      </c>
      <c r="D70" s="56"/>
      <c r="E70" s="56">
        <v>1000</v>
      </c>
      <c r="F70" s="56">
        <v>1000</v>
      </c>
      <c r="G70" s="56">
        <v>1000</v>
      </c>
      <c r="H70" s="56">
        <v>1000</v>
      </c>
      <c r="I70" s="56">
        <f>C70</f>
        <v>4000</v>
      </c>
      <c r="J70" s="57">
        <f>I70</f>
        <v>4000</v>
      </c>
      <c r="K70" s="57">
        <f>J70</f>
        <v>4000</v>
      </c>
    </row>
    <row r="71" spans="1:11">
      <c r="A71" s="58" t="s">
        <v>207</v>
      </c>
      <c r="B71" s="55" t="s">
        <v>208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>
      <c r="A72" s="58" t="s">
        <v>209</v>
      </c>
      <c r="B72" s="55" t="s">
        <v>210</v>
      </c>
      <c r="C72" s="56">
        <v>4000</v>
      </c>
      <c r="D72" s="56"/>
      <c r="E72" s="56">
        <v>1000</v>
      </c>
      <c r="F72" s="56">
        <v>1000</v>
      </c>
      <c r="G72" s="56">
        <v>1000</v>
      </c>
      <c r="H72" s="56">
        <v>1000</v>
      </c>
      <c r="I72" s="56">
        <f>C72</f>
        <v>4000</v>
      </c>
      <c r="J72" s="57">
        <f t="shared" ref="J72:K74" si="17">I72</f>
        <v>4000</v>
      </c>
      <c r="K72" s="57">
        <f t="shared" si="17"/>
        <v>4000</v>
      </c>
    </row>
    <row r="73" spans="1:11">
      <c r="A73" s="58">
        <v>200104</v>
      </c>
      <c r="B73" s="55" t="s">
        <v>253</v>
      </c>
      <c r="C73" s="56">
        <v>2000</v>
      </c>
      <c r="D73" s="56"/>
      <c r="E73" s="56">
        <v>1000</v>
      </c>
      <c r="F73" s="56"/>
      <c r="G73" s="56">
        <v>1000</v>
      </c>
      <c r="H73" s="56"/>
      <c r="I73" s="56">
        <f>C73</f>
        <v>2000</v>
      </c>
      <c r="J73" s="57">
        <f t="shared" si="17"/>
        <v>2000</v>
      </c>
      <c r="K73" s="57">
        <f t="shared" si="17"/>
        <v>2000</v>
      </c>
    </row>
    <row r="74" spans="1:11">
      <c r="A74" s="58" t="s">
        <v>214</v>
      </c>
      <c r="B74" s="55" t="s">
        <v>215</v>
      </c>
      <c r="C74" s="56">
        <v>8000</v>
      </c>
      <c r="D74" s="56"/>
      <c r="E74" s="56">
        <v>2000</v>
      </c>
      <c r="F74" s="56">
        <v>2000</v>
      </c>
      <c r="G74" s="56">
        <v>2000</v>
      </c>
      <c r="H74" s="56">
        <v>2000</v>
      </c>
      <c r="I74" s="56">
        <v>10000</v>
      </c>
      <c r="J74" s="57">
        <f t="shared" si="17"/>
        <v>10000</v>
      </c>
      <c r="K74" s="57">
        <f t="shared" si="17"/>
        <v>10000</v>
      </c>
    </row>
    <row r="75" spans="1:11" ht="24">
      <c r="A75" s="58">
        <v>200109</v>
      </c>
      <c r="B75" s="55" t="s">
        <v>216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 ht="24">
      <c r="A76" s="58" t="s">
        <v>217</v>
      </c>
      <c r="B76" s="55" t="s">
        <v>218</v>
      </c>
      <c r="C76" s="56">
        <v>11000</v>
      </c>
      <c r="D76" s="56"/>
      <c r="E76" s="56">
        <v>3000</v>
      </c>
      <c r="F76" s="56">
        <v>2000</v>
      </c>
      <c r="G76" s="56">
        <v>3000</v>
      </c>
      <c r="H76" s="56">
        <v>3000</v>
      </c>
      <c r="I76" s="56">
        <v>0</v>
      </c>
      <c r="J76" s="57">
        <v>0</v>
      </c>
      <c r="K76" s="57">
        <f>J76</f>
        <v>0</v>
      </c>
    </row>
    <row r="77" spans="1:11">
      <c r="A77" s="55" t="s">
        <v>219</v>
      </c>
      <c r="B77" s="55" t="s">
        <v>220</v>
      </c>
      <c r="C77" s="56"/>
      <c r="D77" s="56"/>
      <c r="E77" s="56"/>
      <c r="F77" s="56"/>
      <c r="G77" s="56"/>
      <c r="H77" s="56"/>
      <c r="I77" s="56"/>
      <c r="J77" s="57"/>
      <c r="K77" s="57"/>
    </row>
    <row r="78" spans="1:11">
      <c r="A78" s="55" t="s">
        <v>221</v>
      </c>
      <c r="B78" s="55" t="s">
        <v>222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>
      <c r="A79" s="55" t="s">
        <v>223</v>
      </c>
      <c r="B79" s="55" t="s">
        <v>224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 t="s">
        <v>225</v>
      </c>
      <c r="B80" s="55" t="s">
        <v>254</v>
      </c>
      <c r="C80" s="52">
        <f>C81</f>
        <v>4000</v>
      </c>
      <c r="D80" s="52"/>
      <c r="E80" s="52">
        <f>E81</f>
        <v>1000</v>
      </c>
      <c r="F80" s="52">
        <f>F81</f>
        <v>1000</v>
      </c>
      <c r="G80" s="52">
        <f>G81</f>
        <v>1000</v>
      </c>
      <c r="H80" s="52">
        <f>H81</f>
        <v>1000</v>
      </c>
      <c r="I80" s="52">
        <f t="shared" ref="I80:K80" si="18">I81</f>
        <v>5000</v>
      </c>
      <c r="J80" s="52">
        <f t="shared" si="18"/>
        <v>5000</v>
      </c>
      <c r="K80" s="52">
        <f t="shared" si="18"/>
        <v>5000</v>
      </c>
    </row>
    <row r="81" spans="1:11">
      <c r="A81" s="55" t="s">
        <v>227</v>
      </c>
      <c r="B81" s="55" t="s">
        <v>228</v>
      </c>
      <c r="C81" s="56">
        <v>4000</v>
      </c>
      <c r="D81" s="56"/>
      <c r="E81" s="56">
        <v>1000</v>
      </c>
      <c r="F81" s="56">
        <v>1000</v>
      </c>
      <c r="G81" s="56">
        <v>1000</v>
      </c>
      <c r="H81" s="56">
        <v>1000</v>
      </c>
      <c r="I81" s="56">
        <v>5000</v>
      </c>
      <c r="J81" s="57">
        <f>I81</f>
        <v>5000</v>
      </c>
      <c r="K81" s="57">
        <f>J81</f>
        <v>5000</v>
      </c>
    </row>
    <row r="82" spans="1:11">
      <c r="A82" s="55" t="s">
        <v>232</v>
      </c>
      <c r="B82" s="55" t="s">
        <v>233</v>
      </c>
      <c r="C82" s="56"/>
      <c r="D82" s="56"/>
      <c r="E82" s="56"/>
      <c r="F82" s="56"/>
      <c r="G82" s="56"/>
      <c r="H82" s="56"/>
      <c r="I82" s="56"/>
      <c r="J82" s="57"/>
      <c r="K82" s="57"/>
    </row>
    <row r="83" spans="1:11">
      <c r="A83" s="55">
        <v>5004</v>
      </c>
      <c r="B83" s="55" t="s">
        <v>255</v>
      </c>
      <c r="C83" s="56">
        <v>200000</v>
      </c>
      <c r="D83" s="56"/>
      <c r="E83" s="56">
        <v>200000</v>
      </c>
      <c r="F83" s="56"/>
      <c r="G83" s="56"/>
      <c r="H83" s="56"/>
      <c r="I83" s="56"/>
      <c r="J83" s="57"/>
      <c r="K83" s="57"/>
    </row>
    <row r="84" spans="1:11">
      <c r="A84" s="55"/>
      <c r="B84" s="59" t="s">
        <v>256</v>
      </c>
      <c r="C84" s="56">
        <f>C85+C87</f>
        <v>485350</v>
      </c>
      <c r="D84" s="56"/>
      <c r="E84" s="56">
        <f>E85+E87</f>
        <v>277350</v>
      </c>
      <c r="F84" s="56">
        <f>F85+F87</f>
        <v>79000</v>
      </c>
      <c r="G84" s="56">
        <f>G85+G87</f>
        <v>68000</v>
      </c>
      <c r="H84" s="56">
        <f>H85+H87</f>
        <v>61000</v>
      </c>
      <c r="I84" s="56"/>
      <c r="J84" s="56"/>
      <c r="K84" s="56"/>
    </row>
    <row r="85" spans="1:11" ht="24">
      <c r="A85" s="55">
        <v>540210</v>
      </c>
      <c r="B85" s="55" t="s">
        <v>257</v>
      </c>
      <c r="C85" s="56">
        <v>285350</v>
      </c>
      <c r="D85" s="56"/>
      <c r="E85" s="61">
        <v>77350</v>
      </c>
      <c r="F85" s="61">
        <v>79000</v>
      </c>
      <c r="G85" s="61">
        <v>68000</v>
      </c>
      <c r="H85" s="61">
        <v>61000</v>
      </c>
      <c r="I85" s="56">
        <v>0</v>
      </c>
      <c r="J85" s="56">
        <v>0</v>
      </c>
      <c r="K85" s="56">
        <v>0</v>
      </c>
    </row>
    <row r="86" spans="1:11" s="54" customFormat="1" ht="16.5" customHeight="1">
      <c r="A86" s="55">
        <v>540250</v>
      </c>
      <c r="B86" s="55" t="s">
        <v>251</v>
      </c>
      <c r="C86" s="56"/>
      <c r="D86" s="56"/>
      <c r="E86" s="56"/>
      <c r="F86" s="56"/>
      <c r="G86" s="56"/>
      <c r="H86" s="56"/>
      <c r="I86" s="56"/>
      <c r="J86" s="56"/>
      <c r="K86" s="56"/>
    </row>
    <row r="87" spans="1:11" s="54" customFormat="1" ht="28.5" customHeight="1">
      <c r="A87" s="55">
        <v>540205</v>
      </c>
      <c r="B87" s="55" t="s">
        <v>255</v>
      </c>
      <c r="C87" s="56">
        <v>200000</v>
      </c>
      <c r="D87" s="56"/>
      <c r="E87" s="56">
        <v>200000</v>
      </c>
      <c r="F87" s="56"/>
      <c r="G87" s="56"/>
      <c r="H87" s="56"/>
      <c r="I87" s="56"/>
      <c r="J87" s="57"/>
      <c r="K87" s="57"/>
    </row>
    <row r="88" spans="1:11" s="50" customFormat="1" ht="15" customHeight="1">
      <c r="A88" s="48" t="s">
        <v>258</v>
      </c>
      <c r="B88" s="48" t="s">
        <v>259</v>
      </c>
      <c r="C88" s="49">
        <f>C89</f>
        <v>0</v>
      </c>
      <c r="D88" s="49"/>
      <c r="E88" s="49">
        <f t="shared" ref="E88:H91" si="19">E89</f>
        <v>0</v>
      </c>
      <c r="F88" s="49">
        <f t="shared" si="19"/>
        <v>0</v>
      </c>
      <c r="G88" s="49">
        <f t="shared" si="19"/>
        <v>0</v>
      </c>
      <c r="H88" s="49">
        <f t="shared" si="19"/>
        <v>0</v>
      </c>
      <c r="I88" s="49">
        <v>0</v>
      </c>
      <c r="J88" s="45">
        <v>0</v>
      </c>
      <c r="K88" s="45">
        <f>J88</f>
        <v>0</v>
      </c>
    </row>
    <row r="89" spans="1:11" s="54" customFormat="1" ht="15" customHeight="1">
      <c r="A89" s="51" t="s">
        <v>178</v>
      </c>
      <c r="B89" s="51" t="s">
        <v>179</v>
      </c>
      <c r="C89" s="52">
        <f>C90</f>
        <v>0</v>
      </c>
      <c r="D89" s="52"/>
      <c r="E89" s="52">
        <f t="shared" si="19"/>
        <v>0</v>
      </c>
      <c r="F89" s="52">
        <f t="shared" si="19"/>
        <v>0</v>
      </c>
      <c r="G89" s="52">
        <f t="shared" si="19"/>
        <v>0</v>
      </c>
      <c r="H89" s="52">
        <f t="shared" si="19"/>
        <v>0</v>
      </c>
      <c r="I89" s="52">
        <v>0</v>
      </c>
      <c r="J89" s="53">
        <v>0</v>
      </c>
      <c r="K89" s="53">
        <v>0</v>
      </c>
    </row>
    <row r="90" spans="1:11" s="54" customFormat="1" ht="15" customHeight="1">
      <c r="A90" s="51" t="s">
        <v>260</v>
      </c>
      <c r="B90" s="51" t="s">
        <v>261</v>
      </c>
      <c r="C90" s="52">
        <f>C91+C93</f>
        <v>0</v>
      </c>
      <c r="D90" s="52"/>
      <c r="E90" s="52">
        <f>E91+E93</f>
        <v>0</v>
      </c>
      <c r="F90" s="52">
        <f t="shared" si="19"/>
        <v>0</v>
      </c>
      <c r="G90" s="52">
        <f t="shared" si="19"/>
        <v>0</v>
      </c>
      <c r="H90" s="52">
        <f t="shared" si="19"/>
        <v>0</v>
      </c>
      <c r="I90" s="52">
        <v>0</v>
      </c>
      <c r="J90" s="53">
        <v>0</v>
      </c>
      <c r="K90" s="53">
        <v>0</v>
      </c>
    </row>
    <row r="91" spans="1:11" s="54" customFormat="1" ht="25.5" customHeight="1">
      <c r="A91" s="55">
        <v>3001</v>
      </c>
      <c r="B91" s="55" t="s">
        <v>262</v>
      </c>
      <c r="C91" s="56">
        <f>C92</f>
        <v>0</v>
      </c>
      <c r="D91" s="56"/>
      <c r="E91" s="56">
        <f>E92</f>
        <v>0</v>
      </c>
      <c r="F91" s="56">
        <f t="shared" si="19"/>
        <v>0</v>
      </c>
      <c r="G91" s="56">
        <f t="shared" si="19"/>
        <v>0</v>
      </c>
      <c r="H91" s="56">
        <f t="shared" si="19"/>
        <v>0</v>
      </c>
      <c r="I91" s="56">
        <v>0</v>
      </c>
      <c r="J91" s="57">
        <v>0</v>
      </c>
      <c r="K91" s="57">
        <v>0</v>
      </c>
    </row>
    <row r="92" spans="1:11" s="54" customFormat="1" ht="28.5" customHeight="1">
      <c r="A92" s="55">
        <v>300101</v>
      </c>
      <c r="B92" s="55" t="s">
        <v>263</v>
      </c>
      <c r="C92" s="56"/>
      <c r="D92" s="56"/>
      <c r="E92" s="56"/>
      <c r="F92" s="56">
        <v>0</v>
      </c>
      <c r="G92" s="56">
        <v>0</v>
      </c>
      <c r="H92" s="56">
        <v>0</v>
      </c>
      <c r="I92" s="56">
        <v>0</v>
      </c>
      <c r="J92" s="57">
        <v>0</v>
      </c>
      <c r="K92" s="57">
        <v>0</v>
      </c>
    </row>
    <row r="93" spans="1:11" s="54" customFormat="1" ht="15" customHeight="1">
      <c r="A93" s="55">
        <v>300303</v>
      </c>
      <c r="B93" s="55" t="s">
        <v>264</v>
      </c>
      <c r="C93" s="56"/>
      <c r="D93" s="56"/>
      <c r="E93" s="56"/>
      <c r="F93" s="56"/>
      <c r="G93" s="56"/>
      <c r="H93" s="56"/>
      <c r="I93" s="56"/>
      <c r="J93" s="57"/>
      <c r="K93" s="57"/>
    </row>
    <row r="94" spans="1:11" s="50" customFormat="1" ht="12">
      <c r="A94" s="48" t="s">
        <v>265</v>
      </c>
      <c r="B94" s="48" t="s">
        <v>266</v>
      </c>
      <c r="C94" s="49">
        <f>C95+C171+C223</f>
        <v>12278449</v>
      </c>
      <c r="D94" s="49"/>
      <c r="E94" s="49">
        <f>E95+E171+E223</f>
        <v>9007239</v>
      </c>
      <c r="F94" s="49">
        <f>F95+F171+F223</f>
        <v>1567540</v>
      </c>
      <c r="G94" s="49">
        <f>G95+G171+G223</f>
        <v>976240</v>
      </c>
      <c r="H94" s="49">
        <f>H95+H171+H223</f>
        <v>727430</v>
      </c>
      <c r="I94" s="49">
        <v>1979986</v>
      </c>
      <c r="J94" s="49">
        <f>J95+J171+J223</f>
        <v>2967750</v>
      </c>
      <c r="K94" s="49">
        <f>K95+K171+K223</f>
        <v>2979750</v>
      </c>
    </row>
    <row r="95" spans="1:11" s="50" customFormat="1" ht="15" customHeight="1">
      <c r="A95" s="48" t="s">
        <v>267</v>
      </c>
      <c r="B95" s="86" t="s">
        <v>268</v>
      </c>
      <c r="C95" s="49">
        <f>C96+C124+C129</f>
        <v>3299316</v>
      </c>
      <c r="D95" s="49"/>
      <c r="E95" s="49">
        <f>E96+E124+E129</f>
        <v>1729606</v>
      </c>
      <c r="F95" s="49">
        <f>F96+F124+F129</f>
        <v>949040</v>
      </c>
      <c r="G95" s="49">
        <f>G96+G124</f>
        <v>377740</v>
      </c>
      <c r="H95" s="49">
        <f>H96+H124+H129</f>
        <v>242930</v>
      </c>
      <c r="I95" s="49">
        <f>I96</f>
        <v>1070750</v>
      </c>
      <c r="J95" s="49">
        <f>J96</f>
        <v>1083750</v>
      </c>
      <c r="K95" s="49">
        <f>K96</f>
        <v>1095750</v>
      </c>
    </row>
    <row r="96" spans="1:11" s="54" customFormat="1" ht="15" customHeight="1">
      <c r="A96" s="51" t="s">
        <v>178</v>
      </c>
      <c r="B96" s="51" t="s">
        <v>179</v>
      </c>
      <c r="C96" s="52">
        <f>C97+C117+C118+C122</f>
        <v>1065750</v>
      </c>
      <c r="D96" s="52"/>
      <c r="E96" s="52">
        <f t="shared" ref="E96:K96" si="20">E97+E117+E118+E122</f>
        <v>285040</v>
      </c>
      <c r="F96" s="52">
        <f t="shared" si="20"/>
        <v>253040</v>
      </c>
      <c r="G96" s="52">
        <f t="shared" si="20"/>
        <v>284740</v>
      </c>
      <c r="H96" s="52">
        <f t="shared" si="20"/>
        <v>242930</v>
      </c>
      <c r="I96" s="52">
        <f t="shared" si="20"/>
        <v>1070750</v>
      </c>
      <c r="J96" s="52">
        <f t="shared" si="20"/>
        <v>1083750</v>
      </c>
      <c r="K96" s="52">
        <f t="shared" si="20"/>
        <v>1095750</v>
      </c>
    </row>
    <row r="97" spans="1:11" s="54" customFormat="1" ht="15" customHeight="1">
      <c r="A97" s="51" t="s">
        <v>201</v>
      </c>
      <c r="B97" s="51" t="s">
        <v>202</v>
      </c>
      <c r="C97" s="52">
        <f>C98+C107+C109+C111+C112+C113+C114</f>
        <v>655000</v>
      </c>
      <c r="D97" s="52"/>
      <c r="E97" s="52">
        <f t="shared" ref="E97:K97" si="21">E98+E107+E109+E111+E112+E113+E114</f>
        <v>178250</v>
      </c>
      <c r="F97" s="52">
        <f t="shared" si="21"/>
        <v>146250</v>
      </c>
      <c r="G97" s="52">
        <f t="shared" si="21"/>
        <v>177950</v>
      </c>
      <c r="H97" s="52">
        <f t="shared" si="21"/>
        <v>152550</v>
      </c>
      <c r="I97" s="52">
        <f t="shared" si="21"/>
        <v>660000</v>
      </c>
      <c r="J97" s="52">
        <f t="shared" si="21"/>
        <v>673000</v>
      </c>
      <c r="K97" s="52">
        <f t="shared" si="21"/>
        <v>685000</v>
      </c>
    </row>
    <row r="98" spans="1:11" s="54" customFormat="1" ht="15" customHeight="1">
      <c r="A98" s="55" t="s">
        <v>203</v>
      </c>
      <c r="B98" s="55" t="s">
        <v>204</v>
      </c>
      <c r="C98" s="52">
        <f>C99+C100+C101+C102+C103+C104+C105+C106</f>
        <v>597000</v>
      </c>
      <c r="D98" s="52"/>
      <c r="E98" s="52">
        <f>E99+E100+E101+E102+E103+E104+E105+E106</f>
        <v>172250</v>
      </c>
      <c r="F98" s="52">
        <f>F99+F100+F101+F102+F103+F104+F105+F106</f>
        <v>138250</v>
      </c>
      <c r="G98" s="52">
        <f>G99+G100+G101+G102+G103+G104+G105+G106</f>
        <v>147950</v>
      </c>
      <c r="H98" s="52">
        <f>H99+H100+H101+H102+H103+H104+H105+H106</f>
        <v>138550</v>
      </c>
      <c r="I98" s="52">
        <v>660000</v>
      </c>
      <c r="J98" s="53">
        <v>673000</v>
      </c>
      <c r="K98" s="53">
        <v>685000</v>
      </c>
    </row>
    <row r="99" spans="1:11" s="54" customFormat="1" ht="15" customHeight="1">
      <c r="A99" s="55" t="s">
        <v>205</v>
      </c>
      <c r="B99" s="55" t="s">
        <v>206</v>
      </c>
      <c r="C99" s="56">
        <v>25000</v>
      </c>
      <c r="D99" s="56"/>
      <c r="E99" s="56"/>
      <c r="F99" s="56">
        <v>8000</v>
      </c>
      <c r="G99" s="56">
        <v>0</v>
      </c>
      <c r="H99" s="56">
        <v>17000</v>
      </c>
      <c r="I99" s="56">
        <v>0</v>
      </c>
      <c r="J99" s="57">
        <v>0</v>
      </c>
      <c r="K99" s="57">
        <f t="shared" ref="K99:K105" si="22">J99</f>
        <v>0</v>
      </c>
    </row>
    <row r="100" spans="1:11" s="54" customFormat="1" ht="15" customHeight="1">
      <c r="A100" s="55" t="s">
        <v>207</v>
      </c>
      <c r="B100" s="55" t="s">
        <v>208</v>
      </c>
      <c r="C100" s="56">
        <v>25000</v>
      </c>
      <c r="D100" s="56"/>
      <c r="E100" s="56">
        <v>0</v>
      </c>
      <c r="F100" s="56">
        <v>9000</v>
      </c>
      <c r="G100" s="56">
        <v>4200</v>
      </c>
      <c r="H100" s="56">
        <v>11800</v>
      </c>
      <c r="I100" s="56">
        <v>0</v>
      </c>
      <c r="J100" s="57">
        <v>0</v>
      </c>
      <c r="K100" s="57">
        <f t="shared" si="22"/>
        <v>0</v>
      </c>
    </row>
    <row r="101" spans="1:11" s="54" customFormat="1" ht="15" customHeight="1">
      <c r="A101" s="55" t="s">
        <v>209</v>
      </c>
      <c r="B101" s="55" t="s">
        <v>210</v>
      </c>
      <c r="C101" s="56">
        <v>124000</v>
      </c>
      <c r="D101" s="56"/>
      <c r="E101" s="56">
        <v>42000</v>
      </c>
      <c r="F101" s="56">
        <v>30000</v>
      </c>
      <c r="G101" s="56">
        <v>31000</v>
      </c>
      <c r="H101" s="56">
        <v>21000</v>
      </c>
      <c r="I101" s="56">
        <v>0</v>
      </c>
      <c r="J101" s="57">
        <v>0</v>
      </c>
      <c r="K101" s="57">
        <f t="shared" si="22"/>
        <v>0</v>
      </c>
    </row>
    <row r="102" spans="1:11" s="54" customFormat="1" ht="15" customHeight="1">
      <c r="A102" s="55" t="s">
        <v>269</v>
      </c>
      <c r="B102" s="55" t="s">
        <v>270</v>
      </c>
      <c r="C102" s="56">
        <v>29000</v>
      </c>
      <c r="D102" s="56"/>
      <c r="E102" s="56">
        <v>4500</v>
      </c>
      <c r="F102" s="56">
        <v>4500</v>
      </c>
      <c r="G102" s="56">
        <v>8000</v>
      </c>
      <c r="H102" s="56">
        <v>12000</v>
      </c>
      <c r="I102" s="56">
        <v>0</v>
      </c>
      <c r="J102" s="57">
        <f>I102</f>
        <v>0</v>
      </c>
      <c r="K102" s="57">
        <f t="shared" si="22"/>
        <v>0</v>
      </c>
    </row>
    <row r="103" spans="1:11" s="54" customFormat="1" ht="15" customHeight="1">
      <c r="A103" s="55" t="s">
        <v>271</v>
      </c>
      <c r="B103" s="55" t="s">
        <v>272</v>
      </c>
      <c r="C103" s="56">
        <v>90000</v>
      </c>
      <c r="D103" s="56"/>
      <c r="E103" s="56">
        <v>50000</v>
      </c>
      <c r="F103" s="56">
        <v>10000</v>
      </c>
      <c r="G103" s="56">
        <v>30000</v>
      </c>
      <c r="H103" s="56"/>
      <c r="I103" s="56">
        <v>0</v>
      </c>
      <c r="J103" s="57">
        <f>I103</f>
        <v>0</v>
      </c>
      <c r="K103" s="57">
        <f t="shared" si="22"/>
        <v>0</v>
      </c>
    </row>
    <row r="104" spans="1:11" s="54" customFormat="1" ht="15" customHeight="1">
      <c r="A104" s="55" t="s">
        <v>214</v>
      </c>
      <c r="B104" s="55" t="s">
        <v>215</v>
      </c>
      <c r="C104" s="56">
        <v>30000</v>
      </c>
      <c r="D104" s="56"/>
      <c r="E104" s="56">
        <v>7000</v>
      </c>
      <c r="F104" s="56">
        <v>8000</v>
      </c>
      <c r="G104" s="56">
        <v>7000</v>
      </c>
      <c r="H104" s="56">
        <v>8000</v>
      </c>
      <c r="I104" s="56">
        <v>0</v>
      </c>
      <c r="J104" s="57">
        <f>I104</f>
        <v>0</v>
      </c>
      <c r="K104" s="57">
        <f t="shared" si="22"/>
        <v>0</v>
      </c>
    </row>
    <row r="105" spans="1:11" s="54" customFormat="1" ht="24.75" customHeight="1">
      <c r="A105" s="55" t="s">
        <v>273</v>
      </c>
      <c r="B105" s="55" t="s">
        <v>216</v>
      </c>
      <c r="C105" s="56">
        <v>47000</v>
      </c>
      <c r="D105" s="56"/>
      <c r="E105" s="56">
        <v>12000</v>
      </c>
      <c r="F105" s="56">
        <v>12000</v>
      </c>
      <c r="G105" s="56">
        <v>12000</v>
      </c>
      <c r="H105" s="56">
        <v>11000</v>
      </c>
      <c r="I105" s="56">
        <v>0</v>
      </c>
      <c r="J105" s="57">
        <v>0</v>
      </c>
      <c r="K105" s="57">
        <f t="shared" si="22"/>
        <v>0</v>
      </c>
    </row>
    <row r="106" spans="1:11" s="54" customFormat="1" ht="23.25" customHeight="1">
      <c r="A106" s="55" t="s">
        <v>217</v>
      </c>
      <c r="B106" s="55" t="s">
        <v>218</v>
      </c>
      <c r="C106" s="56">
        <v>227000</v>
      </c>
      <c r="D106" s="56"/>
      <c r="E106" s="56">
        <v>56750</v>
      </c>
      <c r="F106" s="56">
        <v>56750</v>
      </c>
      <c r="G106" s="56">
        <v>55750</v>
      </c>
      <c r="H106" s="56">
        <v>57750</v>
      </c>
      <c r="I106" s="56">
        <v>0</v>
      </c>
      <c r="J106" s="57">
        <v>0</v>
      </c>
      <c r="K106" s="57">
        <v>0</v>
      </c>
    </row>
    <row r="107" spans="1:11" s="54" customFormat="1" ht="15" customHeight="1">
      <c r="A107" s="55" t="s">
        <v>221</v>
      </c>
      <c r="B107" s="55" t="s">
        <v>222</v>
      </c>
      <c r="C107" s="52">
        <f>C108</f>
        <v>30000</v>
      </c>
      <c r="D107" s="52"/>
      <c r="E107" s="52">
        <f>E108</f>
        <v>2000</v>
      </c>
      <c r="F107" s="52">
        <f>F108</f>
        <v>5000</v>
      </c>
      <c r="G107" s="52">
        <f>G108</f>
        <v>18000</v>
      </c>
      <c r="H107" s="52">
        <f>H108</f>
        <v>5000</v>
      </c>
      <c r="I107" s="52">
        <v>0</v>
      </c>
      <c r="J107" s="53">
        <f>I107</f>
        <v>0</v>
      </c>
      <c r="K107" s="53">
        <f>J107</f>
        <v>0</v>
      </c>
    </row>
    <row r="108" spans="1:11" s="54" customFormat="1" ht="15" customHeight="1">
      <c r="A108" s="55">
        <v>200530</v>
      </c>
      <c r="B108" s="55" t="s">
        <v>224</v>
      </c>
      <c r="C108" s="56">
        <v>30000</v>
      </c>
      <c r="D108" s="56"/>
      <c r="E108" s="56">
        <v>2000</v>
      </c>
      <c r="F108" s="56">
        <v>5000</v>
      </c>
      <c r="G108" s="56">
        <v>18000</v>
      </c>
      <c r="H108" s="56">
        <v>5000</v>
      </c>
      <c r="I108" s="56">
        <v>0</v>
      </c>
      <c r="J108" s="57">
        <v>0</v>
      </c>
      <c r="K108" s="57">
        <f>J108</f>
        <v>0</v>
      </c>
    </row>
    <row r="109" spans="1:11" s="54" customFormat="1" ht="15" customHeight="1">
      <c r="A109" s="55" t="s">
        <v>225</v>
      </c>
      <c r="B109" s="55" t="s">
        <v>254</v>
      </c>
      <c r="C109" s="52">
        <f>C110</f>
        <v>18000</v>
      </c>
      <c r="D109" s="52"/>
      <c r="E109" s="52">
        <f>E110</f>
        <v>2000</v>
      </c>
      <c r="F109" s="52">
        <f>F110</f>
        <v>2000</v>
      </c>
      <c r="G109" s="52">
        <f>G110</f>
        <v>11000</v>
      </c>
      <c r="H109" s="52">
        <f>H110</f>
        <v>3000</v>
      </c>
      <c r="I109" s="52">
        <v>0</v>
      </c>
      <c r="J109" s="53">
        <f>I109</f>
        <v>0</v>
      </c>
      <c r="K109" s="53">
        <f>J109</f>
        <v>0</v>
      </c>
    </row>
    <row r="110" spans="1:11" s="54" customFormat="1" ht="15" customHeight="1">
      <c r="A110" s="55" t="s">
        <v>227</v>
      </c>
      <c r="B110" s="55" t="s">
        <v>228</v>
      </c>
      <c r="C110" s="56">
        <v>18000</v>
      </c>
      <c r="D110" s="56"/>
      <c r="E110" s="56">
        <v>2000</v>
      </c>
      <c r="F110" s="56">
        <v>2000</v>
      </c>
      <c r="G110" s="56">
        <v>11000</v>
      </c>
      <c r="H110" s="56">
        <v>3000</v>
      </c>
      <c r="I110" s="56">
        <v>0</v>
      </c>
      <c r="J110" s="57">
        <v>0</v>
      </c>
      <c r="K110" s="57">
        <f>J110</f>
        <v>0</v>
      </c>
    </row>
    <row r="111" spans="1:11" s="54" customFormat="1" ht="24" customHeight="1">
      <c r="A111" s="55">
        <v>2011</v>
      </c>
      <c r="B111" s="55" t="s">
        <v>274</v>
      </c>
      <c r="C111" s="56">
        <v>0</v>
      </c>
      <c r="D111" s="56"/>
      <c r="E111" s="56"/>
      <c r="F111" s="56"/>
      <c r="G111" s="56">
        <v>0</v>
      </c>
      <c r="H111" s="56">
        <v>0</v>
      </c>
      <c r="I111" s="56"/>
      <c r="J111" s="57"/>
      <c r="K111" s="57"/>
    </row>
    <row r="112" spans="1:11" s="54" customFormat="1" ht="15" customHeight="1">
      <c r="A112" s="62">
        <v>2013</v>
      </c>
      <c r="B112" s="55" t="s">
        <v>275</v>
      </c>
      <c r="C112" s="56">
        <v>4000</v>
      </c>
      <c r="D112" s="56"/>
      <c r="E112" s="56">
        <v>2000</v>
      </c>
      <c r="F112" s="56">
        <v>1000</v>
      </c>
      <c r="G112" s="56">
        <v>1000</v>
      </c>
      <c r="H112" s="56">
        <v>0</v>
      </c>
      <c r="I112" s="56"/>
      <c r="J112" s="57"/>
      <c r="K112" s="57"/>
    </row>
    <row r="113" spans="1:11" s="54" customFormat="1" ht="15" customHeight="1">
      <c r="A113" s="55" t="s">
        <v>232</v>
      </c>
      <c r="B113" s="55" t="s">
        <v>233</v>
      </c>
      <c r="C113" s="56">
        <v>6000</v>
      </c>
      <c r="D113" s="56"/>
      <c r="E113" s="56">
        <v>0</v>
      </c>
      <c r="F113" s="56">
        <v>0</v>
      </c>
      <c r="G113" s="56">
        <v>0</v>
      </c>
      <c r="H113" s="56">
        <v>6000</v>
      </c>
      <c r="I113" s="56">
        <v>0</v>
      </c>
      <c r="J113" s="57">
        <v>0</v>
      </c>
      <c r="K113" s="57">
        <f>J113</f>
        <v>0</v>
      </c>
    </row>
    <row r="114" spans="1:11" s="54" customFormat="1" ht="15" customHeight="1">
      <c r="A114" s="55" t="s">
        <v>234</v>
      </c>
      <c r="B114" s="55" t="s">
        <v>235</v>
      </c>
      <c r="C114" s="56"/>
      <c r="D114" s="56"/>
      <c r="E114" s="56"/>
      <c r="F114" s="56"/>
      <c r="G114" s="56"/>
      <c r="H114" s="56"/>
      <c r="I114" s="56"/>
      <c r="J114" s="56"/>
      <c r="K114" s="57"/>
    </row>
    <row r="115" spans="1:11" s="54" customFormat="1" ht="15" customHeight="1">
      <c r="A115" s="58">
        <v>203003</v>
      </c>
      <c r="B115" s="55" t="s">
        <v>276</v>
      </c>
      <c r="C115" s="56"/>
      <c r="D115" s="56"/>
      <c r="E115" s="56"/>
      <c r="F115" s="56"/>
      <c r="G115" s="56"/>
      <c r="H115" s="56"/>
      <c r="I115" s="56"/>
      <c r="J115" s="57"/>
      <c r="K115" s="57"/>
    </row>
    <row r="116" spans="1:11" s="54" customFormat="1" ht="15" customHeight="1">
      <c r="A116" s="58">
        <v>203030</v>
      </c>
      <c r="B116" s="55" t="s">
        <v>277</v>
      </c>
      <c r="C116" s="56"/>
      <c r="D116" s="56"/>
      <c r="E116" s="56"/>
      <c r="F116" s="56"/>
      <c r="G116" s="56"/>
      <c r="H116" s="56"/>
      <c r="I116" s="56"/>
      <c r="J116" s="57"/>
      <c r="K116" s="57"/>
    </row>
    <row r="117" spans="1:11" s="54" customFormat="1" ht="15" customHeight="1">
      <c r="A117" s="58">
        <v>5940</v>
      </c>
      <c r="B117" s="55" t="s">
        <v>235</v>
      </c>
      <c r="C117" s="56"/>
      <c r="D117" s="56"/>
      <c r="E117" s="56"/>
      <c r="F117" s="56"/>
      <c r="G117" s="56"/>
      <c r="H117" s="56"/>
      <c r="I117" s="56"/>
      <c r="J117" s="57"/>
      <c r="K117" s="57"/>
    </row>
    <row r="118" spans="1:11" s="54" customFormat="1" ht="15" customHeight="1">
      <c r="A118" s="51" t="s">
        <v>278</v>
      </c>
      <c r="B118" s="51" t="s">
        <v>279</v>
      </c>
      <c r="C118" s="52">
        <f>C119</f>
        <v>101750</v>
      </c>
      <c r="D118" s="52"/>
      <c r="E118" s="52">
        <f t="shared" ref="E118:K118" si="23">E119</f>
        <v>26450</v>
      </c>
      <c r="F118" s="52">
        <f t="shared" si="23"/>
        <v>26450</v>
      </c>
      <c r="G118" s="52">
        <f t="shared" si="23"/>
        <v>26450</v>
      </c>
      <c r="H118" s="52">
        <f t="shared" si="23"/>
        <v>22400</v>
      </c>
      <c r="I118" s="52">
        <f t="shared" si="23"/>
        <v>101750</v>
      </c>
      <c r="J118" s="52">
        <f t="shared" si="23"/>
        <v>101750</v>
      </c>
      <c r="K118" s="52">
        <f t="shared" si="23"/>
        <v>101750</v>
      </c>
    </row>
    <row r="119" spans="1:11" s="54" customFormat="1" ht="15" customHeight="1">
      <c r="A119" s="55" t="s">
        <v>280</v>
      </c>
      <c r="B119" s="55" t="s">
        <v>281</v>
      </c>
      <c r="C119" s="56">
        <f>C121+C120</f>
        <v>101750</v>
      </c>
      <c r="D119" s="56"/>
      <c r="E119" s="56">
        <f t="shared" ref="E119:K119" si="24">E121+E120</f>
        <v>26450</v>
      </c>
      <c r="F119" s="56">
        <f t="shared" si="24"/>
        <v>26450</v>
      </c>
      <c r="G119" s="56">
        <f t="shared" si="24"/>
        <v>26450</v>
      </c>
      <c r="H119" s="56">
        <f t="shared" si="24"/>
        <v>22400</v>
      </c>
      <c r="I119" s="56">
        <f t="shared" si="24"/>
        <v>101750</v>
      </c>
      <c r="J119" s="56">
        <f t="shared" si="24"/>
        <v>101750</v>
      </c>
      <c r="K119" s="56">
        <f t="shared" si="24"/>
        <v>101750</v>
      </c>
    </row>
    <row r="120" spans="1:11" s="54" customFormat="1" ht="15" customHeight="1">
      <c r="A120" s="55">
        <v>570201</v>
      </c>
      <c r="B120" s="55" t="s">
        <v>281</v>
      </c>
      <c r="C120" s="56">
        <v>86000</v>
      </c>
      <c r="D120" s="56"/>
      <c r="E120" s="56">
        <v>22360</v>
      </c>
      <c r="F120" s="56">
        <v>22360</v>
      </c>
      <c r="G120" s="56">
        <v>22360</v>
      </c>
      <c r="H120" s="56">
        <v>18920</v>
      </c>
      <c r="I120" s="56">
        <v>86000</v>
      </c>
      <c r="J120" s="57">
        <v>86000</v>
      </c>
      <c r="K120" s="57">
        <v>86000</v>
      </c>
    </row>
    <row r="121" spans="1:11" s="54" customFormat="1" ht="15" customHeight="1">
      <c r="A121" s="58">
        <v>570203</v>
      </c>
      <c r="B121" s="55" t="s">
        <v>282</v>
      </c>
      <c r="C121" s="56">
        <v>15750</v>
      </c>
      <c r="D121" s="56"/>
      <c r="E121" s="56">
        <v>4090</v>
      </c>
      <c r="F121" s="56">
        <v>4090</v>
      </c>
      <c r="G121" s="56">
        <v>4090</v>
      </c>
      <c r="H121" s="56">
        <v>3480</v>
      </c>
      <c r="I121" s="56">
        <v>15750</v>
      </c>
      <c r="J121" s="57">
        <v>15750</v>
      </c>
      <c r="K121" s="57">
        <v>15750</v>
      </c>
    </row>
    <row r="122" spans="1:11" s="54" customFormat="1" ht="15" customHeight="1">
      <c r="A122" s="63">
        <v>59</v>
      </c>
      <c r="B122" s="51" t="s">
        <v>283</v>
      </c>
      <c r="C122" s="52">
        <f>C123</f>
        <v>309000</v>
      </c>
      <c r="D122" s="52"/>
      <c r="E122" s="52">
        <f t="shared" ref="E122:K122" si="25">E123</f>
        <v>80340</v>
      </c>
      <c r="F122" s="52">
        <f t="shared" si="25"/>
        <v>80340</v>
      </c>
      <c r="G122" s="52">
        <f t="shared" si="25"/>
        <v>80340</v>
      </c>
      <c r="H122" s="52">
        <f t="shared" si="25"/>
        <v>67980</v>
      </c>
      <c r="I122" s="52">
        <f t="shared" si="25"/>
        <v>309000</v>
      </c>
      <c r="J122" s="52">
        <f t="shared" si="25"/>
        <v>309000</v>
      </c>
      <c r="K122" s="52">
        <f t="shared" si="25"/>
        <v>309000</v>
      </c>
    </row>
    <row r="123" spans="1:11" s="54" customFormat="1" ht="15" customHeight="1">
      <c r="A123" s="62">
        <v>5901</v>
      </c>
      <c r="B123" s="59" t="s">
        <v>284</v>
      </c>
      <c r="C123" s="56">
        <v>309000</v>
      </c>
      <c r="D123" s="56"/>
      <c r="E123" s="56">
        <v>80340</v>
      </c>
      <c r="F123" s="56">
        <v>80340</v>
      </c>
      <c r="G123" s="56">
        <v>80340</v>
      </c>
      <c r="H123" s="56">
        <v>67980</v>
      </c>
      <c r="I123" s="56">
        <v>309000</v>
      </c>
      <c r="J123" s="57">
        <v>309000</v>
      </c>
      <c r="K123" s="57">
        <v>309000</v>
      </c>
    </row>
    <row r="124" spans="1:11" s="54" customFormat="1" ht="15" customHeight="1">
      <c r="A124" s="63">
        <v>70</v>
      </c>
      <c r="B124" s="51" t="s">
        <v>239</v>
      </c>
      <c r="C124" s="52">
        <f>C125</f>
        <v>2233566</v>
      </c>
      <c r="D124" s="52"/>
      <c r="E124" s="52">
        <f t="shared" ref="E124:K125" si="26">E125</f>
        <v>1444566</v>
      </c>
      <c r="F124" s="52">
        <f t="shared" si="26"/>
        <v>696000</v>
      </c>
      <c r="G124" s="52">
        <f t="shared" si="26"/>
        <v>93000</v>
      </c>
      <c r="H124" s="52">
        <f t="shared" si="26"/>
        <v>0</v>
      </c>
      <c r="I124" s="52">
        <f t="shared" si="26"/>
        <v>0</v>
      </c>
      <c r="J124" s="52">
        <v>0</v>
      </c>
      <c r="K124" s="52">
        <f t="shared" si="26"/>
        <v>0</v>
      </c>
    </row>
    <row r="125" spans="1:11" s="54" customFormat="1" ht="15" customHeight="1">
      <c r="A125" s="62">
        <v>71</v>
      </c>
      <c r="B125" s="55" t="s">
        <v>285</v>
      </c>
      <c r="C125" s="56">
        <f>C126</f>
        <v>2233566</v>
      </c>
      <c r="D125" s="56"/>
      <c r="E125" s="56">
        <f t="shared" si="26"/>
        <v>1444566</v>
      </c>
      <c r="F125" s="56">
        <f t="shared" si="26"/>
        <v>696000</v>
      </c>
      <c r="G125" s="56">
        <f t="shared" si="26"/>
        <v>93000</v>
      </c>
      <c r="H125" s="56">
        <f t="shared" si="26"/>
        <v>0</v>
      </c>
      <c r="I125" s="56">
        <f t="shared" si="26"/>
        <v>0</v>
      </c>
      <c r="J125" s="56">
        <f t="shared" si="26"/>
        <v>0</v>
      </c>
      <c r="K125" s="56">
        <f t="shared" si="26"/>
        <v>0</v>
      </c>
    </row>
    <row r="126" spans="1:11" s="54" customFormat="1" ht="15" customHeight="1">
      <c r="A126" s="62">
        <v>7101</v>
      </c>
      <c r="B126" s="55" t="s">
        <v>243</v>
      </c>
      <c r="C126" s="56">
        <f>C127+C128</f>
        <v>2233566</v>
      </c>
      <c r="D126" s="56"/>
      <c r="E126" s="56">
        <f>E127+E128</f>
        <v>1444566</v>
      </c>
      <c r="F126" s="56">
        <f>F127+F128</f>
        <v>696000</v>
      </c>
      <c r="G126" s="56">
        <f>G127+G128</f>
        <v>93000</v>
      </c>
      <c r="H126" s="56">
        <f>H127+H128</f>
        <v>0</v>
      </c>
      <c r="I126" s="56">
        <v>0</v>
      </c>
      <c r="J126" s="56">
        <f>D126</f>
        <v>0</v>
      </c>
      <c r="K126" s="56">
        <v>0</v>
      </c>
    </row>
    <row r="127" spans="1:11" s="54" customFormat="1" ht="15" customHeight="1">
      <c r="A127" s="58">
        <v>710101</v>
      </c>
      <c r="B127" s="55" t="s">
        <v>244</v>
      </c>
      <c r="C127" s="56">
        <v>2193566</v>
      </c>
      <c r="D127" s="56"/>
      <c r="E127" s="56">
        <v>1404566</v>
      </c>
      <c r="F127" s="56">
        <v>696000</v>
      </c>
      <c r="G127" s="56">
        <v>93000</v>
      </c>
      <c r="H127" s="56">
        <v>0</v>
      </c>
      <c r="I127" s="56">
        <v>0</v>
      </c>
      <c r="J127" s="56">
        <f>D127</f>
        <v>0</v>
      </c>
      <c r="K127" s="56">
        <v>0</v>
      </c>
    </row>
    <row r="128" spans="1:11" s="54" customFormat="1" ht="15" customHeight="1">
      <c r="A128" s="58">
        <v>710130</v>
      </c>
      <c r="B128" s="55" t="s">
        <v>286</v>
      </c>
      <c r="C128" s="56">
        <v>40000</v>
      </c>
      <c r="D128" s="56"/>
      <c r="E128" s="56">
        <v>40000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</row>
    <row r="129" spans="1:11" s="54" customFormat="1" ht="15" customHeight="1">
      <c r="A129" s="86">
        <v>5801</v>
      </c>
      <c r="B129" s="86" t="s">
        <v>313</v>
      </c>
      <c r="C129" s="84">
        <f>SUM(C130+C131+C132)</f>
        <v>0</v>
      </c>
      <c r="D129" s="56"/>
      <c r="E129" s="84">
        <f>SUM(E130+E131+E132)</f>
        <v>0</v>
      </c>
      <c r="F129" s="84">
        <f>SUM(F130+F131+F132)</f>
        <v>0</v>
      </c>
      <c r="G129" s="56"/>
      <c r="H129" s="84">
        <f>SUM(H130+H131+H132)</f>
        <v>0</v>
      </c>
      <c r="I129" s="56"/>
      <c r="J129" s="56"/>
      <c r="K129" s="56"/>
    </row>
    <row r="130" spans="1:11" s="54" customFormat="1" ht="15" customHeight="1">
      <c r="A130" s="55">
        <v>580101</v>
      </c>
      <c r="B130" s="55" t="s">
        <v>314</v>
      </c>
      <c r="C130" s="56"/>
      <c r="D130" s="56"/>
      <c r="E130" s="84"/>
      <c r="F130" s="56"/>
      <c r="G130" s="56"/>
      <c r="H130" s="56"/>
      <c r="I130" s="56"/>
      <c r="J130" s="56"/>
      <c r="K130" s="56"/>
    </row>
    <row r="131" spans="1:11" s="54" customFormat="1" ht="24" customHeight="1">
      <c r="A131" s="55">
        <v>580102</v>
      </c>
      <c r="B131" s="55" t="s">
        <v>357</v>
      </c>
      <c r="C131" s="56">
        <v>0</v>
      </c>
      <c r="D131" s="56"/>
      <c r="E131" s="56">
        <v>0</v>
      </c>
      <c r="F131" s="56"/>
      <c r="G131" s="56"/>
      <c r="H131" s="56"/>
      <c r="I131" s="56"/>
      <c r="J131" s="56"/>
      <c r="K131" s="56"/>
    </row>
    <row r="132" spans="1:11" s="54" customFormat="1" ht="15" customHeight="1">
      <c r="A132" s="55">
        <v>580103</v>
      </c>
      <c r="B132" s="55" t="s">
        <v>316</v>
      </c>
      <c r="C132" s="56"/>
      <c r="D132" s="56"/>
      <c r="E132" s="56"/>
      <c r="F132" s="56"/>
      <c r="G132" s="56"/>
      <c r="H132" s="56"/>
      <c r="I132" s="56"/>
      <c r="J132" s="56"/>
      <c r="K132" s="56"/>
    </row>
    <row r="133" spans="1:11" s="54" customFormat="1" ht="15" customHeight="1">
      <c r="A133" s="58"/>
      <c r="B133" s="55" t="s">
        <v>287</v>
      </c>
      <c r="C133" s="49">
        <f>C134+C137+C140</f>
        <v>0</v>
      </c>
      <c r="D133" s="49"/>
      <c r="E133" s="49">
        <f t="shared" ref="E133:K133" si="27">E134+E137+E140</f>
        <v>0</v>
      </c>
      <c r="F133" s="49">
        <f t="shared" si="27"/>
        <v>0</v>
      </c>
      <c r="G133" s="49">
        <f t="shared" si="27"/>
        <v>0</v>
      </c>
      <c r="H133" s="49">
        <f t="shared" si="27"/>
        <v>0</v>
      </c>
      <c r="I133" s="49">
        <f t="shared" si="27"/>
        <v>0</v>
      </c>
      <c r="J133" s="49">
        <f t="shared" si="27"/>
        <v>0</v>
      </c>
      <c r="K133" s="49">
        <f t="shared" si="27"/>
        <v>0</v>
      </c>
    </row>
    <row r="134" spans="1:11" s="54" customFormat="1" ht="15" customHeight="1">
      <c r="A134" s="55">
        <v>650203</v>
      </c>
      <c r="B134" s="55" t="s">
        <v>288</v>
      </c>
      <c r="C134" s="56">
        <v>0</v>
      </c>
      <c r="D134" s="56"/>
      <c r="E134" s="56">
        <f>E135+E136</f>
        <v>0</v>
      </c>
      <c r="F134" s="56">
        <f>F135+F136</f>
        <v>0</v>
      </c>
      <c r="G134" s="56">
        <f>G135+G136</f>
        <v>0</v>
      </c>
      <c r="H134" s="56">
        <f>H135+H136</f>
        <v>0</v>
      </c>
      <c r="I134" s="56">
        <f>I135+I136</f>
        <v>0</v>
      </c>
      <c r="J134" s="56">
        <v>0</v>
      </c>
      <c r="K134" s="56">
        <v>0</v>
      </c>
    </row>
    <row r="135" spans="1:11" s="54" customFormat="1" ht="15" customHeight="1">
      <c r="A135" s="55">
        <v>65020301</v>
      </c>
      <c r="B135" s="55" t="s">
        <v>289</v>
      </c>
      <c r="C135" s="56">
        <v>0</v>
      </c>
      <c r="D135" s="56"/>
      <c r="E135" s="56">
        <v>0</v>
      </c>
      <c r="F135" s="56">
        <v>0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5">
        <v>65020302</v>
      </c>
      <c r="B136" s="55" t="s">
        <v>290</v>
      </c>
      <c r="C136" s="56">
        <v>0</v>
      </c>
      <c r="D136" s="56"/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>
        <v>650204</v>
      </c>
      <c r="B137" s="55" t="s">
        <v>291</v>
      </c>
      <c r="C137" s="56">
        <v>0</v>
      </c>
      <c r="D137" s="56"/>
      <c r="E137" s="56">
        <f t="shared" ref="E137:K137" si="28">E139+E138</f>
        <v>0</v>
      </c>
      <c r="F137" s="56">
        <f t="shared" si="28"/>
        <v>0</v>
      </c>
      <c r="G137" s="56">
        <f t="shared" si="28"/>
        <v>0</v>
      </c>
      <c r="H137" s="56">
        <v>0</v>
      </c>
      <c r="I137" s="56">
        <f t="shared" si="28"/>
        <v>0</v>
      </c>
      <c r="J137" s="56">
        <f t="shared" si="28"/>
        <v>0</v>
      </c>
      <c r="K137" s="56">
        <f t="shared" si="28"/>
        <v>0</v>
      </c>
    </row>
    <row r="138" spans="1:11" s="54" customFormat="1" ht="15" customHeight="1">
      <c r="A138" s="55">
        <v>65020401</v>
      </c>
      <c r="B138" s="55" t="s">
        <v>292</v>
      </c>
      <c r="C138" s="56">
        <v>0</v>
      </c>
      <c r="D138" s="56"/>
      <c r="E138" s="56">
        <v>0</v>
      </c>
      <c r="F138" s="56"/>
      <c r="G138" s="56"/>
      <c r="H138" s="56"/>
      <c r="I138" s="56"/>
      <c r="J138" s="56"/>
      <c r="K138" s="56"/>
    </row>
    <row r="139" spans="1:11" s="54" customFormat="1" ht="15" customHeight="1">
      <c r="A139" s="55">
        <v>65020402</v>
      </c>
      <c r="B139" s="55" t="s">
        <v>293</v>
      </c>
      <c r="C139" s="56">
        <v>0</v>
      </c>
      <c r="D139" s="56"/>
      <c r="E139" s="56">
        <v>0</v>
      </c>
      <c r="F139" s="56">
        <v>0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5">
        <v>650250</v>
      </c>
      <c r="B140" s="55" t="s">
        <v>294</v>
      </c>
      <c r="C140" s="56">
        <v>0</v>
      </c>
      <c r="D140" s="56"/>
      <c r="E140" s="56">
        <v>0</v>
      </c>
      <c r="F140" s="56">
        <v>0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5"/>
      <c r="B141" s="55"/>
      <c r="C141" s="56"/>
      <c r="D141" s="56"/>
      <c r="E141" s="56"/>
      <c r="F141" s="56"/>
      <c r="G141" s="56"/>
      <c r="H141" s="56"/>
      <c r="I141" s="56"/>
      <c r="J141" s="56"/>
      <c r="K141" s="56"/>
    </row>
    <row r="142" spans="1:11" s="54" customFormat="1" ht="15" customHeight="1">
      <c r="A142" s="51">
        <v>6602</v>
      </c>
      <c r="B142" s="51" t="s">
        <v>295</v>
      </c>
      <c r="C142" s="49">
        <f>C143+C187+C183</f>
        <v>70450</v>
      </c>
      <c r="D142" s="56"/>
      <c r="E142" s="49">
        <f>E143+E187+E183</f>
        <v>19200</v>
      </c>
      <c r="F142" s="49">
        <f>F143+F187+F183</f>
        <v>16750</v>
      </c>
      <c r="G142" s="49">
        <f>G143+G187+G183</f>
        <v>22750</v>
      </c>
      <c r="H142" s="49">
        <f>H143+H187+H183</f>
        <v>11750</v>
      </c>
      <c r="I142" s="49">
        <f>I143+I187+I183</f>
        <v>67000</v>
      </c>
      <c r="J142" s="49">
        <f t="shared" ref="J142:K142" si="29">J143+J187+J183</f>
        <v>67000</v>
      </c>
      <c r="K142" s="49">
        <f t="shared" si="29"/>
        <v>67000</v>
      </c>
    </row>
    <row r="143" spans="1:11" s="54" customFormat="1" ht="15" customHeight="1">
      <c r="A143" s="51" t="s">
        <v>178</v>
      </c>
      <c r="B143" s="51" t="s">
        <v>179</v>
      </c>
      <c r="C143" s="52">
        <f>C144+C151</f>
        <v>70450</v>
      </c>
      <c r="D143" s="56"/>
      <c r="E143" s="52">
        <f>E144+E151</f>
        <v>19200</v>
      </c>
      <c r="F143" s="52">
        <f>F144+F151</f>
        <v>16750</v>
      </c>
      <c r="G143" s="52">
        <f>G144+G151</f>
        <v>22750</v>
      </c>
      <c r="H143" s="52">
        <f>H144+H151</f>
        <v>11750</v>
      </c>
      <c r="I143" s="52">
        <f>I144+I151</f>
        <v>67000</v>
      </c>
      <c r="J143" s="52">
        <f t="shared" ref="J143:K143" si="30">J144+J151</f>
        <v>67000</v>
      </c>
      <c r="K143" s="52">
        <f t="shared" si="30"/>
        <v>67000</v>
      </c>
    </row>
    <row r="144" spans="1:11" s="54" customFormat="1" ht="15" customHeight="1">
      <c r="A144" s="51" t="s">
        <v>180</v>
      </c>
      <c r="B144" s="51" t="s">
        <v>181</v>
      </c>
      <c r="C144" s="52">
        <f>C145+C147+C149</f>
        <v>65450</v>
      </c>
      <c r="D144" s="56"/>
      <c r="E144" s="52">
        <f>E145+E147+E149</f>
        <v>17950</v>
      </c>
      <c r="F144" s="52">
        <f>F145+F149</f>
        <v>15500</v>
      </c>
      <c r="G144" s="52">
        <f>G145+G149</f>
        <v>21500</v>
      </c>
      <c r="H144" s="52">
        <f>H145+H149</f>
        <v>10500</v>
      </c>
      <c r="I144" s="52">
        <f>I145+I147+I149</f>
        <v>67000</v>
      </c>
      <c r="J144" s="52">
        <f t="shared" ref="J144:K144" si="31">J145+J147+J149</f>
        <v>67000</v>
      </c>
      <c r="K144" s="52">
        <f t="shared" si="31"/>
        <v>67000</v>
      </c>
    </row>
    <row r="145" spans="1:11" s="54" customFormat="1" ht="15" customHeight="1">
      <c r="A145" s="55" t="s">
        <v>182</v>
      </c>
      <c r="B145" s="55" t="s">
        <v>183</v>
      </c>
      <c r="C145" s="56">
        <v>62000</v>
      </c>
      <c r="D145" s="56"/>
      <c r="E145" s="56">
        <v>15500</v>
      </c>
      <c r="F145" s="56">
        <v>15500</v>
      </c>
      <c r="G145" s="56">
        <v>20500</v>
      </c>
      <c r="H145" s="56">
        <v>10500</v>
      </c>
      <c r="I145" s="56">
        <v>65000</v>
      </c>
      <c r="J145" s="56">
        <v>65000</v>
      </c>
      <c r="K145" s="56">
        <v>65000</v>
      </c>
    </row>
    <row r="146" spans="1:11" s="54" customFormat="1" ht="15" customHeight="1">
      <c r="A146" s="58" t="s">
        <v>184</v>
      </c>
      <c r="B146" s="55" t="s">
        <v>185</v>
      </c>
      <c r="C146" s="56">
        <v>62000</v>
      </c>
      <c r="D146" s="56"/>
      <c r="E146" s="56">
        <v>15500</v>
      </c>
      <c r="F146" s="56">
        <v>15500</v>
      </c>
      <c r="G146" s="56">
        <v>20500</v>
      </c>
      <c r="H146" s="56">
        <v>10500</v>
      </c>
      <c r="I146" s="56">
        <v>65000</v>
      </c>
      <c r="J146" s="56">
        <v>65000</v>
      </c>
      <c r="K146" s="56">
        <v>65000</v>
      </c>
    </row>
    <row r="147" spans="1:11" s="54" customFormat="1" ht="15" customHeight="1">
      <c r="A147" s="58">
        <v>1002</v>
      </c>
      <c r="B147" s="55" t="s">
        <v>378</v>
      </c>
      <c r="C147" s="56">
        <f>C148</f>
        <v>1450</v>
      </c>
      <c r="D147" s="56"/>
      <c r="E147" s="56">
        <f>E148</f>
        <v>1450</v>
      </c>
      <c r="F147" s="56"/>
      <c r="G147" s="56"/>
      <c r="H147" s="56"/>
      <c r="I147" s="56"/>
      <c r="J147" s="56"/>
      <c r="K147" s="56"/>
    </row>
    <row r="148" spans="1:11" s="54" customFormat="1" ht="15" customHeight="1">
      <c r="A148" s="58">
        <v>100206</v>
      </c>
      <c r="B148" s="55" t="s">
        <v>379</v>
      </c>
      <c r="C148" s="56">
        <v>1450</v>
      </c>
      <c r="D148" s="56"/>
      <c r="E148" s="56">
        <v>1450</v>
      </c>
      <c r="F148" s="56"/>
      <c r="G148" s="56"/>
      <c r="H148" s="56"/>
      <c r="I148" s="56"/>
      <c r="J148" s="56"/>
      <c r="K148" s="56"/>
    </row>
    <row r="149" spans="1:11" s="54" customFormat="1" ht="15" customHeight="1">
      <c r="A149" s="55" t="s">
        <v>188</v>
      </c>
      <c r="B149" s="55" t="s">
        <v>189</v>
      </c>
      <c r="C149" s="56">
        <v>2000</v>
      </c>
      <c r="D149" s="56"/>
      <c r="E149" s="56">
        <v>1000</v>
      </c>
      <c r="F149" s="56">
        <v>0</v>
      </c>
      <c r="G149" s="56">
        <v>1000</v>
      </c>
      <c r="H149" s="56">
        <v>0</v>
      </c>
      <c r="I149" s="56">
        <v>2000</v>
      </c>
      <c r="J149" s="56">
        <v>2000</v>
      </c>
      <c r="K149" s="56">
        <v>2000</v>
      </c>
    </row>
    <row r="150" spans="1:11" s="54" customFormat="1" ht="15" customHeight="1">
      <c r="A150" s="58">
        <v>100307</v>
      </c>
      <c r="B150" s="55" t="s">
        <v>252</v>
      </c>
      <c r="C150" s="56">
        <v>2000</v>
      </c>
      <c r="D150" s="56"/>
      <c r="E150" s="56">
        <v>1000</v>
      </c>
      <c r="F150" s="56">
        <v>0</v>
      </c>
      <c r="G150" s="56">
        <v>1000</v>
      </c>
      <c r="H150" s="56">
        <v>0</v>
      </c>
      <c r="I150" s="56">
        <v>2000</v>
      </c>
      <c r="J150" s="56">
        <v>2000</v>
      </c>
      <c r="K150" s="56">
        <v>2000</v>
      </c>
    </row>
    <row r="151" spans="1:11" s="54" customFormat="1" ht="15" customHeight="1">
      <c r="A151" s="51" t="s">
        <v>201</v>
      </c>
      <c r="B151" s="51" t="s">
        <v>202</v>
      </c>
      <c r="C151" s="52">
        <f>SUM(C152+C160+C165+C167+C169)</f>
        <v>5000</v>
      </c>
      <c r="D151" s="56"/>
      <c r="E151" s="52">
        <f>SUM(E152+E160+E165+E167+E169)</f>
        <v>1250</v>
      </c>
      <c r="F151" s="52">
        <f>SUM(F152+F160+F165+F167+F169)</f>
        <v>1250</v>
      </c>
      <c r="G151" s="52">
        <f>SUM(G152+G160+G165+G167+G169)</f>
        <v>1250</v>
      </c>
      <c r="H151" s="52">
        <f>SUM(H152+H160+H165+H167+H169)</f>
        <v>1250</v>
      </c>
      <c r="I151" s="56">
        <v>0</v>
      </c>
      <c r="J151" s="56">
        <v>0</v>
      </c>
      <c r="K151" s="56">
        <v>0</v>
      </c>
    </row>
    <row r="152" spans="1:11" s="54" customFormat="1" ht="15" customHeight="1">
      <c r="A152" s="55" t="s">
        <v>203</v>
      </c>
      <c r="B152" s="55" t="s">
        <v>204</v>
      </c>
      <c r="C152" s="61">
        <f>C153+C154+C155+C156+C157+C158+C159+C165+C166</f>
        <v>0</v>
      </c>
      <c r="D152" s="56"/>
      <c r="E152" s="61">
        <f>E153+E154+E155+E156+E157+E158+E159+E165+E166</f>
        <v>0</v>
      </c>
      <c r="F152" s="61">
        <v>0</v>
      </c>
      <c r="G152" s="61">
        <f>G153+G154+G155+G156+G157+G158+G159+G165+G166</f>
        <v>0</v>
      </c>
      <c r="H152" s="61">
        <f>H153+H154+H155+H156+H157+H158+H159+H165+H166</f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64">
        <v>200101</v>
      </c>
      <c r="B153" s="55" t="s">
        <v>206</v>
      </c>
      <c r="C153" s="61">
        <v>0</v>
      </c>
      <c r="D153" s="56"/>
      <c r="E153" s="56">
        <v>0</v>
      </c>
      <c r="F153" s="56">
        <v>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 t="s">
        <v>207</v>
      </c>
      <c r="B154" s="55" t="s">
        <v>208</v>
      </c>
      <c r="C154" s="56">
        <v>0</v>
      </c>
      <c r="D154" s="56"/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58" t="s">
        <v>209</v>
      </c>
      <c r="B155" s="55" t="s">
        <v>210</v>
      </c>
      <c r="C155" s="56">
        <v>0</v>
      </c>
      <c r="D155" s="56"/>
      <c r="E155" s="56">
        <v>0</v>
      </c>
      <c r="F155" s="56">
        <v>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</row>
    <row r="156" spans="1:11" s="54" customFormat="1" ht="15" customHeight="1">
      <c r="A156" s="58" t="s">
        <v>269</v>
      </c>
      <c r="B156" s="55" t="s">
        <v>270</v>
      </c>
      <c r="C156" s="56">
        <v>0</v>
      </c>
      <c r="D156" s="56"/>
      <c r="E156" s="56">
        <v>0</v>
      </c>
      <c r="F156" s="56">
        <v>0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</row>
    <row r="157" spans="1:11" s="54" customFormat="1" ht="15" customHeight="1">
      <c r="A157" s="58" t="s">
        <v>214</v>
      </c>
      <c r="B157" s="55" t="s">
        <v>215</v>
      </c>
      <c r="C157" s="56">
        <v>0</v>
      </c>
      <c r="D157" s="56"/>
      <c r="E157" s="56">
        <v>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23.25" customHeight="1">
      <c r="A158" s="58">
        <v>200109</v>
      </c>
      <c r="B158" s="55" t="s">
        <v>296</v>
      </c>
      <c r="C158" s="56">
        <v>0</v>
      </c>
      <c r="D158" s="56"/>
      <c r="E158" s="56">
        <v>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>
        <v>200130</v>
      </c>
      <c r="B159" s="55" t="s">
        <v>297</v>
      </c>
      <c r="C159" s="56">
        <v>0</v>
      </c>
      <c r="D159" s="56"/>
      <c r="E159" s="56">
        <v>0</v>
      </c>
      <c r="F159" s="56">
        <v>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</row>
    <row r="160" spans="1:11" s="54" customFormat="1" ht="15" customHeight="1">
      <c r="A160" s="62">
        <v>2004</v>
      </c>
      <c r="B160" s="59" t="s">
        <v>298</v>
      </c>
      <c r="C160" s="56">
        <f>SUM(C161+C162+C163+C164)</f>
        <v>0</v>
      </c>
      <c r="D160" s="56"/>
      <c r="E160" s="56">
        <v>0</v>
      </c>
      <c r="F160" s="56">
        <v>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</row>
    <row r="161" spans="1:11" s="54" customFormat="1" ht="15" customHeight="1">
      <c r="A161" s="58">
        <v>200401</v>
      </c>
      <c r="B161" s="59" t="s">
        <v>299</v>
      </c>
      <c r="C161" s="56">
        <v>0</v>
      </c>
      <c r="D161" s="56"/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</row>
    <row r="162" spans="1:11" s="54" customFormat="1" ht="15" customHeight="1">
      <c r="A162" s="58">
        <v>200402</v>
      </c>
      <c r="B162" s="59" t="s">
        <v>300</v>
      </c>
      <c r="C162" s="56">
        <v>0</v>
      </c>
      <c r="D162" s="56"/>
      <c r="E162" s="56">
        <v>0</v>
      </c>
      <c r="F162" s="56">
        <v>0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</row>
    <row r="163" spans="1:11" s="54" customFormat="1" ht="15" customHeight="1">
      <c r="A163" s="58">
        <v>200403</v>
      </c>
      <c r="B163" s="59" t="s">
        <v>301</v>
      </c>
      <c r="C163" s="56">
        <v>0</v>
      </c>
      <c r="D163" s="56"/>
      <c r="E163" s="56">
        <v>0</v>
      </c>
      <c r="F163" s="56">
        <v>0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</row>
    <row r="164" spans="1:11" s="54" customFormat="1" ht="15" customHeight="1">
      <c r="A164" s="58">
        <v>200404</v>
      </c>
      <c r="B164" s="59" t="s">
        <v>302</v>
      </c>
      <c r="C164" s="56">
        <v>0</v>
      </c>
      <c r="D164" s="56"/>
      <c r="E164" s="56">
        <v>0</v>
      </c>
      <c r="F164" s="56">
        <v>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</row>
    <row r="165" spans="1:11" s="54" customFormat="1" ht="15" customHeight="1">
      <c r="A165" s="62">
        <v>2005</v>
      </c>
      <c r="B165" s="55" t="s">
        <v>303</v>
      </c>
      <c r="C165" s="56">
        <f>C166</f>
        <v>0</v>
      </c>
      <c r="D165" s="56"/>
      <c r="E165" s="56"/>
      <c r="F165" s="56"/>
      <c r="G165" s="56"/>
      <c r="H165" s="56"/>
      <c r="I165" s="56"/>
      <c r="J165" s="56"/>
      <c r="K165" s="56"/>
    </row>
    <row r="166" spans="1:11" s="54" customFormat="1" ht="15" customHeight="1">
      <c r="A166" s="58">
        <v>200530</v>
      </c>
      <c r="B166" s="55" t="s">
        <v>224</v>
      </c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11" s="54" customFormat="1" ht="15" customHeight="1">
      <c r="A167" s="62">
        <v>2006</v>
      </c>
      <c r="B167" s="55" t="s">
        <v>226</v>
      </c>
      <c r="C167" s="56">
        <v>5000</v>
      </c>
      <c r="D167" s="56"/>
      <c r="E167" s="56">
        <v>1250</v>
      </c>
      <c r="F167" s="56">
        <v>1250</v>
      </c>
      <c r="G167" s="56">
        <v>1250</v>
      </c>
      <c r="H167" s="56">
        <v>1250</v>
      </c>
      <c r="I167" s="56">
        <v>0</v>
      </c>
      <c r="J167" s="56">
        <v>0</v>
      </c>
      <c r="K167" s="56">
        <v>0</v>
      </c>
    </row>
    <row r="168" spans="1:11" s="54" customFormat="1" ht="15" customHeight="1">
      <c r="A168" s="58">
        <v>200601</v>
      </c>
      <c r="B168" s="55" t="s">
        <v>304</v>
      </c>
      <c r="C168" s="56">
        <v>5000</v>
      </c>
      <c r="D168" s="56"/>
      <c r="E168" s="56">
        <v>1250</v>
      </c>
      <c r="F168" s="56">
        <v>1250</v>
      </c>
      <c r="G168" s="56">
        <v>1250</v>
      </c>
      <c r="H168" s="56">
        <v>1250</v>
      </c>
      <c r="I168" s="56">
        <v>0</v>
      </c>
      <c r="J168" s="56">
        <v>0</v>
      </c>
      <c r="K168" s="56">
        <v>0</v>
      </c>
    </row>
    <row r="169" spans="1:11" s="54" customFormat="1" ht="15" customHeight="1">
      <c r="A169" s="58" t="s">
        <v>305</v>
      </c>
      <c r="B169" s="55" t="s">
        <v>277</v>
      </c>
      <c r="C169" s="56"/>
      <c r="D169" s="56"/>
      <c r="E169" s="56"/>
      <c r="F169" s="56"/>
      <c r="G169" s="56"/>
      <c r="H169" s="56"/>
      <c r="I169" s="56"/>
      <c r="J169" s="56"/>
      <c r="K169" s="56"/>
    </row>
    <row r="170" spans="1:11" s="54" customFormat="1" ht="15" customHeight="1">
      <c r="A170" s="58">
        <v>66025050</v>
      </c>
      <c r="B170" s="55" t="s">
        <v>306</v>
      </c>
      <c r="C170" s="56">
        <v>0</v>
      </c>
      <c r="D170" s="56"/>
      <c r="E170" s="56">
        <v>0</v>
      </c>
      <c r="F170" s="56">
        <v>0</v>
      </c>
      <c r="G170" s="56">
        <v>0</v>
      </c>
      <c r="H170" s="56">
        <v>0</v>
      </c>
      <c r="I170" s="56"/>
      <c r="J170" s="56"/>
      <c r="K170" s="56"/>
    </row>
    <row r="171" spans="1:11" s="50" customFormat="1" ht="15" customHeight="1">
      <c r="A171" s="48" t="s">
        <v>307</v>
      </c>
      <c r="B171" s="48" t="s">
        <v>308</v>
      </c>
      <c r="C171" s="49">
        <f>C172+C209+C205+C214</f>
        <v>7478683</v>
      </c>
      <c r="D171" s="49"/>
      <c r="E171" s="49">
        <f>E172+E209+E205+E214</f>
        <v>6879683</v>
      </c>
      <c r="F171" s="49">
        <f t="shared" ref="F171:K171" si="32">F172+F209+F205</f>
        <v>251000</v>
      </c>
      <c r="G171" s="49">
        <f t="shared" si="32"/>
        <v>231000</v>
      </c>
      <c r="H171" s="49">
        <f t="shared" si="32"/>
        <v>117000</v>
      </c>
      <c r="I171" s="49">
        <f t="shared" si="32"/>
        <v>578000</v>
      </c>
      <c r="J171" s="49">
        <f t="shared" si="32"/>
        <v>578000</v>
      </c>
      <c r="K171" s="49">
        <f t="shared" si="32"/>
        <v>578000</v>
      </c>
    </row>
    <row r="172" spans="1:11" s="54" customFormat="1" ht="12">
      <c r="A172" s="51" t="s">
        <v>178</v>
      </c>
      <c r="B172" s="51" t="s">
        <v>179</v>
      </c>
      <c r="C172" s="52">
        <f>C173+C185+C203</f>
        <v>659378</v>
      </c>
      <c r="D172" s="52"/>
      <c r="E172" s="52">
        <f t="shared" ref="E172:K172" si="33">E173+E185+E203</f>
        <v>160378</v>
      </c>
      <c r="F172" s="52">
        <f t="shared" si="33"/>
        <v>151000</v>
      </c>
      <c r="G172" s="52">
        <f t="shared" si="33"/>
        <v>231000</v>
      </c>
      <c r="H172" s="52">
        <f t="shared" si="33"/>
        <v>117000</v>
      </c>
      <c r="I172" s="52">
        <f t="shared" si="33"/>
        <v>578000</v>
      </c>
      <c r="J172" s="52">
        <f t="shared" si="33"/>
        <v>578000</v>
      </c>
      <c r="K172" s="52">
        <f t="shared" si="33"/>
        <v>578000</v>
      </c>
    </row>
    <row r="173" spans="1:11" s="54" customFormat="1" ht="15" customHeight="1">
      <c r="A173" s="51" t="s">
        <v>180</v>
      </c>
      <c r="B173" s="51" t="s">
        <v>181</v>
      </c>
      <c r="C173" s="52">
        <f>C174+C176+C178</f>
        <v>181350</v>
      </c>
      <c r="D173" s="52"/>
      <c r="E173" s="52">
        <f>E174+E176+E178</f>
        <v>49350</v>
      </c>
      <c r="F173" s="52">
        <f>F174+F178</f>
        <v>44000</v>
      </c>
      <c r="G173" s="52">
        <f>G174+G178</f>
        <v>44000</v>
      </c>
      <c r="H173" s="52">
        <f>H174+H178</f>
        <v>44000</v>
      </c>
      <c r="I173" s="52">
        <f>I174+I178</f>
        <v>205000</v>
      </c>
      <c r="J173" s="53">
        <f>I173</f>
        <v>205000</v>
      </c>
      <c r="K173" s="53">
        <f>J173</f>
        <v>205000</v>
      </c>
    </row>
    <row r="174" spans="1:11" s="54" customFormat="1" ht="15" customHeight="1">
      <c r="A174" s="55" t="s">
        <v>182</v>
      </c>
      <c r="B174" s="55" t="s">
        <v>183</v>
      </c>
      <c r="C174" s="56">
        <f>C175</f>
        <v>172000</v>
      </c>
      <c r="D174" s="56"/>
      <c r="E174" s="56">
        <f t="shared" ref="E174:J174" si="34">E175</f>
        <v>43000</v>
      </c>
      <c r="F174" s="56">
        <f t="shared" si="34"/>
        <v>43000</v>
      </c>
      <c r="G174" s="56">
        <f t="shared" si="34"/>
        <v>43000</v>
      </c>
      <c r="H174" s="56">
        <f t="shared" si="34"/>
        <v>43000</v>
      </c>
      <c r="I174" s="56">
        <f t="shared" si="34"/>
        <v>200000</v>
      </c>
      <c r="J174" s="56">
        <f t="shared" si="34"/>
        <v>200000</v>
      </c>
      <c r="K174" s="57">
        <f>J174</f>
        <v>200000</v>
      </c>
    </row>
    <row r="175" spans="1:11" s="54" customFormat="1" ht="15" customHeight="1">
      <c r="A175" s="55" t="s">
        <v>184</v>
      </c>
      <c r="B175" s="55" t="s">
        <v>185</v>
      </c>
      <c r="C175" s="56">
        <v>172000</v>
      </c>
      <c r="D175" s="56"/>
      <c r="E175" s="56">
        <v>43000</v>
      </c>
      <c r="F175" s="56">
        <v>43000</v>
      </c>
      <c r="G175" s="56">
        <v>43000</v>
      </c>
      <c r="H175" s="56">
        <v>43000</v>
      </c>
      <c r="I175" s="56">
        <v>200000</v>
      </c>
      <c r="J175" s="57">
        <v>200000</v>
      </c>
      <c r="K175" s="57">
        <v>200000</v>
      </c>
    </row>
    <row r="176" spans="1:11" s="54" customFormat="1" ht="15" customHeight="1">
      <c r="A176" s="58">
        <v>1002</v>
      </c>
      <c r="B176" s="55" t="s">
        <v>378</v>
      </c>
      <c r="C176" s="56">
        <f>C177</f>
        <v>4350</v>
      </c>
      <c r="D176" s="56"/>
      <c r="E176" s="56">
        <f>E177</f>
        <v>4350</v>
      </c>
      <c r="F176" s="56"/>
      <c r="G176" s="56"/>
      <c r="H176" s="56"/>
      <c r="I176" s="56"/>
      <c r="J176" s="57"/>
      <c r="K176" s="57"/>
    </row>
    <row r="177" spans="1:11" s="54" customFormat="1" ht="15" customHeight="1">
      <c r="A177" s="58">
        <v>100206</v>
      </c>
      <c r="B177" s="55" t="s">
        <v>379</v>
      </c>
      <c r="C177" s="56">
        <v>4350</v>
      </c>
      <c r="D177" s="56"/>
      <c r="E177" s="56">
        <v>4350</v>
      </c>
      <c r="F177" s="56"/>
      <c r="G177" s="56"/>
      <c r="H177" s="56"/>
      <c r="I177" s="56"/>
      <c r="J177" s="57"/>
      <c r="K177" s="57"/>
    </row>
    <row r="178" spans="1:11" s="54" customFormat="1" ht="15" customHeight="1">
      <c r="A178" s="55" t="s">
        <v>188</v>
      </c>
      <c r="B178" s="55" t="s">
        <v>189</v>
      </c>
      <c r="C178" s="56">
        <f>C179+C180+C181+C182+C183+C184</f>
        <v>5000</v>
      </c>
      <c r="D178" s="56"/>
      <c r="E178" s="56">
        <f>E179+E180+E181+E182+E183+E184</f>
        <v>2000</v>
      </c>
      <c r="F178" s="56">
        <f>F179+F180+F181+F182+F183+F184</f>
        <v>1000</v>
      </c>
      <c r="G178" s="56">
        <f>G179+G180+G181+G182+G183+G184</f>
        <v>1000</v>
      </c>
      <c r="H178" s="56">
        <f>H179+H180+H181+H182+H183+H184</f>
        <v>1000</v>
      </c>
      <c r="I178" s="56">
        <f>C178</f>
        <v>5000</v>
      </c>
      <c r="J178" s="57">
        <f>I178</f>
        <v>5000</v>
      </c>
      <c r="K178" s="57">
        <f>J178</f>
        <v>5000</v>
      </c>
    </row>
    <row r="179" spans="1:11" s="54" customFormat="1" ht="15" customHeight="1">
      <c r="A179" s="58" t="s">
        <v>190</v>
      </c>
      <c r="B179" s="55" t="s">
        <v>191</v>
      </c>
      <c r="C179" s="56"/>
      <c r="D179" s="56"/>
      <c r="E179" s="56"/>
      <c r="F179" s="56"/>
      <c r="G179" s="56"/>
      <c r="H179" s="56"/>
      <c r="I179" s="56"/>
      <c r="J179" s="57"/>
      <c r="K179" s="57"/>
    </row>
    <row r="180" spans="1:11" s="54" customFormat="1" ht="15" customHeight="1">
      <c r="A180" s="58" t="s">
        <v>192</v>
      </c>
      <c r="B180" s="55" t="s">
        <v>193</v>
      </c>
      <c r="C180" s="56"/>
      <c r="D180" s="56"/>
      <c r="E180" s="56"/>
      <c r="F180" s="56"/>
      <c r="G180" s="56"/>
      <c r="H180" s="56"/>
      <c r="I180" s="56"/>
      <c r="J180" s="57"/>
      <c r="K180" s="57"/>
    </row>
    <row r="181" spans="1:11" s="54" customFormat="1" ht="24.75" customHeight="1">
      <c r="A181" s="58" t="s">
        <v>194</v>
      </c>
      <c r="B181" s="55" t="s">
        <v>195</v>
      </c>
      <c r="C181" s="56"/>
      <c r="D181" s="56"/>
      <c r="E181" s="56"/>
      <c r="F181" s="56"/>
      <c r="G181" s="56"/>
      <c r="H181" s="56"/>
      <c r="I181" s="56"/>
      <c r="J181" s="57"/>
      <c r="K181" s="57"/>
    </row>
    <row r="182" spans="1:11" s="54" customFormat="1" ht="34.5" customHeight="1">
      <c r="A182" s="58" t="s">
        <v>196</v>
      </c>
      <c r="B182" s="55" t="s">
        <v>197</v>
      </c>
      <c r="C182" s="56"/>
      <c r="D182" s="56"/>
      <c r="E182" s="56"/>
      <c r="F182" s="56"/>
      <c r="G182" s="56"/>
      <c r="H182" s="56"/>
      <c r="I182" s="56"/>
      <c r="J182" s="57"/>
      <c r="K182" s="57"/>
    </row>
    <row r="183" spans="1:11" s="54" customFormat="1" ht="26.25" customHeight="1">
      <c r="A183" s="58" t="s">
        <v>198</v>
      </c>
      <c r="B183" s="55" t="s">
        <v>199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26.25" customHeight="1">
      <c r="A184" s="58">
        <v>100307</v>
      </c>
      <c r="B184" s="55" t="s">
        <v>252</v>
      </c>
      <c r="C184" s="56">
        <v>5000</v>
      </c>
      <c r="D184" s="56"/>
      <c r="E184" s="56">
        <v>2000</v>
      </c>
      <c r="F184" s="56">
        <v>1000</v>
      </c>
      <c r="G184" s="56">
        <v>1000</v>
      </c>
      <c r="H184" s="56">
        <v>1000</v>
      </c>
      <c r="I184" s="56">
        <v>5000</v>
      </c>
      <c r="J184" s="57">
        <v>5000</v>
      </c>
      <c r="K184" s="57">
        <v>5000</v>
      </c>
    </row>
    <row r="185" spans="1:11" s="54" customFormat="1" ht="15" customHeight="1">
      <c r="A185" s="51" t="s">
        <v>201</v>
      </c>
      <c r="B185" s="51" t="s">
        <v>202</v>
      </c>
      <c r="C185" s="52">
        <f>C186+C194+C196+C198+C199+C200</f>
        <v>428028</v>
      </c>
      <c r="D185" s="52"/>
      <c r="E185" s="52">
        <f>E186+E194+E196+E198+E199+E200</f>
        <v>111028</v>
      </c>
      <c r="F185" s="52">
        <f>F186+F194+F196+F198+F199+F200</f>
        <v>107000</v>
      </c>
      <c r="G185" s="52">
        <f>G186+G194+G196+G198+G199+G200</f>
        <v>137000</v>
      </c>
      <c r="H185" s="52">
        <f>H186+H194+H196+H198+H199+H200</f>
        <v>73000</v>
      </c>
      <c r="I185" s="52">
        <f>I186+I196+I198+I199+I200</f>
        <v>373000</v>
      </c>
      <c r="J185" s="52">
        <f>J186+J196+J198+J199+J200</f>
        <v>373000</v>
      </c>
      <c r="K185" s="52">
        <f>K186+K196+K198+K199+K200</f>
        <v>373000</v>
      </c>
    </row>
    <row r="186" spans="1:11" s="54" customFormat="1" ht="15" customHeight="1">
      <c r="A186" s="55" t="s">
        <v>203</v>
      </c>
      <c r="B186" s="55" t="s">
        <v>204</v>
      </c>
      <c r="C186" s="52">
        <f>C187+C188+C189+C190+C191+C192+C193</f>
        <v>317028</v>
      </c>
      <c r="D186" s="52"/>
      <c r="E186" s="52">
        <f>E187+E188+E189+E190+E191+E192+E193</f>
        <v>85028</v>
      </c>
      <c r="F186" s="52">
        <f>F187+F188+F189+F190+F191+F192+F193</f>
        <v>77000</v>
      </c>
      <c r="G186" s="52">
        <f>G187+G188+G189+G190+G191+G192+G193</f>
        <v>112000</v>
      </c>
      <c r="H186" s="52">
        <f>H187+H188+H189+H190+H191+H192+H193</f>
        <v>43000</v>
      </c>
      <c r="I186" s="52">
        <v>218000</v>
      </c>
      <c r="J186" s="53">
        <f>I186</f>
        <v>218000</v>
      </c>
      <c r="K186" s="53">
        <f>J186</f>
        <v>218000</v>
      </c>
    </row>
    <row r="187" spans="1:11" s="54" customFormat="1" ht="15" customHeight="1">
      <c r="A187" s="64">
        <v>200101</v>
      </c>
      <c r="B187" s="55" t="s">
        <v>206</v>
      </c>
      <c r="C187" s="56"/>
      <c r="D187" s="56"/>
      <c r="E187" s="56"/>
      <c r="F187" s="56"/>
      <c r="G187" s="56"/>
      <c r="H187" s="56"/>
      <c r="I187" s="56">
        <f>C187</f>
        <v>0</v>
      </c>
      <c r="J187" s="56">
        <f>C187</f>
        <v>0</v>
      </c>
      <c r="K187" s="56">
        <f>E187</f>
        <v>0</v>
      </c>
    </row>
    <row r="188" spans="1:11" s="54" customFormat="1" ht="15" customHeight="1">
      <c r="A188" s="64" t="s">
        <v>207</v>
      </c>
      <c r="B188" s="55" t="s">
        <v>208</v>
      </c>
      <c r="C188" s="56">
        <v>8000</v>
      </c>
      <c r="D188" s="56"/>
      <c r="E188" s="56">
        <v>3000</v>
      </c>
      <c r="F188" s="56">
        <v>2000</v>
      </c>
      <c r="G188" s="56">
        <v>1000</v>
      </c>
      <c r="H188" s="56">
        <v>2000</v>
      </c>
      <c r="I188" s="56">
        <v>10000</v>
      </c>
      <c r="J188" s="57">
        <f t="shared" ref="J188:K191" si="35">I188</f>
        <v>10000</v>
      </c>
      <c r="K188" s="57">
        <f t="shared" si="35"/>
        <v>10000</v>
      </c>
    </row>
    <row r="189" spans="1:11" s="54" customFormat="1" ht="15" customHeight="1">
      <c r="A189" s="64" t="s">
        <v>209</v>
      </c>
      <c r="B189" s="55" t="s">
        <v>210</v>
      </c>
      <c r="C189" s="56">
        <v>83028</v>
      </c>
      <c r="D189" s="56"/>
      <c r="E189" s="56">
        <v>31028</v>
      </c>
      <c r="F189" s="56">
        <v>28000</v>
      </c>
      <c r="G189" s="56">
        <v>10000</v>
      </c>
      <c r="H189" s="56">
        <v>14000</v>
      </c>
      <c r="I189" s="56">
        <v>100000</v>
      </c>
      <c r="J189" s="57">
        <f t="shared" si="35"/>
        <v>100000</v>
      </c>
      <c r="K189" s="57">
        <f t="shared" si="35"/>
        <v>100000</v>
      </c>
    </row>
    <row r="190" spans="1:11" s="54" customFormat="1" ht="15" customHeight="1">
      <c r="A190" s="64" t="s">
        <v>269</v>
      </c>
      <c r="B190" s="55" t="s">
        <v>270</v>
      </c>
      <c r="C190" s="56">
        <v>100000</v>
      </c>
      <c r="D190" s="56"/>
      <c r="E190" s="56">
        <v>15000</v>
      </c>
      <c r="F190" s="56">
        <v>15000</v>
      </c>
      <c r="G190" s="56">
        <v>55000</v>
      </c>
      <c r="H190" s="56">
        <v>15000</v>
      </c>
      <c r="I190" s="56">
        <v>150000</v>
      </c>
      <c r="J190" s="57">
        <f t="shared" si="35"/>
        <v>150000</v>
      </c>
      <c r="K190" s="57">
        <f t="shared" si="35"/>
        <v>150000</v>
      </c>
    </row>
    <row r="191" spans="1:11" s="54" customFormat="1" ht="15" customHeight="1">
      <c r="A191" s="64" t="s">
        <v>214</v>
      </c>
      <c r="B191" s="55" t="s">
        <v>215</v>
      </c>
      <c r="C191" s="56">
        <v>4000</v>
      </c>
      <c r="D191" s="56"/>
      <c r="E191" s="56">
        <v>1000</v>
      </c>
      <c r="F191" s="56">
        <v>1000</v>
      </c>
      <c r="G191" s="56">
        <v>1000</v>
      </c>
      <c r="H191" s="56">
        <v>1000</v>
      </c>
      <c r="I191" s="56">
        <f>C191</f>
        <v>4000</v>
      </c>
      <c r="J191" s="57">
        <f t="shared" si="35"/>
        <v>4000</v>
      </c>
      <c r="K191" s="57">
        <f t="shared" si="35"/>
        <v>4000</v>
      </c>
    </row>
    <row r="192" spans="1:11" s="54" customFormat="1" ht="27.75" customHeight="1">
      <c r="A192" s="58">
        <v>200109</v>
      </c>
      <c r="B192" s="55" t="s">
        <v>296</v>
      </c>
      <c r="C192" s="56">
        <v>48000</v>
      </c>
      <c r="D192" s="56"/>
      <c r="E192" s="56">
        <v>15000</v>
      </c>
      <c r="F192" s="56">
        <v>11000</v>
      </c>
      <c r="G192" s="56">
        <v>11000</v>
      </c>
      <c r="H192" s="56">
        <v>11000</v>
      </c>
      <c r="I192" s="56">
        <v>40000</v>
      </c>
      <c r="J192" s="56">
        <v>40000</v>
      </c>
      <c r="K192" s="56">
        <v>40000</v>
      </c>
    </row>
    <row r="193" spans="1:11" s="54" customFormat="1" ht="15" customHeight="1">
      <c r="A193" s="58">
        <v>200130</v>
      </c>
      <c r="B193" s="55" t="s">
        <v>297</v>
      </c>
      <c r="C193" s="56">
        <v>74000</v>
      </c>
      <c r="D193" s="56"/>
      <c r="E193" s="56">
        <v>20000</v>
      </c>
      <c r="F193" s="56">
        <v>20000</v>
      </c>
      <c r="G193" s="56">
        <v>34000</v>
      </c>
      <c r="H193" s="56">
        <v>0</v>
      </c>
      <c r="I193" s="56">
        <v>120000</v>
      </c>
      <c r="J193" s="57">
        <f>I193</f>
        <v>120000</v>
      </c>
      <c r="K193" s="57">
        <f>J193</f>
        <v>120000</v>
      </c>
    </row>
    <row r="194" spans="1:11" s="54" customFormat="1" ht="15" customHeight="1">
      <c r="A194" s="58">
        <v>2005</v>
      </c>
      <c r="B194" s="55" t="s">
        <v>303</v>
      </c>
      <c r="C194" s="56">
        <f>C195</f>
        <v>0</v>
      </c>
      <c r="D194" s="56"/>
      <c r="E194" s="56">
        <f>E195</f>
        <v>0</v>
      </c>
      <c r="F194" s="56">
        <f>F195</f>
        <v>0</v>
      </c>
      <c r="G194" s="56">
        <f>G195</f>
        <v>0</v>
      </c>
      <c r="H194" s="56">
        <v>0</v>
      </c>
      <c r="I194" s="56">
        <v>0</v>
      </c>
      <c r="J194" s="57">
        <v>0</v>
      </c>
      <c r="K194" s="57">
        <f>J194</f>
        <v>0</v>
      </c>
    </row>
    <row r="195" spans="1:11" s="54" customFormat="1" ht="15" customHeight="1">
      <c r="A195" s="58">
        <v>200530</v>
      </c>
      <c r="B195" s="55" t="s">
        <v>224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62">
        <v>2006</v>
      </c>
      <c r="B196" s="55" t="s">
        <v>226</v>
      </c>
      <c r="C196" s="52">
        <f>C197</f>
        <v>1000</v>
      </c>
      <c r="D196" s="52"/>
      <c r="E196" s="52">
        <f t="shared" ref="E196:K196" si="36">E197</f>
        <v>1000</v>
      </c>
      <c r="F196" s="52">
        <f t="shared" si="36"/>
        <v>0</v>
      </c>
      <c r="G196" s="52">
        <f t="shared" si="36"/>
        <v>0</v>
      </c>
      <c r="H196" s="52">
        <f t="shared" si="36"/>
        <v>0</v>
      </c>
      <c r="I196" s="52">
        <f t="shared" si="36"/>
        <v>1000</v>
      </c>
      <c r="J196" s="52">
        <f t="shared" si="36"/>
        <v>1000</v>
      </c>
      <c r="K196" s="52">
        <f t="shared" si="36"/>
        <v>1000</v>
      </c>
    </row>
    <row r="197" spans="1:11" s="54" customFormat="1" ht="15" customHeight="1">
      <c r="A197" s="58">
        <v>200601</v>
      </c>
      <c r="B197" s="55" t="s">
        <v>304</v>
      </c>
      <c r="C197" s="56">
        <v>1000</v>
      </c>
      <c r="D197" s="56"/>
      <c r="E197" s="56">
        <v>1000</v>
      </c>
      <c r="F197" s="56">
        <v>0</v>
      </c>
      <c r="G197" s="56">
        <v>0</v>
      </c>
      <c r="H197" s="56">
        <v>0</v>
      </c>
      <c r="I197" s="56">
        <f>C197</f>
        <v>1000</v>
      </c>
      <c r="J197" s="57">
        <f>I197</f>
        <v>1000</v>
      </c>
      <c r="K197" s="57">
        <f>J197</f>
        <v>1000</v>
      </c>
    </row>
    <row r="198" spans="1:11" s="54" customFormat="1" ht="15" customHeight="1">
      <c r="A198" s="62">
        <v>2011</v>
      </c>
      <c r="B198" s="55" t="s">
        <v>309</v>
      </c>
      <c r="C198" s="56">
        <v>10000</v>
      </c>
      <c r="D198" s="56"/>
      <c r="E198" s="56">
        <v>0</v>
      </c>
      <c r="F198" s="56">
        <v>5000</v>
      </c>
      <c r="G198" s="56">
        <v>0</v>
      </c>
      <c r="H198" s="56">
        <v>5000</v>
      </c>
      <c r="I198" s="56">
        <v>0</v>
      </c>
      <c r="J198" s="57">
        <v>0</v>
      </c>
      <c r="K198" s="57">
        <f>J198</f>
        <v>0</v>
      </c>
    </row>
    <row r="199" spans="1:11" s="54" customFormat="1" ht="15" customHeight="1">
      <c r="A199" s="62">
        <v>2014</v>
      </c>
      <c r="B199" s="55" t="s">
        <v>310</v>
      </c>
      <c r="C199" s="56"/>
      <c r="D199" s="56"/>
      <c r="E199" s="56"/>
      <c r="F199" s="56"/>
      <c r="G199" s="56"/>
      <c r="H199" s="56"/>
      <c r="I199" s="56"/>
      <c r="J199" s="56"/>
      <c r="K199" s="56"/>
    </row>
    <row r="200" spans="1:11" s="54" customFormat="1" ht="15" customHeight="1">
      <c r="A200" s="55" t="s">
        <v>234</v>
      </c>
      <c r="B200" s="55" t="s">
        <v>235</v>
      </c>
      <c r="C200" s="52">
        <f>C201+C202</f>
        <v>100000</v>
      </c>
      <c r="D200" s="52"/>
      <c r="E200" s="52">
        <f>E201+E202</f>
        <v>25000</v>
      </c>
      <c r="F200" s="52">
        <f>F201+F202</f>
        <v>25000</v>
      </c>
      <c r="G200" s="52">
        <f>G201+G202</f>
        <v>25000</v>
      </c>
      <c r="H200" s="52">
        <f>H201+H202</f>
        <v>25000</v>
      </c>
      <c r="I200" s="52">
        <v>154000</v>
      </c>
      <c r="J200" s="53">
        <v>154000</v>
      </c>
      <c r="K200" s="53">
        <f>J200</f>
        <v>154000</v>
      </c>
    </row>
    <row r="201" spans="1:11" s="54" customFormat="1" ht="15" customHeight="1">
      <c r="A201" s="58">
        <v>203003</v>
      </c>
      <c r="B201" s="55" t="s">
        <v>276</v>
      </c>
      <c r="C201" s="56"/>
      <c r="D201" s="56"/>
      <c r="E201" s="56"/>
      <c r="F201" s="56"/>
      <c r="G201" s="56"/>
      <c r="H201" s="56"/>
      <c r="I201" s="56"/>
      <c r="J201" s="57"/>
      <c r="K201" s="57"/>
    </row>
    <row r="202" spans="1:11" s="54" customFormat="1" ht="15" customHeight="1">
      <c r="A202" s="55" t="s">
        <v>305</v>
      </c>
      <c r="B202" s="55" t="s">
        <v>277</v>
      </c>
      <c r="C202" s="56">
        <v>100000</v>
      </c>
      <c r="D202" s="56"/>
      <c r="E202" s="56">
        <v>25000</v>
      </c>
      <c r="F202" s="56">
        <v>25000</v>
      </c>
      <c r="G202" s="56">
        <v>25000</v>
      </c>
      <c r="H202" s="56">
        <v>25000</v>
      </c>
      <c r="I202" s="56">
        <v>140000</v>
      </c>
      <c r="J202" s="57">
        <f>I202</f>
        <v>140000</v>
      </c>
      <c r="K202" s="57">
        <f>J202</f>
        <v>140000</v>
      </c>
    </row>
    <row r="203" spans="1:11" s="54" customFormat="1" ht="15" customHeight="1">
      <c r="A203" s="55">
        <v>5101</v>
      </c>
      <c r="B203" s="55" t="s">
        <v>311</v>
      </c>
      <c r="C203" s="56">
        <f>C204</f>
        <v>50000</v>
      </c>
      <c r="D203" s="56"/>
      <c r="E203" s="56">
        <f>E204</f>
        <v>0</v>
      </c>
      <c r="F203" s="56">
        <f>F204</f>
        <v>0</v>
      </c>
      <c r="G203" s="56">
        <f>G204</f>
        <v>50000</v>
      </c>
      <c r="H203" s="56">
        <f>H204</f>
        <v>0</v>
      </c>
      <c r="I203" s="56">
        <v>0</v>
      </c>
      <c r="J203" s="57">
        <v>0</v>
      </c>
      <c r="K203" s="57">
        <v>0</v>
      </c>
    </row>
    <row r="204" spans="1:11" s="54" customFormat="1" ht="15" customHeight="1">
      <c r="A204" s="55">
        <v>510101</v>
      </c>
      <c r="B204" s="55" t="s">
        <v>312</v>
      </c>
      <c r="C204" s="56">
        <v>50000</v>
      </c>
      <c r="D204" s="56"/>
      <c r="E204" s="56">
        <v>0</v>
      </c>
      <c r="F204" s="56">
        <v>0</v>
      </c>
      <c r="G204" s="56">
        <v>50000</v>
      </c>
      <c r="H204" s="56">
        <v>0</v>
      </c>
      <c r="I204" s="56">
        <v>0</v>
      </c>
      <c r="J204" s="57">
        <v>0</v>
      </c>
      <c r="K204" s="57">
        <v>0</v>
      </c>
    </row>
    <row r="205" spans="1:11" s="54" customFormat="1" ht="15" customHeight="1">
      <c r="A205" s="55">
        <v>5801</v>
      </c>
      <c r="B205" s="55" t="s">
        <v>313</v>
      </c>
      <c r="C205" s="56">
        <f>C206+C207+C208</f>
        <v>6497333</v>
      </c>
      <c r="D205" s="56"/>
      <c r="E205" s="56">
        <f>E206+E207+E208</f>
        <v>6497333</v>
      </c>
      <c r="F205" s="56">
        <f>F206+F207+F208</f>
        <v>0</v>
      </c>
      <c r="G205" s="56">
        <f>G206+G207+G208</f>
        <v>0</v>
      </c>
      <c r="H205" s="56">
        <f>H206+H207+H208</f>
        <v>0</v>
      </c>
      <c r="I205" s="56">
        <v>0</v>
      </c>
      <c r="J205" s="57">
        <v>0</v>
      </c>
      <c r="K205" s="57">
        <v>0</v>
      </c>
    </row>
    <row r="206" spans="1:11" s="54" customFormat="1" ht="15" customHeight="1">
      <c r="A206" s="55">
        <v>580101</v>
      </c>
      <c r="B206" s="55" t="s">
        <v>314</v>
      </c>
      <c r="C206" s="56"/>
      <c r="D206" s="56"/>
      <c r="E206" s="56"/>
      <c r="F206" s="56"/>
      <c r="G206" s="56"/>
      <c r="H206" s="56"/>
      <c r="I206" s="56"/>
      <c r="J206" s="57"/>
      <c r="K206" s="57"/>
    </row>
    <row r="207" spans="1:11" s="54" customFormat="1" ht="27" customHeight="1">
      <c r="A207" s="55">
        <v>580102</v>
      </c>
      <c r="B207" s="55" t="s">
        <v>315</v>
      </c>
      <c r="C207" s="56">
        <v>6497333</v>
      </c>
      <c r="D207" s="56"/>
      <c r="E207" s="56">
        <v>6497333</v>
      </c>
      <c r="F207" s="56"/>
      <c r="G207" s="56"/>
      <c r="H207" s="56"/>
      <c r="I207" s="56"/>
      <c r="J207" s="57"/>
      <c r="K207" s="57"/>
    </row>
    <row r="208" spans="1:11" s="54" customFormat="1" ht="15" customHeight="1">
      <c r="A208" s="55">
        <v>580103</v>
      </c>
      <c r="B208" s="55" t="s">
        <v>316</v>
      </c>
      <c r="C208" s="56"/>
      <c r="D208" s="56"/>
      <c r="E208" s="56"/>
      <c r="F208" s="56"/>
      <c r="G208" s="56"/>
      <c r="H208" s="56"/>
      <c r="I208" s="56"/>
      <c r="J208" s="57"/>
      <c r="K208" s="57"/>
    </row>
    <row r="209" spans="1:11" s="54" customFormat="1" ht="15" customHeight="1">
      <c r="A209" s="51" t="s">
        <v>238</v>
      </c>
      <c r="B209" s="51" t="s">
        <v>239</v>
      </c>
      <c r="C209" s="52">
        <f>C210</f>
        <v>325000</v>
      </c>
      <c r="D209" s="52"/>
      <c r="E209" s="52">
        <f t="shared" ref="E209:H210" si="37">E210</f>
        <v>225000</v>
      </c>
      <c r="F209" s="52">
        <f t="shared" si="37"/>
        <v>100000</v>
      </c>
      <c r="G209" s="52">
        <f t="shared" si="37"/>
        <v>0</v>
      </c>
      <c r="H209" s="52">
        <f t="shared" si="37"/>
        <v>0</v>
      </c>
      <c r="I209" s="52">
        <v>0</v>
      </c>
      <c r="J209" s="53">
        <f>I209</f>
        <v>0</v>
      </c>
      <c r="K209" s="53">
        <f>J209</f>
        <v>0</v>
      </c>
    </row>
    <row r="210" spans="1:11" s="54" customFormat="1" ht="15" customHeight="1">
      <c r="A210" s="55" t="s">
        <v>240</v>
      </c>
      <c r="B210" s="55" t="s">
        <v>241</v>
      </c>
      <c r="C210" s="56">
        <f>C211</f>
        <v>325000</v>
      </c>
      <c r="D210" s="56"/>
      <c r="E210" s="56">
        <f t="shared" si="37"/>
        <v>225000</v>
      </c>
      <c r="F210" s="56">
        <f t="shared" si="37"/>
        <v>100000</v>
      </c>
      <c r="G210" s="56">
        <f t="shared" si="37"/>
        <v>0</v>
      </c>
      <c r="H210" s="56">
        <f t="shared" si="37"/>
        <v>0</v>
      </c>
      <c r="I210" s="56">
        <v>0</v>
      </c>
      <c r="J210" s="57">
        <f>I210</f>
        <v>0</v>
      </c>
      <c r="K210" s="57">
        <f>J210</f>
        <v>0</v>
      </c>
    </row>
    <row r="211" spans="1:11" s="54" customFormat="1" ht="15" customHeight="1">
      <c r="A211" s="55" t="s">
        <v>242</v>
      </c>
      <c r="B211" s="55" t="s">
        <v>243</v>
      </c>
      <c r="C211" s="56">
        <f>C212+C213</f>
        <v>325000</v>
      </c>
      <c r="D211" s="56"/>
      <c r="E211" s="56">
        <f t="shared" ref="E211:K211" si="38">E212+E213</f>
        <v>225000</v>
      </c>
      <c r="F211" s="56">
        <f t="shared" si="38"/>
        <v>100000</v>
      </c>
      <c r="G211" s="56">
        <f t="shared" si="38"/>
        <v>0</v>
      </c>
      <c r="H211" s="56">
        <f t="shared" si="38"/>
        <v>0</v>
      </c>
      <c r="I211" s="56">
        <f t="shared" si="38"/>
        <v>0</v>
      </c>
      <c r="J211" s="56">
        <f t="shared" si="38"/>
        <v>0</v>
      </c>
      <c r="K211" s="56">
        <f t="shared" si="38"/>
        <v>0</v>
      </c>
    </row>
    <row r="212" spans="1:11" s="54" customFormat="1" ht="15" customHeight="1">
      <c r="A212" s="55" t="s">
        <v>317</v>
      </c>
      <c r="B212" s="55" t="s">
        <v>244</v>
      </c>
      <c r="C212" s="56">
        <v>165000</v>
      </c>
      <c r="D212" s="56"/>
      <c r="E212" s="56">
        <v>165000</v>
      </c>
      <c r="F212" s="56"/>
      <c r="G212" s="56">
        <v>0</v>
      </c>
      <c r="H212" s="56">
        <v>0</v>
      </c>
      <c r="I212" s="56">
        <v>0</v>
      </c>
      <c r="J212" s="57">
        <v>0</v>
      </c>
      <c r="K212" s="57">
        <f>J212</f>
        <v>0</v>
      </c>
    </row>
    <row r="213" spans="1:11" s="54" customFormat="1" ht="15" customHeight="1">
      <c r="A213" s="58">
        <v>710130</v>
      </c>
      <c r="B213" s="55" t="s">
        <v>286</v>
      </c>
      <c r="C213" s="56">
        <v>160000</v>
      </c>
      <c r="D213" s="56"/>
      <c r="E213" s="56">
        <v>60000</v>
      </c>
      <c r="F213" s="56">
        <v>100000</v>
      </c>
      <c r="G213" s="56"/>
      <c r="H213" s="56">
        <v>0</v>
      </c>
      <c r="I213" s="56">
        <v>0</v>
      </c>
      <c r="J213" s="57">
        <v>0</v>
      </c>
      <c r="K213" s="57">
        <v>0</v>
      </c>
    </row>
    <row r="214" spans="1:11" s="54" customFormat="1" ht="27" customHeight="1">
      <c r="A214" s="58">
        <v>850101</v>
      </c>
      <c r="B214" s="55" t="s">
        <v>249</v>
      </c>
      <c r="C214" s="56">
        <v>-3028</v>
      </c>
      <c r="D214" s="56"/>
      <c r="E214" s="56">
        <v>-3028</v>
      </c>
      <c r="F214" s="56"/>
      <c r="G214" s="56"/>
      <c r="H214" s="56"/>
      <c r="I214" s="56"/>
      <c r="J214" s="57"/>
      <c r="K214" s="57"/>
    </row>
    <row r="215" spans="1:11" s="54" customFormat="1" ht="15" customHeight="1">
      <c r="A215" s="58"/>
      <c r="B215" s="55" t="s">
        <v>318</v>
      </c>
      <c r="C215" s="49">
        <f>C216+C221+C220</f>
        <v>0</v>
      </c>
      <c r="D215" s="49"/>
      <c r="E215" s="49">
        <f>E216+E221+E220</f>
        <v>0</v>
      </c>
      <c r="F215" s="49">
        <f>F216+F221+F220</f>
        <v>0</v>
      </c>
      <c r="G215" s="49">
        <f>G216+G221+G220</f>
        <v>0</v>
      </c>
      <c r="H215" s="49">
        <f>H216+H221+H220</f>
        <v>0</v>
      </c>
      <c r="I215" s="49">
        <f t="shared" ref="I215:K215" si="39">I216+I221</f>
        <v>0</v>
      </c>
      <c r="J215" s="49">
        <f t="shared" si="39"/>
        <v>0</v>
      </c>
      <c r="K215" s="49">
        <f t="shared" si="39"/>
        <v>0</v>
      </c>
    </row>
    <row r="216" spans="1:11" s="54" customFormat="1" ht="15" customHeight="1">
      <c r="A216" s="58">
        <v>670203</v>
      </c>
      <c r="B216" s="55" t="s">
        <v>319</v>
      </c>
      <c r="C216" s="56">
        <f>C217+C218+C219</f>
        <v>0</v>
      </c>
      <c r="D216" s="56"/>
      <c r="E216" s="56">
        <f t="shared" ref="E216:K216" si="40">E217+E218+E219</f>
        <v>0</v>
      </c>
      <c r="F216" s="56">
        <f t="shared" si="40"/>
        <v>0</v>
      </c>
      <c r="G216" s="56">
        <f t="shared" si="40"/>
        <v>0</v>
      </c>
      <c r="H216" s="56">
        <f t="shared" si="40"/>
        <v>0</v>
      </c>
      <c r="I216" s="56">
        <f t="shared" si="40"/>
        <v>0</v>
      </c>
      <c r="J216" s="56">
        <f t="shared" si="40"/>
        <v>0</v>
      </c>
      <c r="K216" s="56">
        <f t="shared" si="40"/>
        <v>0</v>
      </c>
    </row>
    <row r="217" spans="1:11" s="54" customFormat="1" ht="15" customHeight="1">
      <c r="A217" s="58">
        <v>67020302</v>
      </c>
      <c r="B217" s="55" t="s">
        <v>320</v>
      </c>
      <c r="C217" s="56">
        <v>0</v>
      </c>
      <c r="D217" s="56"/>
      <c r="E217" s="56">
        <v>0</v>
      </c>
      <c r="F217" s="56">
        <v>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</row>
    <row r="218" spans="1:11" s="54" customFormat="1" ht="15" customHeight="1">
      <c r="A218" s="58">
        <v>67020306</v>
      </c>
      <c r="B218" s="55" t="s">
        <v>321</v>
      </c>
      <c r="C218" s="56">
        <v>0</v>
      </c>
      <c r="D218" s="56"/>
      <c r="E218" s="56">
        <v>0</v>
      </c>
      <c r="F218" s="56">
        <v>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</row>
    <row r="219" spans="1:11" s="54" customFormat="1" ht="15" customHeight="1">
      <c r="A219" s="58">
        <v>67020307</v>
      </c>
      <c r="B219" s="55" t="s">
        <v>322</v>
      </c>
      <c r="C219" s="56">
        <v>0</v>
      </c>
      <c r="D219" s="56"/>
      <c r="E219" s="56">
        <v>0</v>
      </c>
      <c r="F219" s="56">
        <v>0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</row>
    <row r="220" spans="1:11" s="54" customFormat="1" ht="15" customHeight="1">
      <c r="A220" s="58">
        <v>670501</v>
      </c>
      <c r="B220" s="55" t="s">
        <v>323</v>
      </c>
      <c r="C220" s="56">
        <v>0</v>
      </c>
      <c r="D220" s="56"/>
      <c r="E220" s="56">
        <v>0</v>
      </c>
      <c r="F220" s="56">
        <v>0</v>
      </c>
      <c r="G220" s="56">
        <v>0</v>
      </c>
      <c r="H220" s="56">
        <v>0</v>
      </c>
      <c r="I220" s="56"/>
      <c r="J220" s="56">
        <v>0</v>
      </c>
      <c r="K220" s="56">
        <v>0</v>
      </c>
    </row>
    <row r="221" spans="1:11" s="54" customFormat="1" ht="15" customHeight="1">
      <c r="A221" s="58">
        <v>6750</v>
      </c>
      <c r="B221" s="55" t="s">
        <v>324</v>
      </c>
      <c r="C221" s="56">
        <v>0</v>
      </c>
      <c r="D221" s="56"/>
      <c r="E221" s="56">
        <v>0</v>
      </c>
      <c r="F221" s="56">
        <v>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</row>
    <row r="222" spans="1:11" s="54" customFormat="1" ht="15" customHeight="1">
      <c r="A222" s="55"/>
      <c r="B222" s="55"/>
      <c r="C222" s="56"/>
      <c r="D222" s="56"/>
      <c r="E222" s="56"/>
      <c r="F222" s="56"/>
      <c r="G222" s="56"/>
      <c r="H222" s="56"/>
      <c r="I222" s="56"/>
      <c r="J222" s="57"/>
      <c r="K222" s="57"/>
    </row>
    <row r="223" spans="1:11" s="50" customFormat="1" ht="12">
      <c r="A223" s="48" t="s">
        <v>325</v>
      </c>
      <c r="B223" s="51" t="s">
        <v>326</v>
      </c>
      <c r="C223" s="49">
        <f>C224+C240</f>
        <v>1500450</v>
      </c>
      <c r="D223" s="49"/>
      <c r="E223" s="49">
        <f>E224+E240</f>
        <v>397950</v>
      </c>
      <c r="F223" s="49">
        <f>F224+F240</f>
        <v>367500</v>
      </c>
      <c r="G223" s="49">
        <f>G224+G240</f>
        <v>367500</v>
      </c>
      <c r="H223" s="49">
        <f>H224+H240</f>
        <v>367500</v>
      </c>
      <c r="I223" s="49">
        <f>I242</f>
        <v>1510000</v>
      </c>
      <c r="J223" s="49">
        <f>J242</f>
        <v>1306000</v>
      </c>
      <c r="K223" s="49">
        <f>K242</f>
        <v>1306000</v>
      </c>
    </row>
    <row r="224" spans="1:11" s="54" customFormat="1" ht="12">
      <c r="A224" s="51" t="s">
        <v>178</v>
      </c>
      <c r="B224" s="51" t="s">
        <v>179</v>
      </c>
      <c r="C224" s="52">
        <f>C225+C237</f>
        <v>1500450</v>
      </c>
      <c r="D224" s="52"/>
      <c r="E224" s="52">
        <f t="shared" ref="E224:K224" si="41">E225+E237</f>
        <v>397950</v>
      </c>
      <c r="F224" s="52">
        <f t="shared" si="41"/>
        <v>367500</v>
      </c>
      <c r="G224" s="52">
        <f t="shared" si="41"/>
        <v>367500</v>
      </c>
      <c r="H224" s="52">
        <f t="shared" si="41"/>
        <v>367500</v>
      </c>
      <c r="I224" s="52">
        <f t="shared" si="41"/>
        <v>1290000</v>
      </c>
      <c r="J224" s="52">
        <f t="shared" si="41"/>
        <v>1290000</v>
      </c>
      <c r="K224" s="52">
        <f t="shared" si="41"/>
        <v>1290000</v>
      </c>
    </row>
    <row r="225" spans="1:11" s="54" customFormat="1" ht="15" customHeight="1">
      <c r="A225" s="51" t="s">
        <v>180</v>
      </c>
      <c r="B225" s="51" t="s">
        <v>181</v>
      </c>
      <c r="C225" s="52">
        <f>C226+C228+C230</f>
        <v>900450</v>
      </c>
      <c r="D225" s="52"/>
      <c r="E225" s="52">
        <f>E226+E228+E230</f>
        <v>247950</v>
      </c>
      <c r="F225" s="52">
        <f t="shared" ref="F225:K225" si="42">F226+F230</f>
        <v>217500</v>
      </c>
      <c r="G225" s="52">
        <f t="shared" si="42"/>
        <v>217500</v>
      </c>
      <c r="H225" s="52">
        <f t="shared" si="42"/>
        <v>217500</v>
      </c>
      <c r="I225" s="52">
        <f t="shared" si="42"/>
        <v>920000</v>
      </c>
      <c r="J225" s="52">
        <f t="shared" si="42"/>
        <v>920000</v>
      </c>
      <c r="K225" s="52">
        <f t="shared" si="42"/>
        <v>920000</v>
      </c>
    </row>
    <row r="226" spans="1:11" s="54" customFormat="1" ht="15" customHeight="1">
      <c r="A226" s="55" t="s">
        <v>182</v>
      </c>
      <c r="B226" s="55" t="s">
        <v>183</v>
      </c>
      <c r="C226" s="52">
        <f>C227</f>
        <v>850000</v>
      </c>
      <c r="D226" s="52"/>
      <c r="E226" s="52">
        <f t="shared" ref="E226:K226" si="43">E227</f>
        <v>212500</v>
      </c>
      <c r="F226" s="52">
        <f t="shared" si="43"/>
        <v>212500</v>
      </c>
      <c r="G226" s="52">
        <f t="shared" si="43"/>
        <v>212500</v>
      </c>
      <c r="H226" s="52">
        <f t="shared" si="43"/>
        <v>212500</v>
      </c>
      <c r="I226" s="52">
        <f t="shared" si="43"/>
        <v>900000</v>
      </c>
      <c r="J226" s="52">
        <f t="shared" si="43"/>
        <v>900000</v>
      </c>
      <c r="K226" s="52">
        <f t="shared" si="43"/>
        <v>900000</v>
      </c>
    </row>
    <row r="227" spans="1:11" s="54" customFormat="1" ht="15" customHeight="1">
      <c r="A227" s="55" t="s">
        <v>184</v>
      </c>
      <c r="B227" s="55" t="s">
        <v>185</v>
      </c>
      <c r="C227" s="56">
        <v>850000</v>
      </c>
      <c r="D227" s="56"/>
      <c r="E227" s="56">
        <v>212500</v>
      </c>
      <c r="F227" s="56">
        <v>212500</v>
      </c>
      <c r="G227" s="56">
        <v>212500</v>
      </c>
      <c r="H227" s="56">
        <v>212500</v>
      </c>
      <c r="I227" s="56">
        <v>900000</v>
      </c>
      <c r="J227" s="57">
        <v>900000</v>
      </c>
      <c r="K227" s="57">
        <v>900000</v>
      </c>
    </row>
    <row r="228" spans="1:11" s="54" customFormat="1" ht="15" customHeight="1">
      <c r="A228" s="62">
        <v>1002</v>
      </c>
      <c r="B228" s="55" t="s">
        <v>378</v>
      </c>
      <c r="C228" s="56">
        <f>C229</f>
        <v>30450</v>
      </c>
      <c r="D228" s="56"/>
      <c r="E228" s="56">
        <f>E229</f>
        <v>30450</v>
      </c>
      <c r="F228" s="56"/>
      <c r="G228" s="56"/>
      <c r="H228" s="56"/>
      <c r="I228" s="56"/>
      <c r="J228" s="57"/>
      <c r="K228" s="57"/>
    </row>
    <row r="229" spans="1:11" s="54" customFormat="1" ht="15" customHeight="1">
      <c r="A229" s="62">
        <v>100206</v>
      </c>
      <c r="B229" s="55" t="s">
        <v>379</v>
      </c>
      <c r="C229" s="56">
        <v>30450</v>
      </c>
      <c r="D229" s="56"/>
      <c r="E229" s="56">
        <v>30450</v>
      </c>
      <c r="F229" s="56"/>
      <c r="G229" s="56"/>
      <c r="H229" s="56"/>
      <c r="I229" s="56"/>
      <c r="J229" s="57"/>
      <c r="K229" s="57"/>
    </row>
    <row r="230" spans="1:11" s="54" customFormat="1" ht="15" customHeight="1">
      <c r="A230" s="55" t="s">
        <v>188</v>
      </c>
      <c r="B230" s="55" t="s">
        <v>189</v>
      </c>
      <c r="C230" s="56">
        <f>C231+C232+C233+C234+C235+C236</f>
        <v>20000</v>
      </c>
      <c r="D230" s="56"/>
      <c r="E230" s="56">
        <f>E231+E232+E233+E234+E235+E236</f>
        <v>5000</v>
      </c>
      <c r="F230" s="56">
        <f>F231+F232+F233+F234+F235+F236</f>
        <v>5000</v>
      </c>
      <c r="G230" s="56">
        <f>G231+G232+G233+G234+G235+G236</f>
        <v>5000</v>
      </c>
      <c r="H230" s="56">
        <f>H231+H232+H233+H234+H235+H236</f>
        <v>5000</v>
      </c>
      <c r="I230" s="56">
        <f>C230</f>
        <v>20000</v>
      </c>
      <c r="J230" s="57">
        <f>I230</f>
        <v>20000</v>
      </c>
      <c r="K230" s="57">
        <f>J230</f>
        <v>20000</v>
      </c>
    </row>
    <row r="231" spans="1:11" s="54" customFormat="1" ht="15" customHeight="1">
      <c r="A231" s="55" t="s">
        <v>190</v>
      </c>
      <c r="B231" s="55" t="s">
        <v>191</v>
      </c>
      <c r="C231" s="56"/>
      <c r="D231" s="56"/>
      <c r="E231" s="56"/>
      <c r="F231" s="56"/>
      <c r="G231" s="56"/>
      <c r="H231" s="56"/>
      <c r="I231" s="56"/>
      <c r="J231" s="57"/>
      <c r="K231" s="57"/>
    </row>
    <row r="232" spans="1:11" s="54" customFormat="1" ht="15" customHeight="1">
      <c r="A232" s="55" t="s">
        <v>192</v>
      </c>
      <c r="B232" s="55" t="s">
        <v>193</v>
      </c>
      <c r="C232" s="56"/>
      <c r="D232" s="56"/>
      <c r="E232" s="56"/>
      <c r="F232" s="56"/>
      <c r="G232" s="56"/>
      <c r="H232" s="56"/>
      <c r="I232" s="56"/>
      <c r="J232" s="57"/>
      <c r="K232" s="57"/>
    </row>
    <row r="233" spans="1:11" s="54" customFormat="1" ht="15" customHeight="1">
      <c r="A233" s="55" t="s">
        <v>194</v>
      </c>
      <c r="B233" s="55" t="s">
        <v>327</v>
      </c>
      <c r="C233" s="56"/>
      <c r="D233" s="56"/>
      <c r="E233" s="56"/>
      <c r="F233" s="56"/>
      <c r="G233" s="56"/>
      <c r="H233" s="56"/>
      <c r="I233" s="56"/>
      <c r="J233" s="57"/>
      <c r="K233" s="57"/>
    </row>
    <row r="234" spans="1:11" s="54" customFormat="1" ht="23.25" customHeight="1">
      <c r="A234" s="55" t="s">
        <v>196</v>
      </c>
      <c r="B234" s="55" t="s">
        <v>197</v>
      </c>
      <c r="C234" s="56"/>
      <c r="D234" s="56"/>
      <c r="E234" s="56"/>
      <c r="F234" s="56"/>
      <c r="G234" s="56"/>
      <c r="H234" s="56"/>
      <c r="I234" s="56"/>
      <c r="J234" s="57"/>
      <c r="K234" s="57"/>
    </row>
    <row r="235" spans="1:11" s="54" customFormat="1" ht="12">
      <c r="A235" s="55" t="s">
        <v>198</v>
      </c>
      <c r="B235" s="55" t="s">
        <v>199</v>
      </c>
      <c r="C235" s="56"/>
      <c r="D235" s="56"/>
      <c r="E235" s="56"/>
      <c r="F235" s="56"/>
      <c r="G235" s="56"/>
      <c r="H235" s="56"/>
      <c r="I235" s="56"/>
      <c r="J235" s="57"/>
      <c r="K235" s="57"/>
    </row>
    <row r="236" spans="1:11" s="54" customFormat="1" ht="12">
      <c r="A236" s="55">
        <v>100307</v>
      </c>
      <c r="B236" s="55" t="s">
        <v>252</v>
      </c>
      <c r="C236" s="56">
        <v>20000</v>
      </c>
      <c r="D236" s="56"/>
      <c r="E236" s="56">
        <v>5000</v>
      </c>
      <c r="F236" s="56">
        <v>5000</v>
      </c>
      <c r="G236" s="56">
        <v>5000</v>
      </c>
      <c r="H236" s="56">
        <v>5000</v>
      </c>
      <c r="I236" s="56">
        <f>C236</f>
        <v>20000</v>
      </c>
      <c r="J236" s="57">
        <f>I236</f>
        <v>20000</v>
      </c>
      <c r="K236" s="57">
        <f>J236</f>
        <v>20000</v>
      </c>
    </row>
    <row r="237" spans="1:11" s="54" customFormat="1" ht="15" customHeight="1">
      <c r="A237" s="51" t="s">
        <v>278</v>
      </c>
      <c r="B237" s="51" t="s">
        <v>279</v>
      </c>
      <c r="C237" s="52">
        <f>C238</f>
        <v>600000</v>
      </c>
      <c r="D237" s="52"/>
      <c r="E237" s="52">
        <f t="shared" ref="E237:K238" si="44">E238</f>
        <v>150000</v>
      </c>
      <c r="F237" s="52">
        <f t="shared" si="44"/>
        <v>150000</v>
      </c>
      <c r="G237" s="52">
        <f t="shared" si="44"/>
        <v>150000</v>
      </c>
      <c r="H237" s="52">
        <f t="shared" si="44"/>
        <v>150000</v>
      </c>
      <c r="I237" s="52">
        <f t="shared" si="44"/>
        <v>370000</v>
      </c>
      <c r="J237" s="52">
        <f t="shared" si="44"/>
        <v>370000</v>
      </c>
      <c r="K237" s="52">
        <f t="shared" si="44"/>
        <v>370000</v>
      </c>
    </row>
    <row r="238" spans="1:11" s="54" customFormat="1" ht="15" customHeight="1">
      <c r="A238" s="55" t="s">
        <v>280</v>
      </c>
      <c r="B238" s="55" t="s">
        <v>281</v>
      </c>
      <c r="C238" s="56">
        <f>C239</f>
        <v>600000</v>
      </c>
      <c r="D238" s="56"/>
      <c r="E238" s="56">
        <f t="shared" si="44"/>
        <v>150000</v>
      </c>
      <c r="F238" s="56">
        <f t="shared" si="44"/>
        <v>150000</v>
      </c>
      <c r="G238" s="56">
        <f t="shared" si="44"/>
        <v>150000</v>
      </c>
      <c r="H238" s="56">
        <f t="shared" si="44"/>
        <v>150000</v>
      </c>
      <c r="I238" s="56">
        <f t="shared" si="44"/>
        <v>370000</v>
      </c>
      <c r="J238" s="56">
        <f t="shared" si="44"/>
        <v>370000</v>
      </c>
      <c r="K238" s="56">
        <f t="shared" si="44"/>
        <v>370000</v>
      </c>
    </row>
    <row r="239" spans="1:11" s="54" customFormat="1" ht="15" customHeight="1">
      <c r="A239" s="55" t="s">
        <v>328</v>
      </c>
      <c r="B239" s="55" t="s">
        <v>329</v>
      </c>
      <c r="C239" s="56">
        <v>600000</v>
      </c>
      <c r="E239" s="56">
        <v>150000</v>
      </c>
      <c r="F239" s="56">
        <v>150000</v>
      </c>
      <c r="G239" s="56">
        <v>150000</v>
      </c>
      <c r="H239" s="56">
        <v>150000</v>
      </c>
      <c r="I239" s="56">
        <v>370000</v>
      </c>
      <c r="J239" s="57">
        <v>370000</v>
      </c>
      <c r="K239" s="57">
        <v>370000</v>
      </c>
    </row>
    <row r="240" spans="1:11" s="54" customFormat="1" ht="24" customHeight="1">
      <c r="A240" s="55">
        <v>850101</v>
      </c>
      <c r="B240" s="55" t="s">
        <v>376</v>
      </c>
      <c r="C240" s="56"/>
      <c r="D240" s="85"/>
      <c r="E240" s="56"/>
      <c r="F240" s="56"/>
      <c r="G240" s="56"/>
      <c r="H240" s="56"/>
      <c r="I240" s="56"/>
      <c r="J240" s="57"/>
      <c r="K240" s="57"/>
    </row>
    <row r="241" spans="1:11" s="54" customFormat="1" ht="15" customHeight="1">
      <c r="A241" s="55"/>
      <c r="B241" s="55"/>
      <c r="C241" s="56"/>
      <c r="E241" s="56"/>
      <c r="F241" s="56"/>
      <c r="G241" s="56"/>
      <c r="H241" s="56"/>
      <c r="I241" s="56"/>
      <c r="J241" s="57"/>
      <c r="K241" s="57"/>
    </row>
    <row r="242" spans="1:11" s="54" customFormat="1" ht="15" customHeight="1">
      <c r="A242" s="51"/>
      <c r="B242" s="51" t="s">
        <v>330</v>
      </c>
      <c r="C242" s="52">
        <f>C243+C244</f>
        <v>1500450</v>
      </c>
      <c r="D242" s="52"/>
      <c r="E242" s="52">
        <f t="shared" ref="E242:K242" si="45">E243+E244</f>
        <v>397950</v>
      </c>
      <c r="F242" s="52">
        <f t="shared" si="45"/>
        <v>367500</v>
      </c>
      <c r="G242" s="52">
        <f t="shared" si="45"/>
        <v>367500</v>
      </c>
      <c r="H242" s="52">
        <f t="shared" si="45"/>
        <v>367500</v>
      </c>
      <c r="I242" s="52">
        <f t="shared" si="45"/>
        <v>1510000</v>
      </c>
      <c r="J242" s="52">
        <f t="shared" si="45"/>
        <v>1306000</v>
      </c>
      <c r="K242" s="52">
        <f t="shared" si="45"/>
        <v>1306000</v>
      </c>
    </row>
    <row r="243" spans="1:11" s="54" customFormat="1" ht="15" customHeight="1">
      <c r="A243" s="55">
        <v>680502</v>
      </c>
      <c r="B243" s="59" t="s">
        <v>331</v>
      </c>
      <c r="C243" s="56">
        <v>1290450</v>
      </c>
      <c r="D243" s="56"/>
      <c r="E243" s="56">
        <v>345450</v>
      </c>
      <c r="F243" s="56">
        <v>315000</v>
      </c>
      <c r="G243" s="56">
        <v>315000</v>
      </c>
      <c r="H243" s="56">
        <v>315000</v>
      </c>
      <c r="I243" s="56">
        <v>1300000</v>
      </c>
      <c r="J243" s="56">
        <v>1300000</v>
      </c>
      <c r="K243" s="56">
        <v>1300000</v>
      </c>
    </row>
    <row r="244" spans="1:11" s="54" customFormat="1" ht="15" customHeight="1">
      <c r="A244" s="55">
        <v>681501</v>
      </c>
      <c r="B244" s="59" t="s">
        <v>332</v>
      </c>
      <c r="C244" s="56">
        <v>210000</v>
      </c>
      <c r="D244" s="56"/>
      <c r="E244" s="56">
        <v>52500</v>
      </c>
      <c r="F244" s="56">
        <v>52500</v>
      </c>
      <c r="G244" s="56">
        <v>52500</v>
      </c>
      <c r="H244" s="56">
        <v>52500</v>
      </c>
      <c r="I244" s="56">
        <f>C244</f>
        <v>210000</v>
      </c>
      <c r="J244" s="61">
        <v>6000</v>
      </c>
      <c r="K244" s="56">
        <v>6000</v>
      </c>
    </row>
    <row r="245" spans="1:11" s="54" customFormat="1" ht="15" customHeight="1">
      <c r="A245" s="55"/>
      <c r="B245" s="59"/>
      <c r="C245" s="56"/>
      <c r="D245" s="56"/>
      <c r="E245" s="56"/>
      <c r="F245" s="56"/>
      <c r="G245" s="56"/>
      <c r="H245" s="56"/>
      <c r="I245" s="56"/>
      <c r="J245" s="52"/>
      <c r="K245" s="56"/>
    </row>
    <row r="246" spans="1:11" s="50" customFormat="1" ht="15" customHeight="1">
      <c r="A246" s="48" t="s">
        <v>333</v>
      </c>
      <c r="B246" s="48" t="s">
        <v>334</v>
      </c>
      <c r="C246" s="52">
        <f>C247+C277+C287</f>
        <v>4914601</v>
      </c>
      <c r="D246" s="49"/>
      <c r="E246" s="52">
        <f>E247+E277+E287</f>
        <v>1175561</v>
      </c>
      <c r="F246" s="52">
        <f>F247+F277+F287</f>
        <v>984210</v>
      </c>
      <c r="G246" s="52">
        <f>G247+G277+G287</f>
        <v>1311510</v>
      </c>
      <c r="H246" s="52">
        <f>H247+H277+H287</f>
        <v>1443320</v>
      </c>
      <c r="I246" s="52">
        <f t="shared" ref="I246:K246" si="46">I247+I277</f>
        <v>2478250</v>
      </c>
      <c r="J246" s="52">
        <f t="shared" si="46"/>
        <v>2625250</v>
      </c>
      <c r="K246" s="52">
        <f t="shared" si="46"/>
        <v>2594250</v>
      </c>
    </row>
    <row r="247" spans="1:11" s="54" customFormat="1" ht="15" customHeight="1">
      <c r="A247" s="51" t="s">
        <v>178</v>
      </c>
      <c r="B247" s="51" t="s">
        <v>179</v>
      </c>
      <c r="C247" s="52">
        <f>C248+C260</f>
        <v>2948167</v>
      </c>
      <c r="D247" s="52"/>
      <c r="E247" s="52">
        <f t="shared" ref="E247:K247" si="47">E248+E260</f>
        <v>690127</v>
      </c>
      <c r="F247" s="52">
        <f t="shared" si="47"/>
        <v>798210</v>
      </c>
      <c r="G247" s="52">
        <f t="shared" si="47"/>
        <v>616510</v>
      </c>
      <c r="H247" s="52">
        <f t="shared" si="47"/>
        <v>843320</v>
      </c>
      <c r="I247" s="52">
        <f t="shared" si="47"/>
        <v>2478250</v>
      </c>
      <c r="J247" s="52">
        <f t="shared" si="47"/>
        <v>2625250</v>
      </c>
      <c r="K247" s="52">
        <f t="shared" si="47"/>
        <v>2594250</v>
      </c>
    </row>
    <row r="248" spans="1:11" s="54" customFormat="1" ht="15" customHeight="1">
      <c r="A248" s="63">
        <v>10</v>
      </c>
      <c r="B248" s="51" t="s">
        <v>181</v>
      </c>
      <c r="C248" s="52">
        <f>C249+C251+C253</f>
        <v>765300</v>
      </c>
      <c r="D248" s="52"/>
      <c r="E248" s="52">
        <f>E249+E251+E253</f>
        <v>206550</v>
      </c>
      <c r="F248" s="52">
        <f t="shared" ref="F248:K248" si="48">F249+F253</f>
        <v>186250</v>
      </c>
      <c r="G248" s="52">
        <f t="shared" si="48"/>
        <v>186250</v>
      </c>
      <c r="H248" s="52">
        <f t="shared" si="48"/>
        <v>186250</v>
      </c>
      <c r="I248" s="52">
        <f t="shared" si="48"/>
        <v>755000</v>
      </c>
      <c r="J248" s="52">
        <f t="shared" si="48"/>
        <v>780000</v>
      </c>
      <c r="K248" s="52">
        <f t="shared" si="48"/>
        <v>780000</v>
      </c>
    </row>
    <row r="249" spans="1:11" s="54" customFormat="1" ht="15" customHeight="1">
      <c r="A249" s="62">
        <v>1001</v>
      </c>
      <c r="B249" s="55" t="s">
        <v>183</v>
      </c>
      <c r="C249" s="56">
        <f>C250</f>
        <v>725000</v>
      </c>
      <c r="D249" s="56"/>
      <c r="E249" s="56">
        <f t="shared" ref="E249:K249" si="49">E250</f>
        <v>181250</v>
      </c>
      <c r="F249" s="56">
        <f t="shared" si="49"/>
        <v>181250</v>
      </c>
      <c r="G249" s="56">
        <f t="shared" si="49"/>
        <v>181250</v>
      </c>
      <c r="H249" s="56">
        <f t="shared" si="49"/>
        <v>181250</v>
      </c>
      <c r="I249" s="56">
        <f t="shared" si="49"/>
        <v>725000</v>
      </c>
      <c r="J249" s="56">
        <f t="shared" si="49"/>
        <v>750000</v>
      </c>
      <c r="K249" s="56">
        <f t="shared" si="49"/>
        <v>750000</v>
      </c>
    </row>
    <row r="250" spans="1:11" s="54" customFormat="1" ht="15" customHeight="1">
      <c r="A250" s="58">
        <v>100101</v>
      </c>
      <c r="B250" s="55" t="s">
        <v>185</v>
      </c>
      <c r="C250" s="56">
        <v>725000</v>
      </c>
      <c r="D250" s="56"/>
      <c r="E250" s="56">
        <v>181250</v>
      </c>
      <c r="F250" s="56">
        <v>181250</v>
      </c>
      <c r="G250" s="56">
        <v>181250</v>
      </c>
      <c r="H250" s="56">
        <v>181250</v>
      </c>
      <c r="I250" s="56">
        <f>C250</f>
        <v>725000</v>
      </c>
      <c r="J250" s="56">
        <v>750000</v>
      </c>
      <c r="K250" s="56">
        <v>750000</v>
      </c>
    </row>
    <row r="251" spans="1:11" s="54" customFormat="1" ht="15" customHeight="1">
      <c r="A251" s="58">
        <v>1002</v>
      </c>
      <c r="B251" s="55" t="s">
        <v>378</v>
      </c>
      <c r="C251" s="56">
        <f>C252</f>
        <v>20300</v>
      </c>
      <c r="D251" s="56"/>
      <c r="E251" s="56">
        <f>E252</f>
        <v>20300</v>
      </c>
      <c r="F251" s="56"/>
      <c r="G251" s="56"/>
      <c r="H251" s="56"/>
      <c r="I251" s="56"/>
      <c r="J251" s="56"/>
      <c r="K251" s="56"/>
    </row>
    <row r="252" spans="1:11" s="54" customFormat="1" ht="15" customHeight="1">
      <c r="A252" s="58">
        <v>100206</v>
      </c>
      <c r="B252" s="55" t="s">
        <v>379</v>
      </c>
      <c r="C252" s="56">
        <v>20300</v>
      </c>
      <c r="D252" s="56"/>
      <c r="E252" s="56">
        <v>20300</v>
      </c>
      <c r="F252" s="56"/>
      <c r="G252" s="56"/>
      <c r="H252" s="56"/>
      <c r="I252" s="56"/>
      <c r="J252" s="56"/>
      <c r="K252" s="56"/>
    </row>
    <row r="253" spans="1:11" s="54" customFormat="1" ht="15" customHeight="1">
      <c r="A253" s="62">
        <v>1003</v>
      </c>
      <c r="B253" s="59" t="s">
        <v>189</v>
      </c>
      <c r="C253" s="56">
        <f>SUM(C254:C259)</f>
        <v>20000</v>
      </c>
      <c r="D253" s="56"/>
      <c r="E253" s="56">
        <f>SUM(E254:E259)</f>
        <v>5000</v>
      </c>
      <c r="F253" s="56">
        <f>SUM(F254:F259)</f>
        <v>5000</v>
      </c>
      <c r="G253" s="56">
        <f>SUM(G254:G259)</f>
        <v>5000</v>
      </c>
      <c r="H253" s="56">
        <f>SUM(H254:H259)</f>
        <v>5000</v>
      </c>
      <c r="I253" s="56">
        <f t="shared" ref="I253:K253" si="50">SUM(I254:I259)</f>
        <v>30000</v>
      </c>
      <c r="J253" s="56">
        <f t="shared" si="50"/>
        <v>30000</v>
      </c>
      <c r="K253" s="56">
        <f t="shared" si="50"/>
        <v>30000</v>
      </c>
    </row>
    <row r="254" spans="1:11" s="54" customFormat="1" ht="15" customHeight="1">
      <c r="A254" s="58">
        <v>100301</v>
      </c>
      <c r="B254" s="55" t="s">
        <v>191</v>
      </c>
      <c r="C254" s="56"/>
      <c r="D254" s="56"/>
      <c r="E254" s="56"/>
      <c r="F254" s="56"/>
      <c r="G254" s="56"/>
      <c r="H254" s="56"/>
      <c r="I254" s="56"/>
      <c r="J254" s="56"/>
      <c r="K254" s="56"/>
    </row>
    <row r="255" spans="1:11" s="54" customFormat="1" ht="15" customHeight="1">
      <c r="A255" s="58">
        <v>100302</v>
      </c>
      <c r="B255" s="55" t="s">
        <v>193</v>
      </c>
      <c r="C255" s="56"/>
      <c r="D255" s="56"/>
      <c r="E255" s="56"/>
      <c r="F255" s="56"/>
      <c r="G255" s="56"/>
      <c r="H255" s="56"/>
      <c r="I255" s="56"/>
      <c r="J255" s="56"/>
      <c r="K255" s="56"/>
    </row>
    <row r="256" spans="1:11" s="54" customFormat="1" ht="23.25" customHeight="1">
      <c r="A256" s="58">
        <v>100303</v>
      </c>
      <c r="B256" s="55" t="s">
        <v>195</v>
      </c>
      <c r="C256" s="56"/>
      <c r="D256" s="56"/>
      <c r="E256" s="56"/>
      <c r="F256" s="56"/>
      <c r="G256" s="56"/>
      <c r="H256" s="56"/>
      <c r="I256" s="56"/>
      <c r="J256" s="56"/>
      <c r="K256" s="56"/>
    </row>
    <row r="257" spans="1:11" s="54" customFormat="1" ht="24.75" customHeight="1">
      <c r="A257" s="58">
        <v>100304</v>
      </c>
      <c r="B257" s="55" t="s">
        <v>197</v>
      </c>
      <c r="C257" s="56"/>
      <c r="D257" s="56"/>
      <c r="E257" s="56"/>
      <c r="F257" s="56"/>
      <c r="G257" s="56"/>
      <c r="H257" s="56"/>
      <c r="I257" s="56"/>
      <c r="J257" s="56"/>
      <c r="K257" s="56"/>
    </row>
    <row r="258" spans="1:11" s="54" customFormat="1" ht="27" customHeight="1">
      <c r="A258" s="58">
        <v>100306</v>
      </c>
      <c r="B258" s="55" t="s">
        <v>199</v>
      </c>
      <c r="C258" s="56"/>
      <c r="D258" s="56"/>
      <c r="E258" s="56"/>
      <c r="F258" s="56"/>
      <c r="G258" s="56"/>
      <c r="H258" s="56"/>
      <c r="I258" s="56"/>
      <c r="J258" s="56"/>
      <c r="K258" s="56"/>
    </row>
    <row r="259" spans="1:11" s="54" customFormat="1" ht="21.75" customHeight="1">
      <c r="A259" s="58">
        <v>1003707</v>
      </c>
      <c r="B259" s="55" t="s">
        <v>252</v>
      </c>
      <c r="C259" s="56">
        <v>20000</v>
      </c>
      <c r="D259" s="56"/>
      <c r="E259" s="56">
        <v>5000</v>
      </c>
      <c r="F259" s="56">
        <v>5000</v>
      </c>
      <c r="G259" s="56">
        <v>5000</v>
      </c>
      <c r="H259" s="56">
        <v>5000</v>
      </c>
      <c r="I259" s="56">
        <v>30000</v>
      </c>
      <c r="J259" s="56">
        <v>30000</v>
      </c>
      <c r="K259" s="56">
        <v>30000</v>
      </c>
    </row>
    <row r="260" spans="1:11" s="54" customFormat="1" ht="15" customHeight="1">
      <c r="A260" s="51" t="s">
        <v>201</v>
      </c>
      <c r="B260" s="51" t="s">
        <v>202</v>
      </c>
      <c r="C260" s="52">
        <f>C261+C268+C270+C274+C271+C272</f>
        <v>2182867</v>
      </c>
      <c r="D260" s="52"/>
      <c r="E260" s="52">
        <f t="shared" ref="E260:K260" si="51">E261+E268+E270+E274+E271+E272</f>
        <v>483577</v>
      </c>
      <c r="F260" s="52">
        <f t="shared" si="51"/>
        <v>611960</v>
      </c>
      <c r="G260" s="52">
        <f t="shared" si="51"/>
        <v>430260</v>
      </c>
      <c r="H260" s="52">
        <f t="shared" si="51"/>
        <v>657070</v>
      </c>
      <c r="I260" s="52">
        <f t="shared" si="51"/>
        <v>1723250</v>
      </c>
      <c r="J260" s="52">
        <f t="shared" si="51"/>
        <v>1845250</v>
      </c>
      <c r="K260" s="52">
        <f t="shared" si="51"/>
        <v>1814250</v>
      </c>
    </row>
    <row r="261" spans="1:11" s="54" customFormat="1" ht="15" customHeight="1">
      <c r="A261" s="55" t="s">
        <v>203</v>
      </c>
      <c r="B261" s="55" t="s">
        <v>204</v>
      </c>
      <c r="C261" s="52">
        <f>SUM(C262:C267)</f>
        <v>1782867</v>
      </c>
      <c r="D261" s="52"/>
      <c r="E261" s="52">
        <f t="shared" ref="E261:K261" si="52">SUM(E262:E267)</f>
        <v>383577</v>
      </c>
      <c r="F261" s="52">
        <f t="shared" si="52"/>
        <v>411960</v>
      </c>
      <c r="G261" s="52">
        <f t="shared" si="52"/>
        <v>380260</v>
      </c>
      <c r="H261" s="52">
        <f t="shared" si="52"/>
        <v>607070</v>
      </c>
      <c r="I261" s="52">
        <f t="shared" si="52"/>
        <v>1223250</v>
      </c>
      <c r="J261" s="52">
        <f t="shared" si="52"/>
        <v>1345250</v>
      </c>
      <c r="K261" s="52">
        <f t="shared" si="52"/>
        <v>1314250</v>
      </c>
    </row>
    <row r="262" spans="1:11" s="54" customFormat="1" ht="15" customHeight="1">
      <c r="A262" s="58">
        <v>200102</v>
      </c>
      <c r="B262" s="55" t="s">
        <v>335</v>
      </c>
      <c r="C262" s="56"/>
      <c r="D262" s="56"/>
      <c r="E262" s="56"/>
      <c r="F262" s="56"/>
      <c r="G262" s="56"/>
      <c r="H262" s="56"/>
      <c r="I262" s="56">
        <f>C262</f>
        <v>0</v>
      </c>
      <c r="J262" s="56">
        <f>D262</f>
        <v>0</v>
      </c>
      <c r="K262" s="56">
        <f>E262</f>
        <v>0</v>
      </c>
    </row>
    <row r="263" spans="1:11" s="54" customFormat="1" ht="15" customHeight="1">
      <c r="A263" s="55" t="s">
        <v>209</v>
      </c>
      <c r="B263" s="55" t="s">
        <v>210</v>
      </c>
      <c r="C263" s="56">
        <v>337693</v>
      </c>
      <c r="D263" s="56"/>
      <c r="E263" s="56">
        <v>97000</v>
      </c>
      <c r="F263" s="56">
        <v>111000</v>
      </c>
      <c r="G263" s="56">
        <v>71417</v>
      </c>
      <c r="H263" s="56">
        <v>58276</v>
      </c>
      <c r="I263" s="56">
        <v>350000</v>
      </c>
      <c r="J263" s="56">
        <v>350000</v>
      </c>
      <c r="K263" s="56">
        <v>350000</v>
      </c>
    </row>
    <row r="264" spans="1:11" s="54" customFormat="1" ht="15" customHeight="1">
      <c r="A264" s="58">
        <v>200104</v>
      </c>
      <c r="B264" s="55" t="s">
        <v>336</v>
      </c>
      <c r="C264" s="56">
        <v>22000</v>
      </c>
      <c r="D264" s="56"/>
      <c r="E264" s="56">
        <v>3000</v>
      </c>
      <c r="F264" s="56">
        <v>13000</v>
      </c>
      <c r="G264" s="56">
        <v>3000</v>
      </c>
      <c r="H264" s="56">
        <v>3000</v>
      </c>
      <c r="I264" s="56">
        <v>20000</v>
      </c>
      <c r="J264" s="56">
        <v>20000</v>
      </c>
      <c r="K264" s="56">
        <v>20000</v>
      </c>
    </row>
    <row r="265" spans="1:11" s="54" customFormat="1" ht="15" customHeight="1">
      <c r="A265" s="58">
        <v>200105</v>
      </c>
      <c r="B265" s="55" t="s">
        <v>212</v>
      </c>
      <c r="C265" s="56">
        <v>150000</v>
      </c>
      <c r="D265" s="56"/>
      <c r="E265" s="56">
        <v>30000</v>
      </c>
      <c r="F265" s="56">
        <v>40000</v>
      </c>
      <c r="G265" s="56">
        <v>40000</v>
      </c>
      <c r="H265" s="56">
        <v>40000</v>
      </c>
      <c r="I265" s="56">
        <f>C265</f>
        <v>150000</v>
      </c>
      <c r="J265" s="56">
        <f>C265</f>
        <v>150000</v>
      </c>
      <c r="K265" s="56">
        <f>C265</f>
        <v>150000</v>
      </c>
    </row>
    <row r="266" spans="1:11" s="54" customFormat="1" ht="15" customHeight="1">
      <c r="A266" s="58">
        <v>200106</v>
      </c>
      <c r="B266" s="55" t="s">
        <v>213</v>
      </c>
      <c r="C266" s="56">
        <v>20000</v>
      </c>
      <c r="D266" s="56"/>
      <c r="E266" s="56">
        <v>5000</v>
      </c>
      <c r="F266" s="56">
        <v>5000</v>
      </c>
      <c r="G266" s="56">
        <v>5000</v>
      </c>
      <c r="H266" s="56">
        <v>5000</v>
      </c>
      <c r="I266" s="56">
        <f>C266</f>
        <v>20000</v>
      </c>
      <c r="J266" s="56">
        <v>50000</v>
      </c>
      <c r="K266" s="56">
        <v>50000</v>
      </c>
    </row>
    <row r="267" spans="1:11" s="54" customFormat="1" ht="24.75" customHeight="1">
      <c r="A267" s="55" t="s">
        <v>217</v>
      </c>
      <c r="B267" s="55" t="s">
        <v>337</v>
      </c>
      <c r="C267" s="56">
        <v>1253174</v>
      </c>
      <c r="D267" s="56"/>
      <c r="E267" s="56">
        <v>248577</v>
      </c>
      <c r="F267" s="56">
        <v>242960</v>
      </c>
      <c r="G267" s="56">
        <v>260843</v>
      </c>
      <c r="H267" s="56">
        <v>500794</v>
      </c>
      <c r="I267" s="56">
        <v>683250</v>
      </c>
      <c r="J267" s="56">
        <v>775250</v>
      </c>
      <c r="K267" s="56">
        <v>744250</v>
      </c>
    </row>
    <row r="268" spans="1:11" s="54" customFormat="1" ht="16.5" customHeight="1">
      <c r="A268" s="62">
        <v>2005</v>
      </c>
      <c r="B268" s="55" t="s">
        <v>222</v>
      </c>
      <c r="C268" s="56">
        <f>C269</f>
        <v>0</v>
      </c>
      <c r="D268" s="56"/>
      <c r="E268" s="56">
        <f t="shared" ref="E268:K268" si="53">E269</f>
        <v>0</v>
      </c>
      <c r="F268" s="56">
        <f t="shared" si="53"/>
        <v>0</v>
      </c>
      <c r="G268" s="56">
        <f t="shared" si="53"/>
        <v>0</v>
      </c>
      <c r="H268" s="56">
        <f t="shared" si="53"/>
        <v>0</v>
      </c>
      <c r="I268" s="56">
        <f t="shared" si="53"/>
        <v>0</v>
      </c>
      <c r="J268" s="56">
        <f t="shared" si="53"/>
        <v>0</v>
      </c>
      <c r="K268" s="56">
        <f t="shared" si="53"/>
        <v>0</v>
      </c>
    </row>
    <row r="269" spans="1:11" s="54" customFormat="1" ht="15" customHeight="1">
      <c r="A269" s="58">
        <v>200530</v>
      </c>
      <c r="B269" s="55" t="s">
        <v>224</v>
      </c>
      <c r="C269" s="56"/>
      <c r="D269" s="56"/>
      <c r="E269" s="56"/>
      <c r="F269" s="56"/>
      <c r="G269" s="56"/>
      <c r="H269" s="56"/>
      <c r="I269" s="56"/>
      <c r="J269" s="57"/>
      <c r="K269" s="57"/>
    </row>
    <row r="270" spans="1:11" s="54" customFormat="1" ht="15" customHeight="1">
      <c r="A270" s="62">
        <v>2014</v>
      </c>
      <c r="B270" s="55" t="s">
        <v>310</v>
      </c>
      <c r="C270" s="56"/>
      <c r="D270" s="56"/>
      <c r="E270" s="56"/>
      <c r="F270" s="56"/>
      <c r="G270" s="56"/>
      <c r="H270" s="56"/>
      <c r="I270" s="56"/>
      <c r="J270" s="56"/>
      <c r="K270" s="56"/>
    </row>
    <row r="271" spans="1:11" s="54" customFormat="1" ht="47.25" customHeight="1">
      <c r="A271" s="62">
        <v>2019</v>
      </c>
      <c r="B271" s="55" t="s">
        <v>338</v>
      </c>
      <c r="C271" s="56">
        <v>0</v>
      </c>
      <c r="D271" s="56"/>
      <c r="E271" s="56">
        <v>0</v>
      </c>
      <c r="F271" s="56">
        <v>0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</row>
    <row r="272" spans="1:11" s="54" customFormat="1" ht="47.25" customHeight="1">
      <c r="A272" s="62">
        <v>2024</v>
      </c>
      <c r="B272" s="55" t="s">
        <v>339</v>
      </c>
      <c r="C272" s="56">
        <v>0</v>
      </c>
      <c r="D272" s="56"/>
      <c r="E272" s="56">
        <v>0</v>
      </c>
      <c r="F272" s="56">
        <v>0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</row>
    <row r="273" spans="1:11" s="54" customFormat="1" ht="47.25" customHeight="1">
      <c r="A273" s="62">
        <v>202402</v>
      </c>
      <c r="B273" s="55" t="s">
        <v>340</v>
      </c>
      <c r="C273" s="56">
        <v>0</v>
      </c>
      <c r="D273" s="56"/>
      <c r="E273" s="56">
        <v>0</v>
      </c>
      <c r="F273" s="56">
        <v>0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</row>
    <row r="274" spans="1:11" s="54" customFormat="1" ht="15" customHeight="1">
      <c r="A274" s="62">
        <v>2030</v>
      </c>
      <c r="B274" s="55" t="s">
        <v>235</v>
      </c>
      <c r="C274" s="52">
        <f>C275+C276</f>
        <v>400000</v>
      </c>
      <c r="D274" s="52"/>
      <c r="E274" s="52">
        <f t="shared" ref="E274:K274" si="54">E275+E276</f>
        <v>100000</v>
      </c>
      <c r="F274" s="52">
        <f t="shared" si="54"/>
        <v>200000</v>
      </c>
      <c r="G274" s="52">
        <f t="shared" si="54"/>
        <v>50000</v>
      </c>
      <c r="H274" s="52">
        <f t="shared" si="54"/>
        <v>50000</v>
      </c>
      <c r="I274" s="52">
        <f t="shared" si="54"/>
        <v>500000</v>
      </c>
      <c r="J274" s="52">
        <f t="shared" si="54"/>
        <v>500000</v>
      </c>
      <c r="K274" s="52">
        <f t="shared" si="54"/>
        <v>500000</v>
      </c>
    </row>
    <row r="275" spans="1:11" s="54" customFormat="1" ht="15" customHeight="1">
      <c r="A275" s="58">
        <v>203003</v>
      </c>
      <c r="B275" s="55" t="s">
        <v>276</v>
      </c>
      <c r="C275" s="56"/>
      <c r="D275" s="56"/>
      <c r="E275" s="56"/>
      <c r="F275" s="56"/>
      <c r="G275" s="56"/>
      <c r="H275" s="56"/>
      <c r="I275" s="56"/>
      <c r="J275" s="56"/>
      <c r="K275" s="57"/>
    </row>
    <row r="276" spans="1:11" s="54" customFormat="1" ht="15" customHeight="1">
      <c r="A276" s="55" t="s">
        <v>305</v>
      </c>
      <c r="B276" s="55" t="s">
        <v>277</v>
      </c>
      <c r="C276" s="56">
        <v>400000</v>
      </c>
      <c r="D276" s="56"/>
      <c r="E276" s="56">
        <v>100000</v>
      </c>
      <c r="F276" s="56">
        <v>200000</v>
      </c>
      <c r="G276" s="56">
        <v>50000</v>
      </c>
      <c r="H276" s="56">
        <v>50000</v>
      </c>
      <c r="I276" s="56">
        <v>500000</v>
      </c>
      <c r="J276" s="57">
        <v>500000</v>
      </c>
      <c r="K276" s="57">
        <v>500000</v>
      </c>
    </row>
    <row r="277" spans="1:11" s="54" customFormat="1" ht="15" customHeight="1">
      <c r="A277" s="51" t="s">
        <v>238</v>
      </c>
      <c r="B277" s="51" t="s">
        <v>239</v>
      </c>
      <c r="C277" s="52">
        <f>C278</f>
        <v>1966434</v>
      </c>
      <c r="D277" s="52"/>
      <c r="E277" s="52">
        <f>E278</f>
        <v>485434</v>
      </c>
      <c r="F277" s="52">
        <f>F278</f>
        <v>186000</v>
      </c>
      <c r="G277" s="52">
        <f t="shared" ref="E277:H278" si="55">G278</f>
        <v>695000</v>
      </c>
      <c r="H277" s="52">
        <f t="shared" si="55"/>
        <v>600000</v>
      </c>
      <c r="I277" s="52">
        <v>0</v>
      </c>
      <c r="J277" s="53">
        <v>0</v>
      </c>
      <c r="K277" s="53">
        <f>J277</f>
        <v>0</v>
      </c>
    </row>
    <row r="278" spans="1:11" s="54" customFormat="1" ht="15" customHeight="1">
      <c r="A278" s="55" t="s">
        <v>240</v>
      </c>
      <c r="B278" s="55" t="s">
        <v>241</v>
      </c>
      <c r="C278" s="56">
        <f>C279</f>
        <v>1966434</v>
      </c>
      <c r="D278" s="56"/>
      <c r="E278" s="56">
        <f t="shared" si="55"/>
        <v>485434</v>
      </c>
      <c r="F278" s="56">
        <f t="shared" si="55"/>
        <v>186000</v>
      </c>
      <c r="G278" s="56">
        <f t="shared" si="55"/>
        <v>695000</v>
      </c>
      <c r="H278" s="56">
        <f t="shared" si="55"/>
        <v>600000</v>
      </c>
      <c r="I278" s="56">
        <v>0</v>
      </c>
      <c r="J278" s="57">
        <f>I278</f>
        <v>0</v>
      </c>
      <c r="K278" s="57">
        <f>J278</f>
        <v>0</v>
      </c>
    </row>
    <row r="279" spans="1:11" s="54" customFormat="1" ht="15" customHeight="1">
      <c r="A279" s="55" t="s">
        <v>242</v>
      </c>
      <c r="B279" s="55" t="s">
        <v>243</v>
      </c>
      <c r="C279" s="56">
        <f>C280+C281</f>
        <v>1966434</v>
      </c>
      <c r="D279" s="56"/>
      <c r="E279" s="56">
        <f t="shared" ref="E279:K279" si="56">E280+E281</f>
        <v>485434</v>
      </c>
      <c r="F279" s="56">
        <f t="shared" si="56"/>
        <v>186000</v>
      </c>
      <c r="G279" s="56">
        <f t="shared" si="56"/>
        <v>695000</v>
      </c>
      <c r="H279" s="56">
        <f t="shared" si="56"/>
        <v>600000</v>
      </c>
      <c r="I279" s="56">
        <f t="shared" si="56"/>
        <v>0</v>
      </c>
      <c r="J279" s="56">
        <f t="shared" si="56"/>
        <v>0</v>
      </c>
      <c r="K279" s="56">
        <f t="shared" si="56"/>
        <v>0</v>
      </c>
    </row>
    <row r="280" spans="1:11" s="54" customFormat="1" ht="15" customHeight="1">
      <c r="A280" s="55" t="s">
        <v>317</v>
      </c>
      <c r="B280" s="55" t="s">
        <v>244</v>
      </c>
      <c r="C280" s="56">
        <v>1151434</v>
      </c>
      <c r="D280" s="56"/>
      <c r="E280" s="56">
        <v>456434</v>
      </c>
      <c r="F280" s="56">
        <v>100000</v>
      </c>
      <c r="G280" s="56">
        <v>595000</v>
      </c>
      <c r="H280" s="56"/>
      <c r="I280" s="56">
        <v>0</v>
      </c>
      <c r="J280" s="57">
        <v>0</v>
      </c>
      <c r="K280" s="57">
        <f>J280</f>
        <v>0</v>
      </c>
    </row>
    <row r="281" spans="1:11" s="54" customFormat="1" ht="26.25" customHeight="1">
      <c r="A281" s="55" t="s">
        <v>247</v>
      </c>
      <c r="B281" s="55" t="s">
        <v>248</v>
      </c>
      <c r="C281" s="56">
        <v>815000</v>
      </c>
      <c r="D281" s="56"/>
      <c r="E281" s="56">
        <v>29000</v>
      </c>
      <c r="F281" s="56">
        <v>86000</v>
      </c>
      <c r="G281" s="56">
        <v>100000</v>
      </c>
      <c r="H281" s="56">
        <v>600000</v>
      </c>
      <c r="I281" s="56">
        <v>0</v>
      </c>
      <c r="J281" s="57">
        <f>I281</f>
        <v>0</v>
      </c>
      <c r="K281" s="57">
        <f>J281</f>
        <v>0</v>
      </c>
    </row>
    <row r="282" spans="1:11" s="54" customFormat="1" ht="20.25" customHeight="1">
      <c r="A282" s="55"/>
      <c r="B282" s="59" t="s">
        <v>341</v>
      </c>
      <c r="C282" s="49">
        <f>C283+C285+C286</f>
        <v>0</v>
      </c>
      <c r="D282" s="49"/>
      <c r="E282" s="49">
        <f t="shared" ref="E282:J282" si="57">E285+E286</f>
        <v>0</v>
      </c>
      <c r="F282" s="49">
        <f>F283+F285+F286</f>
        <v>0</v>
      </c>
      <c r="G282" s="49">
        <f t="shared" si="57"/>
        <v>0</v>
      </c>
      <c r="H282" s="49">
        <f t="shared" si="57"/>
        <v>0</v>
      </c>
      <c r="I282" s="49">
        <f t="shared" si="57"/>
        <v>0</v>
      </c>
      <c r="J282" s="49">
        <f t="shared" si="57"/>
        <v>0</v>
      </c>
      <c r="K282" s="49">
        <f>M284</f>
        <v>0</v>
      </c>
    </row>
    <row r="283" spans="1:11" s="54" customFormat="1" ht="13.5" customHeight="1">
      <c r="A283" s="55">
        <v>700203</v>
      </c>
      <c r="B283" s="59" t="s">
        <v>342</v>
      </c>
      <c r="C283" s="56">
        <f>SUM(C284)</f>
        <v>0</v>
      </c>
      <c r="D283" s="56"/>
      <c r="E283" s="56">
        <f>SUM(E284)</f>
        <v>0</v>
      </c>
      <c r="F283" s="56">
        <f>SUM(F284)</f>
        <v>0</v>
      </c>
      <c r="G283" s="56">
        <f t="shared" ref="G283:H283" si="58">SUM(G284)</f>
        <v>0</v>
      </c>
      <c r="H283" s="56">
        <f t="shared" si="58"/>
        <v>0</v>
      </c>
      <c r="I283" s="56"/>
      <c r="J283" s="56"/>
      <c r="K283" s="56"/>
    </row>
    <row r="284" spans="1:11" s="54" customFormat="1" ht="15" customHeight="1">
      <c r="A284" s="55">
        <v>70020301</v>
      </c>
      <c r="B284" s="59" t="s">
        <v>343</v>
      </c>
      <c r="C284" s="56"/>
      <c r="D284" s="56"/>
      <c r="E284" s="56"/>
      <c r="F284" s="56">
        <v>0</v>
      </c>
      <c r="G284" s="56">
        <v>0</v>
      </c>
      <c r="H284" s="56">
        <v>0</v>
      </c>
      <c r="I284" s="56"/>
      <c r="J284" s="56"/>
      <c r="K284" s="56"/>
    </row>
    <row r="285" spans="1:11" s="54" customFormat="1" ht="15.75" customHeight="1">
      <c r="A285" s="55">
        <v>7006</v>
      </c>
      <c r="B285" s="59" t="s">
        <v>344</v>
      </c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11" s="54" customFormat="1" ht="15.75" customHeight="1">
      <c r="A286" s="55">
        <v>7050</v>
      </c>
      <c r="B286" s="59" t="s">
        <v>345</v>
      </c>
      <c r="C286" s="56"/>
      <c r="D286" s="56"/>
      <c r="E286" s="56"/>
      <c r="F286" s="56"/>
      <c r="G286" s="56"/>
      <c r="H286" s="56"/>
      <c r="I286" s="56"/>
      <c r="J286" s="56"/>
      <c r="K286" s="56"/>
    </row>
    <row r="287" spans="1:11" s="54" customFormat="1" ht="15.75" customHeight="1">
      <c r="A287" s="55">
        <v>5801</v>
      </c>
      <c r="B287" s="55" t="s">
        <v>313</v>
      </c>
      <c r="C287" s="84">
        <f>C288+C289+C290</f>
        <v>0</v>
      </c>
      <c r="D287" s="84"/>
      <c r="E287" s="84">
        <f>E288+E289+E290</f>
        <v>0</v>
      </c>
      <c r="F287" s="84">
        <f>F288+F289+F290</f>
        <v>0</v>
      </c>
      <c r="G287" s="84">
        <f>G288+G289+G290</f>
        <v>0</v>
      </c>
      <c r="H287" s="84">
        <f>H288+H289+H290</f>
        <v>0</v>
      </c>
      <c r="I287" s="84"/>
      <c r="J287" s="84"/>
      <c r="K287" s="84"/>
    </row>
    <row r="288" spans="1:11" s="54" customFormat="1" ht="15.75" customHeight="1">
      <c r="A288" s="55">
        <v>580101</v>
      </c>
      <c r="B288" s="55" t="s">
        <v>314</v>
      </c>
      <c r="C288" s="56"/>
      <c r="D288" s="56"/>
      <c r="E288" s="56"/>
      <c r="F288" s="56"/>
      <c r="G288" s="56"/>
      <c r="H288" s="56"/>
      <c r="I288" s="56"/>
      <c r="J288" s="56"/>
      <c r="K288" s="56"/>
    </row>
    <row r="289" spans="1:11" s="54" customFormat="1" ht="26.25" customHeight="1">
      <c r="A289" s="55">
        <v>580102</v>
      </c>
      <c r="B289" s="55" t="s">
        <v>357</v>
      </c>
      <c r="C289" s="56"/>
      <c r="D289" s="56"/>
      <c r="E289" s="56"/>
      <c r="F289" s="56"/>
      <c r="G289" s="56"/>
      <c r="H289" s="56"/>
      <c r="I289" s="56"/>
      <c r="J289" s="56"/>
      <c r="K289" s="56"/>
    </row>
    <row r="290" spans="1:11" s="54" customFormat="1" ht="17.25" customHeight="1">
      <c r="A290" s="55">
        <v>580103</v>
      </c>
      <c r="B290" s="55" t="s">
        <v>316</v>
      </c>
      <c r="C290" s="56"/>
      <c r="D290" s="56"/>
      <c r="E290" s="56"/>
      <c r="F290" s="56"/>
      <c r="G290" s="56"/>
      <c r="H290" s="56"/>
      <c r="I290" s="56"/>
      <c r="J290" s="57"/>
      <c r="K290" s="57"/>
    </row>
    <row r="291" spans="1:11" s="50" customFormat="1" ht="15" customHeight="1">
      <c r="A291" s="48" t="s">
        <v>346</v>
      </c>
      <c r="B291" s="48" t="s">
        <v>347</v>
      </c>
      <c r="C291" s="49">
        <f>C292+C309+C314+C305</f>
        <v>825000</v>
      </c>
      <c r="D291" s="49"/>
      <c r="E291" s="49">
        <f>E292+E307+E309+E314</f>
        <v>500000</v>
      </c>
      <c r="F291" s="49">
        <f>F292+F309+F314</f>
        <v>25000</v>
      </c>
      <c r="G291" s="49">
        <f>G292+G309+G314+G305</f>
        <v>109000</v>
      </c>
      <c r="H291" s="49">
        <f>H292+H309+H314+H305</f>
        <v>191000</v>
      </c>
      <c r="I291" s="49">
        <v>0</v>
      </c>
      <c r="J291" s="45">
        <v>0</v>
      </c>
      <c r="K291" s="45">
        <f>J291</f>
        <v>0</v>
      </c>
    </row>
    <row r="292" spans="1:11" s="54" customFormat="1" ht="15" customHeight="1">
      <c r="A292" s="51" t="s">
        <v>178</v>
      </c>
      <c r="B292" s="51" t="s">
        <v>179</v>
      </c>
      <c r="C292" s="52">
        <f>C293+C298</f>
        <v>0</v>
      </c>
      <c r="D292" s="52"/>
      <c r="E292" s="52">
        <f>E293+E298</f>
        <v>0</v>
      </c>
      <c r="F292" s="52">
        <f>F293+F298</f>
        <v>0</v>
      </c>
      <c r="G292" s="52">
        <f>G293+G298</f>
        <v>0</v>
      </c>
      <c r="H292" s="52">
        <f>H293+H298</f>
        <v>0</v>
      </c>
      <c r="I292" s="52">
        <v>0</v>
      </c>
      <c r="J292" s="53">
        <v>0</v>
      </c>
      <c r="K292" s="53">
        <f>J292</f>
        <v>0</v>
      </c>
    </row>
    <row r="293" spans="1:11" s="54" customFormat="1" ht="15" customHeight="1">
      <c r="A293" s="51">
        <v>10</v>
      </c>
      <c r="B293" s="51" t="s">
        <v>181</v>
      </c>
      <c r="C293" s="52">
        <f>C294+C296</f>
        <v>0</v>
      </c>
      <c r="D293" s="52"/>
      <c r="E293" s="52">
        <f t="shared" ref="E293:K293" si="59">E294+E296</f>
        <v>0</v>
      </c>
      <c r="F293" s="52">
        <f t="shared" si="59"/>
        <v>0</v>
      </c>
      <c r="G293" s="52">
        <f t="shared" si="59"/>
        <v>0</v>
      </c>
      <c r="H293" s="52">
        <f t="shared" si="59"/>
        <v>0</v>
      </c>
      <c r="I293" s="52">
        <f t="shared" si="59"/>
        <v>0</v>
      </c>
      <c r="J293" s="52">
        <f t="shared" si="59"/>
        <v>0</v>
      </c>
      <c r="K293" s="52">
        <f t="shared" si="59"/>
        <v>0</v>
      </c>
    </row>
    <row r="294" spans="1:11" s="54" customFormat="1" ht="15" customHeight="1">
      <c r="A294" s="51">
        <v>1001</v>
      </c>
      <c r="B294" s="51" t="s">
        <v>348</v>
      </c>
      <c r="C294" s="61"/>
      <c r="D294" s="61"/>
      <c r="E294" s="61"/>
      <c r="F294" s="61"/>
      <c r="G294" s="61"/>
      <c r="H294" s="61"/>
      <c r="I294" s="52"/>
      <c r="J294" s="53"/>
      <c r="K294" s="53"/>
    </row>
    <row r="295" spans="1:11" s="54" customFormat="1" ht="15" customHeight="1">
      <c r="A295" s="59">
        <v>100101</v>
      </c>
      <c r="B295" s="59" t="s">
        <v>349</v>
      </c>
      <c r="C295" s="61"/>
      <c r="D295" s="61"/>
      <c r="E295" s="61"/>
      <c r="F295" s="61"/>
      <c r="G295" s="61"/>
      <c r="H295" s="61"/>
      <c r="I295" s="52"/>
      <c r="J295" s="53"/>
      <c r="K295" s="53"/>
    </row>
    <row r="296" spans="1:11" s="54" customFormat="1" ht="15" customHeight="1">
      <c r="A296" s="51">
        <v>1003</v>
      </c>
      <c r="B296" s="51" t="s">
        <v>350</v>
      </c>
      <c r="C296" s="61"/>
      <c r="D296" s="61"/>
      <c r="E296" s="61"/>
      <c r="F296" s="61"/>
      <c r="G296" s="61"/>
      <c r="H296" s="61"/>
      <c r="I296" s="52"/>
      <c r="J296" s="53"/>
      <c r="K296" s="53"/>
    </row>
    <row r="297" spans="1:11" s="54" customFormat="1" ht="15" customHeight="1">
      <c r="A297" s="59">
        <v>100307</v>
      </c>
      <c r="B297" s="59" t="s">
        <v>252</v>
      </c>
      <c r="C297" s="61"/>
      <c r="D297" s="61"/>
      <c r="E297" s="61"/>
      <c r="F297" s="61"/>
      <c r="G297" s="61"/>
      <c r="H297" s="61"/>
      <c r="I297" s="52"/>
      <c r="J297" s="53"/>
      <c r="K297" s="53"/>
    </row>
    <row r="298" spans="1:11" s="54" customFormat="1" ht="15" customHeight="1">
      <c r="A298" s="51" t="s">
        <v>201</v>
      </c>
      <c r="B298" s="51" t="s">
        <v>202</v>
      </c>
      <c r="C298" s="52">
        <f>C299+C301+C302</f>
        <v>0</v>
      </c>
      <c r="D298" s="52"/>
      <c r="E298" s="52">
        <f>E299+E301+E302</f>
        <v>0</v>
      </c>
      <c r="F298" s="52">
        <f>F299+F301+F302</f>
        <v>0</v>
      </c>
      <c r="G298" s="52">
        <f>G299+G301+G302</f>
        <v>0</v>
      </c>
      <c r="H298" s="52">
        <f>H299+H301+H302</f>
        <v>0</v>
      </c>
      <c r="I298" s="52">
        <v>0</v>
      </c>
      <c r="J298" s="53">
        <f t="shared" ref="J298:K300" si="60">I298</f>
        <v>0</v>
      </c>
      <c r="K298" s="53">
        <f t="shared" si="60"/>
        <v>0</v>
      </c>
    </row>
    <row r="299" spans="1:11" s="54" customFormat="1" ht="12">
      <c r="A299" s="55" t="s">
        <v>203</v>
      </c>
      <c r="B299" s="55" t="s">
        <v>204</v>
      </c>
      <c r="C299" s="56">
        <f>C300</f>
        <v>0</v>
      </c>
      <c r="D299" s="56"/>
      <c r="E299" s="56">
        <f>E300</f>
        <v>0</v>
      </c>
      <c r="F299" s="56">
        <f>F300</f>
        <v>0</v>
      </c>
      <c r="G299" s="56">
        <f>G300</f>
        <v>0</v>
      </c>
      <c r="H299" s="56">
        <f>H300</f>
        <v>0</v>
      </c>
      <c r="I299" s="56">
        <f>C299</f>
        <v>0</v>
      </c>
      <c r="J299" s="57">
        <f t="shared" si="60"/>
        <v>0</v>
      </c>
      <c r="K299" s="57">
        <f t="shared" si="60"/>
        <v>0</v>
      </c>
    </row>
    <row r="300" spans="1:11" s="54" customFormat="1" ht="21.75" customHeight="1">
      <c r="A300" s="55" t="s">
        <v>217</v>
      </c>
      <c r="B300" s="55" t="s">
        <v>218</v>
      </c>
      <c r="C300" s="56"/>
      <c r="D300" s="56"/>
      <c r="E300" s="56"/>
      <c r="F300" s="56"/>
      <c r="G300" s="56"/>
      <c r="H300" s="56"/>
      <c r="I300" s="56">
        <f>C300</f>
        <v>0</v>
      </c>
      <c r="J300" s="57">
        <f t="shared" si="60"/>
        <v>0</v>
      </c>
      <c r="K300" s="57">
        <f t="shared" si="60"/>
        <v>0</v>
      </c>
    </row>
    <row r="301" spans="1:11" s="54" customFormat="1" ht="15" customHeight="1">
      <c r="A301" s="55">
        <v>2002</v>
      </c>
      <c r="B301" s="55" t="s">
        <v>220</v>
      </c>
      <c r="C301" s="56">
        <v>0</v>
      </c>
      <c r="D301" s="56"/>
      <c r="E301" s="56">
        <v>0</v>
      </c>
      <c r="F301" s="56">
        <v>0</v>
      </c>
      <c r="G301" s="56">
        <v>0</v>
      </c>
      <c r="H301" s="56">
        <v>0</v>
      </c>
      <c r="I301" s="56">
        <v>0</v>
      </c>
      <c r="J301" s="57">
        <v>0</v>
      </c>
      <c r="K301" s="57">
        <f>J301</f>
        <v>0</v>
      </c>
    </row>
    <row r="302" spans="1:11" s="54" customFormat="1" ht="15" customHeight="1">
      <c r="A302" s="55" t="s">
        <v>234</v>
      </c>
      <c r="B302" s="55" t="s">
        <v>235</v>
      </c>
      <c r="C302" s="56">
        <f>C303</f>
        <v>0</v>
      </c>
      <c r="D302" s="56"/>
      <c r="E302" s="56">
        <f>E303</f>
        <v>0</v>
      </c>
      <c r="F302" s="56">
        <f>F303</f>
        <v>0</v>
      </c>
      <c r="G302" s="56">
        <f>G303</f>
        <v>0</v>
      </c>
      <c r="H302" s="56">
        <f>H303</f>
        <v>0</v>
      </c>
      <c r="I302" s="56">
        <v>0</v>
      </c>
      <c r="J302" s="57">
        <f>I302</f>
        <v>0</v>
      </c>
      <c r="K302" s="57">
        <f>J302</f>
        <v>0</v>
      </c>
    </row>
    <row r="303" spans="1:11" s="54" customFormat="1" ht="15" customHeight="1">
      <c r="A303" s="55" t="s">
        <v>305</v>
      </c>
      <c r="B303" s="55" t="s">
        <v>277</v>
      </c>
      <c r="C303" s="56">
        <v>0</v>
      </c>
      <c r="D303" s="56"/>
      <c r="E303" s="56">
        <v>0</v>
      </c>
      <c r="F303" s="56">
        <v>0</v>
      </c>
      <c r="G303" s="56">
        <v>0</v>
      </c>
      <c r="H303" s="56">
        <v>0</v>
      </c>
      <c r="I303" s="56">
        <v>0</v>
      </c>
      <c r="J303" s="57">
        <v>0</v>
      </c>
      <c r="K303" s="57">
        <f>J303</f>
        <v>0</v>
      </c>
    </row>
    <row r="304" spans="1:11" s="54" customFormat="1" ht="15" customHeight="1">
      <c r="A304" s="55">
        <v>840303</v>
      </c>
      <c r="B304" s="55" t="s">
        <v>356</v>
      </c>
      <c r="C304" s="56"/>
      <c r="D304" s="56"/>
      <c r="E304" s="56"/>
      <c r="F304" s="56"/>
      <c r="G304" s="56"/>
      <c r="H304" s="56"/>
      <c r="I304" s="56"/>
      <c r="J304" s="57"/>
      <c r="K304" s="57"/>
    </row>
    <row r="305" spans="1:11" s="54" customFormat="1" ht="15" customHeight="1">
      <c r="A305" s="55">
        <v>5801</v>
      </c>
      <c r="B305" s="55" t="s">
        <v>313</v>
      </c>
      <c r="C305" s="56">
        <v>0</v>
      </c>
      <c r="D305" s="56"/>
      <c r="E305" s="56">
        <f>E306+E307</f>
        <v>0</v>
      </c>
      <c r="F305" s="56">
        <f>F306+F307</f>
        <v>0</v>
      </c>
      <c r="G305" s="56">
        <f>G306+G307</f>
        <v>0</v>
      </c>
      <c r="H305" s="56">
        <v>0</v>
      </c>
      <c r="I305" s="56">
        <v>0</v>
      </c>
      <c r="J305" s="57">
        <v>0</v>
      </c>
      <c r="K305" s="57">
        <v>0</v>
      </c>
    </row>
    <row r="306" spans="1:11" s="54" customFormat="1" ht="15" customHeight="1">
      <c r="A306" s="55">
        <v>580101</v>
      </c>
      <c r="B306" s="55" t="s">
        <v>314</v>
      </c>
      <c r="C306" s="56"/>
      <c r="D306" s="56"/>
      <c r="E306" s="56"/>
      <c r="F306" s="56"/>
      <c r="G306" s="56"/>
      <c r="H306" s="56"/>
      <c r="I306" s="56"/>
      <c r="J306" s="57"/>
      <c r="K306" s="56"/>
    </row>
    <row r="307" spans="1:11" s="54" customFormat="1" ht="24.75" customHeight="1">
      <c r="A307" s="55">
        <v>580102</v>
      </c>
      <c r="B307" s="55" t="s">
        <v>357</v>
      </c>
      <c r="C307" s="56"/>
      <c r="D307" s="56"/>
      <c r="E307" s="56"/>
      <c r="F307" s="56"/>
      <c r="G307" s="56"/>
      <c r="H307" s="56"/>
      <c r="I307" s="56"/>
      <c r="J307" s="57"/>
      <c r="K307" s="57"/>
    </row>
    <row r="308" spans="1:11" s="54" customFormat="1" ht="15" customHeight="1">
      <c r="A308" s="55">
        <v>580103</v>
      </c>
      <c r="B308" s="55" t="s">
        <v>316</v>
      </c>
      <c r="C308" s="56"/>
      <c r="D308" s="56"/>
      <c r="E308" s="56"/>
      <c r="F308" s="56"/>
      <c r="G308" s="56"/>
      <c r="H308" s="56"/>
      <c r="I308" s="56"/>
      <c r="J308" s="57"/>
      <c r="K308" s="57"/>
    </row>
    <row r="309" spans="1:11" s="54" customFormat="1" ht="15" customHeight="1">
      <c r="A309" s="51" t="s">
        <v>238</v>
      </c>
      <c r="B309" s="51" t="s">
        <v>239</v>
      </c>
      <c r="C309" s="56">
        <f>C310</f>
        <v>825000</v>
      </c>
      <c r="D309" s="52"/>
      <c r="E309" s="52">
        <f t="shared" ref="E309:H310" si="61">E310</f>
        <v>500000</v>
      </c>
      <c r="F309" s="52">
        <f t="shared" si="61"/>
        <v>25000</v>
      </c>
      <c r="G309" s="52">
        <f t="shared" si="61"/>
        <v>109000</v>
      </c>
      <c r="H309" s="52">
        <f t="shared" si="61"/>
        <v>191000</v>
      </c>
      <c r="I309" s="52">
        <v>0</v>
      </c>
      <c r="J309" s="53">
        <f t="shared" ref="J309:K312" si="62">I309</f>
        <v>0</v>
      </c>
      <c r="K309" s="53">
        <f t="shared" si="62"/>
        <v>0</v>
      </c>
    </row>
    <row r="310" spans="1:11" s="54" customFormat="1" ht="15" customHeight="1">
      <c r="A310" s="55" t="s">
        <v>240</v>
      </c>
      <c r="B310" s="55" t="s">
        <v>241</v>
      </c>
      <c r="C310" s="56">
        <f>C311</f>
        <v>825000</v>
      </c>
      <c r="D310" s="56"/>
      <c r="E310" s="56">
        <f t="shared" si="61"/>
        <v>500000</v>
      </c>
      <c r="F310" s="56">
        <f t="shared" si="61"/>
        <v>25000</v>
      </c>
      <c r="G310" s="56">
        <f t="shared" si="61"/>
        <v>109000</v>
      </c>
      <c r="H310" s="56">
        <f t="shared" si="61"/>
        <v>191000</v>
      </c>
      <c r="I310" s="56">
        <v>0</v>
      </c>
      <c r="J310" s="57">
        <f t="shared" si="62"/>
        <v>0</v>
      </c>
      <c r="K310" s="57">
        <f t="shared" si="62"/>
        <v>0</v>
      </c>
    </row>
    <row r="311" spans="1:11" s="54" customFormat="1" ht="15" customHeight="1">
      <c r="A311" s="55" t="s">
        <v>242</v>
      </c>
      <c r="B311" s="55" t="s">
        <v>243</v>
      </c>
      <c r="C311" s="56">
        <f>C312+C313</f>
        <v>825000</v>
      </c>
      <c r="D311" s="56"/>
      <c r="E311" s="56">
        <f>E312+E313</f>
        <v>500000</v>
      </c>
      <c r="F311" s="56">
        <f>F312+F313</f>
        <v>25000</v>
      </c>
      <c r="G311" s="56">
        <f t="shared" ref="G311:H311" si="63">G312+G313</f>
        <v>109000</v>
      </c>
      <c r="H311" s="56">
        <f t="shared" si="63"/>
        <v>191000</v>
      </c>
      <c r="I311" s="56">
        <v>0</v>
      </c>
      <c r="J311" s="57">
        <f t="shared" si="62"/>
        <v>0</v>
      </c>
      <c r="K311" s="57">
        <f t="shared" si="62"/>
        <v>0</v>
      </c>
    </row>
    <row r="312" spans="1:11" s="54" customFormat="1" ht="15" customHeight="1">
      <c r="A312" s="55" t="s">
        <v>317</v>
      </c>
      <c r="B312" s="55" t="s">
        <v>244</v>
      </c>
      <c r="C312" s="56">
        <v>825000</v>
      </c>
      <c r="D312" s="56"/>
      <c r="E312" s="56">
        <v>500000</v>
      </c>
      <c r="F312" s="56">
        <v>25000</v>
      </c>
      <c r="G312" s="56">
        <v>109000</v>
      </c>
      <c r="H312" s="56">
        <v>191000</v>
      </c>
      <c r="I312" s="56">
        <v>0</v>
      </c>
      <c r="J312" s="57">
        <f t="shared" si="62"/>
        <v>0</v>
      </c>
      <c r="K312" s="57">
        <f t="shared" si="62"/>
        <v>0</v>
      </c>
    </row>
    <row r="313" spans="1:11" s="54" customFormat="1" ht="22.5" customHeight="1">
      <c r="A313" s="55" t="s">
        <v>247</v>
      </c>
      <c r="B313" s="55" t="s">
        <v>248</v>
      </c>
      <c r="C313" s="56"/>
      <c r="D313" s="56"/>
      <c r="E313" s="56"/>
      <c r="F313" s="56"/>
      <c r="G313" s="56"/>
      <c r="H313" s="56"/>
      <c r="I313" s="56"/>
      <c r="J313" s="57"/>
      <c r="K313" s="57"/>
    </row>
    <row r="314" spans="1:11" s="54" customFormat="1" ht="15" customHeight="1">
      <c r="A314" s="51" t="s">
        <v>358</v>
      </c>
      <c r="B314" s="51" t="s">
        <v>359</v>
      </c>
      <c r="C314" s="52">
        <f>C315</f>
        <v>0</v>
      </c>
      <c r="D314" s="52"/>
      <c r="E314" s="52">
        <f t="shared" ref="E314:H316" si="64">E315</f>
        <v>0</v>
      </c>
      <c r="F314" s="52">
        <f t="shared" si="64"/>
        <v>0</v>
      </c>
      <c r="G314" s="52">
        <f t="shared" si="64"/>
        <v>0</v>
      </c>
      <c r="H314" s="52">
        <f t="shared" si="64"/>
        <v>0</v>
      </c>
      <c r="I314" s="52">
        <v>0</v>
      </c>
      <c r="J314" s="53">
        <v>0</v>
      </c>
      <c r="K314" s="53">
        <f>J314</f>
        <v>0</v>
      </c>
    </row>
    <row r="315" spans="1:11" s="54" customFormat="1" ht="15" customHeight="1">
      <c r="A315" s="51" t="s">
        <v>360</v>
      </c>
      <c r="B315" s="51" t="s">
        <v>361</v>
      </c>
      <c r="C315" s="52">
        <f>C316</f>
        <v>0</v>
      </c>
      <c r="D315" s="52"/>
      <c r="E315" s="52">
        <f t="shared" si="64"/>
        <v>0</v>
      </c>
      <c r="F315" s="52">
        <f t="shared" si="64"/>
        <v>0</v>
      </c>
      <c r="G315" s="52">
        <f t="shared" si="64"/>
        <v>0</v>
      </c>
      <c r="H315" s="52">
        <f t="shared" si="64"/>
        <v>0</v>
      </c>
      <c r="I315" s="52">
        <v>0</v>
      </c>
      <c r="J315" s="53">
        <v>0</v>
      </c>
      <c r="K315" s="53">
        <f>J315</f>
        <v>0</v>
      </c>
    </row>
    <row r="316" spans="1:11" s="54" customFormat="1" ht="12">
      <c r="A316" s="55" t="s">
        <v>362</v>
      </c>
      <c r="B316" s="55" t="s">
        <v>363</v>
      </c>
      <c r="C316" s="56">
        <f>C317</f>
        <v>0</v>
      </c>
      <c r="D316" s="56"/>
      <c r="E316" s="56">
        <f t="shared" si="64"/>
        <v>0</v>
      </c>
      <c r="F316" s="56">
        <f t="shared" si="64"/>
        <v>0</v>
      </c>
      <c r="G316" s="56">
        <f t="shared" si="64"/>
        <v>0</v>
      </c>
      <c r="H316" s="56">
        <f t="shared" si="64"/>
        <v>0</v>
      </c>
      <c r="I316" s="56">
        <f>I317</f>
        <v>0</v>
      </c>
      <c r="J316" s="56">
        <f>J317</f>
        <v>0</v>
      </c>
      <c r="K316" s="56">
        <f>K317</f>
        <v>0</v>
      </c>
    </row>
    <row r="317" spans="1:11" s="54" customFormat="1" ht="12">
      <c r="A317" s="58">
        <v>810204</v>
      </c>
      <c r="B317" s="59" t="s">
        <v>364</v>
      </c>
      <c r="C317" s="56"/>
      <c r="D317" s="56"/>
      <c r="E317" s="56"/>
      <c r="F317" s="56">
        <v>0</v>
      </c>
      <c r="G317" s="56">
        <v>0</v>
      </c>
      <c r="H317" s="56">
        <v>0</v>
      </c>
      <c r="I317" s="56">
        <v>0</v>
      </c>
      <c r="J317" s="57">
        <v>0</v>
      </c>
      <c r="K317" s="57">
        <v>0</v>
      </c>
    </row>
    <row r="318" spans="1:11" s="54" customFormat="1" ht="24.75" customHeight="1">
      <c r="A318" s="55" t="s">
        <v>365</v>
      </c>
      <c r="B318" s="55" t="s">
        <v>366</v>
      </c>
      <c r="C318" s="56"/>
      <c r="D318" s="56"/>
      <c r="E318" s="56"/>
      <c r="F318" s="56"/>
      <c r="G318" s="56"/>
      <c r="H318" s="56"/>
      <c r="I318" s="56"/>
      <c r="J318" s="57"/>
      <c r="K318" s="57"/>
    </row>
    <row r="319" spans="1:11" s="54" customFormat="1" ht="17.25" customHeight="1">
      <c r="A319" s="55">
        <v>9902</v>
      </c>
      <c r="B319" s="55" t="s">
        <v>367</v>
      </c>
      <c r="C319" s="61">
        <v>-2161000</v>
      </c>
      <c r="D319" s="61"/>
      <c r="E319" s="61">
        <v>-2161000</v>
      </c>
      <c r="F319" s="56"/>
      <c r="G319" s="56">
        <v>0</v>
      </c>
      <c r="H319" s="56">
        <v>0</v>
      </c>
      <c r="I319" s="56">
        <v>0</v>
      </c>
      <c r="J319" s="57">
        <v>0</v>
      </c>
      <c r="K319" s="57">
        <v>0</v>
      </c>
    </row>
    <row r="320" spans="1:11" s="54" customFormat="1" ht="15" customHeight="1">
      <c r="A320" s="65"/>
      <c r="B320" s="66" t="s">
        <v>368</v>
      </c>
      <c r="E320" s="54" t="s">
        <v>369</v>
      </c>
      <c r="H320" s="36" t="s">
        <v>370</v>
      </c>
    </row>
    <row r="321" spans="1:11" s="54" customFormat="1" ht="15" customHeight="1">
      <c r="A321" s="65"/>
      <c r="B321" s="66"/>
      <c r="D321" s="67" t="s">
        <v>384</v>
      </c>
      <c r="E321" s="68"/>
      <c r="H321" s="92"/>
      <c r="I321" s="92"/>
      <c r="J321" s="92"/>
      <c r="K321" s="92"/>
    </row>
    <row r="322" spans="1:11" s="54" customFormat="1" ht="25.5" customHeight="1">
      <c r="A322" s="65"/>
      <c r="C322" s="54" t="s">
        <v>374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venituri</vt:lpstr>
      <vt:lpstr>cheltuieli</vt:lpstr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User</cp:lastModifiedBy>
  <cp:revision>4</cp:revision>
  <cp:lastPrinted>2023-02-16T07:12:37Z</cp:lastPrinted>
  <dcterms:created xsi:type="dcterms:W3CDTF">2015-02-06T12:15:00Z</dcterms:created>
  <dcterms:modified xsi:type="dcterms:W3CDTF">2023-02-16T07:12:53Z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