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BUGET 2023\"/>
    </mc:Choice>
  </mc:AlternateContent>
  <xr:revisionPtr revIDLastSave="0" documentId="13_ncr:1_{C4EE11FA-E509-449A-8857-A2CC830E03C5}" xr6:coauthVersionLast="47" xr6:coauthVersionMax="47" xr10:uidLastSave="{00000000-0000-0000-0000-000000000000}"/>
  <bookViews>
    <workbookView xWindow="-108" yWindow="-108" windowWidth="23256" windowHeight="12456" firstSheet="17" activeTab="26" xr2:uid="{00000000-000D-0000-FFFF-FFFF00000000}"/>
  </bookViews>
  <sheets>
    <sheet name="Foaie1 (2)" sheetId="9" r:id="rId1"/>
    <sheet name="Foaie2 (2)" sheetId="10" r:id="rId2"/>
    <sheet name="Sheet1 (2)" sheetId="11" r:id="rId3"/>
    <sheet name="Foaie3 (2)" sheetId="12" r:id="rId4"/>
    <sheet name="Sheet2 (2)" sheetId="13" r:id="rId5"/>
    <sheet name="2013 (2)" sheetId="14" r:id="rId6"/>
    <sheet name="2014 (2)" sheetId="15" r:id="rId7"/>
    <sheet name="initial 2016" sheetId="16" r:id="rId8"/>
    <sheet name="Sheet1" sheetId="4" r:id="rId9"/>
    <sheet name="Foaie3" sheetId="3" r:id="rId10"/>
    <sheet name="Sheet2" sheetId="5" r:id="rId11"/>
    <sheet name="2013" sheetId="6" r:id="rId12"/>
    <sheet name="2014" sheetId="7" r:id="rId13"/>
    <sheet name="Sheet3" sheetId="8" r:id="rId14"/>
    <sheet name="Sheet4" sheetId="17" r:id="rId15"/>
    <sheet name="30.04.2017" sheetId="18" r:id="rId16"/>
    <sheet name="15.06.2017" sheetId="19" r:id="rId17"/>
    <sheet name="30.10.2018" sheetId="20" r:id="rId18"/>
    <sheet name="Sheet5" sheetId="21" r:id="rId19"/>
    <sheet name="24.06.2019" sheetId="22" r:id="rId20"/>
    <sheet name="17.07.2019" sheetId="23" r:id="rId21"/>
    <sheet name="Sheet6" sheetId="24" r:id="rId22"/>
    <sheet name="2020" sheetId="25" r:id="rId23"/>
    <sheet name="2021" sheetId="26" r:id="rId24"/>
    <sheet name="2022" sheetId="27" r:id="rId25"/>
    <sheet name="2022-final" sheetId="28" r:id="rId26"/>
    <sheet name="2023" sheetId="29" r:id="rId27"/>
  </sheets>
  <calcPr calcId="191029"/>
</workbook>
</file>

<file path=xl/calcChain.xml><?xml version="1.0" encoding="utf-8"?>
<calcChain xmlns="http://schemas.openxmlformats.org/spreadsheetml/2006/main">
  <c r="K88" i="29" l="1"/>
  <c r="D17" i="29"/>
  <c r="F17" i="29"/>
  <c r="G17" i="29"/>
  <c r="H17" i="29"/>
  <c r="I17" i="29"/>
  <c r="K65" i="29"/>
  <c r="J65" i="29" s="1"/>
  <c r="E65" i="29" s="1"/>
  <c r="C65" i="29" s="1"/>
  <c r="K64" i="29"/>
  <c r="J68" i="29"/>
  <c r="E68" i="29" s="1"/>
  <c r="C68" i="29" s="1"/>
  <c r="J67" i="29"/>
  <c r="E67" i="29" s="1"/>
  <c r="C67" i="29" s="1"/>
  <c r="K91" i="29"/>
  <c r="J91" i="29" s="1"/>
  <c r="K89" i="29"/>
  <c r="J89" i="29" s="1"/>
  <c r="K25" i="29"/>
  <c r="K24" i="29"/>
  <c r="K23" i="29"/>
  <c r="J144" i="29"/>
  <c r="E144" i="29" s="1"/>
  <c r="E143" i="29"/>
  <c r="E142" i="29"/>
  <c r="E141" i="29"/>
  <c r="E140" i="29" s="1"/>
  <c r="O140" i="29"/>
  <c r="N140" i="29"/>
  <c r="M140" i="29"/>
  <c r="K140" i="29"/>
  <c r="J140" i="29"/>
  <c r="E137" i="29"/>
  <c r="C137" i="29"/>
  <c r="J136" i="29"/>
  <c r="E136" i="29" s="1"/>
  <c r="C136" i="29" s="1"/>
  <c r="J135" i="29"/>
  <c r="E135" i="29" s="1"/>
  <c r="J134" i="29"/>
  <c r="E134" i="29" s="1"/>
  <c r="J133" i="29"/>
  <c r="I133" i="29"/>
  <c r="I128" i="29" s="1"/>
  <c r="H133" i="29"/>
  <c r="G133" i="29"/>
  <c r="F133" i="29"/>
  <c r="F128" i="29" s="1"/>
  <c r="D133" i="29"/>
  <c r="D128" i="29" s="1"/>
  <c r="J132" i="29"/>
  <c r="E132" i="29" s="1"/>
  <c r="C132" i="29" s="1"/>
  <c r="J131" i="29"/>
  <c r="E131" i="29" s="1"/>
  <c r="C131" i="29" s="1"/>
  <c r="K129" i="29"/>
  <c r="J129" i="29" s="1"/>
  <c r="I129" i="29"/>
  <c r="I123" i="29" s="1"/>
  <c r="H129" i="29"/>
  <c r="G129" i="29"/>
  <c r="F129" i="29"/>
  <c r="F123" i="29" s="1"/>
  <c r="D129" i="29"/>
  <c r="D123" i="29" s="1"/>
  <c r="K128" i="29"/>
  <c r="J128" i="29" s="1"/>
  <c r="E128" i="29" s="1"/>
  <c r="C128" i="29" s="1"/>
  <c r="H128" i="29"/>
  <c r="G128" i="29"/>
  <c r="E127" i="29"/>
  <c r="C127" i="29" s="1"/>
  <c r="K126" i="29"/>
  <c r="J126" i="29"/>
  <c r="E126" i="29" s="1"/>
  <c r="C126" i="29" s="1"/>
  <c r="J125" i="29"/>
  <c r="E125" i="29" s="1"/>
  <c r="C125" i="29" s="1"/>
  <c r="K124" i="29"/>
  <c r="J124" i="29" s="1"/>
  <c r="E124" i="29" s="1"/>
  <c r="C124" i="29" s="1"/>
  <c r="H123" i="29"/>
  <c r="G123" i="29"/>
  <c r="E121" i="29"/>
  <c r="C121" i="29" s="1"/>
  <c r="J120" i="29"/>
  <c r="E120" i="29" s="1"/>
  <c r="C120" i="29" s="1"/>
  <c r="J119" i="29"/>
  <c r="E119" i="29" s="1"/>
  <c r="C119" i="29" s="1"/>
  <c r="J118" i="29"/>
  <c r="E118" i="29"/>
  <c r="C118" i="29" s="1"/>
  <c r="K117" i="29"/>
  <c r="J117" i="29" s="1"/>
  <c r="E117" i="29" s="1"/>
  <c r="C117" i="29" s="1"/>
  <c r="J116" i="29"/>
  <c r="E116" i="29" s="1"/>
  <c r="C116" i="29" s="1"/>
  <c r="J115" i="29"/>
  <c r="E115" i="29" s="1"/>
  <c r="C115" i="29" s="1"/>
  <c r="J114" i="29"/>
  <c r="E114" i="29" s="1"/>
  <c r="C114" i="29" s="1"/>
  <c r="J113" i="29"/>
  <c r="E113" i="29" s="1"/>
  <c r="C113" i="29" s="1"/>
  <c r="J112" i="29"/>
  <c r="E112" i="29" s="1"/>
  <c r="C112" i="29" s="1"/>
  <c r="K111" i="29"/>
  <c r="J111" i="29" s="1"/>
  <c r="E111" i="29" s="1"/>
  <c r="C111" i="29" s="1"/>
  <c r="K110" i="29"/>
  <c r="J110" i="29" s="1"/>
  <c r="E110" i="29" s="1"/>
  <c r="C110" i="29" s="1"/>
  <c r="K108" i="29"/>
  <c r="J108" i="29" s="1"/>
  <c r="E108" i="29" s="1"/>
  <c r="C108" i="29" s="1"/>
  <c r="J107" i="29"/>
  <c r="E107" i="29" s="1"/>
  <c r="C107" i="29" s="1"/>
  <c r="J103" i="29"/>
  <c r="E103" i="29" s="1"/>
  <c r="C103" i="29" s="1"/>
  <c r="J102" i="29"/>
  <c r="E102" i="29" s="1"/>
  <c r="C102" i="29" s="1"/>
  <c r="J101" i="29"/>
  <c r="E101" i="29" s="1"/>
  <c r="C101" i="29" s="1"/>
  <c r="J100" i="29"/>
  <c r="E100" i="29" s="1"/>
  <c r="C100" i="29" s="1"/>
  <c r="J99" i="29"/>
  <c r="E99" i="29" s="1"/>
  <c r="C99" i="29" s="1"/>
  <c r="E98" i="29"/>
  <c r="E97" i="29"/>
  <c r="E96" i="29"/>
  <c r="J95" i="29"/>
  <c r="E95" i="29" s="1"/>
  <c r="C95" i="29" s="1"/>
  <c r="J94" i="29"/>
  <c r="E94" i="29" s="1"/>
  <c r="C94" i="29" s="1"/>
  <c r="J93" i="29"/>
  <c r="E93" i="29" s="1"/>
  <c r="C93" i="29" s="1"/>
  <c r="J92" i="29"/>
  <c r="E92" i="29" s="1"/>
  <c r="C92" i="29" s="1"/>
  <c r="I91" i="29"/>
  <c r="H91" i="29"/>
  <c r="G91" i="29"/>
  <c r="F91" i="29"/>
  <c r="D91" i="29"/>
  <c r="J90" i="29"/>
  <c r="I90" i="29"/>
  <c r="H90" i="29"/>
  <c r="G90" i="29"/>
  <c r="F90" i="29"/>
  <c r="D90" i="29"/>
  <c r="I89" i="29"/>
  <c r="H89" i="29"/>
  <c r="G89" i="29"/>
  <c r="F89" i="29"/>
  <c r="D89" i="29"/>
  <c r="L88" i="29"/>
  <c r="J86" i="29"/>
  <c r="E86" i="29" s="1"/>
  <c r="C86" i="29" s="1"/>
  <c r="J85" i="29"/>
  <c r="E85" i="29" s="1"/>
  <c r="C85" i="29" s="1"/>
  <c r="J84" i="29"/>
  <c r="E84" i="29" s="1"/>
  <c r="C84" i="29" s="1"/>
  <c r="J83" i="29"/>
  <c r="E83" i="29" s="1"/>
  <c r="C83" i="29" s="1"/>
  <c r="K82" i="29"/>
  <c r="J82" i="29" s="1"/>
  <c r="E82" i="29" s="1"/>
  <c r="C82" i="29" s="1"/>
  <c r="J81" i="29"/>
  <c r="E81" i="29" s="1"/>
  <c r="C81" i="29" s="1"/>
  <c r="J80" i="29"/>
  <c r="E80" i="29" s="1"/>
  <c r="C80" i="29" s="1"/>
  <c r="K79" i="29"/>
  <c r="J79" i="29" s="1"/>
  <c r="E79" i="29" s="1"/>
  <c r="C79" i="29" s="1"/>
  <c r="L78" i="29"/>
  <c r="L63" i="29" s="1"/>
  <c r="I78" i="29"/>
  <c r="I77" i="29" s="1"/>
  <c r="H78" i="29"/>
  <c r="G78" i="29"/>
  <c r="F78" i="29"/>
  <c r="F20" i="29" s="1"/>
  <c r="D78" i="29"/>
  <c r="H77" i="29"/>
  <c r="G77" i="29"/>
  <c r="F77" i="29"/>
  <c r="D77" i="29"/>
  <c r="J76" i="29"/>
  <c r="E76" i="29" s="1"/>
  <c r="C76" i="29" s="1"/>
  <c r="J75" i="29"/>
  <c r="E75" i="29" s="1"/>
  <c r="C75" i="29" s="1"/>
  <c r="J74" i="29"/>
  <c r="E74" i="29" s="1"/>
  <c r="C74" i="29" s="1"/>
  <c r="J73" i="29"/>
  <c r="E73" i="29" s="1"/>
  <c r="C73" i="29" s="1"/>
  <c r="J72" i="29"/>
  <c r="E72" i="29" s="1"/>
  <c r="C72" i="29" s="1"/>
  <c r="J71" i="29"/>
  <c r="E71" i="29" s="1"/>
  <c r="C71" i="29" s="1"/>
  <c r="J70" i="29"/>
  <c r="E70" i="29" s="1"/>
  <c r="C70" i="29" s="1"/>
  <c r="J69" i="29"/>
  <c r="E69" i="29" s="1"/>
  <c r="C69" i="29" s="1"/>
  <c r="K66" i="29"/>
  <c r="J66" i="29" s="1"/>
  <c r="I66" i="29"/>
  <c r="H66" i="29"/>
  <c r="G66" i="29"/>
  <c r="F66" i="29"/>
  <c r="D66" i="29"/>
  <c r="J64" i="29"/>
  <c r="E64" i="29" s="1"/>
  <c r="C64" i="29" s="1"/>
  <c r="I62" i="29"/>
  <c r="H62" i="29"/>
  <c r="G62" i="29"/>
  <c r="F62" i="29"/>
  <c r="J61" i="29"/>
  <c r="E61" i="29" s="1"/>
  <c r="C61" i="29" s="1"/>
  <c r="J60" i="29"/>
  <c r="E60" i="29" s="1"/>
  <c r="C60" i="29" s="1"/>
  <c r="J59" i="29"/>
  <c r="E59" i="29" s="1"/>
  <c r="C59" i="29" s="1"/>
  <c r="J58" i="29"/>
  <c r="E58" i="29" s="1"/>
  <c r="C58" i="29" s="1"/>
  <c r="J57" i="29"/>
  <c r="E57" i="29"/>
  <c r="C57" i="29" s="1"/>
  <c r="J56" i="29"/>
  <c r="E56" i="29" s="1"/>
  <c r="C56" i="29" s="1"/>
  <c r="J55" i="29"/>
  <c r="E55" i="29" s="1"/>
  <c r="C55" i="29" s="1"/>
  <c r="J54" i="29"/>
  <c r="E54" i="29" s="1"/>
  <c r="C54" i="29" s="1"/>
  <c r="J53" i="29"/>
  <c r="E53" i="29" s="1"/>
  <c r="C53" i="29" s="1"/>
  <c r="J52" i="29"/>
  <c r="E52" i="29" s="1"/>
  <c r="C52" i="29" s="1"/>
  <c r="J51" i="29"/>
  <c r="E51" i="29" s="1"/>
  <c r="C51" i="29" s="1"/>
  <c r="K49" i="29"/>
  <c r="J49" i="29" s="1"/>
  <c r="E49" i="29" s="1"/>
  <c r="C49" i="29" s="1"/>
  <c r="K48" i="29"/>
  <c r="J48" i="29" s="1"/>
  <c r="E48" i="29" s="1"/>
  <c r="C48" i="29" s="1"/>
  <c r="K47" i="29"/>
  <c r="J47" i="29" s="1"/>
  <c r="L46" i="29"/>
  <c r="I46" i="29"/>
  <c r="H46" i="29"/>
  <c r="H45" i="29" s="1"/>
  <c r="G46" i="29"/>
  <c r="G45" i="29" s="1"/>
  <c r="F46" i="29"/>
  <c r="D46" i="29"/>
  <c r="D45" i="29" s="1"/>
  <c r="I45" i="29"/>
  <c r="F45" i="29"/>
  <c r="J44" i="29"/>
  <c r="E44" i="29" s="1"/>
  <c r="C44" i="29" s="1"/>
  <c r="J43" i="29"/>
  <c r="E43" i="29"/>
  <c r="C43" i="29" s="1"/>
  <c r="J42" i="29"/>
  <c r="E42" i="29" s="1"/>
  <c r="C42" i="29" s="1"/>
  <c r="J41" i="29"/>
  <c r="E41" i="29" s="1"/>
  <c r="C41" i="29" s="1"/>
  <c r="J40" i="29"/>
  <c r="E40" i="29"/>
  <c r="C40" i="29" s="1"/>
  <c r="J39" i="29"/>
  <c r="E39" i="29" s="1"/>
  <c r="C39" i="29" s="1"/>
  <c r="J38" i="29"/>
  <c r="E38" i="29" s="1"/>
  <c r="C38" i="29" s="1"/>
  <c r="J37" i="29"/>
  <c r="E37" i="29" s="1"/>
  <c r="C37" i="29" s="1"/>
  <c r="J36" i="29"/>
  <c r="E36" i="29" s="1"/>
  <c r="C36" i="29" s="1"/>
  <c r="J35" i="29"/>
  <c r="E35" i="29"/>
  <c r="C35" i="29"/>
  <c r="L34" i="29"/>
  <c r="J34" i="29" s="1"/>
  <c r="I34" i="29"/>
  <c r="H34" i="29"/>
  <c r="H33" i="29" s="1"/>
  <c r="G34" i="29"/>
  <c r="G33" i="29" s="1"/>
  <c r="F34" i="29"/>
  <c r="F33" i="29" s="1"/>
  <c r="D34" i="29"/>
  <c r="J33" i="29"/>
  <c r="I33" i="29"/>
  <c r="D33" i="29"/>
  <c r="J32" i="29"/>
  <c r="E32" i="29" s="1"/>
  <c r="C32" i="29" s="1"/>
  <c r="J31" i="29"/>
  <c r="E31" i="29" s="1"/>
  <c r="C31" i="29" s="1"/>
  <c r="J30" i="29"/>
  <c r="E30" i="29" s="1"/>
  <c r="C30" i="29" s="1"/>
  <c r="J29" i="29"/>
  <c r="E29" i="29" s="1"/>
  <c r="C29" i="29" s="1"/>
  <c r="J28" i="29"/>
  <c r="E28" i="29" s="1"/>
  <c r="C28" i="29" s="1"/>
  <c r="J27" i="29"/>
  <c r="E27" i="29" s="1"/>
  <c r="C27" i="29" s="1"/>
  <c r="J26" i="29"/>
  <c r="E26" i="29" s="1"/>
  <c r="C26" i="29" s="1"/>
  <c r="I25" i="29"/>
  <c r="H25" i="29"/>
  <c r="G25" i="29"/>
  <c r="F25" i="29"/>
  <c r="D25" i="29"/>
  <c r="J23" i="29"/>
  <c r="I23" i="29"/>
  <c r="H23" i="29"/>
  <c r="G23" i="29"/>
  <c r="F23" i="29"/>
  <c r="D23" i="29"/>
  <c r="D22" i="29" s="1"/>
  <c r="H20" i="29"/>
  <c r="G20" i="29"/>
  <c r="K25" i="28"/>
  <c r="J43" i="28"/>
  <c r="E43" i="28" s="1"/>
  <c r="C43" i="28" s="1"/>
  <c r="J144" i="28"/>
  <c r="E144" i="28" s="1"/>
  <c r="E143" i="28"/>
  <c r="E142" i="28"/>
  <c r="E141" i="28"/>
  <c r="E140" i="28" s="1"/>
  <c r="O140" i="28"/>
  <c r="N140" i="28"/>
  <c r="M140" i="28"/>
  <c r="K140" i="28"/>
  <c r="J140" i="28"/>
  <c r="E137" i="28"/>
  <c r="C137" i="28" s="1"/>
  <c r="J136" i="28"/>
  <c r="E136" i="28"/>
  <c r="C136" i="28" s="1"/>
  <c r="J135" i="28"/>
  <c r="E135" i="28" s="1"/>
  <c r="J134" i="28"/>
  <c r="E134" i="28"/>
  <c r="J133" i="28"/>
  <c r="I133" i="28"/>
  <c r="H133" i="28"/>
  <c r="G133" i="28"/>
  <c r="F133" i="28"/>
  <c r="E133" i="28" s="1"/>
  <c r="C133" i="28" s="1"/>
  <c r="D133" i="28"/>
  <c r="J132" i="28"/>
  <c r="E132" i="28" s="1"/>
  <c r="C132" i="28" s="1"/>
  <c r="J131" i="28"/>
  <c r="E131" i="28" s="1"/>
  <c r="C131" i="28" s="1"/>
  <c r="K129" i="28"/>
  <c r="J129" i="28" s="1"/>
  <c r="E129" i="28" s="1"/>
  <c r="I129" i="28"/>
  <c r="H129" i="28"/>
  <c r="G129" i="28"/>
  <c r="F129" i="28"/>
  <c r="F123" i="28" s="1"/>
  <c r="D129" i="28"/>
  <c r="K128" i="28"/>
  <c r="J128" i="28" s="1"/>
  <c r="E128" i="28" s="1"/>
  <c r="C128" i="28" s="1"/>
  <c r="I128" i="28"/>
  <c r="H128" i="28"/>
  <c r="G128" i="28"/>
  <c r="F128" i="28"/>
  <c r="D128" i="28"/>
  <c r="E127" i="28"/>
  <c r="C127" i="28" s="1"/>
  <c r="K126" i="28"/>
  <c r="J126" i="28"/>
  <c r="E126" i="28" s="1"/>
  <c r="C126" i="28" s="1"/>
  <c r="J125" i="28"/>
  <c r="E125" i="28"/>
  <c r="C125" i="28" s="1"/>
  <c r="K124" i="28"/>
  <c r="J124" i="28" s="1"/>
  <c r="E124" i="28" s="1"/>
  <c r="C124" i="28" s="1"/>
  <c r="I123" i="28"/>
  <c r="H123" i="28"/>
  <c r="G123" i="28"/>
  <c r="D123" i="28"/>
  <c r="E121" i="28"/>
  <c r="C121" i="28"/>
  <c r="J120" i="28"/>
  <c r="E120" i="28" s="1"/>
  <c r="C120" i="28" s="1"/>
  <c r="J119" i="28"/>
  <c r="E119" i="28" s="1"/>
  <c r="C119" i="28" s="1"/>
  <c r="J118" i="28"/>
  <c r="E118" i="28"/>
  <c r="C118" i="28" s="1"/>
  <c r="K117" i="28"/>
  <c r="J117" i="28"/>
  <c r="E117" i="28" s="1"/>
  <c r="C117" i="28" s="1"/>
  <c r="J116" i="28"/>
  <c r="E116" i="28" s="1"/>
  <c r="C116" i="28" s="1"/>
  <c r="J115" i="28"/>
  <c r="E115" i="28" s="1"/>
  <c r="C115" i="28" s="1"/>
  <c r="J114" i="28"/>
  <c r="E114" i="28" s="1"/>
  <c r="C114" i="28" s="1"/>
  <c r="J113" i="28"/>
  <c r="E113" i="28"/>
  <c r="C113" i="28" s="1"/>
  <c r="J112" i="28"/>
  <c r="E112" i="28"/>
  <c r="C112" i="28" s="1"/>
  <c r="K111" i="28"/>
  <c r="J111" i="28" s="1"/>
  <c r="E111" i="28" s="1"/>
  <c r="C111" i="28" s="1"/>
  <c r="K110" i="28"/>
  <c r="J110" i="28" s="1"/>
  <c r="E110" i="28" s="1"/>
  <c r="C110" i="28" s="1"/>
  <c r="K109" i="28"/>
  <c r="J109" i="28" s="1"/>
  <c r="E109" i="28" s="1"/>
  <c r="C109" i="28" s="1"/>
  <c r="K108" i="28"/>
  <c r="J108" i="28" s="1"/>
  <c r="E108" i="28" s="1"/>
  <c r="C108" i="28" s="1"/>
  <c r="J107" i="28"/>
  <c r="E107" i="28" s="1"/>
  <c r="C107" i="28" s="1"/>
  <c r="J103" i="28"/>
  <c r="E103" i="28" s="1"/>
  <c r="C103" i="28" s="1"/>
  <c r="J102" i="28"/>
  <c r="E102" i="28" s="1"/>
  <c r="C102" i="28" s="1"/>
  <c r="J101" i="28"/>
  <c r="E101" i="28" s="1"/>
  <c r="C101" i="28" s="1"/>
  <c r="J100" i="28"/>
  <c r="E100" i="28" s="1"/>
  <c r="C100" i="28" s="1"/>
  <c r="J99" i="28"/>
  <c r="E99" i="28" s="1"/>
  <c r="C99" i="28" s="1"/>
  <c r="E98" i="28"/>
  <c r="E97" i="28"/>
  <c r="E96" i="28"/>
  <c r="J95" i="28"/>
  <c r="E95" i="28" s="1"/>
  <c r="C95" i="28" s="1"/>
  <c r="J94" i="28"/>
  <c r="E94" i="28" s="1"/>
  <c r="C94" i="28" s="1"/>
  <c r="J93" i="28"/>
  <c r="E93" i="28" s="1"/>
  <c r="C93" i="28" s="1"/>
  <c r="J92" i="28"/>
  <c r="E92" i="28"/>
  <c r="C92" i="28" s="1"/>
  <c r="K91" i="28"/>
  <c r="J91" i="28"/>
  <c r="I91" i="28"/>
  <c r="H91" i="28"/>
  <c r="G91" i="28"/>
  <c r="F91" i="28"/>
  <c r="E91" i="28" s="1"/>
  <c r="C91" i="28" s="1"/>
  <c r="D91" i="28"/>
  <c r="K90" i="28"/>
  <c r="J90" i="28"/>
  <c r="I90" i="28"/>
  <c r="H90" i="28"/>
  <c r="G90" i="28"/>
  <c r="F90" i="28"/>
  <c r="E90" i="28" s="1"/>
  <c r="C90" i="28" s="1"/>
  <c r="D90" i="28"/>
  <c r="K89" i="28"/>
  <c r="J89" i="28" s="1"/>
  <c r="I89" i="28"/>
  <c r="H89" i="28"/>
  <c r="G89" i="28"/>
  <c r="G88" i="28" s="1"/>
  <c r="G87" i="28" s="1"/>
  <c r="F89" i="28"/>
  <c r="E89" i="28" s="1"/>
  <c r="C89" i="28" s="1"/>
  <c r="D89" i="28"/>
  <c r="L88" i="28"/>
  <c r="I88" i="28"/>
  <c r="I87" i="28" s="1"/>
  <c r="H88" i="28"/>
  <c r="H87" i="28" s="1"/>
  <c r="D88" i="28"/>
  <c r="D87" i="28" s="1"/>
  <c r="J86" i="28"/>
  <c r="E86" i="28" s="1"/>
  <c r="C86" i="28" s="1"/>
  <c r="J85" i="28"/>
  <c r="E85" i="28"/>
  <c r="C85" i="28" s="1"/>
  <c r="J84" i="28"/>
  <c r="E84" i="28"/>
  <c r="C84" i="28" s="1"/>
  <c r="J83" i="28"/>
  <c r="E83" i="28" s="1"/>
  <c r="C83" i="28" s="1"/>
  <c r="K82" i="28"/>
  <c r="J82" i="28" s="1"/>
  <c r="E82" i="28" s="1"/>
  <c r="C82" i="28" s="1"/>
  <c r="J81" i="28"/>
  <c r="E81" i="28" s="1"/>
  <c r="C81" i="28" s="1"/>
  <c r="J80" i="28"/>
  <c r="E80" i="28"/>
  <c r="C80" i="28" s="1"/>
  <c r="K79" i="28"/>
  <c r="J79" i="28"/>
  <c r="E79" i="28" s="1"/>
  <c r="C79" i="28" s="1"/>
  <c r="L78" i="28"/>
  <c r="I78" i="28"/>
  <c r="I77" i="28" s="1"/>
  <c r="H78" i="28"/>
  <c r="G78" i="28"/>
  <c r="F78" i="28"/>
  <c r="D78" i="28"/>
  <c r="H77" i="28"/>
  <c r="G77" i="28"/>
  <c r="D77" i="28"/>
  <c r="J76" i="28"/>
  <c r="E76" i="28" s="1"/>
  <c r="C76" i="28" s="1"/>
  <c r="J75" i="28"/>
  <c r="E75" i="28" s="1"/>
  <c r="C75" i="28" s="1"/>
  <c r="J74" i="28"/>
  <c r="E74" i="28"/>
  <c r="C74" i="28" s="1"/>
  <c r="J73" i="28"/>
  <c r="E73" i="28"/>
  <c r="C73" i="28" s="1"/>
  <c r="J72" i="28"/>
  <c r="E72" i="28" s="1"/>
  <c r="C72" i="28" s="1"/>
  <c r="J71" i="28"/>
  <c r="E71" i="28" s="1"/>
  <c r="C71" i="28" s="1"/>
  <c r="J70" i="28"/>
  <c r="E70" i="28" s="1"/>
  <c r="C70" i="28" s="1"/>
  <c r="J69" i="28"/>
  <c r="E69" i="28" s="1"/>
  <c r="C69" i="28" s="1"/>
  <c r="J68" i="28"/>
  <c r="E68" i="28" s="1"/>
  <c r="C68" i="28" s="1"/>
  <c r="J67" i="28"/>
  <c r="E67" i="28" s="1"/>
  <c r="C67" i="28" s="1"/>
  <c r="K66" i="28"/>
  <c r="J66" i="28"/>
  <c r="I66" i="28"/>
  <c r="H66" i="28"/>
  <c r="G66" i="28"/>
  <c r="F66" i="28"/>
  <c r="D66" i="28"/>
  <c r="J65" i="28"/>
  <c r="E65" i="28" s="1"/>
  <c r="C65" i="28" s="1"/>
  <c r="K64" i="28"/>
  <c r="J64" i="28"/>
  <c r="E64" i="28" s="1"/>
  <c r="C64" i="28" s="1"/>
  <c r="L63" i="28"/>
  <c r="K63" i="28"/>
  <c r="J63" i="28" s="1"/>
  <c r="I62" i="28"/>
  <c r="H62" i="28"/>
  <c r="G62" i="28"/>
  <c r="F62" i="28"/>
  <c r="J61" i="28"/>
  <c r="E61" i="28" s="1"/>
  <c r="C61" i="28" s="1"/>
  <c r="J60" i="28"/>
  <c r="E60" i="28" s="1"/>
  <c r="C60" i="28" s="1"/>
  <c r="J59" i="28"/>
  <c r="E59" i="28" s="1"/>
  <c r="C59" i="28" s="1"/>
  <c r="J58" i="28"/>
  <c r="E58" i="28" s="1"/>
  <c r="C58" i="28" s="1"/>
  <c r="J57" i="28"/>
  <c r="E57" i="28" s="1"/>
  <c r="C57" i="28" s="1"/>
  <c r="J56" i="28"/>
  <c r="E56" i="28"/>
  <c r="C56" i="28" s="1"/>
  <c r="J55" i="28"/>
  <c r="E55" i="28"/>
  <c r="C55" i="28" s="1"/>
  <c r="J54" i="28"/>
  <c r="E54" i="28" s="1"/>
  <c r="C54" i="28" s="1"/>
  <c r="J53" i="28"/>
  <c r="E53" i="28" s="1"/>
  <c r="C53" i="28" s="1"/>
  <c r="J52" i="28"/>
  <c r="E52" i="28" s="1"/>
  <c r="C52" i="28" s="1"/>
  <c r="J51" i="28"/>
  <c r="E51" i="28" s="1"/>
  <c r="C51" i="28" s="1"/>
  <c r="K49" i="28"/>
  <c r="J49" i="28" s="1"/>
  <c r="E49" i="28" s="1"/>
  <c r="C49" i="28"/>
  <c r="K48" i="28"/>
  <c r="J48" i="28" s="1"/>
  <c r="E48" i="28" s="1"/>
  <c r="C48" i="28" s="1"/>
  <c r="K47" i="28"/>
  <c r="J47" i="28" s="1"/>
  <c r="L46" i="28"/>
  <c r="I46" i="28"/>
  <c r="I45" i="28" s="1"/>
  <c r="H46" i="28"/>
  <c r="H45" i="28" s="1"/>
  <c r="G46" i="28"/>
  <c r="G45" i="28" s="1"/>
  <c r="F46" i="28"/>
  <c r="D46" i="28"/>
  <c r="D45" i="28" s="1"/>
  <c r="F45" i="28"/>
  <c r="J44" i="28"/>
  <c r="E44" i="28" s="1"/>
  <c r="C44" i="28" s="1"/>
  <c r="J42" i="28"/>
  <c r="E42" i="28" s="1"/>
  <c r="C42" i="28" s="1"/>
  <c r="J41" i="28"/>
  <c r="E41" i="28" s="1"/>
  <c r="C41" i="28" s="1"/>
  <c r="J40" i="28"/>
  <c r="E40" i="28" s="1"/>
  <c r="C40" i="28" s="1"/>
  <c r="J39" i="28"/>
  <c r="E39" i="28" s="1"/>
  <c r="C39" i="28" s="1"/>
  <c r="J38" i="28"/>
  <c r="E38" i="28" s="1"/>
  <c r="C38" i="28" s="1"/>
  <c r="J37" i="28"/>
  <c r="E37" i="28"/>
  <c r="C37" i="28" s="1"/>
  <c r="J36" i="28"/>
  <c r="E36" i="28" s="1"/>
  <c r="C36" i="28" s="1"/>
  <c r="J35" i="28"/>
  <c r="E35" i="28" s="1"/>
  <c r="C35" i="28" s="1"/>
  <c r="L34" i="28"/>
  <c r="J34" i="28" s="1"/>
  <c r="I34" i="28"/>
  <c r="I33" i="28" s="1"/>
  <c r="H34" i="28"/>
  <c r="H33" i="28" s="1"/>
  <c r="G34" i="28"/>
  <c r="G33" i="28" s="1"/>
  <c r="F34" i="28"/>
  <c r="D34" i="28"/>
  <c r="D33" i="28" s="1"/>
  <c r="J33" i="28"/>
  <c r="J32" i="28"/>
  <c r="E32" i="28" s="1"/>
  <c r="C32" i="28" s="1"/>
  <c r="J31" i="28"/>
  <c r="E31" i="28"/>
  <c r="C31" i="28" s="1"/>
  <c r="J30" i="28"/>
  <c r="E30" i="28"/>
  <c r="C30" i="28" s="1"/>
  <c r="J29" i="28"/>
  <c r="E29" i="28" s="1"/>
  <c r="C29" i="28" s="1"/>
  <c r="J28" i="28"/>
  <c r="E28" i="28" s="1"/>
  <c r="C28" i="28" s="1"/>
  <c r="J27" i="28"/>
  <c r="E27" i="28"/>
  <c r="C27" i="28" s="1"/>
  <c r="J26" i="28"/>
  <c r="E26" i="28"/>
  <c r="C26" i="28" s="1"/>
  <c r="J25" i="28"/>
  <c r="I25" i="28"/>
  <c r="H25" i="28"/>
  <c r="G25" i="28"/>
  <c r="F25" i="28"/>
  <c r="F22" i="28" s="1"/>
  <c r="D25" i="28"/>
  <c r="K24" i="28"/>
  <c r="J24" i="28" s="1"/>
  <c r="E24" i="28" s="1"/>
  <c r="C24" i="28" s="1"/>
  <c r="K23" i="28"/>
  <c r="J23" i="28"/>
  <c r="I23" i="28"/>
  <c r="I22" i="28" s="1"/>
  <c r="I21" i="28" s="1"/>
  <c r="H23" i="28"/>
  <c r="H22" i="28" s="1"/>
  <c r="H21" i="28" s="1"/>
  <c r="G23" i="28"/>
  <c r="F23" i="28"/>
  <c r="E23" i="28" s="1"/>
  <c r="D23" i="28"/>
  <c r="L20" i="28"/>
  <c r="H20" i="28"/>
  <c r="H17" i="28" s="1"/>
  <c r="L17" i="28"/>
  <c r="I17" i="28"/>
  <c r="D17" i="28"/>
  <c r="K25" i="27"/>
  <c r="J25" i="27" s="1"/>
  <c r="K90" i="27"/>
  <c r="J90" i="27" s="1"/>
  <c r="K48" i="27"/>
  <c r="J60" i="27"/>
  <c r="E60" i="27"/>
  <c r="C60" i="27" s="1"/>
  <c r="J32" i="27"/>
  <c r="E32" i="27" s="1"/>
  <c r="C32" i="27" s="1"/>
  <c r="J29" i="27"/>
  <c r="E29" i="27" s="1"/>
  <c r="C29" i="27" s="1"/>
  <c r="K110" i="27"/>
  <c r="K105" i="27" s="1"/>
  <c r="K24" i="27"/>
  <c r="K123" i="27"/>
  <c r="J123" i="27" s="1"/>
  <c r="E123" i="27" s="1"/>
  <c r="K89" i="27"/>
  <c r="J89" i="27" s="1"/>
  <c r="K88" i="27"/>
  <c r="J88" i="27" s="1"/>
  <c r="J91" i="27"/>
  <c r="E91" i="27" s="1"/>
  <c r="C91" i="27" s="1"/>
  <c r="J101" i="27"/>
  <c r="E101" i="27" s="1"/>
  <c r="C101" i="27" s="1"/>
  <c r="K63" i="27"/>
  <c r="J63" i="27" s="1"/>
  <c r="E63" i="27" s="1"/>
  <c r="C63" i="27" s="1"/>
  <c r="J66" i="27"/>
  <c r="E66" i="27" s="1"/>
  <c r="C66" i="27" s="1"/>
  <c r="J59" i="27"/>
  <c r="E59" i="27" s="1"/>
  <c r="C59" i="27" s="1"/>
  <c r="J143" i="27"/>
  <c r="E143" i="27" s="1"/>
  <c r="E142" i="27"/>
  <c r="E141" i="27"/>
  <c r="E140" i="27"/>
  <c r="E139" i="27" s="1"/>
  <c r="O139" i="27"/>
  <c r="N139" i="27"/>
  <c r="M139" i="27"/>
  <c r="K139" i="27"/>
  <c r="J139" i="27"/>
  <c r="E136" i="27"/>
  <c r="C136" i="27" s="1"/>
  <c r="J135" i="27"/>
  <c r="E135" i="27" s="1"/>
  <c r="C135" i="27" s="1"/>
  <c r="J134" i="27"/>
  <c r="E134" i="27" s="1"/>
  <c r="J133" i="27"/>
  <c r="E133" i="27"/>
  <c r="J132" i="27"/>
  <c r="I132" i="27"/>
  <c r="I127" i="27" s="1"/>
  <c r="H132" i="27"/>
  <c r="G132" i="27"/>
  <c r="G127" i="27" s="1"/>
  <c r="F132" i="27"/>
  <c r="F127" i="27" s="1"/>
  <c r="D132" i="27"/>
  <c r="D127" i="27" s="1"/>
  <c r="J131" i="27"/>
  <c r="E131" i="27"/>
  <c r="C131" i="27" s="1"/>
  <c r="J130" i="27"/>
  <c r="E130" i="27" s="1"/>
  <c r="C130" i="27" s="1"/>
  <c r="K128" i="27"/>
  <c r="J128" i="27" s="1"/>
  <c r="E128" i="27" s="1"/>
  <c r="C128" i="27" s="1"/>
  <c r="I128" i="27"/>
  <c r="I122" i="27" s="1"/>
  <c r="H128" i="27"/>
  <c r="H122" i="27" s="1"/>
  <c r="G128" i="27"/>
  <c r="G122" i="27" s="1"/>
  <c r="F128" i="27"/>
  <c r="F122" i="27" s="1"/>
  <c r="D128" i="27"/>
  <c r="D122" i="27" s="1"/>
  <c r="K127" i="27"/>
  <c r="J127" i="27" s="1"/>
  <c r="E127" i="27" s="1"/>
  <c r="C127" i="27" s="1"/>
  <c r="H127" i="27"/>
  <c r="E126" i="27"/>
  <c r="C126" i="27" s="1"/>
  <c r="K125" i="27"/>
  <c r="J125" i="27" s="1"/>
  <c r="E125" i="27" s="1"/>
  <c r="C125" i="27" s="1"/>
  <c r="J124" i="27"/>
  <c r="E124" i="27" s="1"/>
  <c r="C124" i="27" s="1"/>
  <c r="E120" i="27"/>
  <c r="C120" i="27" s="1"/>
  <c r="J119" i="27"/>
  <c r="E119" i="27"/>
  <c r="C119" i="27" s="1"/>
  <c r="J118" i="27"/>
  <c r="E118" i="27" s="1"/>
  <c r="C118" i="27" s="1"/>
  <c r="J117" i="27"/>
  <c r="E117" i="27" s="1"/>
  <c r="C117" i="27" s="1"/>
  <c r="K116" i="27"/>
  <c r="J116" i="27" s="1"/>
  <c r="E116" i="27" s="1"/>
  <c r="C116" i="27" s="1"/>
  <c r="J115" i="27"/>
  <c r="E115" i="27" s="1"/>
  <c r="C115" i="27" s="1"/>
  <c r="J114" i="27"/>
  <c r="E114" i="27" s="1"/>
  <c r="C114" i="27" s="1"/>
  <c r="J113" i="27"/>
  <c r="E113" i="27" s="1"/>
  <c r="C113" i="27" s="1"/>
  <c r="J112" i="27"/>
  <c r="E112" i="27" s="1"/>
  <c r="C112" i="27" s="1"/>
  <c r="J111" i="27"/>
  <c r="E111" i="27" s="1"/>
  <c r="C111" i="27" s="1"/>
  <c r="K109" i="27"/>
  <c r="J109" i="27" s="1"/>
  <c r="E109" i="27" s="1"/>
  <c r="C109" i="27" s="1"/>
  <c r="K107" i="27"/>
  <c r="J107" i="27" s="1"/>
  <c r="E107" i="27" s="1"/>
  <c r="C107" i="27" s="1"/>
  <c r="J106" i="27"/>
  <c r="E106" i="27" s="1"/>
  <c r="C106" i="27" s="1"/>
  <c r="J102" i="27"/>
  <c r="E102" i="27" s="1"/>
  <c r="C102" i="27" s="1"/>
  <c r="J100" i="27"/>
  <c r="E100" i="27" s="1"/>
  <c r="C100" i="27" s="1"/>
  <c r="J99" i="27"/>
  <c r="E99" i="27" s="1"/>
  <c r="C99" i="27" s="1"/>
  <c r="J98" i="27"/>
  <c r="E98" i="27" s="1"/>
  <c r="C98" i="27" s="1"/>
  <c r="E97" i="27"/>
  <c r="E96" i="27"/>
  <c r="E95" i="27"/>
  <c r="J94" i="27"/>
  <c r="E94" i="27" s="1"/>
  <c r="C94" i="27" s="1"/>
  <c r="J93" i="27"/>
  <c r="E93" i="27" s="1"/>
  <c r="C93" i="27" s="1"/>
  <c r="J92" i="27"/>
  <c r="E92" i="27" s="1"/>
  <c r="C92" i="27" s="1"/>
  <c r="I90" i="27"/>
  <c r="H90" i="27"/>
  <c r="G90" i="27"/>
  <c r="F90" i="27"/>
  <c r="D90" i="27"/>
  <c r="I89" i="27"/>
  <c r="H89" i="27"/>
  <c r="G89" i="27"/>
  <c r="F89" i="27"/>
  <c r="D89" i="27"/>
  <c r="I88" i="27"/>
  <c r="H88" i="27"/>
  <c r="G88" i="27"/>
  <c r="F88" i="27"/>
  <c r="D88" i="27"/>
  <c r="L87" i="27"/>
  <c r="J85" i="27"/>
  <c r="E85" i="27" s="1"/>
  <c r="C85" i="27" s="1"/>
  <c r="J84" i="27"/>
  <c r="E84" i="27" s="1"/>
  <c r="C84" i="27" s="1"/>
  <c r="J83" i="27"/>
  <c r="E83" i="27" s="1"/>
  <c r="C83" i="27" s="1"/>
  <c r="J82" i="27"/>
  <c r="E82" i="27" s="1"/>
  <c r="C82" i="27" s="1"/>
  <c r="K81" i="27"/>
  <c r="J81" i="27" s="1"/>
  <c r="E81" i="27" s="1"/>
  <c r="C81" i="27" s="1"/>
  <c r="J80" i="27"/>
  <c r="E80" i="27" s="1"/>
  <c r="C80" i="27" s="1"/>
  <c r="J79" i="27"/>
  <c r="E79" i="27" s="1"/>
  <c r="C79" i="27" s="1"/>
  <c r="K78" i="27"/>
  <c r="J78" i="27" s="1"/>
  <c r="E78" i="27" s="1"/>
  <c r="C78" i="27" s="1"/>
  <c r="L77" i="27"/>
  <c r="L20" i="27" s="1"/>
  <c r="L17" i="27" s="1"/>
  <c r="I77" i="27"/>
  <c r="I76" i="27" s="1"/>
  <c r="H77" i="27"/>
  <c r="H76" i="27" s="1"/>
  <c r="G77" i="27"/>
  <c r="G76" i="27" s="1"/>
  <c r="F77" i="27"/>
  <c r="D77" i="27"/>
  <c r="D76" i="27" s="1"/>
  <c r="J75" i="27"/>
  <c r="E75" i="27" s="1"/>
  <c r="C75" i="27" s="1"/>
  <c r="J74" i="27"/>
  <c r="E74" i="27" s="1"/>
  <c r="C74" i="27" s="1"/>
  <c r="J73" i="27"/>
  <c r="E73" i="27" s="1"/>
  <c r="C73" i="27" s="1"/>
  <c r="J72" i="27"/>
  <c r="E72" i="27" s="1"/>
  <c r="C72" i="27" s="1"/>
  <c r="J71" i="27"/>
  <c r="E71" i="27" s="1"/>
  <c r="C71" i="27" s="1"/>
  <c r="J70" i="27"/>
  <c r="E70" i="27" s="1"/>
  <c r="C70" i="27" s="1"/>
  <c r="J69" i="27"/>
  <c r="E69" i="27" s="1"/>
  <c r="C69" i="27" s="1"/>
  <c r="J68" i="27"/>
  <c r="E68" i="27" s="1"/>
  <c r="C68" i="27" s="1"/>
  <c r="J67" i="27"/>
  <c r="E67" i="27" s="1"/>
  <c r="C67" i="27" s="1"/>
  <c r="K65" i="27"/>
  <c r="J65" i="27" s="1"/>
  <c r="I65" i="27"/>
  <c r="H65" i="27"/>
  <c r="G65" i="27"/>
  <c r="F65" i="27"/>
  <c r="D65" i="27"/>
  <c r="J64" i="27"/>
  <c r="E64" i="27" s="1"/>
  <c r="C64" i="27" s="1"/>
  <c r="I61" i="27"/>
  <c r="H61" i="27"/>
  <c r="G61" i="27"/>
  <c r="F61" i="27"/>
  <c r="J58" i="27"/>
  <c r="E58" i="27" s="1"/>
  <c r="C58" i="27" s="1"/>
  <c r="J57" i="27"/>
  <c r="E57" i="27" s="1"/>
  <c r="C57" i="27" s="1"/>
  <c r="J56" i="27"/>
  <c r="E56" i="27" s="1"/>
  <c r="C56" i="27" s="1"/>
  <c r="J55" i="27"/>
  <c r="E55" i="27" s="1"/>
  <c r="C55" i="27" s="1"/>
  <c r="J54" i="27"/>
  <c r="E54" i="27" s="1"/>
  <c r="C54" i="27" s="1"/>
  <c r="J53" i="27"/>
  <c r="E53" i="27" s="1"/>
  <c r="C53" i="27" s="1"/>
  <c r="J52" i="27"/>
  <c r="E52" i="27" s="1"/>
  <c r="C52" i="27" s="1"/>
  <c r="J51" i="27"/>
  <c r="E51" i="27" s="1"/>
  <c r="C51" i="27" s="1"/>
  <c r="J50" i="27"/>
  <c r="E50" i="27" s="1"/>
  <c r="C50" i="27" s="1"/>
  <c r="J48" i="27"/>
  <c r="E48" i="27" s="1"/>
  <c r="C48" i="27" s="1"/>
  <c r="K47" i="27"/>
  <c r="J47" i="27" s="1"/>
  <c r="E47" i="27" s="1"/>
  <c r="C47" i="27" s="1"/>
  <c r="K46" i="27"/>
  <c r="J46" i="27" s="1"/>
  <c r="E46" i="27" s="1"/>
  <c r="L45" i="27"/>
  <c r="I45" i="27"/>
  <c r="I44" i="27" s="1"/>
  <c r="H45" i="27"/>
  <c r="H44" i="27" s="1"/>
  <c r="G45" i="27"/>
  <c r="G44" i="27" s="1"/>
  <c r="F45" i="27"/>
  <c r="F44" i="27" s="1"/>
  <c r="D45" i="27"/>
  <c r="D44" i="27" s="1"/>
  <c r="J43" i="27"/>
  <c r="E43" i="27" s="1"/>
  <c r="C43" i="27" s="1"/>
  <c r="J42" i="27"/>
  <c r="E42" i="27" s="1"/>
  <c r="C42" i="27" s="1"/>
  <c r="J41" i="27"/>
  <c r="E41" i="27" s="1"/>
  <c r="C41" i="27" s="1"/>
  <c r="J40" i="27"/>
  <c r="E40" i="27" s="1"/>
  <c r="C40" i="27" s="1"/>
  <c r="J39" i="27"/>
  <c r="E39" i="27" s="1"/>
  <c r="C39" i="27" s="1"/>
  <c r="J38" i="27"/>
  <c r="E38" i="27" s="1"/>
  <c r="C38" i="27" s="1"/>
  <c r="J37" i="27"/>
  <c r="E37" i="27" s="1"/>
  <c r="C37" i="27" s="1"/>
  <c r="J36" i="27"/>
  <c r="E36" i="27" s="1"/>
  <c r="C36" i="27" s="1"/>
  <c r="J35" i="27"/>
  <c r="E35" i="27" s="1"/>
  <c r="C35" i="27" s="1"/>
  <c r="L34" i="27"/>
  <c r="J34" i="27" s="1"/>
  <c r="I34" i="27"/>
  <c r="I33" i="27" s="1"/>
  <c r="H34" i="27"/>
  <c r="G34" i="27"/>
  <c r="F34" i="27"/>
  <c r="D34" i="27"/>
  <c r="D33" i="27" s="1"/>
  <c r="J33" i="27"/>
  <c r="G33" i="27"/>
  <c r="F33" i="27"/>
  <c r="J31" i="27"/>
  <c r="E31" i="27" s="1"/>
  <c r="C31" i="27" s="1"/>
  <c r="J30" i="27"/>
  <c r="E30" i="27" s="1"/>
  <c r="C30" i="27" s="1"/>
  <c r="J28" i="27"/>
  <c r="E28" i="27" s="1"/>
  <c r="C28" i="27" s="1"/>
  <c r="J27" i="27"/>
  <c r="E27" i="27" s="1"/>
  <c r="C27" i="27" s="1"/>
  <c r="J26" i="27"/>
  <c r="E26" i="27" s="1"/>
  <c r="C26" i="27" s="1"/>
  <c r="I25" i="27"/>
  <c r="H25" i="27"/>
  <c r="G25" i="27"/>
  <c r="F25" i="27"/>
  <c r="D25" i="27"/>
  <c r="K23" i="27"/>
  <c r="J23" i="27" s="1"/>
  <c r="I23" i="27"/>
  <c r="H23" i="27"/>
  <c r="G23" i="27"/>
  <c r="F23" i="27"/>
  <c r="D23" i="27"/>
  <c r="I17" i="27"/>
  <c r="D17" i="27"/>
  <c r="K62" i="26"/>
  <c r="K86" i="26"/>
  <c r="K87" i="26"/>
  <c r="J87" i="26" s="1"/>
  <c r="D119" i="26"/>
  <c r="G119" i="26"/>
  <c r="J121" i="26"/>
  <c r="E121" i="26" s="1"/>
  <c r="C121" i="26" s="1"/>
  <c r="K121" i="26"/>
  <c r="J128" i="26"/>
  <c r="E128" i="26" s="1"/>
  <c r="C128" i="26" s="1"/>
  <c r="J31" i="26"/>
  <c r="J33" i="26"/>
  <c r="E33" i="26" s="1"/>
  <c r="C33" i="26" s="1"/>
  <c r="J34" i="26"/>
  <c r="E34" i="26" s="1"/>
  <c r="C34" i="26" s="1"/>
  <c r="J35" i="26"/>
  <c r="E35" i="26" s="1"/>
  <c r="C35" i="26" s="1"/>
  <c r="J36" i="26"/>
  <c r="E36" i="26" s="1"/>
  <c r="C36" i="26" s="1"/>
  <c r="J37" i="26"/>
  <c r="E37" i="26" s="1"/>
  <c r="C37" i="26" s="1"/>
  <c r="J38" i="26"/>
  <c r="E38" i="26" s="1"/>
  <c r="C38" i="26" s="1"/>
  <c r="J39" i="26"/>
  <c r="E39" i="26" s="1"/>
  <c r="C39" i="26" s="1"/>
  <c r="J40" i="26"/>
  <c r="E40" i="26" s="1"/>
  <c r="C40" i="26" s="1"/>
  <c r="J41" i="26"/>
  <c r="E41" i="26" s="1"/>
  <c r="C41" i="26" s="1"/>
  <c r="K25" i="26"/>
  <c r="K109" i="26"/>
  <c r="J109" i="26" s="1"/>
  <c r="E109" i="26" s="1"/>
  <c r="C109" i="26" s="1"/>
  <c r="E123" i="26"/>
  <c r="C123" i="26" s="1"/>
  <c r="K44" i="26"/>
  <c r="K125" i="26"/>
  <c r="J125" i="26" s="1"/>
  <c r="E125" i="26" s="1"/>
  <c r="C125" i="26" s="1"/>
  <c r="K120" i="26"/>
  <c r="K124" i="26"/>
  <c r="J124" i="26" s="1"/>
  <c r="E124" i="26" s="1"/>
  <c r="C124" i="26" s="1"/>
  <c r="I125" i="26"/>
  <c r="I119" i="26" s="1"/>
  <c r="H125" i="26"/>
  <c r="H119" i="26" s="1"/>
  <c r="G125" i="26"/>
  <c r="F125" i="26"/>
  <c r="F119" i="26" s="1"/>
  <c r="D125" i="26"/>
  <c r="J129" i="26"/>
  <c r="I129" i="26"/>
  <c r="I124" i="26" s="1"/>
  <c r="H129" i="26"/>
  <c r="H124" i="26" s="1"/>
  <c r="G129" i="26"/>
  <c r="G124" i="26" s="1"/>
  <c r="F129" i="26"/>
  <c r="D129" i="26"/>
  <c r="D124" i="26" s="1"/>
  <c r="K61" i="26"/>
  <c r="J63" i="26"/>
  <c r="E63" i="26" s="1"/>
  <c r="C63" i="26" s="1"/>
  <c r="J140" i="26"/>
  <c r="E140" i="26" s="1"/>
  <c r="E139" i="26"/>
  <c r="E138" i="26"/>
  <c r="E137" i="26"/>
  <c r="E136" i="26" s="1"/>
  <c r="O136" i="26"/>
  <c r="N136" i="26"/>
  <c r="M136" i="26"/>
  <c r="K136" i="26"/>
  <c r="J136" i="26"/>
  <c r="E133" i="26"/>
  <c r="C133" i="26" s="1"/>
  <c r="J132" i="26"/>
  <c r="E132" i="26" s="1"/>
  <c r="C132" i="26" s="1"/>
  <c r="J131" i="26"/>
  <c r="E131" i="26" s="1"/>
  <c r="J130" i="26"/>
  <c r="E130" i="26" s="1"/>
  <c r="J127" i="26"/>
  <c r="E127" i="26" s="1"/>
  <c r="C127" i="26" s="1"/>
  <c r="K122" i="26"/>
  <c r="J122" i="26" s="1"/>
  <c r="E122" i="26" s="1"/>
  <c r="C122" i="26" s="1"/>
  <c r="E117" i="26"/>
  <c r="C117" i="26" s="1"/>
  <c r="J116" i="26"/>
  <c r="E116" i="26" s="1"/>
  <c r="C116" i="26" s="1"/>
  <c r="J115" i="26"/>
  <c r="E115" i="26" s="1"/>
  <c r="C115" i="26" s="1"/>
  <c r="J114" i="26"/>
  <c r="E114" i="26" s="1"/>
  <c r="C114" i="26" s="1"/>
  <c r="K113" i="26"/>
  <c r="J113" i="26" s="1"/>
  <c r="E113" i="26" s="1"/>
  <c r="C113" i="26" s="1"/>
  <c r="J112" i="26"/>
  <c r="E112" i="26" s="1"/>
  <c r="C112" i="26" s="1"/>
  <c r="J111" i="26"/>
  <c r="E111" i="26" s="1"/>
  <c r="C111" i="26" s="1"/>
  <c r="J110" i="26"/>
  <c r="E110" i="26" s="1"/>
  <c r="C110" i="26" s="1"/>
  <c r="J108" i="26"/>
  <c r="E108" i="26" s="1"/>
  <c r="C108" i="26" s="1"/>
  <c r="J107" i="26"/>
  <c r="E107" i="26" s="1"/>
  <c r="C107" i="26" s="1"/>
  <c r="K106" i="26"/>
  <c r="J106" i="26" s="1"/>
  <c r="E106" i="26" s="1"/>
  <c r="C106" i="26" s="1"/>
  <c r="K104" i="26"/>
  <c r="J104" i="26" s="1"/>
  <c r="E104" i="26" s="1"/>
  <c r="C104" i="26" s="1"/>
  <c r="J103" i="26"/>
  <c r="E103" i="26" s="1"/>
  <c r="C103" i="26" s="1"/>
  <c r="J102" i="26"/>
  <c r="E102" i="26" s="1"/>
  <c r="C102" i="26" s="1"/>
  <c r="J99" i="26"/>
  <c r="E99" i="26" s="1"/>
  <c r="C99" i="26" s="1"/>
  <c r="J98" i="26"/>
  <c r="E98" i="26" s="1"/>
  <c r="C98" i="26" s="1"/>
  <c r="J97" i="26"/>
  <c r="E97" i="26" s="1"/>
  <c r="C97" i="26" s="1"/>
  <c r="J96" i="26"/>
  <c r="E96" i="26" s="1"/>
  <c r="C96" i="26" s="1"/>
  <c r="J95" i="26"/>
  <c r="E95" i="26" s="1"/>
  <c r="C95" i="26" s="1"/>
  <c r="E94" i="26"/>
  <c r="E93" i="26"/>
  <c r="E92" i="26"/>
  <c r="J91" i="26"/>
  <c r="E91" i="26" s="1"/>
  <c r="C91" i="26" s="1"/>
  <c r="J90" i="26"/>
  <c r="E90" i="26" s="1"/>
  <c r="C90" i="26" s="1"/>
  <c r="J89" i="26"/>
  <c r="E89" i="26" s="1"/>
  <c r="C89" i="26" s="1"/>
  <c r="J88" i="26"/>
  <c r="E88" i="26" s="1"/>
  <c r="C88" i="26" s="1"/>
  <c r="I87" i="26"/>
  <c r="H87" i="26"/>
  <c r="G87" i="26"/>
  <c r="F87" i="26"/>
  <c r="D87" i="26"/>
  <c r="I86" i="26"/>
  <c r="H86" i="26"/>
  <c r="G86" i="26"/>
  <c r="F86" i="26"/>
  <c r="D86" i="26"/>
  <c r="K85" i="26"/>
  <c r="I85" i="26"/>
  <c r="H85" i="26"/>
  <c r="G85" i="26"/>
  <c r="F85" i="26"/>
  <c r="D85" i="26"/>
  <c r="L84" i="26"/>
  <c r="J82" i="26"/>
  <c r="E82" i="26" s="1"/>
  <c r="C82" i="26" s="1"/>
  <c r="J81" i="26"/>
  <c r="E81" i="26" s="1"/>
  <c r="C81" i="26" s="1"/>
  <c r="J80" i="26"/>
  <c r="E80" i="26" s="1"/>
  <c r="C80" i="26" s="1"/>
  <c r="J79" i="26"/>
  <c r="E79" i="26" s="1"/>
  <c r="C79" i="26" s="1"/>
  <c r="K78" i="26"/>
  <c r="J77" i="26"/>
  <c r="E77" i="26" s="1"/>
  <c r="C77" i="26" s="1"/>
  <c r="J76" i="26"/>
  <c r="E76" i="26" s="1"/>
  <c r="C76" i="26" s="1"/>
  <c r="K75" i="26"/>
  <c r="J75" i="26" s="1"/>
  <c r="E75" i="26" s="1"/>
  <c r="C75" i="26" s="1"/>
  <c r="L74" i="26"/>
  <c r="L20" i="26" s="1"/>
  <c r="L17" i="26" s="1"/>
  <c r="I74" i="26"/>
  <c r="I73" i="26" s="1"/>
  <c r="H74" i="26"/>
  <c r="H73" i="26" s="1"/>
  <c r="G74" i="26"/>
  <c r="G73" i="26" s="1"/>
  <c r="F74" i="26"/>
  <c r="D74" i="26"/>
  <c r="D73" i="26" s="1"/>
  <c r="J72" i="26"/>
  <c r="E72" i="26" s="1"/>
  <c r="C72" i="26" s="1"/>
  <c r="J71" i="26"/>
  <c r="E71" i="26" s="1"/>
  <c r="C71" i="26" s="1"/>
  <c r="J70" i="26"/>
  <c r="E70" i="26" s="1"/>
  <c r="C70" i="26" s="1"/>
  <c r="J69" i="26"/>
  <c r="E69" i="26" s="1"/>
  <c r="C69" i="26" s="1"/>
  <c r="J68" i="26"/>
  <c r="E68" i="26" s="1"/>
  <c r="C68" i="26" s="1"/>
  <c r="J67" i="26"/>
  <c r="E67" i="26" s="1"/>
  <c r="C67" i="26" s="1"/>
  <c r="J66" i="26"/>
  <c r="E66" i="26" s="1"/>
  <c r="C66" i="26" s="1"/>
  <c r="J65" i="26"/>
  <c r="E65" i="26" s="1"/>
  <c r="J64" i="26"/>
  <c r="E64" i="26" s="1"/>
  <c r="C64" i="26" s="1"/>
  <c r="I62" i="26"/>
  <c r="H62" i="26"/>
  <c r="G62" i="26"/>
  <c r="F62" i="26"/>
  <c r="D62" i="26"/>
  <c r="K60" i="26"/>
  <c r="J60" i="26" s="1"/>
  <c r="E60" i="26" s="1"/>
  <c r="C60" i="26" s="1"/>
  <c r="I58" i="26"/>
  <c r="H58" i="26"/>
  <c r="G58" i="26"/>
  <c r="F58" i="26"/>
  <c r="J57" i="26"/>
  <c r="E57" i="26" s="1"/>
  <c r="C57" i="26" s="1"/>
  <c r="J56" i="26"/>
  <c r="E56" i="26" s="1"/>
  <c r="C56" i="26" s="1"/>
  <c r="J55" i="26"/>
  <c r="E55" i="26" s="1"/>
  <c r="C55" i="26" s="1"/>
  <c r="J54" i="26"/>
  <c r="E54" i="26" s="1"/>
  <c r="C54" i="26" s="1"/>
  <c r="J53" i="26"/>
  <c r="E53" i="26" s="1"/>
  <c r="C53" i="26" s="1"/>
  <c r="J52" i="26"/>
  <c r="E52" i="26" s="1"/>
  <c r="C52" i="26" s="1"/>
  <c r="J51" i="26"/>
  <c r="E51" i="26" s="1"/>
  <c r="C51" i="26" s="1"/>
  <c r="J50" i="26"/>
  <c r="E50" i="26" s="1"/>
  <c r="C50" i="26" s="1"/>
  <c r="J49" i="26"/>
  <c r="E49" i="26" s="1"/>
  <c r="C49" i="26" s="1"/>
  <c r="J48" i="26"/>
  <c r="E48" i="26" s="1"/>
  <c r="C48" i="26" s="1"/>
  <c r="K46" i="26"/>
  <c r="J46" i="26" s="1"/>
  <c r="E46" i="26" s="1"/>
  <c r="C46" i="26" s="1"/>
  <c r="K45" i="26"/>
  <c r="J45" i="26" s="1"/>
  <c r="E45" i="26" s="1"/>
  <c r="C45" i="26" s="1"/>
  <c r="L43" i="26"/>
  <c r="I43" i="26"/>
  <c r="I42" i="26" s="1"/>
  <c r="H43" i="26"/>
  <c r="H42" i="26" s="1"/>
  <c r="G43" i="26"/>
  <c r="G42" i="26" s="1"/>
  <c r="F43" i="26"/>
  <c r="F42" i="26" s="1"/>
  <c r="D43" i="26"/>
  <c r="D42" i="26" s="1"/>
  <c r="L32" i="26"/>
  <c r="J32" i="26" s="1"/>
  <c r="I32" i="26"/>
  <c r="I31" i="26" s="1"/>
  <c r="H32" i="26"/>
  <c r="H31" i="26" s="1"/>
  <c r="G32" i="26"/>
  <c r="G31" i="26" s="1"/>
  <c r="F32" i="26"/>
  <c r="D32" i="26"/>
  <c r="D31" i="26" s="1"/>
  <c r="J30" i="26"/>
  <c r="E30" i="26" s="1"/>
  <c r="C30" i="26" s="1"/>
  <c r="J29" i="26"/>
  <c r="E29" i="26" s="1"/>
  <c r="C29" i="26" s="1"/>
  <c r="J28" i="26"/>
  <c r="E28" i="26" s="1"/>
  <c r="C28" i="26" s="1"/>
  <c r="J27" i="26"/>
  <c r="E27" i="26" s="1"/>
  <c r="C27" i="26" s="1"/>
  <c r="C23" i="26" s="1"/>
  <c r="J26" i="26"/>
  <c r="E26" i="26" s="1"/>
  <c r="C26" i="26" s="1"/>
  <c r="I25" i="26"/>
  <c r="H25" i="26"/>
  <c r="G25" i="26"/>
  <c r="F25" i="26"/>
  <c r="D25" i="26"/>
  <c r="K23" i="26"/>
  <c r="I23" i="26"/>
  <c r="H23" i="26"/>
  <c r="G23" i="26"/>
  <c r="F23" i="26"/>
  <c r="D23" i="26"/>
  <c r="I17" i="26"/>
  <c r="D17" i="26"/>
  <c r="K25" i="25"/>
  <c r="J25" i="25" s="1"/>
  <c r="E30" i="25"/>
  <c r="C30" i="25" s="1"/>
  <c r="E38" i="25"/>
  <c r="C38" i="25" s="1"/>
  <c r="E40" i="25"/>
  <c r="C40" i="25" s="1"/>
  <c r="J29" i="25"/>
  <c r="E29" i="25" s="1"/>
  <c r="C29" i="25" s="1"/>
  <c r="J30" i="25"/>
  <c r="J31" i="25"/>
  <c r="J33" i="25"/>
  <c r="E33" i="25" s="1"/>
  <c r="C33" i="25" s="1"/>
  <c r="J34" i="25"/>
  <c r="E34" i="25" s="1"/>
  <c r="C34" i="25" s="1"/>
  <c r="J35" i="25"/>
  <c r="E35" i="25" s="1"/>
  <c r="C35" i="25" s="1"/>
  <c r="J36" i="25"/>
  <c r="E36" i="25" s="1"/>
  <c r="C36" i="25" s="1"/>
  <c r="J37" i="25"/>
  <c r="E37" i="25" s="1"/>
  <c r="C37" i="25" s="1"/>
  <c r="J38" i="25"/>
  <c r="J39" i="25"/>
  <c r="E39" i="25" s="1"/>
  <c r="C39" i="25" s="1"/>
  <c r="J40" i="25"/>
  <c r="J41" i="25"/>
  <c r="E41" i="25" s="1"/>
  <c r="C41" i="25" s="1"/>
  <c r="J26" i="25"/>
  <c r="E26" i="25" s="1"/>
  <c r="C26" i="25" s="1"/>
  <c r="K60" i="25"/>
  <c r="K22" i="29" l="1"/>
  <c r="K109" i="29"/>
  <c r="J109" i="29" s="1"/>
  <c r="E109" i="29" s="1"/>
  <c r="C109" i="29" s="1"/>
  <c r="K18" i="29"/>
  <c r="J24" i="29"/>
  <c r="E24" i="29" s="1"/>
  <c r="C24" i="29" s="1"/>
  <c r="I22" i="29"/>
  <c r="I21" i="29" s="1"/>
  <c r="D88" i="29"/>
  <c r="D87" i="29" s="1"/>
  <c r="L20" i="29"/>
  <c r="L17" i="29" s="1"/>
  <c r="K63" i="29"/>
  <c r="J63" i="29" s="1"/>
  <c r="E63" i="29" s="1"/>
  <c r="C63" i="29" s="1"/>
  <c r="C62" i="29" s="1"/>
  <c r="E66" i="29"/>
  <c r="C66" i="29" s="1"/>
  <c r="K78" i="29"/>
  <c r="J78" i="29" s="1"/>
  <c r="E78" i="29" s="1"/>
  <c r="C78" i="29" s="1"/>
  <c r="H22" i="29"/>
  <c r="H21" i="29" s="1"/>
  <c r="E133" i="29"/>
  <c r="C133" i="29" s="1"/>
  <c r="K20" i="29"/>
  <c r="J20" i="29" s="1"/>
  <c r="E20" i="29" s="1"/>
  <c r="C20" i="29" s="1"/>
  <c r="J25" i="29"/>
  <c r="K123" i="29"/>
  <c r="K122" i="29" s="1"/>
  <c r="J122" i="29" s="1"/>
  <c r="H88" i="29"/>
  <c r="H87" i="29" s="1"/>
  <c r="E89" i="29"/>
  <c r="C89" i="29" s="1"/>
  <c r="I88" i="29"/>
  <c r="I87" i="29" s="1"/>
  <c r="G88" i="29"/>
  <c r="G87" i="29" s="1"/>
  <c r="E90" i="29"/>
  <c r="C90" i="29" s="1"/>
  <c r="E91" i="29"/>
  <c r="C91" i="29" s="1"/>
  <c r="J88" i="29"/>
  <c r="G22" i="29"/>
  <c r="G21" i="29" s="1"/>
  <c r="E34" i="29"/>
  <c r="C34" i="29" s="1"/>
  <c r="E33" i="29"/>
  <c r="C33" i="29" s="1"/>
  <c r="E23" i="29"/>
  <c r="C23" i="29" s="1"/>
  <c r="E25" i="29"/>
  <c r="C25" i="29" s="1"/>
  <c r="E47" i="29"/>
  <c r="J46" i="29"/>
  <c r="J45" i="29" s="1"/>
  <c r="J123" i="29"/>
  <c r="E129" i="29"/>
  <c r="K19" i="29"/>
  <c r="J19" i="29" s="1"/>
  <c r="E19" i="29" s="1"/>
  <c r="C19" i="29" s="1"/>
  <c r="K106" i="29"/>
  <c r="F22" i="29"/>
  <c r="F88" i="29"/>
  <c r="D21" i="29"/>
  <c r="K46" i="29"/>
  <c r="K45" i="29" s="1"/>
  <c r="K123" i="28"/>
  <c r="K122" i="28" s="1"/>
  <c r="J122" i="28" s="1"/>
  <c r="G20" i="28"/>
  <c r="G17" i="28" s="1"/>
  <c r="E66" i="28"/>
  <c r="C66" i="28" s="1"/>
  <c r="K19" i="28"/>
  <c r="J19" i="28" s="1"/>
  <c r="E19" i="28" s="1"/>
  <c r="C19" i="28" s="1"/>
  <c r="G22" i="28"/>
  <c r="G21" i="28" s="1"/>
  <c r="K106" i="28"/>
  <c r="K20" i="28"/>
  <c r="J20" i="28" s="1"/>
  <c r="K22" i="28"/>
  <c r="C23" i="28"/>
  <c r="E34" i="28"/>
  <c r="C34" i="28" s="1"/>
  <c r="E47" i="28"/>
  <c r="J46" i="28"/>
  <c r="J45" i="28" s="1"/>
  <c r="E25" i="28"/>
  <c r="C25" i="28" s="1"/>
  <c r="K62" i="28"/>
  <c r="C129" i="28"/>
  <c r="E123" i="28"/>
  <c r="E122" i="28" s="1"/>
  <c r="F21" i="28"/>
  <c r="F33" i="28"/>
  <c r="E33" i="28" s="1"/>
  <c r="C33" i="28" s="1"/>
  <c r="J62" i="28"/>
  <c r="E63" i="28"/>
  <c r="C123" i="28"/>
  <c r="C122" i="28" s="1"/>
  <c r="K78" i="28"/>
  <c r="F88" i="28"/>
  <c r="J123" i="28"/>
  <c r="F20" i="28"/>
  <c r="D22" i="28"/>
  <c r="K46" i="28"/>
  <c r="K45" i="28" s="1"/>
  <c r="K88" i="28"/>
  <c r="K18" i="28"/>
  <c r="F77" i="28"/>
  <c r="J110" i="27"/>
  <c r="E110" i="27" s="1"/>
  <c r="C110" i="27" s="1"/>
  <c r="K22" i="27"/>
  <c r="K21" i="27" s="1"/>
  <c r="L62" i="27"/>
  <c r="G20" i="27"/>
  <c r="G17" i="27" s="1"/>
  <c r="J105" i="27"/>
  <c r="E105" i="27" s="1"/>
  <c r="C105" i="27" s="1"/>
  <c r="K104" i="27"/>
  <c r="J104" i="27" s="1"/>
  <c r="E104" i="27" s="1"/>
  <c r="C104" i="27" s="1"/>
  <c r="E23" i="27"/>
  <c r="C23" i="27" s="1"/>
  <c r="H20" i="27"/>
  <c r="H17" i="27" s="1"/>
  <c r="G22" i="27"/>
  <c r="G21" i="27" s="1"/>
  <c r="K108" i="27"/>
  <c r="J108" i="27" s="1"/>
  <c r="E108" i="27" s="1"/>
  <c r="C108" i="27" s="1"/>
  <c r="K122" i="27"/>
  <c r="K121" i="27" s="1"/>
  <c r="J121" i="27" s="1"/>
  <c r="K20" i="27"/>
  <c r="J20" i="27" s="1"/>
  <c r="J24" i="27"/>
  <c r="E24" i="27" s="1"/>
  <c r="C24" i="27" s="1"/>
  <c r="F22" i="27"/>
  <c r="K19" i="27"/>
  <c r="J19" i="27" s="1"/>
  <c r="E19" i="27" s="1"/>
  <c r="C19" i="27" s="1"/>
  <c r="K18" i="27"/>
  <c r="J122" i="27"/>
  <c r="D87" i="27"/>
  <c r="D86" i="27" s="1"/>
  <c r="E88" i="27"/>
  <c r="C88" i="27" s="1"/>
  <c r="E89" i="27"/>
  <c r="C89" i="27" s="1"/>
  <c r="H87" i="27"/>
  <c r="H86" i="27" s="1"/>
  <c r="E90" i="27"/>
  <c r="C90" i="27" s="1"/>
  <c r="E65" i="27"/>
  <c r="C65" i="27" s="1"/>
  <c r="K45" i="27"/>
  <c r="K44" i="27" s="1"/>
  <c r="E34" i="27"/>
  <c r="C34" i="27" s="1"/>
  <c r="I22" i="27"/>
  <c r="I21" i="27" s="1"/>
  <c r="H33" i="27"/>
  <c r="E33" i="27" s="1"/>
  <c r="C33" i="27" s="1"/>
  <c r="H22" i="27"/>
  <c r="H21" i="27" s="1"/>
  <c r="C46" i="27"/>
  <c r="C45" i="27" s="1"/>
  <c r="C44" i="27" s="1"/>
  <c r="E45" i="27"/>
  <c r="E44" i="27" s="1"/>
  <c r="E122" i="27"/>
  <c r="E121" i="27" s="1"/>
  <c r="C123" i="27"/>
  <c r="C122" i="27" s="1"/>
  <c r="C121" i="27" s="1"/>
  <c r="E25" i="27"/>
  <c r="K77" i="27"/>
  <c r="F87" i="27"/>
  <c r="I87" i="27"/>
  <c r="I86" i="27" s="1"/>
  <c r="F20" i="27"/>
  <c r="D22" i="27"/>
  <c r="G87" i="27"/>
  <c r="G86" i="27" s="1"/>
  <c r="K87" i="27"/>
  <c r="E132" i="27"/>
  <c r="C132" i="27" s="1"/>
  <c r="J45" i="27"/>
  <c r="J44" i="27" s="1"/>
  <c r="K62" i="27"/>
  <c r="F76" i="27"/>
  <c r="K19" i="26"/>
  <c r="J86" i="26"/>
  <c r="K119" i="26"/>
  <c r="K20" i="26"/>
  <c r="J20" i="26" s="1"/>
  <c r="K18" i="26"/>
  <c r="K59" i="26"/>
  <c r="E32" i="26"/>
  <c r="C32" i="26" s="1"/>
  <c r="J61" i="26"/>
  <c r="E61" i="26" s="1"/>
  <c r="C61" i="26" s="1"/>
  <c r="E129" i="26"/>
  <c r="C129" i="26" s="1"/>
  <c r="K118" i="26"/>
  <c r="J118" i="26" s="1"/>
  <c r="F124" i="26"/>
  <c r="I84" i="26"/>
  <c r="I83" i="26" s="1"/>
  <c r="F22" i="26"/>
  <c r="F21" i="26" s="1"/>
  <c r="G20" i="26"/>
  <c r="G17" i="26" s="1"/>
  <c r="F20" i="26"/>
  <c r="F17" i="26" s="1"/>
  <c r="L59" i="26"/>
  <c r="K101" i="26"/>
  <c r="J101" i="26" s="1"/>
  <c r="E101" i="26" s="1"/>
  <c r="C101" i="26" s="1"/>
  <c r="J120" i="26"/>
  <c r="J119" i="26" s="1"/>
  <c r="D84" i="26"/>
  <c r="D83" i="26" s="1"/>
  <c r="K43" i="26"/>
  <c r="K42" i="26" s="1"/>
  <c r="J44" i="26"/>
  <c r="E44" i="26" s="1"/>
  <c r="E43" i="26" s="1"/>
  <c r="E42" i="26" s="1"/>
  <c r="D22" i="26"/>
  <c r="D21" i="26" s="1"/>
  <c r="J23" i="26"/>
  <c r="E87" i="26"/>
  <c r="C87" i="26" s="1"/>
  <c r="H20" i="26"/>
  <c r="H17" i="26" s="1"/>
  <c r="G22" i="26"/>
  <c r="G21" i="26" s="1"/>
  <c r="K22" i="26"/>
  <c r="K21" i="26" s="1"/>
  <c r="H22" i="26"/>
  <c r="H21" i="26" s="1"/>
  <c r="K84" i="26"/>
  <c r="J84" i="26" s="1"/>
  <c r="K105" i="26"/>
  <c r="J105" i="26" s="1"/>
  <c r="E105" i="26" s="1"/>
  <c r="C105" i="26" s="1"/>
  <c r="E23" i="26"/>
  <c r="I22" i="26"/>
  <c r="I21" i="26" s="1"/>
  <c r="J25" i="26"/>
  <c r="E25" i="26" s="1"/>
  <c r="C25" i="26" s="1"/>
  <c r="C22" i="26" s="1"/>
  <c r="C21" i="26" s="1"/>
  <c r="K74" i="26"/>
  <c r="J74" i="26" s="1"/>
  <c r="E74" i="26" s="1"/>
  <c r="C74" i="26" s="1"/>
  <c r="H84" i="26"/>
  <c r="H83" i="26" s="1"/>
  <c r="F84" i="26"/>
  <c r="F83" i="26" s="1"/>
  <c r="F31" i="26"/>
  <c r="E31" i="26" s="1"/>
  <c r="C31" i="26" s="1"/>
  <c r="C65" i="26"/>
  <c r="J19" i="26"/>
  <c r="E19" i="26" s="1"/>
  <c r="C19" i="26" s="1"/>
  <c r="F73" i="26"/>
  <c r="J78" i="26"/>
  <c r="E78" i="26" s="1"/>
  <c r="C78" i="26" s="1"/>
  <c r="J85" i="26"/>
  <c r="E85" i="26" s="1"/>
  <c r="C85" i="26" s="1"/>
  <c r="E86" i="26"/>
  <c r="C86" i="26" s="1"/>
  <c r="G84" i="26"/>
  <c r="G83" i="26" s="1"/>
  <c r="K80" i="25"/>
  <c r="E94" i="25"/>
  <c r="E95" i="25"/>
  <c r="E96" i="25"/>
  <c r="J67" i="25"/>
  <c r="E67" i="25" s="1"/>
  <c r="C67" i="25" s="1"/>
  <c r="J68" i="25"/>
  <c r="E68" i="25" s="1"/>
  <c r="C68" i="25" s="1"/>
  <c r="J69" i="25"/>
  <c r="E69" i="25" s="1"/>
  <c r="C69" i="25" s="1"/>
  <c r="J70" i="25"/>
  <c r="E70" i="25" s="1"/>
  <c r="C70" i="25" s="1"/>
  <c r="J71" i="25"/>
  <c r="E71" i="25" s="1"/>
  <c r="C71" i="25" s="1"/>
  <c r="J72" i="25"/>
  <c r="E72" i="25" s="1"/>
  <c r="C72" i="25" s="1"/>
  <c r="J73" i="25"/>
  <c r="E73" i="25" s="1"/>
  <c r="C73" i="25" s="1"/>
  <c r="J74" i="25"/>
  <c r="E74" i="25" s="1"/>
  <c r="C74" i="25" s="1"/>
  <c r="J79" i="25"/>
  <c r="E79" i="25" s="1"/>
  <c r="C79" i="25" s="1"/>
  <c r="J81" i="25"/>
  <c r="E81" i="25" s="1"/>
  <c r="C81" i="25" s="1"/>
  <c r="J82" i="25"/>
  <c r="E82" i="25" s="1"/>
  <c r="C82" i="25" s="1"/>
  <c r="J83" i="25"/>
  <c r="E83" i="25" s="1"/>
  <c r="C83" i="25" s="1"/>
  <c r="J84" i="25"/>
  <c r="E84" i="25" s="1"/>
  <c r="C84" i="25" s="1"/>
  <c r="K44" i="25"/>
  <c r="J44" i="25" s="1"/>
  <c r="K45" i="25"/>
  <c r="J45" i="25" s="1"/>
  <c r="E45" i="25" s="1"/>
  <c r="C45" i="25" s="1"/>
  <c r="J52" i="25"/>
  <c r="E52" i="25" s="1"/>
  <c r="C52" i="25" s="1"/>
  <c r="I62" i="25"/>
  <c r="H62" i="25"/>
  <c r="G62" i="25"/>
  <c r="F62" i="25"/>
  <c r="D62" i="25"/>
  <c r="K61" i="25"/>
  <c r="J61" i="25" s="1"/>
  <c r="E61" i="25" s="1"/>
  <c r="C61" i="25" s="1"/>
  <c r="J66" i="25"/>
  <c r="E66" i="25" s="1"/>
  <c r="C66" i="25" s="1"/>
  <c r="J65" i="25"/>
  <c r="E65" i="25" s="1"/>
  <c r="C65" i="25" s="1"/>
  <c r="K87" i="25"/>
  <c r="J87" i="25" s="1"/>
  <c r="K88" i="25"/>
  <c r="J88" i="25" s="1"/>
  <c r="K89" i="25"/>
  <c r="J89" i="25" s="1"/>
  <c r="J137" i="25"/>
  <c r="E137" i="25" s="1"/>
  <c r="E136" i="25"/>
  <c r="E135" i="25"/>
  <c r="E134" i="25"/>
  <c r="E133" i="25" s="1"/>
  <c r="O133" i="25"/>
  <c r="N133" i="25"/>
  <c r="M133" i="25"/>
  <c r="K133" i="25"/>
  <c r="J133" i="25"/>
  <c r="E130" i="25"/>
  <c r="C130" i="25" s="1"/>
  <c r="J129" i="25"/>
  <c r="E129" i="25" s="1"/>
  <c r="C129" i="25" s="1"/>
  <c r="J128" i="25"/>
  <c r="E128" i="25" s="1"/>
  <c r="J127" i="25"/>
  <c r="E127" i="25" s="1"/>
  <c r="J126" i="25"/>
  <c r="E126" i="25" s="1"/>
  <c r="C126" i="25" s="1"/>
  <c r="J125" i="25"/>
  <c r="E125" i="25" s="1"/>
  <c r="C125" i="25" s="1"/>
  <c r="K123" i="25"/>
  <c r="J123" i="25" s="1"/>
  <c r="E123" i="25" s="1"/>
  <c r="C123" i="25" s="1"/>
  <c r="K121" i="25"/>
  <c r="I120" i="25"/>
  <c r="H120" i="25"/>
  <c r="G120" i="25"/>
  <c r="F120" i="25"/>
  <c r="D120" i="25"/>
  <c r="E118" i="25"/>
  <c r="C118" i="25" s="1"/>
  <c r="J117" i="25"/>
  <c r="E117" i="25" s="1"/>
  <c r="C117" i="25" s="1"/>
  <c r="J116" i="25"/>
  <c r="E116" i="25" s="1"/>
  <c r="C116" i="25" s="1"/>
  <c r="J115" i="25"/>
  <c r="E115" i="25" s="1"/>
  <c r="C115" i="25" s="1"/>
  <c r="K114" i="25"/>
  <c r="J114" i="25" s="1"/>
  <c r="E114" i="25" s="1"/>
  <c r="C114" i="25" s="1"/>
  <c r="J113" i="25"/>
  <c r="E113" i="25" s="1"/>
  <c r="C113" i="25" s="1"/>
  <c r="J112" i="25"/>
  <c r="E112" i="25" s="1"/>
  <c r="C112" i="25" s="1"/>
  <c r="J111" i="25"/>
  <c r="E111" i="25" s="1"/>
  <c r="C111" i="25" s="1"/>
  <c r="J110" i="25"/>
  <c r="E110" i="25" s="1"/>
  <c r="C110" i="25" s="1"/>
  <c r="J109" i="25"/>
  <c r="E109" i="25" s="1"/>
  <c r="C109" i="25" s="1"/>
  <c r="K108" i="25"/>
  <c r="J108" i="25" s="1"/>
  <c r="E108" i="25" s="1"/>
  <c r="C108" i="25" s="1"/>
  <c r="K106" i="25"/>
  <c r="K103" i="25" s="1"/>
  <c r="J105" i="25"/>
  <c r="E105" i="25" s="1"/>
  <c r="C105" i="25" s="1"/>
  <c r="J104" i="25"/>
  <c r="E104" i="25" s="1"/>
  <c r="C104" i="25" s="1"/>
  <c r="J101" i="25"/>
  <c r="E101" i="25" s="1"/>
  <c r="J100" i="25"/>
  <c r="E100" i="25" s="1"/>
  <c r="C100" i="25" s="1"/>
  <c r="J99" i="25"/>
  <c r="J98" i="25"/>
  <c r="E98" i="25" s="1"/>
  <c r="C98" i="25" s="1"/>
  <c r="J97" i="25"/>
  <c r="E97" i="25" s="1"/>
  <c r="C97" i="25" s="1"/>
  <c r="J93" i="25"/>
  <c r="E93" i="25" s="1"/>
  <c r="C93" i="25" s="1"/>
  <c r="J92" i="25"/>
  <c r="E92" i="25" s="1"/>
  <c r="J91" i="25"/>
  <c r="J90" i="25"/>
  <c r="E90" i="25" s="1"/>
  <c r="I89" i="25"/>
  <c r="H89" i="25"/>
  <c r="G89" i="25"/>
  <c r="F89" i="25"/>
  <c r="D89" i="25"/>
  <c r="I88" i="25"/>
  <c r="H88" i="25"/>
  <c r="G88" i="25"/>
  <c r="F88" i="25"/>
  <c r="D88" i="25"/>
  <c r="I87" i="25"/>
  <c r="H87" i="25"/>
  <c r="G87" i="25"/>
  <c r="F87" i="25"/>
  <c r="D87" i="25"/>
  <c r="L86" i="25"/>
  <c r="J78" i="25"/>
  <c r="E78" i="25" s="1"/>
  <c r="C78" i="25" s="1"/>
  <c r="K77" i="25"/>
  <c r="J77" i="25" s="1"/>
  <c r="E77" i="25" s="1"/>
  <c r="C77" i="25" s="1"/>
  <c r="L76" i="25"/>
  <c r="L59" i="25" s="1"/>
  <c r="I76" i="25"/>
  <c r="I75" i="25" s="1"/>
  <c r="H76" i="25"/>
  <c r="H20" i="25" s="1"/>
  <c r="H17" i="25" s="1"/>
  <c r="G76" i="25"/>
  <c r="G75" i="25" s="1"/>
  <c r="F76" i="25"/>
  <c r="F75" i="25" s="1"/>
  <c r="D76" i="25"/>
  <c r="D75" i="25" s="1"/>
  <c r="H75" i="25"/>
  <c r="J64" i="25"/>
  <c r="E64" i="25" s="1"/>
  <c r="C64" i="25" s="1"/>
  <c r="J60" i="25"/>
  <c r="E60" i="25" s="1"/>
  <c r="C60" i="25" s="1"/>
  <c r="D59" i="25"/>
  <c r="D58" i="25" s="1"/>
  <c r="I58" i="25"/>
  <c r="H58" i="25"/>
  <c r="G58" i="25"/>
  <c r="F58" i="25"/>
  <c r="J57" i="25"/>
  <c r="E57" i="25"/>
  <c r="C57" i="25" s="1"/>
  <c r="J56" i="25"/>
  <c r="E56" i="25" s="1"/>
  <c r="C56" i="25" s="1"/>
  <c r="J55" i="25"/>
  <c r="E55" i="25" s="1"/>
  <c r="C55" i="25" s="1"/>
  <c r="J54" i="25"/>
  <c r="E54" i="25" s="1"/>
  <c r="C54" i="25" s="1"/>
  <c r="J53" i="25"/>
  <c r="E53" i="25" s="1"/>
  <c r="C53" i="25" s="1"/>
  <c r="J51" i="25"/>
  <c r="E51" i="25" s="1"/>
  <c r="C51" i="25" s="1"/>
  <c r="J50" i="25"/>
  <c r="E50" i="25" s="1"/>
  <c r="C50" i="25" s="1"/>
  <c r="J49" i="25"/>
  <c r="E49" i="25" s="1"/>
  <c r="C49" i="25" s="1"/>
  <c r="J48" i="25"/>
  <c r="E48" i="25" s="1"/>
  <c r="C48" i="25" s="1"/>
  <c r="K46" i="25"/>
  <c r="J46" i="25" s="1"/>
  <c r="E46" i="25" s="1"/>
  <c r="C46" i="25" s="1"/>
  <c r="L43" i="25"/>
  <c r="I43" i="25"/>
  <c r="I42" i="25" s="1"/>
  <c r="H43" i="25"/>
  <c r="H42" i="25" s="1"/>
  <c r="G43" i="25"/>
  <c r="F43" i="25"/>
  <c r="F42" i="25" s="1"/>
  <c r="D43" i="25"/>
  <c r="D42" i="25" s="1"/>
  <c r="G42" i="25"/>
  <c r="L32" i="25"/>
  <c r="J32" i="25" s="1"/>
  <c r="I32" i="25"/>
  <c r="I31" i="25" s="1"/>
  <c r="H32" i="25"/>
  <c r="H31" i="25" s="1"/>
  <c r="G32" i="25"/>
  <c r="G31" i="25" s="1"/>
  <c r="F32" i="25"/>
  <c r="D32" i="25"/>
  <c r="D31" i="25" s="1"/>
  <c r="J28" i="25"/>
  <c r="E28" i="25" s="1"/>
  <c r="J27" i="25"/>
  <c r="E27" i="25" s="1"/>
  <c r="C27" i="25" s="1"/>
  <c r="C23" i="25" s="1"/>
  <c r="I25" i="25"/>
  <c r="H25" i="25"/>
  <c r="G25" i="25"/>
  <c r="F25" i="25"/>
  <c r="D25" i="25"/>
  <c r="K23" i="25"/>
  <c r="I23" i="25"/>
  <c r="H23" i="25"/>
  <c r="G23" i="25"/>
  <c r="F23" i="25"/>
  <c r="D23" i="25"/>
  <c r="L20" i="25"/>
  <c r="L17" i="25" s="1"/>
  <c r="I17" i="25"/>
  <c r="D17" i="25"/>
  <c r="K59" i="24"/>
  <c r="J59" i="24" s="1"/>
  <c r="E59" i="24" s="1"/>
  <c r="C59" i="24" s="1"/>
  <c r="J70" i="24"/>
  <c r="E70" i="24" s="1"/>
  <c r="C70" i="24" s="1"/>
  <c r="J65" i="24"/>
  <c r="E65" i="24" s="1"/>
  <c r="C65" i="24" s="1"/>
  <c r="K74" i="24"/>
  <c r="J74" i="24" s="1"/>
  <c r="E74" i="24" s="1"/>
  <c r="C74" i="24" s="1"/>
  <c r="J76" i="24"/>
  <c r="E76" i="24" s="1"/>
  <c r="C76" i="24" s="1"/>
  <c r="J75" i="24"/>
  <c r="E75" i="24" s="1"/>
  <c r="C75" i="24" s="1"/>
  <c r="K73" i="24"/>
  <c r="J73" i="24" s="1"/>
  <c r="E73" i="24" s="1"/>
  <c r="C73" i="24" s="1"/>
  <c r="J77" i="24"/>
  <c r="E77" i="24" s="1"/>
  <c r="C77" i="24" s="1"/>
  <c r="J133" i="24"/>
  <c r="E133" i="24" s="1"/>
  <c r="E132" i="24"/>
  <c r="E131" i="24"/>
  <c r="E130" i="24"/>
  <c r="E129" i="24" s="1"/>
  <c r="O129" i="24"/>
  <c r="N129" i="24"/>
  <c r="M129" i="24"/>
  <c r="K129" i="24"/>
  <c r="J129" i="24"/>
  <c r="E126" i="24"/>
  <c r="C126" i="24" s="1"/>
  <c r="J125" i="24"/>
  <c r="E125" i="24" s="1"/>
  <c r="C125" i="24" s="1"/>
  <c r="J124" i="24"/>
  <c r="E124" i="24"/>
  <c r="J123" i="24"/>
  <c r="E123" i="24" s="1"/>
  <c r="J122" i="24"/>
  <c r="E122" i="24" s="1"/>
  <c r="C122" i="24" s="1"/>
  <c r="J121" i="24"/>
  <c r="E121" i="24" s="1"/>
  <c r="C121" i="24" s="1"/>
  <c r="K119" i="24"/>
  <c r="K115" i="24" s="1"/>
  <c r="J115" i="24" s="1"/>
  <c r="K117" i="24"/>
  <c r="J117" i="24" s="1"/>
  <c r="E117" i="24" s="1"/>
  <c r="I116" i="24"/>
  <c r="H116" i="24"/>
  <c r="G116" i="24"/>
  <c r="F116" i="24"/>
  <c r="D116" i="24"/>
  <c r="E114" i="24"/>
  <c r="C114" i="24" s="1"/>
  <c r="J113" i="24"/>
  <c r="E113" i="24" s="1"/>
  <c r="C113" i="24" s="1"/>
  <c r="J112" i="24"/>
  <c r="E112" i="24" s="1"/>
  <c r="C112" i="24" s="1"/>
  <c r="J111" i="24"/>
  <c r="E111" i="24" s="1"/>
  <c r="C111" i="24" s="1"/>
  <c r="K110" i="24"/>
  <c r="J110" i="24" s="1"/>
  <c r="E110" i="24" s="1"/>
  <c r="C110" i="24" s="1"/>
  <c r="J109" i="24"/>
  <c r="E109" i="24" s="1"/>
  <c r="C109" i="24" s="1"/>
  <c r="J108" i="24"/>
  <c r="E108" i="24" s="1"/>
  <c r="C108" i="24" s="1"/>
  <c r="J107" i="24"/>
  <c r="E107" i="24" s="1"/>
  <c r="C107" i="24" s="1"/>
  <c r="J106" i="24"/>
  <c r="E106" i="24" s="1"/>
  <c r="C106" i="24" s="1"/>
  <c r="J105" i="24"/>
  <c r="E105" i="24"/>
  <c r="C105" i="24" s="1"/>
  <c r="K104" i="24"/>
  <c r="J104" i="24" s="1"/>
  <c r="E104" i="24" s="1"/>
  <c r="C104" i="24" s="1"/>
  <c r="K102" i="24"/>
  <c r="K99" i="24" s="1"/>
  <c r="J101" i="24"/>
  <c r="E101" i="24" s="1"/>
  <c r="C101" i="24" s="1"/>
  <c r="J100" i="24"/>
  <c r="E100" i="24" s="1"/>
  <c r="C100" i="24" s="1"/>
  <c r="J97" i="24"/>
  <c r="E97" i="24" s="1"/>
  <c r="C97" i="24" s="1"/>
  <c r="J96" i="24"/>
  <c r="E96" i="24" s="1"/>
  <c r="C96" i="24" s="1"/>
  <c r="J95" i="24"/>
  <c r="E95" i="24" s="1"/>
  <c r="J94" i="24"/>
  <c r="E94" i="24" s="1"/>
  <c r="C94" i="24" s="1"/>
  <c r="J93" i="24"/>
  <c r="E93" i="24" s="1"/>
  <c r="C93" i="24" s="1"/>
  <c r="J89" i="24"/>
  <c r="E89" i="24" s="1"/>
  <c r="C89" i="24" s="1"/>
  <c r="J88" i="24"/>
  <c r="E88" i="24" s="1"/>
  <c r="C88" i="24" s="1"/>
  <c r="J87" i="24"/>
  <c r="E87" i="24" s="1"/>
  <c r="C87" i="24" s="1"/>
  <c r="J86" i="24"/>
  <c r="E86" i="24" s="1"/>
  <c r="K85" i="24"/>
  <c r="I85" i="24"/>
  <c r="H85" i="24"/>
  <c r="G85" i="24"/>
  <c r="F85" i="24"/>
  <c r="D85" i="24"/>
  <c r="K84" i="24"/>
  <c r="I84" i="24"/>
  <c r="H84" i="24"/>
  <c r="G84" i="24"/>
  <c r="F84" i="24"/>
  <c r="D84" i="24"/>
  <c r="K83" i="24"/>
  <c r="I83" i="24"/>
  <c r="H83" i="24"/>
  <c r="G83" i="24"/>
  <c r="F83" i="24"/>
  <c r="D83" i="24"/>
  <c r="L82" i="24"/>
  <c r="J79" i="24"/>
  <c r="E79" i="24" s="1"/>
  <c r="C79" i="24" s="1"/>
  <c r="J78" i="24"/>
  <c r="E78" i="24" s="1"/>
  <c r="C78" i="24" s="1"/>
  <c r="L72" i="24"/>
  <c r="L57" i="24" s="1"/>
  <c r="I72" i="24"/>
  <c r="I71" i="24" s="1"/>
  <c r="H72" i="24"/>
  <c r="H71" i="24" s="1"/>
  <c r="G72" i="24"/>
  <c r="G71" i="24" s="1"/>
  <c r="F72" i="24"/>
  <c r="F71" i="24" s="1"/>
  <c r="D72" i="24"/>
  <c r="D71" i="24" s="1"/>
  <c r="J69" i="24"/>
  <c r="E69" i="24" s="1"/>
  <c r="C69" i="24" s="1"/>
  <c r="J68" i="24"/>
  <c r="E68" i="24" s="1"/>
  <c r="C68" i="24" s="1"/>
  <c r="J67" i="24"/>
  <c r="E67" i="24" s="1"/>
  <c r="C67" i="24" s="1"/>
  <c r="J66" i="24"/>
  <c r="E66" i="24" s="1"/>
  <c r="C66" i="24" s="1"/>
  <c r="J64" i="24"/>
  <c r="E64" i="24" s="1"/>
  <c r="C64" i="24" s="1"/>
  <c r="K62" i="24"/>
  <c r="J62" i="24" s="1"/>
  <c r="E62" i="24" s="1"/>
  <c r="C62" i="24" s="1"/>
  <c r="K61" i="24"/>
  <c r="J61" i="24" s="1"/>
  <c r="E61" i="24" s="1"/>
  <c r="C61" i="24" s="1"/>
  <c r="J60" i="24"/>
  <c r="E60" i="24" s="1"/>
  <c r="C60" i="24" s="1"/>
  <c r="K58" i="24"/>
  <c r="J58" i="24" s="1"/>
  <c r="E58" i="24" s="1"/>
  <c r="C58" i="24" s="1"/>
  <c r="D57" i="24"/>
  <c r="D56" i="24" s="1"/>
  <c r="I56" i="24"/>
  <c r="H56" i="24"/>
  <c r="G56" i="24"/>
  <c r="F56" i="24"/>
  <c r="J55" i="24"/>
  <c r="E55" i="24" s="1"/>
  <c r="C55" i="24" s="1"/>
  <c r="J54" i="24"/>
  <c r="E54" i="24" s="1"/>
  <c r="C54" i="24" s="1"/>
  <c r="J53" i="24"/>
  <c r="E53" i="24" s="1"/>
  <c r="C53" i="24" s="1"/>
  <c r="J52" i="24"/>
  <c r="E52" i="24" s="1"/>
  <c r="C52" i="24" s="1"/>
  <c r="J51" i="24"/>
  <c r="E51" i="24" s="1"/>
  <c r="C51" i="24" s="1"/>
  <c r="J50" i="24"/>
  <c r="E50" i="24" s="1"/>
  <c r="C50" i="24" s="1"/>
  <c r="J49" i="24"/>
  <c r="E49" i="24" s="1"/>
  <c r="C49" i="24" s="1"/>
  <c r="J48" i="24"/>
  <c r="E48" i="24" s="1"/>
  <c r="C48" i="24" s="1"/>
  <c r="J47" i="24"/>
  <c r="E47" i="24" s="1"/>
  <c r="C47" i="24" s="1"/>
  <c r="K46" i="24"/>
  <c r="J46" i="24" s="1"/>
  <c r="E46" i="24" s="1"/>
  <c r="C46" i="24" s="1"/>
  <c r="K45" i="24"/>
  <c r="J45" i="24" s="1"/>
  <c r="E45" i="24" s="1"/>
  <c r="C45" i="24" s="1"/>
  <c r="K44" i="24"/>
  <c r="K43" i="24"/>
  <c r="J43" i="24" s="1"/>
  <c r="E43" i="24" s="1"/>
  <c r="L42" i="24"/>
  <c r="I42" i="24"/>
  <c r="I41" i="24" s="1"/>
  <c r="H42" i="24"/>
  <c r="H41" i="24" s="1"/>
  <c r="G42" i="24"/>
  <c r="G41" i="24" s="1"/>
  <c r="F42" i="24"/>
  <c r="F41" i="24" s="1"/>
  <c r="D42" i="24"/>
  <c r="D41" i="24" s="1"/>
  <c r="J40" i="24"/>
  <c r="E40" i="24" s="1"/>
  <c r="C40" i="24" s="1"/>
  <c r="J39" i="24"/>
  <c r="E39" i="24"/>
  <c r="C39" i="24" s="1"/>
  <c r="J38" i="24"/>
  <c r="E38" i="24" s="1"/>
  <c r="C38" i="24" s="1"/>
  <c r="J37" i="24"/>
  <c r="E37" i="24" s="1"/>
  <c r="C37" i="24" s="1"/>
  <c r="J36" i="24"/>
  <c r="E36" i="24" s="1"/>
  <c r="C36" i="24" s="1"/>
  <c r="J35" i="24"/>
  <c r="E35" i="24" s="1"/>
  <c r="C35" i="24" s="1"/>
  <c r="J34" i="24"/>
  <c r="E34" i="24" s="1"/>
  <c r="C34" i="24" s="1"/>
  <c r="J33" i="24"/>
  <c r="E33" i="24" s="1"/>
  <c r="C33" i="24" s="1"/>
  <c r="L32" i="24"/>
  <c r="J32" i="24" s="1"/>
  <c r="I32" i="24"/>
  <c r="I31" i="24" s="1"/>
  <c r="H32" i="24"/>
  <c r="G32" i="24"/>
  <c r="F32" i="24"/>
  <c r="F31" i="24" s="1"/>
  <c r="D32" i="24"/>
  <c r="D31" i="24" s="1"/>
  <c r="J31" i="24"/>
  <c r="H31" i="24"/>
  <c r="G31" i="24"/>
  <c r="J30" i="24"/>
  <c r="E30" i="24" s="1"/>
  <c r="C30" i="24" s="1"/>
  <c r="J29" i="24"/>
  <c r="E29" i="24" s="1"/>
  <c r="C29" i="24" s="1"/>
  <c r="J28" i="24"/>
  <c r="E28" i="24" s="1"/>
  <c r="J27" i="24"/>
  <c r="E27" i="24" s="1"/>
  <c r="K25" i="24"/>
  <c r="I25" i="24"/>
  <c r="H25" i="24"/>
  <c r="G25" i="24"/>
  <c r="F25" i="24"/>
  <c r="D25" i="24"/>
  <c r="K23" i="24"/>
  <c r="I23" i="24"/>
  <c r="H23" i="24"/>
  <c r="G23" i="24"/>
  <c r="F23" i="24"/>
  <c r="D23" i="24"/>
  <c r="H20" i="24"/>
  <c r="H17" i="24" s="1"/>
  <c r="I17" i="24"/>
  <c r="D17" i="24"/>
  <c r="K58" i="23"/>
  <c r="J58" i="23" s="1"/>
  <c r="E58" i="23" s="1"/>
  <c r="C58" i="23" s="1"/>
  <c r="J132" i="23"/>
  <c r="E132" i="23" s="1"/>
  <c r="E131" i="23"/>
  <c r="E130" i="23"/>
  <c r="E129" i="23"/>
  <c r="E128" i="23" s="1"/>
  <c r="O128" i="23"/>
  <c r="N128" i="23"/>
  <c r="M128" i="23"/>
  <c r="K128" i="23"/>
  <c r="J128" i="23"/>
  <c r="E125" i="23"/>
  <c r="C125" i="23" s="1"/>
  <c r="J124" i="23"/>
  <c r="E124" i="23" s="1"/>
  <c r="C124" i="23" s="1"/>
  <c r="J123" i="23"/>
  <c r="E123" i="23" s="1"/>
  <c r="J122" i="23"/>
  <c r="E122" i="23" s="1"/>
  <c r="J121" i="23"/>
  <c r="E121" i="23" s="1"/>
  <c r="C121" i="23" s="1"/>
  <c r="J120" i="23"/>
  <c r="E120" i="23" s="1"/>
  <c r="C120" i="23" s="1"/>
  <c r="K118" i="23"/>
  <c r="J118" i="23"/>
  <c r="E118" i="23" s="1"/>
  <c r="C118" i="23" s="1"/>
  <c r="K116" i="23"/>
  <c r="K115" i="23" s="1"/>
  <c r="I115" i="23"/>
  <c r="H115" i="23"/>
  <c r="G115" i="23"/>
  <c r="F115" i="23"/>
  <c r="D115" i="23"/>
  <c r="K114" i="23"/>
  <c r="J114" i="23" s="1"/>
  <c r="E113" i="23"/>
  <c r="C113" i="23" s="1"/>
  <c r="J112" i="23"/>
  <c r="E112" i="23" s="1"/>
  <c r="C112" i="23" s="1"/>
  <c r="J111" i="23"/>
  <c r="E111" i="23" s="1"/>
  <c r="C111" i="23" s="1"/>
  <c r="J110" i="23"/>
  <c r="E110" i="23" s="1"/>
  <c r="C110" i="23" s="1"/>
  <c r="K109" i="23"/>
  <c r="J109" i="23" s="1"/>
  <c r="E109" i="23" s="1"/>
  <c r="C109" i="23" s="1"/>
  <c r="J108" i="23"/>
  <c r="E108" i="23" s="1"/>
  <c r="C108" i="23" s="1"/>
  <c r="J107" i="23"/>
  <c r="E107" i="23" s="1"/>
  <c r="C107" i="23" s="1"/>
  <c r="J106" i="23"/>
  <c r="E106" i="23"/>
  <c r="C106" i="23" s="1"/>
  <c r="J105" i="23"/>
  <c r="E105" i="23" s="1"/>
  <c r="C105" i="23" s="1"/>
  <c r="J104" i="23"/>
  <c r="E104" i="23" s="1"/>
  <c r="C104" i="23" s="1"/>
  <c r="K103" i="23"/>
  <c r="J103" i="23" s="1"/>
  <c r="E103" i="23" s="1"/>
  <c r="C103" i="23" s="1"/>
  <c r="K102" i="23"/>
  <c r="J102" i="23" s="1"/>
  <c r="E102" i="23" s="1"/>
  <c r="C102" i="23" s="1"/>
  <c r="K101" i="23"/>
  <c r="J101" i="23" s="1"/>
  <c r="E101" i="23" s="1"/>
  <c r="C101" i="23" s="1"/>
  <c r="J100" i="23"/>
  <c r="E100" i="23" s="1"/>
  <c r="C100" i="23" s="1"/>
  <c r="J99" i="23"/>
  <c r="E99" i="23"/>
  <c r="C99" i="23" s="1"/>
  <c r="K98" i="23"/>
  <c r="J98" i="23" s="1"/>
  <c r="E98" i="23" s="1"/>
  <c r="C98" i="23" s="1"/>
  <c r="J96" i="23"/>
  <c r="E96" i="23" s="1"/>
  <c r="C96" i="23" s="1"/>
  <c r="J95" i="23"/>
  <c r="E95" i="23"/>
  <c r="C95" i="23" s="1"/>
  <c r="J94" i="23"/>
  <c r="E94" i="23" s="1"/>
  <c r="J93" i="23"/>
  <c r="E93" i="23" s="1"/>
  <c r="C93" i="23" s="1"/>
  <c r="J92" i="23"/>
  <c r="E92" i="23" s="1"/>
  <c r="C92" i="23" s="1"/>
  <c r="J88" i="23"/>
  <c r="E88" i="23" s="1"/>
  <c r="C88" i="23" s="1"/>
  <c r="C84" i="23" s="1"/>
  <c r="J87" i="23"/>
  <c r="E87" i="23" s="1"/>
  <c r="C87" i="23" s="1"/>
  <c r="J86" i="23"/>
  <c r="E86" i="23" s="1"/>
  <c r="C86" i="23" s="1"/>
  <c r="J85" i="23"/>
  <c r="E85" i="23" s="1"/>
  <c r="K84" i="23"/>
  <c r="I84" i="23"/>
  <c r="H84" i="23"/>
  <c r="G84" i="23"/>
  <c r="F84" i="23"/>
  <c r="D84" i="23"/>
  <c r="K83" i="23"/>
  <c r="I83" i="23"/>
  <c r="H83" i="23"/>
  <c r="H81" i="23" s="1"/>
  <c r="H80" i="23" s="1"/>
  <c r="G83" i="23"/>
  <c r="F83" i="23"/>
  <c r="D83" i="23"/>
  <c r="K82" i="23"/>
  <c r="I82" i="23"/>
  <c r="H82" i="23"/>
  <c r="G82" i="23"/>
  <c r="F82" i="23"/>
  <c r="D82" i="23"/>
  <c r="L81" i="23"/>
  <c r="J79" i="23"/>
  <c r="E79" i="23" s="1"/>
  <c r="C79" i="23" s="1"/>
  <c r="J78" i="23"/>
  <c r="E78" i="23" s="1"/>
  <c r="C78" i="23" s="1"/>
  <c r="J77" i="23"/>
  <c r="E77" i="23" s="1"/>
  <c r="C77" i="23" s="1"/>
  <c r="K75" i="23"/>
  <c r="J75" i="23" s="1"/>
  <c r="E75" i="23" s="1"/>
  <c r="C75" i="23" s="1"/>
  <c r="J74" i="23"/>
  <c r="E74" i="23" s="1"/>
  <c r="C74" i="23" s="1"/>
  <c r="J73" i="23"/>
  <c r="E73" i="23" s="1"/>
  <c r="C73" i="23" s="1"/>
  <c r="J72" i="23"/>
  <c r="E72" i="23" s="1"/>
  <c r="C72" i="23" s="1"/>
  <c r="L71" i="23"/>
  <c r="L20" i="23" s="1"/>
  <c r="L17" i="23" s="1"/>
  <c r="K71" i="23"/>
  <c r="I71" i="23"/>
  <c r="I70" i="23" s="1"/>
  <c r="H71" i="23"/>
  <c r="H20" i="23" s="1"/>
  <c r="H17" i="23" s="1"/>
  <c r="G71" i="23"/>
  <c r="G20" i="23" s="1"/>
  <c r="G17" i="23" s="1"/>
  <c r="F71" i="23"/>
  <c r="F70" i="23" s="1"/>
  <c r="D71" i="23"/>
  <c r="D70" i="23" s="1"/>
  <c r="H70" i="23"/>
  <c r="J69" i="23"/>
  <c r="E69" i="23" s="1"/>
  <c r="C69" i="23" s="1"/>
  <c r="J68" i="23"/>
  <c r="E68" i="23" s="1"/>
  <c r="C68" i="23" s="1"/>
  <c r="J67" i="23"/>
  <c r="E67" i="23" s="1"/>
  <c r="C67" i="23" s="1"/>
  <c r="J66" i="23"/>
  <c r="E66" i="23" s="1"/>
  <c r="C66" i="23" s="1"/>
  <c r="J65" i="23"/>
  <c r="E65" i="23" s="1"/>
  <c r="C65" i="23" s="1"/>
  <c r="J64" i="23"/>
  <c r="E64" i="23" s="1"/>
  <c r="C64" i="23" s="1"/>
  <c r="K62" i="23"/>
  <c r="J62" i="23" s="1"/>
  <c r="E62" i="23" s="1"/>
  <c r="C62" i="23" s="1"/>
  <c r="K61" i="23"/>
  <c r="J60" i="23"/>
  <c r="E60" i="23" s="1"/>
  <c r="C60" i="23" s="1"/>
  <c r="K59" i="23"/>
  <c r="J59" i="23" s="1"/>
  <c r="E59" i="23" s="1"/>
  <c r="C59" i="23" s="1"/>
  <c r="L57" i="23"/>
  <c r="D57" i="23"/>
  <c r="D56" i="23" s="1"/>
  <c r="I56" i="23"/>
  <c r="H56" i="23"/>
  <c r="G56" i="23"/>
  <c r="F56" i="23"/>
  <c r="J55" i="23"/>
  <c r="E55" i="23" s="1"/>
  <c r="C55" i="23" s="1"/>
  <c r="J54" i="23"/>
  <c r="E54" i="23" s="1"/>
  <c r="C54" i="23" s="1"/>
  <c r="J53" i="23"/>
  <c r="E53" i="23" s="1"/>
  <c r="C53" i="23" s="1"/>
  <c r="J52" i="23"/>
  <c r="E52" i="23" s="1"/>
  <c r="C52" i="23" s="1"/>
  <c r="J51" i="23"/>
  <c r="E51" i="23" s="1"/>
  <c r="C51" i="23" s="1"/>
  <c r="J50" i="23"/>
  <c r="E50" i="23" s="1"/>
  <c r="C50" i="23" s="1"/>
  <c r="J49" i="23"/>
  <c r="E49" i="23" s="1"/>
  <c r="C49" i="23" s="1"/>
  <c r="J48" i="23"/>
  <c r="E48" i="23" s="1"/>
  <c r="C48" i="23" s="1"/>
  <c r="J47" i="23"/>
  <c r="E47" i="23" s="1"/>
  <c r="C47" i="23" s="1"/>
  <c r="K46" i="23"/>
  <c r="J46" i="23" s="1"/>
  <c r="E46" i="23" s="1"/>
  <c r="C46" i="23" s="1"/>
  <c r="K45" i="23"/>
  <c r="J45" i="23" s="1"/>
  <c r="E45" i="23" s="1"/>
  <c r="C45" i="23" s="1"/>
  <c r="K44" i="23"/>
  <c r="J44" i="23" s="1"/>
  <c r="E44" i="23" s="1"/>
  <c r="C44" i="23" s="1"/>
  <c r="K43" i="23"/>
  <c r="J43" i="23" s="1"/>
  <c r="L42" i="23"/>
  <c r="I42" i="23"/>
  <c r="H42" i="23"/>
  <c r="H41" i="23" s="1"/>
  <c r="G42" i="23"/>
  <c r="F42" i="23"/>
  <c r="F41" i="23" s="1"/>
  <c r="D42" i="23"/>
  <c r="D41" i="23" s="1"/>
  <c r="I41" i="23"/>
  <c r="G41" i="23"/>
  <c r="J40" i="23"/>
  <c r="E40" i="23" s="1"/>
  <c r="C40" i="23" s="1"/>
  <c r="J39" i="23"/>
  <c r="E39" i="23" s="1"/>
  <c r="C39" i="23" s="1"/>
  <c r="J38" i="23"/>
  <c r="E38" i="23" s="1"/>
  <c r="C38" i="23" s="1"/>
  <c r="J37" i="23"/>
  <c r="E37" i="23" s="1"/>
  <c r="C37" i="23" s="1"/>
  <c r="J36" i="23"/>
  <c r="E36" i="23" s="1"/>
  <c r="C36" i="23" s="1"/>
  <c r="J35" i="23"/>
  <c r="E35" i="23" s="1"/>
  <c r="C35" i="23" s="1"/>
  <c r="J34" i="23"/>
  <c r="E34" i="23"/>
  <c r="C34" i="23" s="1"/>
  <c r="J33" i="23"/>
  <c r="E33" i="23" s="1"/>
  <c r="C33" i="23" s="1"/>
  <c r="L32" i="23"/>
  <c r="J32" i="23" s="1"/>
  <c r="I32" i="23"/>
  <c r="I31" i="23" s="1"/>
  <c r="H32" i="23"/>
  <c r="H31" i="23" s="1"/>
  <c r="G32" i="23"/>
  <c r="G31" i="23" s="1"/>
  <c r="F32" i="23"/>
  <c r="F31" i="23" s="1"/>
  <c r="D32" i="23"/>
  <c r="J31" i="23"/>
  <c r="D31" i="23"/>
  <c r="J30" i="23"/>
  <c r="E30" i="23" s="1"/>
  <c r="C30" i="23" s="1"/>
  <c r="J29" i="23"/>
  <c r="E29" i="23" s="1"/>
  <c r="C29" i="23" s="1"/>
  <c r="J28" i="23"/>
  <c r="E28" i="23" s="1"/>
  <c r="J27" i="23"/>
  <c r="E27" i="23" s="1"/>
  <c r="C27" i="23" s="1"/>
  <c r="C23" i="23" s="1"/>
  <c r="K25" i="23"/>
  <c r="I25" i="23"/>
  <c r="H25" i="23"/>
  <c r="G25" i="23"/>
  <c r="G22" i="23" s="1"/>
  <c r="G21" i="23" s="1"/>
  <c r="F25" i="23"/>
  <c r="D25" i="23"/>
  <c r="K23" i="23"/>
  <c r="K22" i="23" s="1"/>
  <c r="K21" i="23" s="1"/>
  <c r="J23" i="23"/>
  <c r="I23" i="23"/>
  <c r="I22" i="23" s="1"/>
  <c r="I21" i="23" s="1"/>
  <c r="H23" i="23"/>
  <c r="G23" i="23"/>
  <c r="F23" i="23"/>
  <c r="D23" i="23"/>
  <c r="D22" i="23" s="1"/>
  <c r="D21" i="23" s="1"/>
  <c r="I17" i="23"/>
  <c r="D17" i="23"/>
  <c r="D25" i="22"/>
  <c r="F25" i="22"/>
  <c r="G25" i="22"/>
  <c r="H25" i="22"/>
  <c r="I25" i="22"/>
  <c r="K25" i="22"/>
  <c r="E36" i="22"/>
  <c r="C36" i="22" s="1"/>
  <c r="E40" i="22"/>
  <c r="C40" i="22" s="1"/>
  <c r="J30" i="22"/>
  <c r="E30" i="22" s="1"/>
  <c r="C30" i="22" s="1"/>
  <c r="J31" i="22"/>
  <c r="J33" i="22"/>
  <c r="E33" i="22" s="1"/>
  <c r="C33" i="22" s="1"/>
  <c r="J34" i="22"/>
  <c r="E34" i="22" s="1"/>
  <c r="C34" i="22" s="1"/>
  <c r="J35" i="22"/>
  <c r="E35" i="22" s="1"/>
  <c r="C35" i="22" s="1"/>
  <c r="J36" i="22"/>
  <c r="J37" i="22"/>
  <c r="E37" i="22" s="1"/>
  <c r="C37" i="22" s="1"/>
  <c r="J38" i="22"/>
  <c r="E38" i="22" s="1"/>
  <c r="C38" i="22" s="1"/>
  <c r="J39" i="22"/>
  <c r="E39" i="22" s="1"/>
  <c r="C39" i="22" s="1"/>
  <c r="J40" i="22"/>
  <c r="K62" i="29" l="1"/>
  <c r="K77" i="29"/>
  <c r="J77" i="29" s="1"/>
  <c r="E77" i="29" s="1"/>
  <c r="C77" i="29" s="1"/>
  <c r="E62" i="29"/>
  <c r="J62" i="29"/>
  <c r="K87" i="29"/>
  <c r="J87" i="29" s="1"/>
  <c r="F21" i="29"/>
  <c r="J18" i="29"/>
  <c r="J22" i="29"/>
  <c r="J21" i="29" s="1"/>
  <c r="K21" i="29"/>
  <c r="K17" i="29" s="1"/>
  <c r="K105" i="29"/>
  <c r="J106" i="29"/>
  <c r="E106" i="29" s="1"/>
  <c r="C106" i="29" s="1"/>
  <c r="C129" i="29"/>
  <c r="C123" i="29" s="1"/>
  <c r="C122" i="29" s="1"/>
  <c r="E123" i="29"/>
  <c r="E122" i="29" s="1"/>
  <c r="E88" i="29"/>
  <c r="C88" i="29" s="1"/>
  <c r="F87" i="29"/>
  <c r="C47" i="29"/>
  <c r="C46" i="29" s="1"/>
  <c r="C45" i="29" s="1"/>
  <c r="E46" i="29"/>
  <c r="E45" i="29" s="1"/>
  <c r="J106" i="28"/>
  <c r="E106" i="28" s="1"/>
  <c r="C106" i="28" s="1"/>
  <c r="K105" i="28"/>
  <c r="J22" i="28"/>
  <c r="K21" i="28"/>
  <c r="D21" i="28"/>
  <c r="J18" i="28"/>
  <c r="K17" i="28"/>
  <c r="J88" i="28"/>
  <c r="K87" i="28"/>
  <c r="J87" i="28" s="1"/>
  <c r="C47" i="28"/>
  <c r="C46" i="28" s="1"/>
  <c r="C45" i="28" s="1"/>
  <c r="E46" i="28"/>
  <c r="E45" i="28" s="1"/>
  <c r="K77" i="28"/>
  <c r="J77" i="28" s="1"/>
  <c r="E77" i="28" s="1"/>
  <c r="C77" i="28" s="1"/>
  <c r="J78" i="28"/>
  <c r="E78" i="28" s="1"/>
  <c r="C78" i="28" s="1"/>
  <c r="E20" i="28"/>
  <c r="C20" i="28" s="1"/>
  <c r="F17" i="28"/>
  <c r="E88" i="28"/>
  <c r="C88" i="28" s="1"/>
  <c r="F87" i="28"/>
  <c r="E87" i="28" s="1"/>
  <c r="C87" i="28" s="1"/>
  <c r="E62" i="28"/>
  <c r="C63" i="28"/>
  <c r="C62" i="28" s="1"/>
  <c r="J22" i="27"/>
  <c r="J21" i="27" s="1"/>
  <c r="K103" i="27"/>
  <c r="J103" i="27" s="1"/>
  <c r="E103" i="27" s="1"/>
  <c r="C103" i="27" s="1"/>
  <c r="D21" i="27"/>
  <c r="F21" i="27"/>
  <c r="E22" i="27"/>
  <c r="C22" i="27" s="1"/>
  <c r="C25" i="27"/>
  <c r="J18" i="27"/>
  <c r="K17" i="27"/>
  <c r="F86" i="27"/>
  <c r="K61" i="27"/>
  <c r="J62" i="27"/>
  <c r="J77" i="27"/>
  <c r="E77" i="27" s="1"/>
  <c r="C77" i="27" s="1"/>
  <c r="K76" i="27"/>
  <c r="J76" i="27" s="1"/>
  <c r="E76" i="27" s="1"/>
  <c r="C76" i="27" s="1"/>
  <c r="J87" i="27"/>
  <c r="E87" i="27" s="1"/>
  <c r="C87" i="27" s="1"/>
  <c r="K86" i="27"/>
  <c r="J86" i="27" s="1"/>
  <c r="F17" i="27"/>
  <c r="E20" i="27"/>
  <c r="C20" i="27" s="1"/>
  <c r="H22" i="23"/>
  <c r="H21" i="23" s="1"/>
  <c r="J116" i="23"/>
  <c r="H22" i="24"/>
  <c r="H21" i="24" s="1"/>
  <c r="D82" i="24"/>
  <c r="D81" i="24" s="1"/>
  <c r="D81" i="23"/>
  <c r="D80" i="23" s="1"/>
  <c r="I81" i="23"/>
  <c r="I80" i="23" s="1"/>
  <c r="D22" i="24"/>
  <c r="D21" i="24" s="1"/>
  <c r="F82" i="24"/>
  <c r="F81" i="24" s="1"/>
  <c r="E120" i="26"/>
  <c r="E119" i="26" s="1"/>
  <c r="K100" i="26"/>
  <c r="J100" i="26" s="1"/>
  <c r="E100" i="26" s="1"/>
  <c r="C100" i="26" s="1"/>
  <c r="E31" i="23"/>
  <c r="C31" i="23" s="1"/>
  <c r="E31" i="24"/>
  <c r="C31" i="24" s="1"/>
  <c r="H82" i="24"/>
  <c r="H81" i="24" s="1"/>
  <c r="K83" i="26"/>
  <c r="J83" i="26" s="1"/>
  <c r="E83" i="26" s="1"/>
  <c r="C83" i="26" s="1"/>
  <c r="K42" i="24"/>
  <c r="K41" i="24" s="1"/>
  <c r="J83" i="24"/>
  <c r="G82" i="24"/>
  <c r="G81" i="24" s="1"/>
  <c r="K103" i="24"/>
  <c r="J103" i="24" s="1"/>
  <c r="E103" i="24" s="1"/>
  <c r="C103" i="24" s="1"/>
  <c r="J82" i="23"/>
  <c r="I22" i="24"/>
  <c r="I21" i="24" s="1"/>
  <c r="F31" i="25"/>
  <c r="E31" i="25" s="1"/>
  <c r="C31" i="25" s="1"/>
  <c r="E32" i="25"/>
  <c r="C32" i="25" s="1"/>
  <c r="K73" i="26"/>
  <c r="J62" i="26" s="1"/>
  <c r="E62" i="26" s="1"/>
  <c r="C62" i="26" s="1"/>
  <c r="J43" i="26"/>
  <c r="J42" i="26" s="1"/>
  <c r="C44" i="26"/>
  <c r="C43" i="26" s="1"/>
  <c r="C42" i="26" s="1"/>
  <c r="E22" i="26"/>
  <c r="E21" i="26" s="1"/>
  <c r="J22" i="26"/>
  <c r="J21" i="26" s="1"/>
  <c r="E20" i="26"/>
  <c r="C20" i="26" s="1"/>
  <c r="J18" i="26"/>
  <c r="K17" i="26"/>
  <c r="K58" i="26"/>
  <c r="J59" i="26"/>
  <c r="E84" i="26"/>
  <c r="C84" i="26" s="1"/>
  <c r="K18" i="25"/>
  <c r="J18" i="25" s="1"/>
  <c r="E18" i="25" s="1"/>
  <c r="J80" i="25"/>
  <c r="E80" i="25" s="1"/>
  <c r="C80" i="25" s="1"/>
  <c r="K20" i="25"/>
  <c r="J20" i="25" s="1"/>
  <c r="G22" i="25"/>
  <c r="G21" i="25" s="1"/>
  <c r="E25" i="25"/>
  <c r="C25" i="25" s="1"/>
  <c r="G20" i="25"/>
  <c r="G17" i="25" s="1"/>
  <c r="K107" i="25"/>
  <c r="J107" i="25" s="1"/>
  <c r="E107" i="25" s="1"/>
  <c r="C107" i="25" s="1"/>
  <c r="E88" i="25"/>
  <c r="C88" i="25" s="1"/>
  <c r="E87" i="25"/>
  <c r="C87" i="25" s="1"/>
  <c r="E89" i="25"/>
  <c r="C89" i="25" s="1"/>
  <c r="I22" i="25"/>
  <c r="I21" i="25" s="1"/>
  <c r="K59" i="25"/>
  <c r="K76" i="25"/>
  <c r="J76" i="25" s="1"/>
  <c r="E76" i="25" s="1"/>
  <c r="C76" i="25" s="1"/>
  <c r="H86" i="25"/>
  <c r="H85" i="25" s="1"/>
  <c r="E91" i="25"/>
  <c r="C91" i="25" s="1"/>
  <c r="K19" i="25"/>
  <c r="J19" i="25" s="1"/>
  <c r="E19" i="25" s="1"/>
  <c r="C19" i="25" s="1"/>
  <c r="G86" i="25"/>
  <c r="G85" i="25" s="1"/>
  <c r="C92" i="25"/>
  <c r="D22" i="25"/>
  <c r="D21" i="25" s="1"/>
  <c r="H22" i="25"/>
  <c r="H21" i="25" s="1"/>
  <c r="K22" i="25"/>
  <c r="K21" i="25" s="1"/>
  <c r="F22" i="25"/>
  <c r="F21" i="25" s="1"/>
  <c r="J23" i="25"/>
  <c r="F20" i="25"/>
  <c r="F17" i="25" s="1"/>
  <c r="D86" i="25"/>
  <c r="D85" i="25" s="1"/>
  <c r="F86" i="25"/>
  <c r="K86" i="25"/>
  <c r="I86" i="25"/>
  <c r="I85" i="25" s="1"/>
  <c r="K120" i="25"/>
  <c r="K119" i="25"/>
  <c r="J119" i="25" s="1"/>
  <c r="J121" i="25"/>
  <c r="C28" i="25"/>
  <c r="E44" i="25"/>
  <c r="J43" i="25"/>
  <c r="J42" i="25" s="1"/>
  <c r="C90" i="25"/>
  <c r="C101" i="25"/>
  <c r="K102" i="25"/>
  <c r="J102" i="25" s="1"/>
  <c r="E102" i="25" s="1"/>
  <c r="C102" i="25" s="1"/>
  <c r="J103" i="25"/>
  <c r="E103" i="25" s="1"/>
  <c r="C103" i="25" s="1"/>
  <c r="K43" i="25"/>
  <c r="K42" i="25" s="1"/>
  <c r="E23" i="25"/>
  <c r="E99" i="25"/>
  <c r="C99" i="25" s="1"/>
  <c r="J106" i="25"/>
  <c r="E106" i="25" s="1"/>
  <c r="C106" i="25" s="1"/>
  <c r="K19" i="24"/>
  <c r="J19" i="24" s="1"/>
  <c r="E19" i="24" s="1"/>
  <c r="C19" i="24" s="1"/>
  <c r="K22" i="24"/>
  <c r="K21" i="24" s="1"/>
  <c r="J44" i="24"/>
  <c r="E44" i="24" s="1"/>
  <c r="C44" i="24" s="1"/>
  <c r="K72" i="24"/>
  <c r="J72" i="24" s="1"/>
  <c r="L20" i="24"/>
  <c r="L17" i="24" s="1"/>
  <c r="F20" i="24"/>
  <c r="K116" i="24"/>
  <c r="J119" i="24"/>
  <c r="K20" i="24"/>
  <c r="I82" i="24"/>
  <c r="I81" i="24" s="1"/>
  <c r="C85" i="24"/>
  <c r="K82" i="24"/>
  <c r="K81" i="24" s="1"/>
  <c r="K57" i="24"/>
  <c r="J57" i="24" s="1"/>
  <c r="J56" i="24" s="1"/>
  <c r="E32" i="24"/>
  <c r="C32" i="24" s="1"/>
  <c r="J25" i="24"/>
  <c r="G22" i="24"/>
  <c r="G21" i="24" s="1"/>
  <c r="F22" i="24"/>
  <c r="F21" i="24" s="1"/>
  <c r="C43" i="24"/>
  <c r="C95" i="24"/>
  <c r="C84" i="24" s="1"/>
  <c r="E84" i="24"/>
  <c r="E25" i="24"/>
  <c r="E23" i="24"/>
  <c r="C27" i="24"/>
  <c r="C23" i="24" s="1"/>
  <c r="E83" i="24"/>
  <c r="C86" i="24"/>
  <c r="C83" i="24" s="1"/>
  <c r="K98" i="24"/>
  <c r="J98" i="24" s="1"/>
  <c r="E98" i="24" s="1"/>
  <c r="C98" i="24" s="1"/>
  <c r="J99" i="24"/>
  <c r="E99" i="24" s="1"/>
  <c r="C99" i="24" s="1"/>
  <c r="C117" i="24"/>
  <c r="K18" i="24"/>
  <c r="G20" i="24"/>
  <c r="G17" i="24" s="1"/>
  <c r="C28" i="24"/>
  <c r="C25" i="24" s="1"/>
  <c r="J84" i="24"/>
  <c r="E85" i="24"/>
  <c r="F17" i="24"/>
  <c r="J23" i="24"/>
  <c r="J102" i="24"/>
  <c r="E102" i="24" s="1"/>
  <c r="C102" i="24" s="1"/>
  <c r="K57" i="23"/>
  <c r="K56" i="23" s="1"/>
  <c r="K81" i="23"/>
  <c r="K80" i="23" s="1"/>
  <c r="K19" i="23"/>
  <c r="J19" i="23" s="1"/>
  <c r="E19" i="23" s="1"/>
  <c r="C19" i="23" s="1"/>
  <c r="K20" i="23"/>
  <c r="J20" i="23" s="1"/>
  <c r="K18" i="23"/>
  <c r="J18" i="23" s="1"/>
  <c r="E18" i="23" s="1"/>
  <c r="F20" i="23"/>
  <c r="F17" i="23" s="1"/>
  <c r="F81" i="23"/>
  <c r="F80" i="23" s="1"/>
  <c r="G81" i="23"/>
  <c r="G80" i="23" s="1"/>
  <c r="J84" i="23"/>
  <c r="J71" i="23"/>
  <c r="J70" i="23" s="1"/>
  <c r="E32" i="23"/>
  <c r="C32" i="23" s="1"/>
  <c r="F22" i="23"/>
  <c r="F21" i="23" s="1"/>
  <c r="E25" i="23"/>
  <c r="C28" i="23"/>
  <c r="C25" i="23" s="1"/>
  <c r="E83" i="23"/>
  <c r="C94" i="23"/>
  <c r="C83" i="23" s="1"/>
  <c r="J42" i="23"/>
  <c r="J41" i="23" s="1"/>
  <c r="E43" i="23"/>
  <c r="E82" i="23"/>
  <c r="C85" i="23"/>
  <c r="C82" i="23" s="1"/>
  <c r="C22" i="23"/>
  <c r="C21" i="23" s="1"/>
  <c r="K97" i="23"/>
  <c r="J97" i="23" s="1"/>
  <c r="E97" i="23" s="1"/>
  <c r="C97" i="23" s="1"/>
  <c r="J25" i="23"/>
  <c r="J22" i="23" s="1"/>
  <c r="J21" i="23" s="1"/>
  <c r="K42" i="23"/>
  <c r="K41" i="23" s="1"/>
  <c r="J61" i="23"/>
  <c r="E61" i="23" s="1"/>
  <c r="C61" i="23" s="1"/>
  <c r="G70" i="23"/>
  <c r="K70" i="23"/>
  <c r="J83" i="23"/>
  <c r="E84" i="23"/>
  <c r="E23" i="23"/>
  <c r="K84" i="22"/>
  <c r="K59" i="22"/>
  <c r="J59" i="22" s="1"/>
  <c r="E59" i="22" s="1"/>
  <c r="C59" i="22" s="1"/>
  <c r="J79" i="22"/>
  <c r="E79" i="22" s="1"/>
  <c r="C79" i="22" s="1"/>
  <c r="K43" i="22"/>
  <c r="J43" i="22" s="1"/>
  <c r="J50" i="22"/>
  <c r="E50" i="22" s="1"/>
  <c r="C50" i="22" s="1"/>
  <c r="K44" i="22"/>
  <c r="K46" i="22"/>
  <c r="J46" i="22" s="1"/>
  <c r="E46" i="22" s="1"/>
  <c r="C46" i="22" s="1"/>
  <c r="D23" i="22"/>
  <c r="F23" i="22"/>
  <c r="G23" i="22"/>
  <c r="H23" i="22"/>
  <c r="I23" i="22"/>
  <c r="K23" i="22"/>
  <c r="J132" i="22"/>
  <c r="E132" i="22"/>
  <c r="E131" i="22"/>
  <c r="E130" i="22"/>
  <c r="E129" i="22"/>
  <c r="E128" i="22" s="1"/>
  <c r="O128" i="22"/>
  <c r="N128" i="22"/>
  <c r="M128" i="22"/>
  <c r="K128" i="22"/>
  <c r="J128" i="22"/>
  <c r="E125" i="22"/>
  <c r="C125" i="22" s="1"/>
  <c r="J124" i="22"/>
  <c r="E124" i="22" s="1"/>
  <c r="C124" i="22" s="1"/>
  <c r="J123" i="22"/>
  <c r="E123" i="22" s="1"/>
  <c r="J122" i="22"/>
  <c r="E122" i="22" s="1"/>
  <c r="J121" i="22"/>
  <c r="E121" i="22" s="1"/>
  <c r="C121" i="22" s="1"/>
  <c r="J120" i="22"/>
  <c r="E120" i="22" s="1"/>
  <c r="C120" i="22" s="1"/>
  <c r="K118" i="22"/>
  <c r="J118" i="22" s="1"/>
  <c r="E118" i="22" s="1"/>
  <c r="C118" i="22" s="1"/>
  <c r="K116" i="22"/>
  <c r="I115" i="22"/>
  <c r="H115" i="22"/>
  <c r="G115" i="22"/>
  <c r="F115" i="22"/>
  <c r="D115" i="22"/>
  <c r="E113" i="22"/>
  <c r="C113" i="22" s="1"/>
  <c r="J112" i="22"/>
  <c r="E112" i="22" s="1"/>
  <c r="C112" i="22" s="1"/>
  <c r="J111" i="22"/>
  <c r="E111" i="22" s="1"/>
  <c r="C111" i="22" s="1"/>
  <c r="J110" i="22"/>
  <c r="E110" i="22" s="1"/>
  <c r="C110" i="22" s="1"/>
  <c r="K109" i="22"/>
  <c r="J109" i="22" s="1"/>
  <c r="E109" i="22" s="1"/>
  <c r="C109" i="22" s="1"/>
  <c r="J108" i="22"/>
  <c r="E108" i="22" s="1"/>
  <c r="C108" i="22" s="1"/>
  <c r="J107" i="22"/>
  <c r="E107" i="22" s="1"/>
  <c r="C107" i="22" s="1"/>
  <c r="J106" i="22"/>
  <c r="E106" i="22" s="1"/>
  <c r="C106" i="22" s="1"/>
  <c r="J105" i="22"/>
  <c r="E105" i="22" s="1"/>
  <c r="C105" i="22" s="1"/>
  <c r="J104" i="22"/>
  <c r="E104" i="22" s="1"/>
  <c r="C104" i="22" s="1"/>
  <c r="K103" i="22"/>
  <c r="J103" i="22" s="1"/>
  <c r="E103" i="22" s="1"/>
  <c r="C103" i="22" s="1"/>
  <c r="K101" i="22"/>
  <c r="K98" i="22" s="1"/>
  <c r="J100" i="22"/>
  <c r="E100" i="22" s="1"/>
  <c r="C100" i="22" s="1"/>
  <c r="J99" i="22"/>
  <c r="E99" i="22" s="1"/>
  <c r="C99" i="22" s="1"/>
  <c r="J96" i="22"/>
  <c r="E96" i="22" s="1"/>
  <c r="C96" i="22" s="1"/>
  <c r="J95" i="22"/>
  <c r="E95" i="22" s="1"/>
  <c r="C95" i="22" s="1"/>
  <c r="J94" i="22"/>
  <c r="E94" i="22" s="1"/>
  <c r="J93" i="22"/>
  <c r="E93" i="22"/>
  <c r="C93" i="22" s="1"/>
  <c r="J92" i="22"/>
  <c r="E92" i="22" s="1"/>
  <c r="C92" i="22" s="1"/>
  <c r="J88" i="22"/>
  <c r="E88" i="22" s="1"/>
  <c r="C88" i="22" s="1"/>
  <c r="J87" i="22"/>
  <c r="E87" i="22" s="1"/>
  <c r="C87" i="22" s="1"/>
  <c r="J86" i="22"/>
  <c r="E86" i="22" s="1"/>
  <c r="C86" i="22" s="1"/>
  <c r="J85" i="22"/>
  <c r="E85" i="22" s="1"/>
  <c r="I84" i="22"/>
  <c r="H84" i="22"/>
  <c r="G84" i="22"/>
  <c r="F84" i="22"/>
  <c r="D84" i="22"/>
  <c r="K83" i="22"/>
  <c r="I83" i="22"/>
  <c r="H83" i="22"/>
  <c r="G83" i="22"/>
  <c r="F83" i="22"/>
  <c r="D83" i="22"/>
  <c r="K82" i="22"/>
  <c r="I82" i="22"/>
  <c r="H82" i="22"/>
  <c r="G82" i="22"/>
  <c r="G81" i="22" s="1"/>
  <c r="F82" i="22"/>
  <c r="F81" i="22" s="1"/>
  <c r="D82" i="22"/>
  <c r="L81" i="22"/>
  <c r="J78" i="22"/>
  <c r="E78" i="22" s="1"/>
  <c r="C78" i="22" s="1"/>
  <c r="J77" i="22"/>
  <c r="E77" i="22" s="1"/>
  <c r="C77" i="22" s="1"/>
  <c r="K75" i="22"/>
  <c r="K71" i="22" s="1"/>
  <c r="J74" i="22"/>
  <c r="E74" i="22" s="1"/>
  <c r="C74" i="22" s="1"/>
  <c r="J73" i="22"/>
  <c r="E73" i="22" s="1"/>
  <c r="C73" i="22" s="1"/>
  <c r="J72" i="22"/>
  <c r="E72" i="22"/>
  <c r="C72" i="22" s="1"/>
  <c r="L71" i="22"/>
  <c r="L57" i="22" s="1"/>
  <c r="I71" i="22"/>
  <c r="I70" i="22" s="1"/>
  <c r="H71" i="22"/>
  <c r="H20" i="22" s="1"/>
  <c r="H17" i="22" s="1"/>
  <c r="G71" i="22"/>
  <c r="G70" i="22" s="1"/>
  <c r="F71" i="22"/>
  <c r="D71" i="22"/>
  <c r="D70" i="22" s="1"/>
  <c r="J69" i="22"/>
  <c r="E69" i="22"/>
  <c r="C69" i="22" s="1"/>
  <c r="J68" i="22"/>
  <c r="E68" i="22" s="1"/>
  <c r="C68" i="22" s="1"/>
  <c r="J67" i="22"/>
  <c r="E67" i="22" s="1"/>
  <c r="C67" i="22" s="1"/>
  <c r="J66" i="22"/>
  <c r="E66" i="22" s="1"/>
  <c r="C66" i="22" s="1"/>
  <c r="J65" i="22"/>
  <c r="E65" i="22" s="1"/>
  <c r="C65" i="22" s="1"/>
  <c r="J64" i="22"/>
  <c r="E64" i="22" s="1"/>
  <c r="C64" i="22" s="1"/>
  <c r="K62" i="22"/>
  <c r="J62" i="22" s="1"/>
  <c r="E62" i="22" s="1"/>
  <c r="C62" i="22" s="1"/>
  <c r="K61" i="22"/>
  <c r="J61" i="22" s="1"/>
  <c r="E61" i="22" s="1"/>
  <c r="C61" i="22" s="1"/>
  <c r="J60" i="22"/>
  <c r="E60" i="22" s="1"/>
  <c r="C60" i="22" s="1"/>
  <c r="J58" i="22"/>
  <c r="E58" i="22" s="1"/>
  <c r="C58" i="22" s="1"/>
  <c r="D57" i="22"/>
  <c r="D56" i="22" s="1"/>
  <c r="I56" i="22"/>
  <c r="H56" i="22"/>
  <c r="G56" i="22"/>
  <c r="F56" i="22"/>
  <c r="J55" i="22"/>
  <c r="E55" i="22" s="1"/>
  <c r="C55" i="22" s="1"/>
  <c r="J54" i="22"/>
  <c r="E54" i="22" s="1"/>
  <c r="C54" i="22" s="1"/>
  <c r="J53" i="22"/>
  <c r="E53" i="22" s="1"/>
  <c r="C53" i="22" s="1"/>
  <c r="J52" i="22"/>
  <c r="E52" i="22" s="1"/>
  <c r="C52" i="22" s="1"/>
  <c r="J51" i="22"/>
  <c r="E51" i="22" s="1"/>
  <c r="C51" i="22" s="1"/>
  <c r="J49" i="22"/>
  <c r="E49" i="22" s="1"/>
  <c r="C49" i="22" s="1"/>
  <c r="J48" i="22"/>
  <c r="E48" i="22" s="1"/>
  <c r="C48" i="22" s="1"/>
  <c r="J47" i="22"/>
  <c r="E47" i="22" s="1"/>
  <c r="C47" i="22" s="1"/>
  <c r="K45" i="22"/>
  <c r="J45" i="22" s="1"/>
  <c r="E45" i="22" s="1"/>
  <c r="C45" i="22" s="1"/>
  <c r="L42" i="22"/>
  <c r="I42" i="22"/>
  <c r="I41" i="22" s="1"/>
  <c r="H42" i="22"/>
  <c r="H41" i="22" s="1"/>
  <c r="G42" i="22"/>
  <c r="G41" i="22" s="1"/>
  <c r="F42" i="22"/>
  <c r="F41" i="22" s="1"/>
  <c r="D42" i="22"/>
  <c r="D41" i="22" s="1"/>
  <c r="L32" i="22"/>
  <c r="J32" i="22" s="1"/>
  <c r="I32" i="22"/>
  <c r="I31" i="22" s="1"/>
  <c r="H32" i="22"/>
  <c r="H31" i="22" s="1"/>
  <c r="G32" i="22"/>
  <c r="G31" i="22" s="1"/>
  <c r="F32" i="22"/>
  <c r="D32" i="22"/>
  <c r="D31" i="22" s="1"/>
  <c r="J29" i="22"/>
  <c r="J28" i="22"/>
  <c r="J27" i="22"/>
  <c r="E27" i="22" s="1"/>
  <c r="C27" i="22" s="1"/>
  <c r="C23" i="22" s="1"/>
  <c r="I17" i="22"/>
  <c r="D17" i="22"/>
  <c r="K25" i="20"/>
  <c r="J39" i="20"/>
  <c r="E39" i="20"/>
  <c r="C39" i="20" s="1"/>
  <c r="D25" i="20"/>
  <c r="F25" i="20"/>
  <c r="G25" i="20"/>
  <c r="H25" i="20"/>
  <c r="I25" i="20"/>
  <c r="J30" i="20"/>
  <c r="J31" i="20"/>
  <c r="J33" i="20"/>
  <c r="E33" i="20" s="1"/>
  <c r="C33" i="20" s="1"/>
  <c r="J34" i="20"/>
  <c r="E34" i="20" s="1"/>
  <c r="C34" i="20" s="1"/>
  <c r="J35" i="20"/>
  <c r="E35" i="20" s="1"/>
  <c r="C35" i="20" s="1"/>
  <c r="J36" i="20"/>
  <c r="E36" i="20" s="1"/>
  <c r="C36" i="20" s="1"/>
  <c r="J37" i="20"/>
  <c r="E37" i="20" s="1"/>
  <c r="C37" i="20" s="1"/>
  <c r="J38" i="20"/>
  <c r="E38" i="20" s="1"/>
  <c r="C38" i="20" s="1"/>
  <c r="K80" i="20"/>
  <c r="K81" i="20"/>
  <c r="J93" i="20"/>
  <c r="E93" i="20" s="1"/>
  <c r="C93" i="20" s="1"/>
  <c r="J91" i="20"/>
  <c r="E91" i="20" s="1"/>
  <c r="C91" i="20" s="1"/>
  <c r="J43" i="20"/>
  <c r="J48" i="20"/>
  <c r="E48" i="20" s="1"/>
  <c r="C48" i="20" s="1"/>
  <c r="K44" i="20"/>
  <c r="K42" i="20"/>
  <c r="J53" i="20"/>
  <c r="E53" i="20" s="1"/>
  <c r="C53" i="20" s="1"/>
  <c r="J17" i="29" l="1"/>
  <c r="E87" i="29"/>
  <c r="C87" i="29" s="1"/>
  <c r="J105" i="29"/>
  <c r="E105" i="29" s="1"/>
  <c r="C105" i="29" s="1"/>
  <c r="K104" i="29"/>
  <c r="J104" i="29" s="1"/>
  <c r="E104" i="29" s="1"/>
  <c r="C104" i="29" s="1"/>
  <c r="E18" i="29"/>
  <c r="E22" i="29"/>
  <c r="J105" i="28"/>
  <c r="E105" i="28" s="1"/>
  <c r="C105" i="28" s="1"/>
  <c r="K104" i="28"/>
  <c r="J104" i="28" s="1"/>
  <c r="E104" i="28" s="1"/>
  <c r="C104" i="28" s="1"/>
  <c r="J21" i="28"/>
  <c r="E22" i="28"/>
  <c r="E18" i="28"/>
  <c r="J17" i="28"/>
  <c r="E21" i="27"/>
  <c r="C21" i="27"/>
  <c r="J61" i="27"/>
  <c r="E62" i="27"/>
  <c r="E86" i="27"/>
  <c r="C86" i="27" s="1"/>
  <c r="E18" i="27"/>
  <c r="J17" i="27"/>
  <c r="J20" i="24"/>
  <c r="J82" i="24"/>
  <c r="J81" i="24" s="1"/>
  <c r="E116" i="23"/>
  <c r="J115" i="23"/>
  <c r="K19" i="22"/>
  <c r="C120" i="26"/>
  <c r="C119" i="26" s="1"/>
  <c r="E118" i="26"/>
  <c r="K75" i="25"/>
  <c r="K62" i="25" s="1"/>
  <c r="F31" i="22"/>
  <c r="E31" i="22" s="1"/>
  <c r="C31" i="22" s="1"/>
  <c r="E32" i="22"/>
  <c r="C32" i="22" s="1"/>
  <c r="E28" i="22"/>
  <c r="J25" i="22"/>
  <c r="K41" i="20"/>
  <c r="G20" i="22"/>
  <c r="G17" i="22" s="1"/>
  <c r="H81" i="22"/>
  <c r="H80" i="22" s="1"/>
  <c r="L20" i="22"/>
  <c r="L17" i="22" s="1"/>
  <c r="D81" i="22"/>
  <c r="D80" i="22" s="1"/>
  <c r="I81" i="22"/>
  <c r="I80" i="22" s="1"/>
  <c r="K114" i="22"/>
  <c r="J114" i="22" s="1"/>
  <c r="E22" i="23"/>
  <c r="E21" i="23" s="1"/>
  <c r="J73" i="26"/>
  <c r="E73" i="26" s="1"/>
  <c r="E18" i="26"/>
  <c r="J17" i="26"/>
  <c r="E59" i="26"/>
  <c r="J58" i="26"/>
  <c r="C22" i="25"/>
  <c r="C21" i="25" s="1"/>
  <c r="F85" i="25"/>
  <c r="K85" i="25"/>
  <c r="J85" i="25" s="1"/>
  <c r="J86" i="25"/>
  <c r="E86" i="25" s="1"/>
  <c r="C86" i="25" s="1"/>
  <c r="J22" i="25"/>
  <c r="J21" i="25" s="1"/>
  <c r="E20" i="25"/>
  <c r="C20" i="25" s="1"/>
  <c r="K17" i="25"/>
  <c r="E121" i="25"/>
  <c r="J120" i="25"/>
  <c r="J17" i="25"/>
  <c r="J59" i="25"/>
  <c r="K58" i="25"/>
  <c r="C44" i="25"/>
  <c r="C43" i="25" s="1"/>
  <c r="C42" i="25" s="1"/>
  <c r="E43" i="25"/>
  <c r="E42" i="25" s="1"/>
  <c r="C18" i="25"/>
  <c r="E22" i="25"/>
  <c r="E21" i="25" s="1"/>
  <c r="J42" i="24"/>
  <c r="J41" i="24" s="1"/>
  <c r="E42" i="24"/>
  <c r="E41" i="24" s="1"/>
  <c r="C42" i="24"/>
  <c r="C41" i="24" s="1"/>
  <c r="K71" i="24"/>
  <c r="E119" i="24"/>
  <c r="J116" i="24"/>
  <c r="C82" i="24"/>
  <c r="C81" i="24" s="1"/>
  <c r="E57" i="24"/>
  <c r="E56" i="24" s="1"/>
  <c r="K56" i="24"/>
  <c r="J22" i="24"/>
  <c r="J21" i="24" s="1"/>
  <c r="K17" i="24"/>
  <c r="J18" i="24"/>
  <c r="E72" i="24"/>
  <c r="J71" i="24"/>
  <c r="E82" i="24"/>
  <c r="E81" i="24" s="1"/>
  <c r="E22" i="24"/>
  <c r="E21" i="24" s="1"/>
  <c r="E20" i="24"/>
  <c r="C20" i="24" s="1"/>
  <c r="C22" i="24"/>
  <c r="C21" i="24" s="1"/>
  <c r="J57" i="23"/>
  <c r="J56" i="23" s="1"/>
  <c r="E20" i="23"/>
  <c r="C20" i="23" s="1"/>
  <c r="J17" i="23"/>
  <c r="K17" i="23"/>
  <c r="E71" i="23"/>
  <c r="C71" i="23" s="1"/>
  <c r="C70" i="23" s="1"/>
  <c r="J81" i="23"/>
  <c r="J80" i="23" s="1"/>
  <c r="C81" i="23"/>
  <c r="C80" i="23" s="1"/>
  <c r="C43" i="23"/>
  <c r="C42" i="23" s="1"/>
  <c r="C41" i="23" s="1"/>
  <c r="E42" i="23"/>
  <c r="E41" i="23" s="1"/>
  <c r="C18" i="23"/>
  <c r="E81" i="23"/>
  <c r="E80" i="23" s="1"/>
  <c r="K20" i="22"/>
  <c r="J75" i="22"/>
  <c r="E75" i="22" s="1"/>
  <c r="C75" i="22" s="1"/>
  <c r="K18" i="22"/>
  <c r="J18" i="22" s="1"/>
  <c r="E18" i="22" s="1"/>
  <c r="K102" i="22"/>
  <c r="J102" i="22" s="1"/>
  <c r="E102" i="22" s="1"/>
  <c r="C102" i="22" s="1"/>
  <c r="K57" i="22"/>
  <c r="G22" i="22"/>
  <c r="G21" i="22" s="1"/>
  <c r="H22" i="22"/>
  <c r="H21" i="22" s="1"/>
  <c r="I22" i="22"/>
  <c r="I21" i="22" s="1"/>
  <c r="D22" i="22"/>
  <c r="D21" i="22" s="1"/>
  <c r="F22" i="22"/>
  <c r="F21" i="22" s="1"/>
  <c r="K115" i="22"/>
  <c r="J116" i="22"/>
  <c r="E116" i="22" s="1"/>
  <c r="C116" i="22" s="1"/>
  <c r="C115" i="22" s="1"/>
  <c r="C114" i="22" s="1"/>
  <c r="G80" i="22"/>
  <c r="F80" i="22"/>
  <c r="J19" i="22"/>
  <c r="E19" i="22" s="1"/>
  <c r="C19" i="22" s="1"/>
  <c r="J82" i="22"/>
  <c r="J44" i="22"/>
  <c r="E44" i="22" s="1"/>
  <c r="C44" i="22" s="1"/>
  <c r="E23" i="22"/>
  <c r="J23" i="22"/>
  <c r="J84" i="22"/>
  <c r="K81" i="22"/>
  <c r="K80" i="22" s="1"/>
  <c r="K22" i="22"/>
  <c r="K21" i="22" s="1"/>
  <c r="J71" i="22"/>
  <c r="J70" i="22" s="1"/>
  <c r="K70" i="22"/>
  <c r="C94" i="22"/>
  <c r="C83" i="22" s="1"/>
  <c r="E83" i="22"/>
  <c r="E43" i="22"/>
  <c r="E82" i="22"/>
  <c r="C85" i="22"/>
  <c r="C82" i="22" s="1"/>
  <c r="K97" i="22"/>
  <c r="J97" i="22" s="1"/>
  <c r="E97" i="22" s="1"/>
  <c r="C97" i="22" s="1"/>
  <c r="J98" i="22"/>
  <c r="E98" i="22" s="1"/>
  <c r="C98" i="22" s="1"/>
  <c r="J57" i="22"/>
  <c r="C84" i="22"/>
  <c r="E71" i="22"/>
  <c r="F20" i="22"/>
  <c r="E29" i="22"/>
  <c r="K42" i="22"/>
  <c r="K41" i="22" s="1"/>
  <c r="K56" i="22"/>
  <c r="H70" i="22"/>
  <c r="J83" i="22"/>
  <c r="E84" i="22"/>
  <c r="F70" i="22"/>
  <c r="J101" i="22"/>
  <c r="E101" i="22" s="1"/>
  <c r="C101" i="22" s="1"/>
  <c r="J123" i="21"/>
  <c r="E123" i="21" s="1"/>
  <c r="E122" i="21"/>
  <c r="E121" i="21"/>
  <c r="E120" i="21"/>
  <c r="E119" i="21" s="1"/>
  <c r="O119" i="21"/>
  <c r="N119" i="21"/>
  <c r="M119" i="21"/>
  <c r="K119" i="21"/>
  <c r="J119" i="21"/>
  <c r="E116" i="21"/>
  <c r="C116" i="21" s="1"/>
  <c r="J115" i="21"/>
  <c r="E115" i="21" s="1"/>
  <c r="C115" i="21" s="1"/>
  <c r="J114" i="21"/>
  <c r="E114" i="21"/>
  <c r="J113" i="21"/>
  <c r="E113" i="21" s="1"/>
  <c r="J112" i="21"/>
  <c r="E112" i="21" s="1"/>
  <c r="C112" i="21" s="1"/>
  <c r="J111" i="21"/>
  <c r="E111" i="21" s="1"/>
  <c r="C111" i="21" s="1"/>
  <c r="K109" i="21"/>
  <c r="J109" i="21" s="1"/>
  <c r="E109" i="21" s="1"/>
  <c r="C109" i="21" s="1"/>
  <c r="K107" i="21"/>
  <c r="J107" i="21" s="1"/>
  <c r="I106" i="21"/>
  <c r="H106" i="21"/>
  <c r="G106" i="21"/>
  <c r="F106" i="21"/>
  <c r="D106" i="21"/>
  <c r="E104" i="21"/>
  <c r="C104" i="21" s="1"/>
  <c r="J103" i="21"/>
  <c r="E103" i="21" s="1"/>
  <c r="C103" i="21" s="1"/>
  <c r="J102" i="21"/>
  <c r="E102" i="21"/>
  <c r="C102" i="21" s="1"/>
  <c r="J101" i="21"/>
  <c r="E101" i="21" s="1"/>
  <c r="C101" i="21" s="1"/>
  <c r="K100" i="21"/>
  <c r="J100" i="21" s="1"/>
  <c r="E100" i="21" s="1"/>
  <c r="C100" i="21" s="1"/>
  <c r="J99" i="21"/>
  <c r="E99" i="21" s="1"/>
  <c r="C99" i="21" s="1"/>
  <c r="J98" i="21"/>
  <c r="E98" i="21" s="1"/>
  <c r="C98" i="21" s="1"/>
  <c r="J97" i="21"/>
  <c r="E97" i="21"/>
  <c r="C97" i="21" s="1"/>
  <c r="J96" i="21"/>
  <c r="E96" i="21" s="1"/>
  <c r="C96" i="21" s="1"/>
  <c r="J95" i="21"/>
  <c r="E95" i="21" s="1"/>
  <c r="C95" i="21" s="1"/>
  <c r="K94" i="21"/>
  <c r="J94" i="21" s="1"/>
  <c r="E94" i="21" s="1"/>
  <c r="C94" i="21" s="1"/>
  <c r="K93" i="21"/>
  <c r="J93" i="21" s="1"/>
  <c r="E93" i="21" s="1"/>
  <c r="C93" i="21" s="1"/>
  <c r="K92" i="21"/>
  <c r="K89" i="21" s="1"/>
  <c r="J91" i="21"/>
  <c r="E91" i="21" s="1"/>
  <c r="C91" i="21" s="1"/>
  <c r="J90" i="21"/>
  <c r="E90" i="21"/>
  <c r="C90" i="21" s="1"/>
  <c r="J87" i="21"/>
  <c r="E87" i="21" s="1"/>
  <c r="C87" i="21" s="1"/>
  <c r="J86" i="21"/>
  <c r="E86" i="21" s="1"/>
  <c r="C86" i="21" s="1"/>
  <c r="J85" i="21"/>
  <c r="E85" i="21" s="1"/>
  <c r="C85" i="21" s="1"/>
  <c r="J81" i="21"/>
  <c r="E81" i="21" s="1"/>
  <c r="J80" i="21"/>
  <c r="E80" i="21"/>
  <c r="C80" i="21" s="1"/>
  <c r="J79" i="21"/>
  <c r="E79" i="21" s="1"/>
  <c r="J78" i="21"/>
  <c r="J75" i="21" s="1"/>
  <c r="K77" i="21"/>
  <c r="I77" i="21"/>
  <c r="H77" i="21"/>
  <c r="G77" i="21"/>
  <c r="F77" i="21"/>
  <c r="D77" i="21"/>
  <c r="K76" i="21"/>
  <c r="I76" i="21"/>
  <c r="H76" i="21"/>
  <c r="G76" i="21"/>
  <c r="F76" i="21"/>
  <c r="F74" i="21" s="1"/>
  <c r="F73" i="21" s="1"/>
  <c r="D76" i="21"/>
  <c r="K75" i="21"/>
  <c r="I75" i="21"/>
  <c r="H75" i="21"/>
  <c r="H74" i="21" s="1"/>
  <c r="H73" i="21" s="1"/>
  <c r="G75" i="21"/>
  <c r="G74" i="21" s="1"/>
  <c r="G73" i="21" s="1"/>
  <c r="F75" i="21"/>
  <c r="D75" i="21"/>
  <c r="L74" i="21"/>
  <c r="K74" i="21"/>
  <c r="K73" i="21" s="1"/>
  <c r="J72" i="21"/>
  <c r="E72" i="21" s="1"/>
  <c r="C72" i="21" s="1"/>
  <c r="J71" i="21"/>
  <c r="E71" i="21" s="1"/>
  <c r="C71" i="21" s="1"/>
  <c r="K69" i="21"/>
  <c r="K65" i="21" s="1"/>
  <c r="J68" i="21"/>
  <c r="E68" i="21" s="1"/>
  <c r="C68" i="21" s="1"/>
  <c r="J67" i="21"/>
  <c r="E67" i="21"/>
  <c r="C67" i="21" s="1"/>
  <c r="J66" i="21"/>
  <c r="E66" i="21" s="1"/>
  <c r="C66" i="21" s="1"/>
  <c r="L65" i="21"/>
  <c r="L20" i="21" s="1"/>
  <c r="L17" i="21" s="1"/>
  <c r="I65" i="21"/>
  <c r="I64" i="21" s="1"/>
  <c r="H65" i="21"/>
  <c r="H64" i="21" s="1"/>
  <c r="G65" i="21"/>
  <c r="G64" i="21" s="1"/>
  <c r="F65" i="21"/>
  <c r="F20" i="21" s="1"/>
  <c r="D65" i="21"/>
  <c r="D64" i="21" s="1"/>
  <c r="J63" i="21"/>
  <c r="E63" i="21" s="1"/>
  <c r="C63" i="21" s="1"/>
  <c r="J62" i="21"/>
  <c r="E62" i="21" s="1"/>
  <c r="C62" i="21" s="1"/>
  <c r="J61" i="21"/>
  <c r="E61" i="21" s="1"/>
  <c r="C61" i="21" s="1"/>
  <c r="J60" i="21"/>
  <c r="E60" i="21" s="1"/>
  <c r="C60" i="21" s="1"/>
  <c r="J59" i="21"/>
  <c r="E59" i="21" s="1"/>
  <c r="C59" i="21" s="1"/>
  <c r="J58" i="21"/>
  <c r="E58" i="21"/>
  <c r="C58" i="21" s="1"/>
  <c r="K56" i="21"/>
  <c r="J56" i="21" s="1"/>
  <c r="E56" i="21" s="1"/>
  <c r="C56" i="21" s="1"/>
  <c r="K55" i="21"/>
  <c r="J55" i="21" s="1"/>
  <c r="E55" i="21" s="1"/>
  <c r="C55" i="21" s="1"/>
  <c r="K54" i="21"/>
  <c r="J54" i="21" s="1"/>
  <c r="E54" i="21" s="1"/>
  <c r="C54" i="21" s="1"/>
  <c r="J53" i="21"/>
  <c r="E53" i="21" s="1"/>
  <c r="C53" i="21" s="1"/>
  <c r="J52" i="21"/>
  <c r="E52" i="21" s="1"/>
  <c r="C52" i="21" s="1"/>
  <c r="L51" i="21"/>
  <c r="D51" i="21"/>
  <c r="D50" i="21" s="1"/>
  <c r="I50" i="21"/>
  <c r="H50" i="21"/>
  <c r="G50" i="21"/>
  <c r="F50" i="21"/>
  <c r="J49" i="21"/>
  <c r="E49" i="21" s="1"/>
  <c r="C49" i="21" s="1"/>
  <c r="J48" i="21"/>
  <c r="E48" i="21" s="1"/>
  <c r="C48" i="21" s="1"/>
  <c r="J47" i="21"/>
  <c r="E47" i="21" s="1"/>
  <c r="C47" i="21" s="1"/>
  <c r="J46" i="21"/>
  <c r="E46" i="21" s="1"/>
  <c r="C46" i="21" s="1"/>
  <c r="J45" i="21"/>
  <c r="E45" i="21"/>
  <c r="C45" i="21" s="1"/>
  <c r="J44" i="21"/>
  <c r="E44" i="21" s="1"/>
  <c r="C44" i="21" s="1"/>
  <c r="J43" i="21"/>
  <c r="E43" i="21" s="1"/>
  <c r="C43" i="21" s="1"/>
  <c r="K42" i="21"/>
  <c r="J42" i="21" s="1"/>
  <c r="E42" i="21" s="1"/>
  <c r="C42" i="21" s="1"/>
  <c r="K41" i="21"/>
  <c r="J41" i="21" s="1"/>
  <c r="E41" i="21" s="1"/>
  <c r="C41" i="21" s="1"/>
  <c r="K40" i="21"/>
  <c r="J40" i="21" s="1"/>
  <c r="L39" i="21"/>
  <c r="I39" i="21"/>
  <c r="H39" i="21"/>
  <c r="H38" i="21" s="1"/>
  <c r="G39" i="21"/>
  <c r="G38" i="21" s="1"/>
  <c r="F39" i="21"/>
  <c r="F38" i="21" s="1"/>
  <c r="D39" i="21"/>
  <c r="D38" i="21" s="1"/>
  <c r="I38" i="21"/>
  <c r="J37" i="21"/>
  <c r="E37" i="21" s="1"/>
  <c r="C37" i="21" s="1"/>
  <c r="J36" i="21"/>
  <c r="E36" i="21" s="1"/>
  <c r="C36" i="21" s="1"/>
  <c r="J35" i="21"/>
  <c r="E35" i="21" s="1"/>
  <c r="C35" i="21" s="1"/>
  <c r="J34" i="21"/>
  <c r="E34" i="21" s="1"/>
  <c r="C34" i="21" s="1"/>
  <c r="J33" i="21"/>
  <c r="E33" i="21"/>
  <c r="C33" i="21" s="1"/>
  <c r="L32" i="21"/>
  <c r="J32" i="21" s="1"/>
  <c r="I32" i="21"/>
  <c r="I31" i="21" s="1"/>
  <c r="H32" i="21"/>
  <c r="G32" i="21"/>
  <c r="G31" i="21" s="1"/>
  <c r="F32" i="21"/>
  <c r="F31" i="21" s="1"/>
  <c r="D32" i="21"/>
  <c r="D31" i="21" s="1"/>
  <c r="J31" i="21"/>
  <c r="H31" i="21"/>
  <c r="J30" i="21"/>
  <c r="E30" i="21" s="1"/>
  <c r="C30" i="21" s="1"/>
  <c r="J29" i="21"/>
  <c r="E29" i="21" s="1"/>
  <c r="C29" i="21" s="1"/>
  <c r="J28" i="21"/>
  <c r="E28" i="21" s="1"/>
  <c r="J27" i="21"/>
  <c r="E27" i="21" s="1"/>
  <c r="J26" i="21"/>
  <c r="E26" i="21" s="1"/>
  <c r="K25" i="21"/>
  <c r="I25" i="21"/>
  <c r="H25" i="21"/>
  <c r="G25" i="21"/>
  <c r="F25" i="21"/>
  <c r="D25" i="21"/>
  <c r="K23" i="21"/>
  <c r="K22" i="21" s="1"/>
  <c r="I23" i="21"/>
  <c r="H23" i="21"/>
  <c r="G23" i="21"/>
  <c r="F23" i="21"/>
  <c r="D23" i="21"/>
  <c r="I22" i="21"/>
  <c r="I21" i="21" s="1"/>
  <c r="H22" i="21"/>
  <c r="H21" i="21" s="1"/>
  <c r="G22" i="21"/>
  <c r="F22" i="21"/>
  <c r="F21" i="21" s="1"/>
  <c r="D22" i="21"/>
  <c r="D21" i="21" s="1"/>
  <c r="G21" i="21"/>
  <c r="G20" i="21"/>
  <c r="G17" i="21" s="1"/>
  <c r="I17" i="21"/>
  <c r="D17" i="21"/>
  <c r="J129" i="20"/>
  <c r="E129" i="20" s="1"/>
  <c r="E128" i="20"/>
  <c r="E127" i="20"/>
  <c r="E126" i="20"/>
  <c r="E125" i="20" s="1"/>
  <c r="O125" i="20"/>
  <c r="N125" i="20"/>
  <c r="M125" i="20"/>
  <c r="K125" i="20"/>
  <c r="J125" i="20"/>
  <c r="E122" i="20"/>
  <c r="C122" i="20" s="1"/>
  <c r="J121" i="20"/>
  <c r="E121" i="20" s="1"/>
  <c r="C121" i="20" s="1"/>
  <c r="J120" i="20"/>
  <c r="E120" i="20" s="1"/>
  <c r="J119" i="20"/>
  <c r="E119" i="20" s="1"/>
  <c r="J118" i="20"/>
  <c r="E118" i="20" s="1"/>
  <c r="C118" i="20" s="1"/>
  <c r="J117" i="20"/>
  <c r="E117" i="20" s="1"/>
  <c r="C117" i="20" s="1"/>
  <c r="K115" i="20"/>
  <c r="J115" i="20" s="1"/>
  <c r="E115" i="20" s="1"/>
  <c r="C115" i="20" s="1"/>
  <c r="K113" i="20"/>
  <c r="J113" i="20" s="1"/>
  <c r="I112" i="20"/>
  <c r="H112" i="20"/>
  <c r="G112" i="20"/>
  <c r="F112" i="20"/>
  <c r="D112" i="20"/>
  <c r="E110" i="20"/>
  <c r="C110" i="20" s="1"/>
  <c r="J109" i="20"/>
  <c r="E109" i="20" s="1"/>
  <c r="C109" i="20" s="1"/>
  <c r="J108" i="20"/>
  <c r="E108" i="20" s="1"/>
  <c r="C108" i="20" s="1"/>
  <c r="J107" i="20"/>
  <c r="E107" i="20" s="1"/>
  <c r="C107" i="20" s="1"/>
  <c r="K106" i="20"/>
  <c r="J106" i="20" s="1"/>
  <c r="E106" i="20" s="1"/>
  <c r="C106" i="20" s="1"/>
  <c r="J105" i="20"/>
  <c r="E105" i="20" s="1"/>
  <c r="C105" i="20" s="1"/>
  <c r="J104" i="20"/>
  <c r="E104" i="20" s="1"/>
  <c r="C104" i="20" s="1"/>
  <c r="J103" i="20"/>
  <c r="E103" i="20" s="1"/>
  <c r="C103" i="20" s="1"/>
  <c r="J102" i="20"/>
  <c r="E102" i="20" s="1"/>
  <c r="C102" i="20" s="1"/>
  <c r="J101" i="20"/>
  <c r="E101" i="20" s="1"/>
  <c r="C101" i="20" s="1"/>
  <c r="K100" i="20"/>
  <c r="J100" i="20" s="1"/>
  <c r="E100" i="20" s="1"/>
  <c r="C100" i="20" s="1"/>
  <c r="K98" i="20"/>
  <c r="K95" i="20" s="1"/>
  <c r="J97" i="20"/>
  <c r="E97" i="20" s="1"/>
  <c r="C97" i="20" s="1"/>
  <c r="J96" i="20"/>
  <c r="E96" i="20" s="1"/>
  <c r="C96" i="20" s="1"/>
  <c r="J92" i="20"/>
  <c r="E92" i="20" s="1"/>
  <c r="C92" i="20" s="1"/>
  <c r="J90" i="20"/>
  <c r="E90" i="20" s="1"/>
  <c r="C90" i="20" s="1"/>
  <c r="J89" i="20"/>
  <c r="E89" i="20" s="1"/>
  <c r="C89" i="20" s="1"/>
  <c r="J85" i="20"/>
  <c r="E85" i="20" s="1"/>
  <c r="C85" i="20" s="1"/>
  <c r="J84" i="20"/>
  <c r="E84" i="20" s="1"/>
  <c r="C84" i="20" s="1"/>
  <c r="J83" i="20"/>
  <c r="E83" i="20" s="1"/>
  <c r="E80" i="20" s="1"/>
  <c r="J82" i="20"/>
  <c r="J79" i="20" s="1"/>
  <c r="I81" i="20"/>
  <c r="H81" i="20"/>
  <c r="G81" i="20"/>
  <c r="F81" i="20"/>
  <c r="D81" i="20"/>
  <c r="I80" i="20"/>
  <c r="H80" i="20"/>
  <c r="G80" i="20"/>
  <c r="F80" i="20"/>
  <c r="D80" i="20"/>
  <c r="K79" i="20"/>
  <c r="K78" i="20" s="1"/>
  <c r="I79" i="20"/>
  <c r="H79" i="20"/>
  <c r="G79" i="20"/>
  <c r="F79" i="20"/>
  <c r="D79" i="20"/>
  <c r="L78" i="20"/>
  <c r="J76" i="20"/>
  <c r="E76" i="20" s="1"/>
  <c r="C76" i="20" s="1"/>
  <c r="J75" i="20"/>
  <c r="E75" i="20" s="1"/>
  <c r="C75" i="20" s="1"/>
  <c r="K73" i="20"/>
  <c r="K69" i="20" s="1"/>
  <c r="J72" i="20"/>
  <c r="E72" i="20" s="1"/>
  <c r="C72" i="20" s="1"/>
  <c r="J71" i="20"/>
  <c r="E71" i="20" s="1"/>
  <c r="C71" i="20" s="1"/>
  <c r="J70" i="20"/>
  <c r="E70" i="20" s="1"/>
  <c r="C70" i="20" s="1"/>
  <c r="L69" i="20"/>
  <c r="L20" i="20" s="1"/>
  <c r="L17" i="20" s="1"/>
  <c r="I69" i="20"/>
  <c r="I68" i="20" s="1"/>
  <c r="H69" i="20"/>
  <c r="H68" i="20" s="1"/>
  <c r="G69" i="20"/>
  <c r="G68" i="20" s="1"/>
  <c r="F69" i="20"/>
  <c r="F20" i="20" s="1"/>
  <c r="F17" i="20" s="1"/>
  <c r="D69" i="20"/>
  <c r="D68" i="20" s="1"/>
  <c r="J67" i="20"/>
  <c r="E67" i="20" s="1"/>
  <c r="C67" i="20" s="1"/>
  <c r="J66" i="20"/>
  <c r="E66" i="20" s="1"/>
  <c r="C66" i="20" s="1"/>
  <c r="J65" i="20"/>
  <c r="E65" i="20" s="1"/>
  <c r="C65" i="20" s="1"/>
  <c r="J64" i="20"/>
  <c r="E64" i="20" s="1"/>
  <c r="C64" i="20" s="1"/>
  <c r="J63" i="20"/>
  <c r="E63" i="20" s="1"/>
  <c r="C63" i="20" s="1"/>
  <c r="J62" i="20"/>
  <c r="E62" i="20" s="1"/>
  <c r="C62" i="20" s="1"/>
  <c r="K60" i="20"/>
  <c r="J60" i="20" s="1"/>
  <c r="E60" i="20" s="1"/>
  <c r="C60" i="20" s="1"/>
  <c r="K59" i="20"/>
  <c r="J59" i="20" s="1"/>
  <c r="E59" i="20" s="1"/>
  <c r="C59" i="20" s="1"/>
  <c r="K58" i="20"/>
  <c r="J58" i="20" s="1"/>
  <c r="E58" i="20" s="1"/>
  <c r="C58" i="20" s="1"/>
  <c r="J57" i="20"/>
  <c r="E57" i="20" s="1"/>
  <c r="C57" i="20" s="1"/>
  <c r="J56" i="20"/>
  <c r="E56" i="20" s="1"/>
  <c r="C56" i="20" s="1"/>
  <c r="D55" i="20"/>
  <c r="D54" i="20" s="1"/>
  <c r="I54" i="20"/>
  <c r="H54" i="20"/>
  <c r="G54" i="20"/>
  <c r="F54" i="20"/>
  <c r="J52" i="20"/>
  <c r="E52" i="20" s="1"/>
  <c r="C52" i="20" s="1"/>
  <c r="J51" i="20"/>
  <c r="E51" i="20" s="1"/>
  <c r="C51" i="20" s="1"/>
  <c r="J50" i="20"/>
  <c r="E50" i="20" s="1"/>
  <c r="C50" i="20" s="1"/>
  <c r="J49" i="20"/>
  <c r="E49" i="20" s="1"/>
  <c r="C49" i="20" s="1"/>
  <c r="J47" i="20"/>
  <c r="E47" i="20" s="1"/>
  <c r="C47" i="20" s="1"/>
  <c r="J46" i="20"/>
  <c r="E46" i="20" s="1"/>
  <c r="C46" i="20" s="1"/>
  <c r="J45" i="20"/>
  <c r="E45" i="20" s="1"/>
  <c r="C45" i="20" s="1"/>
  <c r="J44" i="20"/>
  <c r="E44" i="20" s="1"/>
  <c r="C44" i="20" s="1"/>
  <c r="J42" i="20"/>
  <c r="L41" i="20"/>
  <c r="I41" i="20"/>
  <c r="I40" i="20" s="1"/>
  <c r="H41" i="20"/>
  <c r="H40" i="20" s="1"/>
  <c r="G41" i="20"/>
  <c r="G40" i="20" s="1"/>
  <c r="F41" i="20"/>
  <c r="F40" i="20" s="1"/>
  <c r="D41" i="20"/>
  <c r="D40" i="20" s="1"/>
  <c r="L32" i="20"/>
  <c r="J32" i="20" s="1"/>
  <c r="I32" i="20"/>
  <c r="I31" i="20" s="1"/>
  <c r="H32" i="20"/>
  <c r="H31" i="20" s="1"/>
  <c r="G32" i="20"/>
  <c r="G31" i="20" s="1"/>
  <c r="F32" i="20"/>
  <c r="D32" i="20"/>
  <c r="D31" i="20" s="1"/>
  <c r="J29" i="20"/>
  <c r="E29" i="20" s="1"/>
  <c r="C29" i="20" s="1"/>
  <c r="J28" i="20"/>
  <c r="J27" i="20"/>
  <c r="E27" i="20" s="1"/>
  <c r="I23" i="20"/>
  <c r="H23" i="20"/>
  <c r="G23" i="20"/>
  <c r="F23" i="20"/>
  <c r="D23" i="20"/>
  <c r="I22" i="20"/>
  <c r="I21" i="20" s="1"/>
  <c r="H22" i="20"/>
  <c r="H21" i="20" s="1"/>
  <c r="G22" i="20"/>
  <c r="G21" i="20" s="1"/>
  <c r="F22" i="20"/>
  <c r="F21" i="20" s="1"/>
  <c r="D22" i="20"/>
  <c r="D21" i="20" s="1"/>
  <c r="H20" i="20"/>
  <c r="H17" i="20" s="1"/>
  <c r="I17" i="20"/>
  <c r="D17" i="20"/>
  <c r="I106" i="19"/>
  <c r="H106" i="19"/>
  <c r="G106" i="19"/>
  <c r="F106" i="19"/>
  <c r="D106" i="19"/>
  <c r="K25" i="19"/>
  <c r="J123" i="19"/>
  <c r="E123" i="19" s="1"/>
  <c r="E122" i="19"/>
  <c r="E121" i="19"/>
  <c r="E120" i="19"/>
  <c r="E119" i="19" s="1"/>
  <c r="O119" i="19"/>
  <c r="N119" i="19"/>
  <c r="M119" i="19"/>
  <c r="K119" i="19"/>
  <c r="J119" i="19"/>
  <c r="E116" i="19"/>
  <c r="C116" i="19" s="1"/>
  <c r="J115" i="19"/>
  <c r="J114" i="19"/>
  <c r="E114" i="19" s="1"/>
  <c r="J113" i="19"/>
  <c r="E113" i="19" s="1"/>
  <c r="J112" i="19"/>
  <c r="E112" i="19" s="1"/>
  <c r="C112" i="19" s="1"/>
  <c r="J111" i="19"/>
  <c r="E111" i="19"/>
  <c r="C111" i="19" s="1"/>
  <c r="K109" i="19"/>
  <c r="J109" i="19" s="1"/>
  <c r="E109" i="19" s="1"/>
  <c r="C109" i="19" s="1"/>
  <c r="K107" i="19"/>
  <c r="J107" i="19" s="1"/>
  <c r="E107" i="19" s="1"/>
  <c r="E104" i="19"/>
  <c r="C104" i="19" s="1"/>
  <c r="J103" i="19"/>
  <c r="E103" i="19" s="1"/>
  <c r="C103" i="19" s="1"/>
  <c r="J102" i="19"/>
  <c r="E102" i="19" s="1"/>
  <c r="C102" i="19" s="1"/>
  <c r="J101" i="19"/>
  <c r="E101" i="19" s="1"/>
  <c r="C101" i="19" s="1"/>
  <c r="K100" i="19"/>
  <c r="J100" i="19" s="1"/>
  <c r="E100" i="19" s="1"/>
  <c r="C100" i="19" s="1"/>
  <c r="J99" i="19"/>
  <c r="E99" i="19" s="1"/>
  <c r="C99" i="19" s="1"/>
  <c r="J98" i="19"/>
  <c r="E98" i="19" s="1"/>
  <c r="C98" i="19" s="1"/>
  <c r="J97" i="19"/>
  <c r="E97" i="19" s="1"/>
  <c r="C97" i="19" s="1"/>
  <c r="J96" i="19"/>
  <c r="E96" i="19" s="1"/>
  <c r="C96" i="19" s="1"/>
  <c r="J95" i="19"/>
  <c r="E95" i="19" s="1"/>
  <c r="C95" i="19" s="1"/>
  <c r="K94" i="19"/>
  <c r="K93" i="19" s="1"/>
  <c r="J93" i="19" s="1"/>
  <c r="E93" i="19" s="1"/>
  <c r="C93" i="19" s="1"/>
  <c r="K92" i="19"/>
  <c r="K89" i="19" s="1"/>
  <c r="J89" i="19" s="1"/>
  <c r="E89" i="19" s="1"/>
  <c r="C89" i="19" s="1"/>
  <c r="J92" i="19"/>
  <c r="E92" i="19" s="1"/>
  <c r="C92" i="19" s="1"/>
  <c r="J91" i="19"/>
  <c r="E91" i="19"/>
  <c r="C91" i="19" s="1"/>
  <c r="J90" i="19"/>
  <c r="E90" i="19" s="1"/>
  <c r="C90" i="19" s="1"/>
  <c r="J87" i="19"/>
  <c r="E87" i="19" s="1"/>
  <c r="C87" i="19" s="1"/>
  <c r="J86" i="19"/>
  <c r="E86" i="19"/>
  <c r="C86" i="19" s="1"/>
  <c r="J85" i="19"/>
  <c r="E85" i="19"/>
  <c r="C85" i="19" s="1"/>
  <c r="J81" i="19"/>
  <c r="E81" i="19" s="1"/>
  <c r="J80" i="19"/>
  <c r="E80" i="19" s="1"/>
  <c r="C80" i="19" s="1"/>
  <c r="J79" i="19"/>
  <c r="E79" i="19" s="1"/>
  <c r="C79" i="19" s="1"/>
  <c r="J78" i="19"/>
  <c r="E78" i="19" s="1"/>
  <c r="K77" i="19"/>
  <c r="I77" i="19"/>
  <c r="H77" i="19"/>
  <c r="G77" i="19"/>
  <c r="F77" i="19"/>
  <c r="D77" i="19"/>
  <c r="K76" i="19"/>
  <c r="J76" i="19"/>
  <c r="I76" i="19"/>
  <c r="H76" i="19"/>
  <c r="G76" i="19"/>
  <c r="F76" i="19"/>
  <c r="D76" i="19"/>
  <c r="K75" i="19"/>
  <c r="I75" i="19"/>
  <c r="H75" i="19"/>
  <c r="H74" i="19" s="1"/>
  <c r="H73" i="19" s="1"/>
  <c r="G75" i="19"/>
  <c r="F75" i="19"/>
  <c r="D75" i="19"/>
  <c r="L74" i="19"/>
  <c r="K74" i="19"/>
  <c r="K73" i="19" s="1"/>
  <c r="D74" i="19"/>
  <c r="D73" i="19" s="1"/>
  <c r="J72" i="19"/>
  <c r="E72" i="19"/>
  <c r="C72" i="19" s="1"/>
  <c r="J71" i="19"/>
  <c r="E71" i="19" s="1"/>
  <c r="C71" i="19" s="1"/>
  <c r="K69" i="19"/>
  <c r="K65" i="19" s="1"/>
  <c r="J68" i="19"/>
  <c r="E68" i="19" s="1"/>
  <c r="C68" i="19" s="1"/>
  <c r="J67" i="19"/>
  <c r="E67" i="19" s="1"/>
  <c r="C67" i="19" s="1"/>
  <c r="J66" i="19"/>
  <c r="E66" i="19"/>
  <c r="C66" i="19" s="1"/>
  <c r="L65" i="19"/>
  <c r="L20" i="19" s="1"/>
  <c r="L17" i="19" s="1"/>
  <c r="I65" i="19"/>
  <c r="I64" i="19" s="1"/>
  <c r="H65" i="19"/>
  <c r="H64" i="19" s="1"/>
  <c r="G65" i="19"/>
  <c r="G64" i="19" s="1"/>
  <c r="F65" i="19"/>
  <c r="F20" i="19" s="1"/>
  <c r="F17" i="19" s="1"/>
  <c r="D65" i="19"/>
  <c r="D64" i="19" s="1"/>
  <c r="J63" i="19"/>
  <c r="E63" i="19" s="1"/>
  <c r="C63" i="19" s="1"/>
  <c r="J62" i="19"/>
  <c r="E62" i="19" s="1"/>
  <c r="C62" i="19" s="1"/>
  <c r="J61" i="19"/>
  <c r="E61" i="19" s="1"/>
  <c r="C61" i="19" s="1"/>
  <c r="J60" i="19"/>
  <c r="E60" i="19" s="1"/>
  <c r="C60" i="19" s="1"/>
  <c r="J59" i="19"/>
  <c r="E59" i="19" s="1"/>
  <c r="C59" i="19" s="1"/>
  <c r="J58" i="19"/>
  <c r="E58" i="19" s="1"/>
  <c r="C58" i="19" s="1"/>
  <c r="K56" i="19"/>
  <c r="J56" i="19" s="1"/>
  <c r="E56" i="19" s="1"/>
  <c r="C56" i="19" s="1"/>
  <c r="K55" i="19"/>
  <c r="J55" i="19" s="1"/>
  <c r="E55" i="19" s="1"/>
  <c r="C55" i="19" s="1"/>
  <c r="K54" i="19"/>
  <c r="J54" i="19" s="1"/>
  <c r="E54" i="19" s="1"/>
  <c r="C54" i="19" s="1"/>
  <c r="J53" i="19"/>
  <c r="E53" i="19"/>
  <c r="C53" i="19" s="1"/>
  <c r="J52" i="19"/>
  <c r="E52" i="19" s="1"/>
  <c r="C52" i="19" s="1"/>
  <c r="D51" i="19"/>
  <c r="D50" i="19" s="1"/>
  <c r="I50" i="19"/>
  <c r="H50" i="19"/>
  <c r="G50" i="19"/>
  <c r="F50" i="19"/>
  <c r="J49" i="19"/>
  <c r="E49" i="19" s="1"/>
  <c r="C49" i="19" s="1"/>
  <c r="J48" i="19"/>
  <c r="E48" i="19" s="1"/>
  <c r="C48" i="19" s="1"/>
  <c r="J47" i="19"/>
  <c r="E47" i="19" s="1"/>
  <c r="C47" i="19" s="1"/>
  <c r="K46" i="19"/>
  <c r="J46" i="19" s="1"/>
  <c r="E46" i="19" s="1"/>
  <c r="C46" i="19" s="1"/>
  <c r="J45" i="19"/>
  <c r="E45" i="19" s="1"/>
  <c r="C45" i="19" s="1"/>
  <c r="J44" i="19"/>
  <c r="E44" i="19" s="1"/>
  <c r="C44" i="19" s="1"/>
  <c r="J43" i="19"/>
  <c r="E43" i="19"/>
  <c r="C43" i="19" s="1"/>
  <c r="K41" i="19"/>
  <c r="J41" i="19" s="1"/>
  <c r="E41" i="19" s="1"/>
  <c r="C41" i="19" s="1"/>
  <c r="K40" i="19"/>
  <c r="J40" i="19" s="1"/>
  <c r="L39" i="19"/>
  <c r="I39" i="19"/>
  <c r="I38" i="19" s="1"/>
  <c r="H39" i="19"/>
  <c r="H38" i="19" s="1"/>
  <c r="G39" i="19"/>
  <c r="G38" i="19" s="1"/>
  <c r="F39" i="19"/>
  <c r="F38" i="19" s="1"/>
  <c r="D39" i="19"/>
  <c r="D38" i="19" s="1"/>
  <c r="J37" i="19"/>
  <c r="E37" i="19" s="1"/>
  <c r="C37" i="19" s="1"/>
  <c r="J36" i="19"/>
  <c r="E36" i="19" s="1"/>
  <c r="C36" i="19" s="1"/>
  <c r="J35" i="19"/>
  <c r="E35" i="19" s="1"/>
  <c r="C35" i="19" s="1"/>
  <c r="J34" i="19"/>
  <c r="E34" i="19" s="1"/>
  <c r="C34" i="19" s="1"/>
  <c r="J33" i="19"/>
  <c r="E33" i="19" s="1"/>
  <c r="C33" i="19" s="1"/>
  <c r="L32" i="19"/>
  <c r="J32" i="19" s="1"/>
  <c r="I32" i="19"/>
  <c r="I31" i="19" s="1"/>
  <c r="H32" i="19"/>
  <c r="H31" i="19" s="1"/>
  <c r="G32" i="19"/>
  <c r="F32" i="19"/>
  <c r="D32" i="19"/>
  <c r="D31" i="19" s="1"/>
  <c r="J31" i="19"/>
  <c r="G31" i="19"/>
  <c r="J30" i="19"/>
  <c r="E30" i="19" s="1"/>
  <c r="C30" i="19" s="1"/>
  <c r="J29" i="19"/>
  <c r="E29" i="19" s="1"/>
  <c r="C29" i="19" s="1"/>
  <c r="J28" i="19"/>
  <c r="E28" i="19"/>
  <c r="E25" i="19" s="1"/>
  <c r="J27" i="19"/>
  <c r="E27" i="19" s="1"/>
  <c r="J26" i="19"/>
  <c r="E26" i="19" s="1"/>
  <c r="I25" i="19"/>
  <c r="H25" i="19"/>
  <c r="G25" i="19"/>
  <c r="F25" i="19"/>
  <c r="D25" i="19"/>
  <c r="K23" i="19"/>
  <c r="I23" i="19"/>
  <c r="H23" i="19"/>
  <c r="G23" i="19"/>
  <c r="F23" i="19"/>
  <c r="D23" i="19"/>
  <c r="K22" i="19"/>
  <c r="J21" i="19" s="1"/>
  <c r="I22" i="19"/>
  <c r="I21" i="19" s="1"/>
  <c r="H22" i="19"/>
  <c r="H21" i="19" s="1"/>
  <c r="G22" i="19"/>
  <c r="G21" i="19" s="1"/>
  <c r="F22" i="19"/>
  <c r="F21" i="19" s="1"/>
  <c r="D22" i="19"/>
  <c r="D21" i="19" s="1"/>
  <c r="H20" i="19"/>
  <c r="H17" i="19" s="1"/>
  <c r="I17" i="19"/>
  <c r="D17" i="19"/>
  <c r="D25" i="18"/>
  <c r="F25" i="18"/>
  <c r="G25" i="18"/>
  <c r="H25" i="18"/>
  <c r="I25" i="18"/>
  <c r="D23" i="18"/>
  <c r="F23" i="18"/>
  <c r="G23" i="18"/>
  <c r="H23" i="18"/>
  <c r="I23" i="18"/>
  <c r="K25" i="18"/>
  <c r="K23" i="18"/>
  <c r="K108" i="18"/>
  <c r="K106" i="18"/>
  <c r="J112" i="18"/>
  <c r="E112" i="18" s="1"/>
  <c r="J113" i="18"/>
  <c r="E113" i="18" s="1"/>
  <c r="J114" i="18"/>
  <c r="E114" i="18" s="1"/>
  <c r="C114" i="18" s="1"/>
  <c r="K92" i="18"/>
  <c r="C103" i="18"/>
  <c r="C102" i="18" s="1"/>
  <c r="C101" i="18" s="1"/>
  <c r="C100" i="18" s="1"/>
  <c r="C99" i="18" s="1"/>
  <c r="C98" i="18" s="1"/>
  <c r="C97" i="18" s="1"/>
  <c r="C96" i="18" s="1"/>
  <c r="C95" i="18" s="1"/>
  <c r="C94" i="18" s="1"/>
  <c r="C93" i="18" s="1"/>
  <c r="C92" i="18" s="1"/>
  <c r="C91" i="18" s="1"/>
  <c r="C90" i="18" s="1"/>
  <c r="C89" i="18" s="1"/>
  <c r="J90" i="18"/>
  <c r="E90" i="18" s="1"/>
  <c r="J91" i="18"/>
  <c r="E91" i="18" s="1"/>
  <c r="J92" i="18"/>
  <c r="E92" i="18" s="1"/>
  <c r="J95" i="18"/>
  <c r="E95" i="18" s="1"/>
  <c r="J96" i="18"/>
  <c r="E96" i="18" s="1"/>
  <c r="J97" i="18"/>
  <c r="E97" i="18" s="1"/>
  <c r="J98" i="18"/>
  <c r="E98" i="18" s="1"/>
  <c r="J99" i="18"/>
  <c r="E99" i="18" s="1"/>
  <c r="J101" i="18"/>
  <c r="E101" i="18" s="1"/>
  <c r="J102" i="18"/>
  <c r="E102" i="18" s="1"/>
  <c r="J103" i="18"/>
  <c r="E103" i="18" s="1"/>
  <c r="D77" i="18"/>
  <c r="F77" i="18"/>
  <c r="G77" i="18"/>
  <c r="H77" i="18"/>
  <c r="I77" i="18"/>
  <c r="D76" i="18"/>
  <c r="D74" i="18" s="1"/>
  <c r="D73" i="18" s="1"/>
  <c r="F76" i="18"/>
  <c r="G76" i="18"/>
  <c r="H76" i="18"/>
  <c r="I76" i="18"/>
  <c r="D75" i="18"/>
  <c r="F75" i="18"/>
  <c r="G75" i="18"/>
  <c r="H75" i="18"/>
  <c r="I75" i="18"/>
  <c r="K77" i="18"/>
  <c r="K76" i="18"/>
  <c r="K75" i="18"/>
  <c r="D22" i="18"/>
  <c r="D21" i="18" s="1"/>
  <c r="F22" i="18"/>
  <c r="G22" i="18"/>
  <c r="G21" i="18" s="1"/>
  <c r="H22" i="18"/>
  <c r="H21" i="18" s="1"/>
  <c r="I22" i="18"/>
  <c r="I21" i="18" s="1"/>
  <c r="K22" i="18"/>
  <c r="J29" i="18"/>
  <c r="E29" i="18" s="1"/>
  <c r="C29" i="18" s="1"/>
  <c r="J30" i="18"/>
  <c r="E30" i="18" s="1"/>
  <c r="C30" i="18" s="1"/>
  <c r="J31" i="18"/>
  <c r="J33" i="18"/>
  <c r="E33" i="18" s="1"/>
  <c r="C33" i="18" s="1"/>
  <c r="J34" i="18"/>
  <c r="E34" i="18" s="1"/>
  <c r="C34" i="18" s="1"/>
  <c r="J35" i="18"/>
  <c r="E35" i="18" s="1"/>
  <c r="C35" i="18" s="1"/>
  <c r="J36" i="18"/>
  <c r="E36" i="18" s="1"/>
  <c r="C36" i="18" s="1"/>
  <c r="J37" i="18"/>
  <c r="E37" i="18" s="1"/>
  <c r="C37" i="18" s="1"/>
  <c r="I64" i="18"/>
  <c r="J66" i="18"/>
  <c r="E66" i="18" s="1"/>
  <c r="C66" i="18" s="1"/>
  <c r="J67" i="18"/>
  <c r="E67" i="18" s="1"/>
  <c r="C67" i="18" s="1"/>
  <c r="J68" i="18"/>
  <c r="E68" i="18" s="1"/>
  <c r="C68" i="18" s="1"/>
  <c r="K69" i="18"/>
  <c r="J69" i="18" s="1"/>
  <c r="E69" i="18" s="1"/>
  <c r="C69" i="18" s="1"/>
  <c r="J72" i="18"/>
  <c r="E72" i="18" s="1"/>
  <c r="C72" i="18" s="1"/>
  <c r="D39" i="18"/>
  <c r="D38" i="18" s="1"/>
  <c r="F39" i="18"/>
  <c r="G39" i="18"/>
  <c r="G38" i="18" s="1"/>
  <c r="H39" i="18"/>
  <c r="H38" i="18" s="1"/>
  <c r="I39" i="18"/>
  <c r="K40" i="18"/>
  <c r="J40" i="18" s="1"/>
  <c r="E40" i="18" s="1"/>
  <c r="C40" i="18" s="1"/>
  <c r="K41" i="18"/>
  <c r="J41" i="18" s="1"/>
  <c r="E41" i="18" s="1"/>
  <c r="C41" i="18" s="1"/>
  <c r="J43" i="18"/>
  <c r="E43" i="18" s="1"/>
  <c r="C43" i="18" s="1"/>
  <c r="K54" i="18"/>
  <c r="J54" i="18" s="1"/>
  <c r="E54" i="18" s="1"/>
  <c r="C54" i="18" s="1"/>
  <c r="J59" i="18"/>
  <c r="E59" i="18" s="1"/>
  <c r="C59" i="18" s="1"/>
  <c r="K55" i="18"/>
  <c r="J55" i="18" s="1"/>
  <c r="E55" i="18" s="1"/>
  <c r="C55" i="18" s="1"/>
  <c r="J60" i="18"/>
  <c r="E60" i="18" s="1"/>
  <c r="C60" i="18" s="1"/>
  <c r="J63" i="18"/>
  <c r="E63" i="18" s="1"/>
  <c r="C63" i="18" s="1"/>
  <c r="J62" i="18"/>
  <c r="E62" i="18" s="1"/>
  <c r="C62" i="18" s="1"/>
  <c r="K46" i="18"/>
  <c r="J46" i="18" s="1"/>
  <c r="E46" i="18" s="1"/>
  <c r="C46" i="18" s="1"/>
  <c r="J122" i="18"/>
  <c r="E122" i="18" s="1"/>
  <c r="E121" i="18"/>
  <c r="E120" i="18"/>
  <c r="E119" i="18"/>
  <c r="E118" i="18" s="1"/>
  <c r="O118" i="18"/>
  <c r="N118" i="18"/>
  <c r="M118" i="18"/>
  <c r="K118" i="18"/>
  <c r="J118" i="18"/>
  <c r="E115" i="18"/>
  <c r="C115" i="18" s="1"/>
  <c r="J111" i="18"/>
  <c r="E111" i="18" s="1"/>
  <c r="C111" i="18" s="1"/>
  <c r="J110" i="18"/>
  <c r="E110" i="18" s="1"/>
  <c r="C110" i="18" s="1"/>
  <c r="K109" i="18"/>
  <c r="I109" i="18"/>
  <c r="H109" i="18"/>
  <c r="G109" i="18"/>
  <c r="F109" i="18"/>
  <c r="D109" i="18"/>
  <c r="E104" i="18"/>
  <c r="K100" i="18"/>
  <c r="J100" i="18" s="1"/>
  <c r="E100" i="18" s="1"/>
  <c r="K94" i="18"/>
  <c r="J94" i="18" s="1"/>
  <c r="E94" i="18" s="1"/>
  <c r="K89" i="18"/>
  <c r="J89" i="18" s="1"/>
  <c r="E89" i="18" s="1"/>
  <c r="J87" i="18"/>
  <c r="E87" i="18" s="1"/>
  <c r="C87" i="18" s="1"/>
  <c r="C77" i="18" s="1"/>
  <c r="J86" i="18"/>
  <c r="E86" i="18" s="1"/>
  <c r="C86" i="18" s="1"/>
  <c r="J85" i="18"/>
  <c r="E85" i="18" s="1"/>
  <c r="C85" i="18" s="1"/>
  <c r="J81" i="18"/>
  <c r="E81" i="18" s="1"/>
  <c r="C81" i="18" s="1"/>
  <c r="J80" i="18"/>
  <c r="J79" i="18"/>
  <c r="E79" i="18" s="1"/>
  <c r="C79" i="18" s="1"/>
  <c r="C76" i="18" s="1"/>
  <c r="J78" i="18"/>
  <c r="E78" i="18" s="1"/>
  <c r="C78" i="18" s="1"/>
  <c r="C75" i="18" s="1"/>
  <c r="L74" i="18"/>
  <c r="J71" i="18"/>
  <c r="E71" i="18" s="1"/>
  <c r="L65" i="18"/>
  <c r="L51" i="18" s="1"/>
  <c r="I65" i="18"/>
  <c r="H65" i="18"/>
  <c r="H64" i="18" s="1"/>
  <c r="G65" i="18"/>
  <c r="G20" i="18" s="1"/>
  <c r="G17" i="18" s="1"/>
  <c r="F65" i="18"/>
  <c r="F64" i="18" s="1"/>
  <c r="D65" i="18"/>
  <c r="D64" i="18" s="1"/>
  <c r="H20" i="18"/>
  <c r="H17" i="18" s="1"/>
  <c r="J61" i="18"/>
  <c r="E61" i="18" s="1"/>
  <c r="C61" i="18" s="1"/>
  <c r="J58" i="18"/>
  <c r="E58" i="18" s="1"/>
  <c r="C58" i="18" s="1"/>
  <c r="K56" i="18"/>
  <c r="J56" i="18" s="1"/>
  <c r="E56" i="18" s="1"/>
  <c r="C56" i="18" s="1"/>
  <c r="J53" i="18"/>
  <c r="E53" i="18" s="1"/>
  <c r="C53" i="18" s="1"/>
  <c r="J52" i="18"/>
  <c r="E52" i="18" s="1"/>
  <c r="C52" i="18" s="1"/>
  <c r="D51" i="18"/>
  <c r="D50" i="18" s="1"/>
  <c r="I50" i="18"/>
  <c r="H50" i="18"/>
  <c r="G50" i="18"/>
  <c r="F50" i="18"/>
  <c r="J49" i="18"/>
  <c r="E49" i="18" s="1"/>
  <c r="C49" i="18" s="1"/>
  <c r="J48" i="18"/>
  <c r="E48" i="18" s="1"/>
  <c r="C48" i="18" s="1"/>
  <c r="J47" i="18"/>
  <c r="E47" i="18" s="1"/>
  <c r="C47" i="18" s="1"/>
  <c r="J45" i="18"/>
  <c r="E45" i="18" s="1"/>
  <c r="C45" i="18" s="1"/>
  <c r="J44" i="18"/>
  <c r="E44" i="18" s="1"/>
  <c r="C44" i="18" s="1"/>
  <c r="L39" i="18"/>
  <c r="I38" i="18"/>
  <c r="L32" i="18"/>
  <c r="J32" i="18" s="1"/>
  <c r="I32" i="18"/>
  <c r="I31" i="18" s="1"/>
  <c r="H32" i="18"/>
  <c r="H31" i="18" s="1"/>
  <c r="G32" i="18"/>
  <c r="G31" i="18" s="1"/>
  <c r="F32" i="18"/>
  <c r="F31" i="18" s="1"/>
  <c r="D32" i="18"/>
  <c r="D31" i="18" s="1"/>
  <c r="J28" i="18"/>
  <c r="E28" i="18" s="1"/>
  <c r="C28" i="18" s="1"/>
  <c r="C25" i="18" s="1"/>
  <c r="J27" i="18"/>
  <c r="E27" i="18" s="1"/>
  <c r="J26" i="18"/>
  <c r="E26" i="18" s="1"/>
  <c r="E23" i="18" s="1"/>
  <c r="J21" i="18"/>
  <c r="F21" i="18"/>
  <c r="L20" i="18"/>
  <c r="L17" i="18" s="1"/>
  <c r="I17" i="18"/>
  <c r="D17" i="18"/>
  <c r="K20" i="17"/>
  <c r="E76" i="17"/>
  <c r="E77" i="17"/>
  <c r="E78" i="17"/>
  <c r="E79" i="17"/>
  <c r="E80" i="17"/>
  <c r="E81" i="17"/>
  <c r="E82" i="17"/>
  <c r="E83" i="17"/>
  <c r="E84" i="17"/>
  <c r="E85" i="17"/>
  <c r="E86" i="17"/>
  <c r="E87" i="17"/>
  <c r="E88" i="17"/>
  <c r="K19" i="17"/>
  <c r="K18" i="17"/>
  <c r="D22" i="17"/>
  <c r="F22" i="17"/>
  <c r="G22" i="17"/>
  <c r="H22" i="17"/>
  <c r="I22" i="17"/>
  <c r="K22" i="17"/>
  <c r="J21" i="17" s="1"/>
  <c r="K49" i="17"/>
  <c r="J48" i="17"/>
  <c r="E48" i="17" s="1"/>
  <c r="C48" i="17" s="1"/>
  <c r="J49" i="17"/>
  <c r="E49" i="17" s="1"/>
  <c r="C49" i="17" s="1"/>
  <c r="J50" i="17"/>
  <c r="E50" i="17" s="1"/>
  <c r="C50" i="17" s="1"/>
  <c r="J51" i="17"/>
  <c r="E51" i="17" s="1"/>
  <c r="C51" i="17" s="1"/>
  <c r="J52" i="17"/>
  <c r="C18" i="29" l="1"/>
  <c r="E21" i="29"/>
  <c r="E17" i="29" s="1"/>
  <c r="C22" i="29"/>
  <c r="C21" i="29" s="1"/>
  <c r="C17" i="29" s="1"/>
  <c r="E21" i="28"/>
  <c r="C22" i="28"/>
  <c r="C21" i="28" s="1"/>
  <c r="E17" i="28"/>
  <c r="C18" i="28"/>
  <c r="C17" i="28" s="1"/>
  <c r="C18" i="27"/>
  <c r="C17" i="27" s="1"/>
  <c r="E17" i="27"/>
  <c r="C62" i="27"/>
  <c r="C61" i="27" s="1"/>
  <c r="E61" i="27"/>
  <c r="J75" i="25"/>
  <c r="E75" i="25" s="1"/>
  <c r="C75" i="25" s="1"/>
  <c r="C62" i="25" s="1"/>
  <c r="K18" i="18"/>
  <c r="K88" i="18"/>
  <c r="K18" i="19"/>
  <c r="J18" i="19" s="1"/>
  <c r="F74" i="19"/>
  <c r="F73" i="19" s="1"/>
  <c r="J75" i="19"/>
  <c r="E31" i="21"/>
  <c r="C31" i="21" s="1"/>
  <c r="E115" i="23"/>
  <c r="E114" i="23" s="1"/>
  <c r="C116" i="23"/>
  <c r="C115" i="23" s="1"/>
  <c r="C114" i="23" s="1"/>
  <c r="F74" i="18"/>
  <c r="F73" i="18" s="1"/>
  <c r="H74" i="18"/>
  <c r="H73" i="18" s="1"/>
  <c r="G74" i="19"/>
  <c r="G73" i="19" s="1"/>
  <c r="F64" i="21"/>
  <c r="K74" i="18"/>
  <c r="K73" i="18" s="1"/>
  <c r="I74" i="18"/>
  <c r="I73" i="18" s="1"/>
  <c r="J25" i="19"/>
  <c r="F78" i="20"/>
  <c r="F77" i="20" s="1"/>
  <c r="K19" i="20"/>
  <c r="C81" i="20"/>
  <c r="K51" i="21"/>
  <c r="J51" i="21" s="1"/>
  <c r="E51" i="21" s="1"/>
  <c r="K106" i="21"/>
  <c r="J20" i="22"/>
  <c r="C118" i="26"/>
  <c r="C107" i="19"/>
  <c r="C106" i="19" s="1"/>
  <c r="C105" i="19" s="1"/>
  <c r="E106" i="19"/>
  <c r="E105" i="19" s="1"/>
  <c r="E32" i="21"/>
  <c r="C32" i="21" s="1"/>
  <c r="J76" i="21"/>
  <c r="J42" i="22"/>
  <c r="J41" i="22" s="1"/>
  <c r="K106" i="19"/>
  <c r="J106" i="19"/>
  <c r="J23" i="18"/>
  <c r="J25" i="18"/>
  <c r="E32" i="19"/>
  <c r="C32" i="19" s="1"/>
  <c r="K51" i="19"/>
  <c r="H20" i="21"/>
  <c r="H17" i="21" s="1"/>
  <c r="J22" i="21"/>
  <c r="K20" i="21"/>
  <c r="J20" i="21" s="1"/>
  <c r="E20" i="21" s="1"/>
  <c r="C20" i="21" s="1"/>
  <c r="D74" i="21"/>
  <c r="D73" i="21" s="1"/>
  <c r="I74" i="21"/>
  <c r="I73" i="21" s="1"/>
  <c r="C28" i="22"/>
  <c r="E25" i="22"/>
  <c r="E22" i="22" s="1"/>
  <c r="E21" i="22" s="1"/>
  <c r="K65" i="18"/>
  <c r="J77" i="18"/>
  <c r="K105" i="18"/>
  <c r="E25" i="18"/>
  <c r="K19" i="18"/>
  <c r="J19" i="18" s="1"/>
  <c r="E19" i="18" s="1"/>
  <c r="C19" i="18" s="1"/>
  <c r="G20" i="19"/>
  <c r="G17" i="19" s="1"/>
  <c r="L51" i="19"/>
  <c r="I74" i="19"/>
  <c r="I73" i="19" s="1"/>
  <c r="E76" i="19"/>
  <c r="K105" i="19"/>
  <c r="J105" i="19" s="1"/>
  <c r="J25" i="20"/>
  <c r="C73" i="26"/>
  <c r="C59" i="26"/>
  <c r="C58" i="26" s="1"/>
  <c r="E58" i="26"/>
  <c r="C18" i="26"/>
  <c r="C17" i="26" s="1"/>
  <c r="E17" i="26"/>
  <c r="E62" i="25"/>
  <c r="E85" i="25"/>
  <c r="C85" i="25" s="1"/>
  <c r="C17" i="25"/>
  <c r="E17" i="25"/>
  <c r="C121" i="25"/>
  <c r="C120" i="25" s="1"/>
  <c r="C119" i="25" s="1"/>
  <c r="E120" i="25"/>
  <c r="E119" i="25" s="1"/>
  <c r="E59" i="25"/>
  <c r="J58" i="25"/>
  <c r="C119" i="24"/>
  <c r="C116" i="24" s="1"/>
  <c r="C115" i="24" s="1"/>
  <c r="E116" i="24"/>
  <c r="E115" i="24" s="1"/>
  <c r="C57" i="24"/>
  <c r="C56" i="24" s="1"/>
  <c r="C72" i="24"/>
  <c r="C71" i="24" s="1"/>
  <c r="E71" i="24"/>
  <c r="E18" i="24"/>
  <c r="J17" i="24"/>
  <c r="E57" i="23"/>
  <c r="C57" i="23" s="1"/>
  <c r="C56" i="23" s="1"/>
  <c r="C17" i="23"/>
  <c r="E17" i="23"/>
  <c r="E70" i="23"/>
  <c r="J81" i="22"/>
  <c r="J80" i="22" s="1"/>
  <c r="C81" i="22"/>
  <c r="E81" i="22"/>
  <c r="J115" i="22"/>
  <c r="E115" i="22"/>
  <c r="E114" i="22" s="1"/>
  <c r="J22" i="22"/>
  <c r="J21" i="22" s="1"/>
  <c r="J17" i="22"/>
  <c r="K17" i="22"/>
  <c r="E70" i="22"/>
  <c r="C71" i="22"/>
  <c r="C70" i="22" s="1"/>
  <c r="C29" i="22"/>
  <c r="C18" i="22"/>
  <c r="C43" i="22"/>
  <c r="C42" i="22" s="1"/>
  <c r="C41" i="22" s="1"/>
  <c r="E42" i="22"/>
  <c r="E41" i="22" s="1"/>
  <c r="E57" i="22"/>
  <c r="J56" i="22"/>
  <c r="E80" i="22"/>
  <c r="E20" i="22"/>
  <c r="C20" i="22" s="1"/>
  <c r="F17" i="22"/>
  <c r="C80" i="22"/>
  <c r="F31" i="20"/>
  <c r="E31" i="20" s="1"/>
  <c r="C31" i="20" s="1"/>
  <c r="E32" i="20"/>
  <c r="C32" i="20" s="1"/>
  <c r="K99" i="20"/>
  <c r="J99" i="20" s="1"/>
  <c r="E99" i="20" s="1"/>
  <c r="C99" i="20" s="1"/>
  <c r="E81" i="20"/>
  <c r="J81" i="20"/>
  <c r="J80" i="20"/>
  <c r="E30" i="20"/>
  <c r="E28" i="20"/>
  <c r="E25" i="20" s="1"/>
  <c r="K22" i="20"/>
  <c r="J21" i="20" s="1"/>
  <c r="I78" i="20"/>
  <c r="I77" i="20" s="1"/>
  <c r="K55" i="20"/>
  <c r="K54" i="20" s="1"/>
  <c r="J22" i="20"/>
  <c r="K18" i="20"/>
  <c r="K112" i="20"/>
  <c r="C28" i="21"/>
  <c r="C25" i="21" s="1"/>
  <c r="E25" i="21"/>
  <c r="K88" i="21"/>
  <c r="J88" i="21" s="1"/>
  <c r="E88" i="21" s="1"/>
  <c r="C88" i="21" s="1"/>
  <c r="J89" i="21"/>
  <c r="E89" i="21" s="1"/>
  <c r="C89" i="21" s="1"/>
  <c r="J21" i="21"/>
  <c r="K21" i="21"/>
  <c r="E40" i="21"/>
  <c r="J39" i="21"/>
  <c r="J38" i="21" s="1"/>
  <c r="E22" i="21"/>
  <c r="E21" i="21" s="1"/>
  <c r="C26" i="21"/>
  <c r="E23" i="21"/>
  <c r="J65" i="21"/>
  <c r="K64" i="21"/>
  <c r="E76" i="21"/>
  <c r="C79" i="21"/>
  <c r="C76" i="21" s="1"/>
  <c r="C81" i="21"/>
  <c r="C77" i="21" s="1"/>
  <c r="E77" i="21"/>
  <c r="J106" i="21"/>
  <c r="E107" i="21"/>
  <c r="K18" i="21"/>
  <c r="K19" i="21"/>
  <c r="J19" i="21" s="1"/>
  <c r="E19" i="21" s="1"/>
  <c r="C19" i="21" s="1"/>
  <c r="K39" i="21"/>
  <c r="K38" i="21" s="1"/>
  <c r="J69" i="21"/>
  <c r="E69" i="21" s="1"/>
  <c r="C69" i="21" s="1"/>
  <c r="J77" i="21"/>
  <c r="J74" i="21" s="1"/>
  <c r="J73" i="21" s="1"/>
  <c r="J25" i="21"/>
  <c r="E78" i="21"/>
  <c r="J92" i="21"/>
  <c r="E92" i="21" s="1"/>
  <c r="C92" i="21" s="1"/>
  <c r="F17" i="21"/>
  <c r="J23" i="21"/>
  <c r="K105" i="21"/>
  <c r="J105" i="21" s="1"/>
  <c r="K20" i="20"/>
  <c r="J20" i="20" s="1"/>
  <c r="J73" i="20"/>
  <c r="E73" i="20" s="1"/>
  <c r="C73" i="20" s="1"/>
  <c r="G20" i="20"/>
  <c r="G17" i="20" s="1"/>
  <c r="J69" i="20"/>
  <c r="J68" i="20" s="1"/>
  <c r="D78" i="20"/>
  <c r="D77" i="20" s="1"/>
  <c r="G78" i="20"/>
  <c r="G77" i="20" s="1"/>
  <c r="H78" i="20"/>
  <c r="H77" i="20" s="1"/>
  <c r="J19" i="20"/>
  <c r="E19" i="20" s="1"/>
  <c r="C19" i="20" s="1"/>
  <c r="K77" i="20"/>
  <c r="J112" i="20"/>
  <c r="E113" i="20"/>
  <c r="K94" i="20"/>
  <c r="J94" i="20" s="1"/>
  <c r="E94" i="20" s="1"/>
  <c r="C94" i="20" s="1"/>
  <c r="J95" i="20"/>
  <c r="E95" i="20" s="1"/>
  <c r="C95" i="20" s="1"/>
  <c r="E42" i="20"/>
  <c r="C83" i="20"/>
  <c r="C80" i="20" s="1"/>
  <c r="K40" i="20"/>
  <c r="E43" i="20"/>
  <c r="C43" i="20" s="1"/>
  <c r="E82" i="20"/>
  <c r="J98" i="20"/>
  <c r="E98" i="20" s="1"/>
  <c r="C98" i="20" s="1"/>
  <c r="L55" i="20"/>
  <c r="F68" i="20"/>
  <c r="K68" i="20"/>
  <c r="K111" i="20"/>
  <c r="J111" i="20" s="1"/>
  <c r="J94" i="19"/>
  <c r="E94" i="19" s="1"/>
  <c r="C94" i="19" s="1"/>
  <c r="F31" i="19"/>
  <c r="E31" i="19" s="1"/>
  <c r="C31" i="19" s="1"/>
  <c r="C81" i="19"/>
  <c r="C77" i="19" s="1"/>
  <c r="E77" i="19"/>
  <c r="E22" i="19"/>
  <c r="E21" i="19" s="1"/>
  <c r="C26" i="19"/>
  <c r="E23" i="19"/>
  <c r="J65" i="19"/>
  <c r="J64" i="19" s="1"/>
  <c r="K64" i="19"/>
  <c r="E40" i="19"/>
  <c r="C76" i="19"/>
  <c r="E75" i="19"/>
  <c r="E74" i="19" s="1"/>
  <c r="E73" i="19" s="1"/>
  <c r="C78" i="19"/>
  <c r="C75" i="19" s="1"/>
  <c r="K88" i="19"/>
  <c r="J88" i="19" s="1"/>
  <c r="E88" i="19" s="1"/>
  <c r="C88" i="19" s="1"/>
  <c r="J23" i="19"/>
  <c r="C28" i="19"/>
  <c r="C25" i="19" s="1"/>
  <c r="F64" i="19"/>
  <c r="K21" i="19"/>
  <c r="J22" i="19"/>
  <c r="K42" i="19"/>
  <c r="K20" i="19" s="1"/>
  <c r="J69" i="19"/>
  <c r="E69" i="19" s="1"/>
  <c r="C69" i="19" s="1"/>
  <c r="J77" i="19"/>
  <c r="J74" i="19" s="1"/>
  <c r="J73" i="19" s="1"/>
  <c r="E115" i="19"/>
  <c r="K19" i="19"/>
  <c r="J19" i="19" s="1"/>
  <c r="E19" i="19" s="1"/>
  <c r="C19" i="19" s="1"/>
  <c r="J105" i="18"/>
  <c r="J75" i="18"/>
  <c r="J109" i="18"/>
  <c r="C74" i="18"/>
  <c r="C73" i="18" s="1"/>
  <c r="E31" i="18"/>
  <c r="C31" i="18" s="1"/>
  <c r="J76" i="18"/>
  <c r="J74" i="18" s="1"/>
  <c r="J73" i="18" s="1"/>
  <c r="E32" i="18"/>
  <c r="C32" i="18" s="1"/>
  <c r="G74" i="18"/>
  <c r="G73" i="18" s="1"/>
  <c r="K93" i="18"/>
  <c r="J93" i="18" s="1"/>
  <c r="E93" i="18" s="1"/>
  <c r="K51" i="18"/>
  <c r="K50" i="18" s="1"/>
  <c r="K42" i="18"/>
  <c r="K20" i="18" s="1"/>
  <c r="J20" i="18" s="1"/>
  <c r="G64" i="18"/>
  <c r="E75" i="18"/>
  <c r="E76" i="18"/>
  <c r="E77" i="18"/>
  <c r="J88" i="18"/>
  <c r="E88" i="18" s="1"/>
  <c r="E22" i="18"/>
  <c r="E21" i="18" s="1"/>
  <c r="J22" i="18"/>
  <c r="K21" i="18"/>
  <c r="C26" i="18"/>
  <c r="C88" i="18"/>
  <c r="C71" i="18"/>
  <c r="F20" i="18"/>
  <c r="J18" i="18"/>
  <c r="E80" i="18"/>
  <c r="C80" i="18" s="1"/>
  <c r="F38" i="18"/>
  <c r="K21" i="17"/>
  <c r="K36" i="17"/>
  <c r="K35" i="17" s="1"/>
  <c r="E42" i="17"/>
  <c r="C42" i="17" s="1"/>
  <c r="J41" i="17"/>
  <c r="E41" i="17" s="1"/>
  <c r="C41" i="17" s="1"/>
  <c r="J42" i="17"/>
  <c r="J43" i="17"/>
  <c r="E43" i="17" s="1"/>
  <c r="C43" i="17" s="1"/>
  <c r="J18" i="17"/>
  <c r="J26" i="17"/>
  <c r="K91" i="17"/>
  <c r="K89" i="17" s="1"/>
  <c r="J89" i="17" s="1"/>
  <c r="J93" i="17"/>
  <c r="E93" i="17" s="1"/>
  <c r="C93" i="17" s="1"/>
  <c r="J104" i="17"/>
  <c r="E104" i="17" s="1"/>
  <c r="E103" i="17"/>
  <c r="E102" i="17"/>
  <c r="E101" i="17"/>
  <c r="E100" i="17" s="1"/>
  <c r="O100" i="17"/>
  <c r="N100" i="17"/>
  <c r="M100" i="17"/>
  <c r="K100" i="17"/>
  <c r="J100" i="17"/>
  <c r="E97" i="17"/>
  <c r="C97" i="17" s="1"/>
  <c r="E96" i="17"/>
  <c r="C96" i="17" s="1"/>
  <c r="E95" i="17"/>
  <c r="C95" i="17"/>
  <c r="J94" i="17"/>
  <c r="E94" i="17" s="1"/>
  <c r="C94" i="17" s="1"/>
  <c r="J92" i="17"/>
  <c r="E92" i="17" s="1"/>
  <c r="I91" i="17"/>
  <c r="H91" i="17"/>
  <c r="G91" i="17"/>
  <c r="F91" i="17"/>
  <c r="D91" i="17"/>
  <c r="C84" i="17"/>
  <c r="C83" i="17" s="1"/>
  <c r="K83" i="17"/>
  <c r="K77" i="17"/>
  <c r="K76" i="17"/>
  <c r="E75" i="17"/>
  <c r="E72" i="17" s="1"/>
  <c r="E71" i="17" s="1"/>
  <c r="K72" i="17"/>
  <c r="K71" i="17" s="1"/>
  <c r="J72" i="17"/>
  <c r="J71" i="17" s="1"/>
  <c r="J70" i="17"/>
  <c r="E70" i="17" s="1"/>
  <c r="C70" i="17" s="1"/>
  <c r="J69" i="17"/>
  <c r="E69" i="17" s="1"/>
  <c r="C69" i="17" s="1"/>
  <c r="J68" i="17"/>
  <c r="E68" i="17" s="1"/>
  <c r="C68" i="17" s="1"/>
  <c r="J67" i="17"/>
  <c r="E67" i="17" s="1"/>
  <c r="C67" i="17" s="1"/>
  <c r="L66" i="17"/>
  <c r="K66" i="17"/>
  <c r="K65" i="17" s="1"/>
  <c r="I66" i="17"/>
  <c r="I65" i="17" s="1"/>
  <c r="H66" i="17"/>
  <c r="G66" i="17"/>
  <c r="G65" i="17" s="1"/>
  <c r="F66" i="17"/>
  <c r="F65" i="17" s="1"/>
  <c r="D66" i="17"/>
  <c r="H65" i="17"/>
  <c r="D65" i="17"/>
  <c r="J64" i="17"/>
  <c r="J63" i="17"/>
  <c r="E63" i="17" s="1"/>
  <c r="C63" i="17" s="1"/>
  <c r="J62" i="17"/>
  <c r="E62" i="17" s="1"/>
  <c r="C62" i="17" s="1"/>
  <c r="J61" i="17"/>
  <c r="E61" i="17" s="1"/>
  <c r="C61" i="17" s="1"/>
  <c r="L60" i="17"/>
  <c r="K60" i="17"/>
  <c r="K59" i="17" s="1"/>
  <c r="I60" i="17"/>
  <c r="I59" i="17" s="1"/>
  <c r="H60" i="17"/>
  <c r="H59" i="17" s="1"/>
  <c r="G60" i="17"/>
  <c r="F60" i="17"/>
  <c r="D60" i="17"/>
  <c r="D59" i="17" s="1"/>
  <c r="G59" i="17"/>
  <c r="J58" i="17"/>
  <c r="E58" i="17" s="1"/>
  <c r="C58" i="17" s="1"/>
  <c r="J57" i="17"/>
  <c r="E57" i="17" s="1"/>
  <c r="C57" i="17" s="1"/>
  <c r="J56" i="17"/>
  <c r="L55" i="17"/>
  <c r="L45" i="17" s="1"/>
  <c r="K55" i="17"/>
  <c r="K54" i="17" s="1"/>
  <c r="I55" i="17"/>
  <c r="I54" i="17" s="1"/>
  <c r="H55" i="17"/>
  <c r="H54" i="17" s="1"/>
  <c r="H20" i="17" s="1"/>
  <c r="H17" i="17" s="1"/>
  <c r="G55" i="17"/>
  <c r="F55" i="17"/>
  <c r="D55" i="17"/>
  <c r="D54" i="17" s="1"/>
  <c r="G54" i="17"/>
  <c r="G20" i="17" s="1"/>
  <c r="G17" i="17" s="1"/>
  <c r="J53" i="17"/>
  <c r="E53" i="17" s="1"/>
  <c r="C53" i="17" s="1"/>
  <c r="E52" i="17"/>
  <c r="C52" i="17" s="1"/>
  <c r="J47" i="17"/>
  <c r="E47" i="17" s="1"/>
  <c r="C47" i="17" s="1"/>
  <c r="J46" i="17"/>
  <c r="E46" i="17" s="1"/>
  <c r="C46" i="17" s="1"/>
  <c r="K45" i="17"/>
  <c r="K44" i="17" s="1"/>
  <c r="D45" i="17"/>
  <c r="D44" i="17" s="1"/>
  <c r="I44" i="17"/>
  <c r="H44" i="17"/>
  <c r="G44" i="17"/>
  <c r="F44" i="17"/>
  <c r="J40" i="17"/>
  <c r="E40" i="17" s="1"/>
  <c r="C40" i="17" s="1"/>
  <c r="J39" i="17"/>
  <c r="E39" i="17" s="1"/>
  <c r="C39" i="17" s="1"/>
  <c r="J38" i="17"/>
  <c r="E38" i="17"/>
  <c r="C38" i="17" s="1"/>
  <c r="J37" i="17"/>
  <c r="E37" i="17" s="1"/>
  <c r="C37" i="17" s="1"/>
  <c r="L36" i="17"/>
  <c r="I36" i="17"/>
  <c r="I35" i="17" s="1"/>
  <c r="H36" i="17"/>
  <c r="G36" i="17"/>
  <c r="F36" i="17"/>
  <c r="D36" i="17"/>
  <c r="H35" i="17"/>
  <c r="F35" i="17"/>
  <c r="D35" i="17"/>
  <c r="L29" i="17"/>
  <c r="I29" i="17"/>
  <c r="H29" i="17"/>
  <c r="H28" i="17" s="1"/>
  <c r="G29" i="17"/>
  <c r="G28" i="17" s="1"/>
  <c r="F29" i="17"/>
  <c r="F28" i="17" s="1"/>
  <c r="D29" i="17"/>
  <c r="D28" i="17" s="1"/>
  <c r="I28" i="17"/>
  <c r="C28" i="17"/>
  <c r="J27" i="17"/>
  <c r="E26" i="17"/>
  <c r="C26" i="17" s="1"/>
  <c r="J25" i="17"/>
  <c r="E25" i="17" s="1"/>
  <c r="C25" i="17" s="1"/>
  <c r="J24" i="17"/>
  <c r="E24" i="17" s="1"/>
  <c r="J23" i="17"/>
  <c r="I21" i="17"/>
  <c r="H21" i="17"/>
  <c r="G21" i="17"/>
  <c r="F21" i="17"/>
  <c r="D21" i="17"/>
  <c r="L20" i="17"/>
  <c r="L17" i="17" s="1"/>
  <c r="J19" i="17"/>
  <c r="E19" i="17" s="1"/>
  <c r="C19" i="17" s="1"/>
  <c r="I17" i="17"/>
  <c r="D17" i="17"/>
  <c r="K36" i="16"/>
  <c r="K19" i="16"/>
  <c r="K18" i="16"/>
  <c r="K17" i="16" s="1"/>
  <c r="K20" i="16"/>
  <c r="K89" i="16"/>
  <c r="K87" i="16" s="1"/>
  <c r="E95" i="16"/>
  <c r="C95" i="16" s="1"/>
  <c r="E74" i="16"/>
  <c r="J69" i="16"/>
  <c r="E69" i="16" s="1"/>
  <c r="C69" i="16" s="1"/>
  <c r="J68" i="16"/>
  <c r="E68" i="16"/>
  <c r="C68" i="16" s="1"/>
  <c r="J67" i="16"/>
  <c r="E67" i="16" s="1"/>
  <c r="C67" i="16" s="1"/>
  <c r="J66" i="16"/>
  <c r="E66" i="16" s="1"/>
  <c r="C66" i="16" s="1"/>
  <c r="L65" i="16"/>
  <c r="K65" i="16"/>
  <c r="K64" i="16" s="1"/>
  <c r="I65" i="16"/>
  <c r="I64" i="16" s="1"/>
  <c r="H65" i="16"/>
  <c r="H64" i="16" s="1"/>
  <c r="G65" i="16"/>
  <c r="G64" i="16" s="1"/>
  <c r="F65" i="16"/>
  <c r="D65" i="16"/>
  <c r="D64" i="16" s="1"/>
  <c r="K59" i="16"/>
  <c r="K58" i="16" s="1"/>
  <c r="J63" i="16"/>
  <c r="E63" i="16" s="1"/>
  <c r="C63" i="16" s="1"/>
  <c r="K44" i="16"/>
  <c r="K22" i="16"/>
  <c r="K21" i="16" s="1"/>
  <c r="J21" i="16" s="1"/>
  <c r="J60" i="16"/>
  <c r="J61" i="16"/>
  <c r="J55" i="17" l="1"/>
  <c r="J54" i="17" s="1"/>
  <c r="K50" i="21"/>
  <c r="J50" i="21"/>
  <c r="J78" i="20"/>
  <c r="J77" i="20" s="1"/>
  <c r="J51" i="19"/>
  <c r="J20" i="17"/>
  <c r="E51" i="19"/>
  <c r="J50" i="19"/>
  <c r="C22" i="18"/>
  <c r="C23" i="18"/>
  <c r="C25" i="22"/>
  <c r="C22" i="22" s="1"/>
  <c r="C21" i="22" s="1"/>
  <c r="C72" i="17"/>
  <c r="C71" i="17" s="1"/>
  <c r="J45" i="17"/>
  <c r="E45" i="17" s="1"/>
  <c r="C45" i="17" s="1"/>
  <c r="C44" i="17" s="1"/>
  <c r="K50" i="19"/>
  <c r="C75" i="17"/>
  <c r="K39" i="19"/>
  <c r="K38" i="19" s="1"/>
  <c r="C59" i="25"/>
  <c r="C58" i="25" s="1"/>
  <c r="E58" i="25"/>
  <c r="C18" i="24"/>
  <c r="C17" i="24" s="1"/>
  <c r="E17" i="24"/>
  <c r="E56" i="23"/>
  <c r="C57" i="22"/>
  <c r="C56" i="22" s="1"/>
  <c r="E56" i="22"/>
  <c r="C17" i="22"/>
  <c r="E17" i="22"/>
  <c r="K21" i="20"/>
  <c r="C30" i="20"/>
  <c r="C28" i="20"/>
  <c r="E22" i="20"/>
  <c r="E21" i="20" s="1"/>
  <c r="J55" i="20"/>
  <c r="J54" i="20" s="1"/>
  <c r="C78" i="21"/>
  <c r="C75" i="21" s="1"/>
  <c r="C74" i="21" s="1"/>
  <c r="C73" i="21" s="1"/>
  <c r="E75" i="21"/>
  <c r="E74" i="21" s="1"/>
  <c r="E73" i="21" s="1"/>
  <c r="E65" i="21"/>
  <c r="J64" i="21"/>
  <c r="J18" i="21"/>
  <c r="K17" i="21"/>
  <c r="C51" i="21"/>
  <c r="C50" i="21" s="1"/>
  <c r="E50" i="21"/>
  <c r="C22" i="21"/>
  <c r="C21" i="21" s="1"/>
  <c r="C23" i="21"/>
  <c r="C107" i="21"/>
  <c r="C106" i="21" s="1"/>
  <c r="C105" i="21" s="1"/>
  <c r="E106" i="21"/>
  <c r="E105" i="21" s="1"/>
  <c r="C40" i="21"/>
  <c r="C39" i="21" s="1"/>
  <c r="C38" i="21" s="1"/>
  <c r="E39" i="21"/>
  <c r="E38" i="21" s="1"/>
  <c r="E20" i="20"/>
  <c r="C20" i="20" s="1"/>
  <c r="E69" i="20"/>
  <c r="C69" i="20" s="1"/>
  <c r="C68" i="20" s="1"/>
  <c r="E112" i="20"/>
  <c r="E111" i="20" s="1"/>
  <c r="C113" i="20"/>
  <c r="C112" i="20" s="1"/>
  <c r="C111" i="20" s="1"/>
  <c r="C82" i="20"/>
  <c r="C79" i="20" s="1"/>
  <c r="C78" i="20" s="1"/>
  <c r="C77" i="20" s="1"/>
  <c r="E79" i="20"/>
  <c r="E78" i="20" s="1"/>
  <c r="E77" i="20" s="1"/>
  <c r="C42" i="20"/>
  <c r="C41" i="20" s="1"/>
  <c r="C40" i="20" s="1"/>
  <c r="E41" i="20"/>
  <c r="E40" i="20" s="1"/>
  <c r="J18" i="20"/>
  <c r="K17" i="20"/>
  <c r="J41" i="20"/>
  <c r="J40" i="20" s="1"/>
  <c r="E65" i="19"/>
  <c r="C65" i="19" s="1"/>
  <c r="C64" i="19" s="1"/>
  <c r="E50" i="19"/>
  <c r="C51" i="19"/>
  <c r="C50" i="19" s="1"/>
  <c r="C115" i="19"/>
  <c r="C40" i="19"/>
  <c r="C22" i="19"/>
  <c r="C21" i="19" s="1"/>
  <c r="C23" i="19"/>
  <c r="J42" i="19"/>
  <c r="E18" i="19"/>
  <c r="C74" i="19"/>
  <c r="C73" i="19" s="1"/>
  <c r="E74" i="18"/>
  <c r="E73" i="18" s="1"/>
  <c r="K17" i="18"/>
  <c r="J42" i="18"/>
  <c r="K39" i="18"/>
  <c r="K38" i="18" s="1"/>
  <c r="J51" i="18"/>
  <c r="E51" i="18" s="1"/>
  <c r="C51" i="18" s="1"/>
  <c r="C50" i="18" s="1"/>
  <c r="J65" i="18"/>
  <c r="K64" i="18"/>
  <c r="C21" i="18"/>
  <c r="C109" i="18"/>
  <c r="C105" i="18" s="1"/>
  <c r="E109" i="18"/>
  <c r="E105" i="18" s="1"/>
  <c r="E20" i="18"/>
  <c r="C20" i="18" s="1"/>
  <c r="F17" i="18"/>
  <c r="E18" i="18"/>
  <c r="J17" i="18"/>
  <c r="E23" i="17"/>
  <c r="J22" i="17"/>
  <c r="J60" i="17"/>
  <c r="J59" i="17" s="1"/>
  <c r="E91" i="17"/>
  <c r="E89" i="17" s="1"/>
  <c r="J91" i="17"/>
  <c r="C36" i="17"/>
  <c r="C35" i="17" s="1"/>
  <c r="J17" i="17"/>
  <c r="E18" i="17"/>
  <c r="C92" i="17"/>
  <c r="C80" i="17"/>
  <c r="C77" i="17" s="1"/>
  <c r="C76" i="17" s="1"/>
  <c r="G35" i="17"/>
  <c r="J36" i="17"/>
  <c r="J35" i="17" s="1"/>
  <c r="F54" i="17"/>
  <c r="E54" i="17" s="1"/>
  <c r="C54" i="17" s="1"/>
  <c r="E55" i="17"/>
  <c r="C55" i="17" s="1"/>
  <c r="E64" i="17"/>
  <c r="C64" i="17" s="1"/>
  <c r="K17" i="17"/>
  <c r="F59" i="17"/>
  <c r="J66" i="17"/>
  <c r="J65" i="16"/>
  <c r="J64" i="16" s="1"/>
  <c r="F64" i="16"/>
  <c r="J71" i="16"/>
  <c r="J70" i="16" s="1"/>
  <c r="K71" i="16"/>
  <c r="K70" i="16" s="1"/>
  <c r="E71" i="16"/>
  <c r="E70" i="16" s="1"/>
  <c r="J18" i="16"/>
  <c r="J19" i="16"/>
  <c r="E19" i="16" s="1"/>
  <c r="C19" i="16" s="1"/>
  <c r="J25" i="16"/>
  <c r="E25" i="16" s="1"/>
  <c r="C25" i="16" s="1"/>
  <c r="K35" i="16"/>
  <c r="J40" i="16"/>
  <c r="E40" i="16" s="1"/>
  <c r="J38" i="16"/>
  <c r="E38" i="16" s="1"/>
  <c r="C38" i="16" s="1"/>
  <c r="K54" i="16"/>
  <c r="K53" i="16" s="1"/>
  <c r="D59" i="16"/>
  <c r="D58" i="16" s="1"/>
  <c r="F59" i="16"/>
  <c r="G59" i="16"/>
  <c r="G58" i="16" s="1"/>
  <c r="H59" i="16"/>
  <c r="H58" i="16" s="1"/>
  <c r="I59" i="16"/>
  <c r="I58" i="16" s="1"/>
  <c r="E91" i="16"/>
  <c r="C91" i="16" s="1"/>
  <c r="J87" i="16"/>
  <c r="E93" i="16"/>
  <c r="C93" i="16" s="1"/>
  <c r="E94" i="16"/>
  <c r="C94" i="16" s="1"/>
  <c r="J102" i="16"/>
  <c r="E102" i="16" s="1"/>
  <c r="E101" i="16"/>
  <c r="E100" i="16"/>
  <c r="E99" i="16"/>
  <c r="E98" i="16" s="1"/>
  <c r="O98" i="16"/>
  <c r="N98" i="16"/>
  <c r="M98" i="16"/>
  <c r="K98" i="16"/>
  <c r="J98" i="16"/>
  <c r="J92" i="16"/>
  <c r="J90" i="16"/>
  <c r="E90" i="16" s="1"/>
  <c r="C90" i="16" s="1"/>
  <c r="I89" i="16"/>
  <c r="H89" i="16"/>
  <c r="G89" i="16"/>
  <c r="F89" i="16"/>
  <c r="D89" i="16"/>
  <c r="J85" i="16"/>
  <c r="E85" i="16" s="1"/>
  <c r="J84" i="16"/>
  <c r="E84" i="16" s="1"/>
  <c r="E83" i="16"/>
  <c r="C83" i="16" s="1"/>
  <c r="C82" i="16" s="1"/>
  <c r="K82" i="16"/>
  <c r="J82" i="16"/>
  <c r="J81" i="16"/>
  <c r="J80" i="16"/>
  <c r="J79" i="16"/>
  <c r="J76" i="16" s="1"/>
  <c r="J75" i="16" s="1"/>
  <c r="J78" i="16"/>
  <c r="J77" i="16"/>
  <c r="K76" i="16"/>
  <c r="K75" i="16" s="1"/>
  <c r="J62" i="16"/>
  <c r="E61" i="16"/>
  <c r="E60" i="16"/>
  <c r="C60" i="16" s="1"/>
  <c r="L59" i="16"/>
  <c r="L49" i="16" s="1"/>
  <c r="J57" i="16"/>
  <c r="E57" i="16" s="1"/>
  <c r="J56" i="16"/>
  <c r="E56" i="16" s="1"/>
  <c r="C56" i="16" s="1"/>
  <c r="J55" i="16"/>
  <c r="L54" i="16"/>
  <c r="L20" i="16" s="1"/>
  <c r="I54" i="16"/>
  <c r="I53" i="16" s="1"/>
  <c r="H54" i="16"/>
  <c r="H53" i="16" s="1"/>
  <c r="G54" i="16"/>
  <c r="G53" i="16" s="1"/>
  <c r="F54" i="16"/>
  <c r="F53" i="16" s="1"/>
  <c r="D54" i="16"/>
  <c r="D53" i="16" s="1"/>
  <c r="J52" i="16"/>
  <c r="E52" i="16" s="1"/>
  <c r="C52" i="16" s="1"/>
  <c r="J51" i="16"/>
  <c r="E51" i="16" s="1"/>
  <c r="C51" i="16" s="1"/>
  <c r="J50" i="16"/>
  <c r="E50" i="16" s="1"/>
  <c r="K49" i="16"/>
  <c r="D49" i="16"/>
  <c r="D48" i="16" s="1"/>
  <c r="I48" i="16"/>
  <c r="H48" i="16"/>
  <c r="G48" i="16"/>
  <c r="F48" i="16"/>
  <c r="J47" i="16"/>
  <c r="E47" i="16" s="1"/>
  <c r="C47" i="16" s="1"/>
  <c r="J46" i="16"/>
  <c r="E46" i="16" s="1"/>
  <c r="C46" i="16" s="1"/>
  <c r="J45" i="16"/>
  <c r="E45" i="16" s="1"/>
  <c r="D44" i="16"/>
  <c r="D43" i="16" s="1"/>
  <c r="I43" i="16"/>
  <c r="H43" i="16"/>
  <c r="G43" i="16"/>
  <c r="F43" i="16"/>
  <c r="J39" i="16"/>
  <c r="E39" i="16" s="1"/>
  <c r="C39" i="16" s="1"/>
  <c r="J37" i="16"/>
  <c r="L36" i="16"/>
  <c r="I36" i="16"/>
  <c r="I35" i="16" s="1"/>
  <c r="H36" i="16"/>
  <c r="H35" i="16" s="1"/>
  <c r="G36" i="16"/>
  <c r="G35" i="16" s="1"/>
  <c r="F36" i="16"/>
  <c r="D36" i="16"/>
  <c r="D35" i="16" s="1"/>
  <c r="L29" i="16"/>
  <c r="I29" i="16"/>
  <c r="I28" i="16" s="1"/>
  <c r="H29" i="16"/>
  <c r="H28" i="16" s="1"/>
  <c r="G29" i="16"/>
  <c r="G28" i="16" s="1"/>
  <c r="F29" i="16"/>
  <c r="F28" i="16" s="1"/>
  <c r="D29" i="16"/>
  <c r="D28" i="16" s="1"/>
  <c r="C28" i="16"/>
  <c r="J27" i="16"/>
  <c r="J24" i="16"/>
  <c r="E24" i="16" s="1"/>
  <c r="J23" i="16"/>
  <c r="I21" i="16"/>
  <c r="H21" i="16"/>
  <c r="G21" i="16"/>
  <c r="F21" i="16"/>
  <c r="D21" i="16"/>
  <c r="I17" i="16"/>
  <c r="D17" i="16"/>
  <c r="J82" i="15"/>
  <c r="E82" i="15" s="1"/>
  <c r="E81" i="15"/>
  <c r="E80" i="15"/>
  <c r="E79" i="15"/>
  <c r="E78" i="15" s="1"/>
  <c r="O78" i="15"/>
  <c r="N78" i="15"/>
  <c r="M78" i="15"/>
  <c r="K78" i="15"/>
  <c r="J78" i="15"/>
  <c r="C78" i="15"/>
  <c r="J72" i="15"/>
  <c r="E72" i="15" s="1"/>
  <c r="J70" i="15"/>
  <c r="K69" i="15"/>
  <c r="K67" i="15" s="1"/>
  <c r="J67" i="15" s="1"/>
  <c r="I69" i="15"/>
  <c r="H69" i="15"/>
  <c r="G69" i="15"/>
  <c r="F69" i="15"/>
  <c r="D69" i="15"/>
  <c r="J65" i="15"/>
  <c r="E65" i="15" s="1"/>
  <c r="J64" i="15"/>
  <c r="E64" i="15"/>
  <c r="E63" i="15"/>
  <c r="C63" i="15" s="1"/>
  <c r="C62" i="15" s="1"/>
  <c r="K62" i="15"/>
  <c r="J62" i="15"/>
  <c r="J61" i="15"/>
  <c r="J60" i="15"/>
  <c r="J59" i="15"/>
  <c r="J56" i="15" s="1"/>
  <c r="J55" i="15" s="1"/>
  <c r="J58" i="15"/>
  <c r="J57" i="15"/>
  <c r="K56" i="15"/>
  <c r="K55" i="15" s="1"/>
  <c r="J54" i="15"/>
  <c r="E54" i="15" s="1"/>
  <c r="C54" i="15" s="1"/>
  <c r="J53" i="15"/>
  <c r="E53" i="15" s="1"/>
  <c r="L52" i="15"/>
  <c r="K52" i="15"/>
  <c r="K51" i="15" s="1"/>
  <c r="I52" i="15"/>
  <c r="H52" i="15"/>
  <c r="H51" i="15" s="1"/>
  <c r="G52" i="15"/>
  <c r="G51" i="15" s="1"/>
  <c r="F52" i="15"/>
  <c r="F51" i="15" s="1"/>
  <c r="D52" i="15"/>
  <c r="D51" i="15" s="1"/>
  <c r="I51" i="15"/>
  <c r="J50" i="15"/>
  <c r="J47" i="15" s="1"/>
  <c r="J46" i="15" s="1"/>
  <c r="J49" i="15"/>
  <c r="J48" i="15"/>
  <c r="L47" i="15"/>
  <c r="K47" i="15"/>
  <c r="K46" i="15" s="1"/>
  <c r="I47" i="15"/>
  <c r="I46" i="15" s="1"/>
  <c r="H47" i="15"/>
  <c r="H46" i="15" s="1"/>
  <c r="G47" i="15"/>
  <c r="G46" i="15" s="1"/>
  <c r="F47" i="15"/>
  <c r="F46" i="15" s="1"/>
  <c r="E47" i="15"/>
  <c r="E46" i="15" s="1"/>
  <c r="D47" i="15"/>
  <c r="D46" i="15" s="1"/>
  <c r="C47" i="15"/>
  <c r="C46" i="15" s="1"/>
  <c r="J45" i="15"/>
  <c r="E45" i="15" s="1"/>
  <c r="C45" i="15" s="1"/>
  <c r="J44" i="15"/>
  <c r="E44" i="15" s="1"/>
  <c r="C44" i="15" s="1"/>
  <c r="J43" i="15"/>
  <c r="E43" i="15" s="1"/>
  <c r="C43" i="15" s="1"/>
  <c r="L42" i="15"/>
  <c r="K42" i="15"/>
  <c r="D42" i="15"/>
  <c r="D41" i="15" s="1"/>
  <c r="I41" i="15"/>
  <c r="H41" i="15"/>
  <c r="G41" i="15"/>
  <c r="F41" i="15"/>
  <c r="J38" i="15"/>
  <c r="J37" i="15"/>
  <c r="L36" i="15"/>
  <c r="K36" i="15"/>
  <c r="K35" i="15" s="1"/>
  <c r="J36" i="15"/>
  <c r="J35" i="15" s="1"/>
  <c r="I36" i="15"/>
  <c r="I35" i="15" s="1"/>
  <c r="H36" i="15"/>
  <c r="G36" i="15"/>
  <c r="G35" i="15" s="1"/>
  <c r="F36" i="15"/>
  <c r="F35" i="15" s="1"/>
  <c r="E36" i="15"/>
  <c r="E35" i="15" s="1"/>
  <c r="D36" i="15"/>
  <c r="C36" i="15"/>
  <c r="C35" i="15" s="1"/>
  <c r="H35" i="15"/>
  <c r="D35" i="15"/>
  <c r="L29" i="15"/>
  <c r="I29" i="15"/>
  <c r="H29" i="15"/>
  <c r="H28" i="15" s="1"/>
  <c r="G29" i="15"/>
  <c r="G28" i="15" s="1"/>
  <c r="F29" i="15"/>
  <c r="F28" i="15" s="1"/>
  <c r="D29" i="15"/>
  <c r="I28" i="15"/>
  <c r="D28" i="15"/>
  <c r="C28" i="15"/>
  <c r="J27" i="15"/>
  <c r="J26" i="15"/>
  <c r="J25" i="15"/>
  <c r="J24" i="15"/>
  <c r="J23" i="15"/>
  <c r="K22" i="15"/>
  <c r="J22" i="15" s="1"/>
  <c r="I21" i="15"/>
  <c r="H21" i="15"/>
  <c r="G21" i="15"/>
  <c r="F21" i="15"/>
  <c r="D21" i="15"/>
  <c r="L20" i="15"/>
  <c r="K20" i="15"/>
  <c r="J20" i="15" s="1"/>
  <c r="K19" i="15"/>
  <c r="J19" i="15" s="1"/>
  <c r="E19" i="15" s="1"/>
  <c r="C19" i="15" s="1"/>
  <c r="K18" i="15"/>
  <c r="J18" i="15" s="1"/>
  <c r="L17" i="15"/>
  <c r="I17" i="15"/>
  <c r="D17" i="15"/>
  <c r="J71" i="14"/>
  <c r="E71" i="14" s="1"/>
  <c r="J70" i="14"/>
  <c r="E70" i="14" s="1"/>
  <c r="J69" i="14"/>
  <c r="E69" i="14" s="1"/>
  <c r="J68" i="14"/>
  <c r="E68" i="14" s="1"/>
  <c r="E67" i="14" s="1"/>
  <c r="O67" i="14"/>
  <c r="N67" i="14"/>
  <c r="M67" i="14"/>
  <c r="K67" i="14"/>
  <c r="C67" i="14"/>
  <c r="J61" i="14"/>
  <c r="J58" i="14" s="1"/>
  <c r="J60" i="14"/>
  <c r="J59" i="14"/>
  <c r="K58" i="14"/>
  <c r="K56" i="14" s="1"/>
  <c r="J56" i="14" s="1"/>
  <c r="I58" i="14"/>
  <c r="H58" i="14"/>
  <c r="G58" i="14"/>
  <c r="F58" i="14"/>
  <c r="E58" i="14"/>
  <c r="E56" i="14" s="1"/>
  <c r="D58" i="14"/>
  <c r="C58" i="14"/>
  <c r="C56" i="14" s="1"/>
  <c r="J55" i="14"/>
  <c r="J54" i="14"/>
  <c r="J53" i="14"/>
  <c r="J52" i="14"/>
  <c r="J51" i="14"/>
  <c r="L50" i="14"/>
  <c r="K50" i="14"/>
  <c r="K49" i="14" s="1"/>
  <c r="I50" i="14"/>
  <c r="I49" i="14" s="1"/>
  <c r="H50" i="14"/>
  <c r="H49" i="14" s="1"/>
  <c r="G50" i="14"/>
  <c r="G49" i="14" s="1"/>
  <c r="F50" i="14"/>
  <c r="F49" i="14" s="1"/>
  <c r="D50" i="14"/>
  <c r="D49" i="14" s="1"/>
  <c r="C50" i="14"/>
  <c r="C49" i="14" s="1"/>
  <c r="J48" i="14"/>
  <c r="J45" i="14" s="1"/>
  <c r="J44" i="14" s="1"/>
  <c r="J47" i="14"/>
  <c r="J46" i="14"/>
  <c r="L45" i="14"/>
  <c r="L40" i="14" s="1"/>
  <c r="K45" i="14"/>
  <c r="K44" i="14" s="1"/>
  <c r="I45" i="14"/>
  <c r="I44" i="14" s="1"/>
  <c r="H45" i="14"/>
  <c r="G45" i="14"/>
  <c r="G44" i="14" s="1"/>
  <c r="G20" i="14" s="1"/>
  <c r="G17" i="14" s="1"/>
  <c r="F45" i="14"/>
  <c r="E45" i="14"/>
  <c r="E44" i="14" s="1"/>
  <c r="D45" i="14"/>
  <c r="D44" i="14" s="1"/>
  <c r="C45" i="14"/>
  <c r="C44" i="14" s="1"/>
  <c r="F44" i="14"/>
  <c r="F20" i="14" s="1"/>
  <c r="J43" i="14"/>
  <c r="J42" i="14"/>
  <c r="J41" i="14"/>
  <c r="K40" i="14"/>
  <c r="E40" i="14"/>
  <c r="E39" i="14" s="1"/>
  <c r="D40" i="14"/>
  <c r="C40" i="14"/>
  <c r="C39" i="14" s="1"/>
  <c r="I39" i="14"/>
  <c r="H39" i="14"/>
  <c r="G39" i="14"/>
  <c r="F39" i="14"/>
  <c r="D39" i="14"/>
  <c r="J36" i="14"/>
  <c r="J35" i="14"/>
  <c r="L34" i="14"/>
  <c r="K34" i="14"/>
  <c r="K33" i="14" s="1"/>
  <c r="J34" i="14"/>
  <c r="J33" i="14" s="1"/>
  <c r="I34" i="14"/>
  <c r="H34" i="14"/>
  <c r="H33" i="14" s="1"/>
  <c r="G34" i="14"/>
  <c r="G33" i="14" s="1"/>
  <c r="F34" i="14"/>
  <c r="F33" i="14" s="1"/>
  <c r="E34" i="14"/>
  <c r="D34" i="14"/>
  <c r="D33" i="14" s="1"/>
  <c r="C34" i="14"/>
  <c r="C33" i="14" s="1"/>
  <c r="I33" i="14"/>
  <c r="E33" i="14"/>
  <c r="J29" i="14"/>
  <c r="J28" i="14"/>
  <c r="L27" i="14"/>
  <c r="K27" i="14"/>
  <c r="K26" i="14" s="1"/>
  <c r="J27" i="14"/>
  <c r="I27" i="14"/>
  <c r="I26" i="14" s="1"/>
  <c r="H27" i="14"/>
  <c r="H26" i="14" s="1"/>
  <c r="G27" i="14"/>
  <c r="G26" i="14" s="1"/>
  <c r="F27" i="14"/>
  <c r="F26" i="14" s="1"/>
  <c r="E27" i="14"/>
  <c r="E26" i="14" s="1"/>
  <c r="D27" i="14"/>
  <c r="D26" i="14" s="1"/>
  <c r="C27" i="14"/>
  <c r="C26" i="14" s="1"/>
  <c r="J26" i="14"/>
  <c r="J25" i="14"/>
  <c r="J24" i="14"/>
  <c r="J23" i="14"/>
  <c r="K22" i="14"/>
  <c r="J22" i="14" s="1"/>
  <c r="J21" i="14" s="1"/>
  <c r="E22" i="14"/>
  <c r="E21" i="14" s="1"/>
  <c r="C22" i="14"/>
  <c r="C21" i="14" s="1"/>
  <c r="I21" i="14"/>
  <c r="H21" i="14"/>
  <c r="G21" i="14"/>
  <c r="F21" i="14"/>
  <c r="D21" i="14"/>
  <c r="K20" i="14"/>
  <c r="K19" i="14"/>
  <c r="J19" i="14" s="1"/>
  <c r="K18" i="14"/>
  <c r="J18" i="14" s="1"/>
  <c r="I17" i="14"/>
  <c r="D17" i="14"/>
  <c r="J71" i="13"/>
  <c r="E71" i="13" s="1"/>
  <c r="J70" i="13"/>
  <c r="E70" i="13" s="1"/>
  <c r="J69" i="13"/>
  <c r="E69" i="13" s="1"/>
  <c r="J68" i="13"/>
  <c r="E68" i="13" s="1"/>
  <c r="E67" i="13" s="1"/>
  <c r="O67" i="13"/>
  <c r="N67" i="13"/>
  <c r="M67" i="13"/>
  <c r="K67" i="13"/>
  <c r="C67" i="13"/>
  <c r="J61" i="13"/>
  <c r="J60" i="13"/>
  <c r="J59" i="13"/>
  <c r="K58" i="13"/>
  <c r="K56" i="13" s="1"/>
  <c r="J56" i="13" s="1"/>
  <c r="I58" i="13"/>
  <c r="H58" i="13"/>
  <c r="G58" i="13"/>
  <c r="F58" i="13"/>
  <c r="E58" i="13"/>
  <c r="E56" i="13" s="1"/>
  <c r="D58" i="13"/>
  <c r="C58" i="13"/>
  <c r="C56" i="13" s="1"/>
  <c r="J55" i="13"/>
  <c r="J54" i="13"/>
  <c r="J53" i="13"/>
  <c r="J52" i="13"/>
  <c r="E52" i="13" s="1"/>
  <c r="E50" i="13" s="1"/>
  <c r="E49" i="13" s="1"/>
  <c r="J51" i="13"/>
  <c r="L50" i="13"/>
  <c r="K50" i="13"/>
  <c r="K49" i="13" s="1"/>
  <c r="I50" i="13"/>
  <c r="I49" i="13" s="1"/>
  <c r="H50" i="13"/>
  <c r="H49" i="13" s="1"/>
  <c r="G50" i="13"/>
  <c r="G49" i="13" s="1"/>
  <c r="F50" i="13"/>
  <c r="D50" i="13"/>
  <c r="D49" i="13" s="1"/>
  <c r="C50" i="13"/>
  <c r="C49" i="13" s="1"/>
  <c r="F49" i="13"/>
  <c r="J48" i="13"/>
  <c r="J45" i="13" s="1"/>
  <c r="J44" i="13" s="1"/>
  <c r="J47" i="13"/>
  <c r="J46" i="13"/>
  <c r="L45" i="13"/>
  <c r="L40" i="13" s="1"/>
  <c r="K45" i="13"/>
  <c r="K44" i="13" s="1"/>
  <c r="I45" i="13"/>
  <c r="I44" i="13" s="1"/>
  <c r="H45" i="13"/>
  <c r="H44" i="13" s="1"/>
  <c r="H20" i="13" s="1"/>
  <c r="H17" i="13" s="1"/>
  <c r="G45" i="13"/>
  <c r="G44" i="13" s="1"/>
  <c r="F45" i="13"/>
  <c r="E45" i="13"/>
  <c r="E44" i="13" s="1"/>
  <c r="D45" i="13"/>
  <c r="D44" i="13" s="1"/>
  <c r="C45" i="13"/>
  <c r="C44" i="13" s="1"/>
  <c r="J43" i="13"/>
  <c r="J42" i="13"/>
  <c r="J41" i="13"/>
  <c r="K40" i="13"/>
  <c r="E40" i="13"/>
  <c r="E39" i="13" s="1"/>
  <c r="D40" i="13"/>
  <c r="D39" i="13" s="1"/>
  <c r="C40" i="13"/>
  <c r="C39" i="13" s="1"/>
  <c r="I39" i="13"/>
  <c r="H39" i="13"/>
  <c r="G39" i="13"/>
  <c r="F39" i="13"/>
  <c r="J36" i="13"/>
  <c r="J35" i="13"/>
  <c r="L34" i="13"/>
  <c r="K34" i="13"/>
  <c r="K33" i="13" s="1"/>
  <c r="J34" i="13"/>
  <c r="J33" i="13" s="1"/>
  <c r="I34" i="13"/>
  <c r="I33" i="13" s="1"/>
  <c r="H34" i="13"/>
  <c r="H33" i="13" s="1"/>
  <c r="G34" i="13"/>
  <c r="G33" i="13" s="1"/>
  <c r="F34" i="13"/>
  <c r="F33" i="13" s="1"/>
  <c r="E34" i="13"/>
  <c r="E33" i="13" s="1"/>
  <c r="D34" i="13"/>
  <c r="D33" i="13" s="1"/>
  <c r="C34" i="13"/>
  <c r="C33" i="13" s="1"/>
  <c r="J29" i="13"/>
  <c r="J28" i="13"/>
  <c r="L27" i="13"/>
  <c r="K27" i="13"/>
  <c r="K26" i="13" s="1"/>
  <c r="J27" i="13"/>
  <c r="J26" i="13" s="1"/>
  <c r="I27" i="13"/>
  <c r="I26" i="13" s="1"/>
  <c r="H27" i="13"/>
  <c r="H26" i="13" s="1"/>
  <c r="G27" i="13"/>
  <c r="G26" i="13" s="1"/>
  <c r="F27" i="13"/>
  <c r="F26" i="13" s="1"/>
  <c r="E27" i="13"/>
  <c r="E26" i="13" s="1"/>
  <c r="D27" i="13"/>
  <c r="D26" i="13" s="1"/>
  <c r="C27" i="13"/>
  <c r="C26" i="13" s="1"/>
  <c r="J25" i="13"/>
  <c r="J24" i="13"/>
  <c r="J23" i="13"/>
  <c r="K22" i="13"/>
  <c r="J22" i="13" s="1"/>
  <c r="J21" i="13" s="1"/>
  <c r="E22" i="13"/>
  <c r="E21" i="13" s="1"/>
  <c r="C22" i="13"/>
  <c r="C21" i="13" s="1"/>
  <c r="K21" i="13"/>
  <c r="I21" i="13"/>
  <c r="H21" i="13"/>
  <c r="G21" i="13"/>
  <c r="F21" i="13"/>
  <c r="D21" i="13"/>
  <c r="K20" i="13"/>
  <c r="K19" i="13"/>
  <c r="J19" i="13" s="1"/>
  <c r="K18" i="13"/>
  <c r="J18" i="13" s="1"/>
  <c r="I17" i="13"/>
  <c r="D17" i="13"/>
  <c r="J52" i="12"/>
  <c r="E52" i="12" s="1"/>
  <c r="J51" i="12"/>
  <c r="E51" i="12" s="1"/>
  <c r="J50" i="12"/>
  <c r="E50" i="12" s="1"/>
  <c r="J49" i="12"/>
  <c r="E49" i="12" s="1"/>
  <c r="J36" i="12"/>
  <c r="E36" i="12" s="1"/>
  <c r="L34" i="12"/>
  <c r="I34" i="12"/>
  <c r="H34" i="12"/>
  <c r="G34" i="12"/>
  <c r="G33" i="12" s="1"/>
  <c r="F34" i="12"/>
  <c r="F33" i="12" s="1"/>
  <c r="I33" i="12"/>
  <c r="H33" i="12"/>
  <c r="L27" i="12"/>
  <c r="L20" i="12"/>
  <c r="H20" i="12"/>
  <c r="G20" i="12"/>
  <c r="F20" i="12"/>
  <c r="F17" i="12" s="1"/>
  <c r="H18" i="12"/>
  <c r="G18" i="12"/>
  <c r="L17" i="12"/>
  <c r="I17" i="12"/>
  <c r="H17" i="12"/>
  <c r="J71" i="11"/>
  <c r="E71" i="11" s="1"/>
  <c r="J70" i="11"/>
  <c r="E70" i="11" s="1"/>
  <c r="J69" i="11"/>
  <c r="E69" i="11" s="1"/>
  <c r="J68" i="11"/>
  <c r="E68" i="11"/>
  <c r="E67" i="11" s="1"/>
  <c r="E17" i="11" s="1"/>
  <c r="O67" i="11"/>
  <c r="N67" i="11"/>
  <c r="M67" i="11"/>
  <c r="K67" i="11"/>
  <c r="J67" i="11"/>
  <c r="C67" i="11"/>
  <c r="J61" i="11"/>
  <c r="J60" i="11"/>
  <c r="J58" i="11" s="1"/>
  <c r="J59" i="11"/>
  <c r="K58" i="11"/>
  <c r="I58" i="11"/>
  <c r="H58" i="11"/>
  <c r="G58" i="11"/>
  <c r="F58" i="11"/>
  <c r="E58" i="11"/>
  <c r="E56" i="11" s="1"/>
  <c r="D58" i="11"/>
  <c r="C58" i="11"/>
  <c r="C56" i="11" s="1"/>
  <c r="K56" i="11"/>
  <c r="J56" i="11" s="1"/>
  <c r="J55" i="11"/>
  <c r="J54" i="11"/>
  <c r="J53" i="11"/>
  <c r="J52" i="11"/>
  <c r="E52" i="11" s="1"/>
  <c r="E50" i="11" s="1"/>
  <c r="E49" i="11" s="1"/>
  <c r="J51" i="11"/>
  <c r="L50" i="11"/>
  <c r="K50" i="11"/>
  <c r="I50" i="11"/>
  <c r="I49" i="11" s="1"/>
  <c r="H50" i="11"/>
  <c r="H49" i="11" s="1"/>
  <c r="G50" i="11"/>
  <c r="G49" i="11" s="1"/>
  <c r="F50" i="11"/>
  <c r="F49" i="11" s="1"/>
  <c r="D50" i="11"/>
  <c r="D49" i="11" s="1"/>
  <c r="C50" i="11"/>
  <c r="C49" i="11" s="1"/>
  <c r="K49" i="11"/>
  <c r="J48" i="11"/>
  <c r="J45" i="11" s="1"/>
  <c r="J44" i="11" s="1"/>
  <c r="J47" i="11"/>
  <c r="J46" i="11"/>
  <c r="L45" i="11"/>
  <c r="L20" i="11" s="1"/>
  <c r="L17" i="11" s="1"/>
  <c r="K45" i="11"/>
  <c r="K44" i="11" s="1"/>
  <c r="I45" i="11"/>
  <c r="I44" i="11" s="1"/>
  <c r="H45" i="11"/>
  <c r="H44" i="11" s="1"/>
  <c r="G45" i="11"/>
  <c r="F45" i="11"/>
  <c r="F44" i="11" s="1"/>
  <c r="F20" i="11" s="1"/>
  <c r="F17" i="11" s="1"/>
  <c r="E45" i="11"/>
  <c r="D45" i="11"/>
  <c r="D44" i="11" s="1"/>
  <c r="C45" i="11"/>
  <c r="C44" i="11" s="1"/>
  <c r="E44" i="11"/>
  <c r="J43" i="11"/>
  <c r="J42" i="11"/>
  <c r="J41" i="11"/>
  <c r="K40" i="11"/>
  <c r="E40" i="11"/>
  <c r="E39" i="11" s="1"/>
  <c r="D40" i="11"/>
  <c r="D39" i="11" s="1"/>
  <c r="C40" i="11"/>
  <c r="C39" i="11" s="1"/>
  <c r="K39" i="11"/>
  <c r="I39" i="11"/>
  <c r="H39" i="11"/>
  <c r="G39" i="11"/>
  <c r="F39" i="11"/>
  <c r="J36" i="11"/>
  <c r="J35" i="11"/>
  <c r="L34" i="11"/>
  <c r="K34" i="11"/>
  <c r="K33" i="11" s="1"/>
  <c r="J34" i="11"/>
  <c r="J33" i="11" s="1"/>
  <c r="I34" i="11"/>
  <c r="I33" i="11" s="1"/>
  <c r="H34" i="11"/>
  <c r="H33" i="11" s="1"/>
  <c r="G34" i="11"/>
  <c r="G33" i="11" s="1"/>
  <c r="F34" i="11"/>
  <c r="F33" i="11" s="1"/>
  <c r="E34" i="11"/>
  <c r="E33" i="11" s="1"/>
  <c r="D34" i="11"/>
  <c r="D33" i="11" s="1"/>
  <c r="C34" i="11"/>
  <c r="C33" i="11" s="1"/>
  <c r="J29" i="11"/>
  <c r="J28" i="11"/>
  <c r="L27" i="11"/>
  <c r="K27" i="11"/>
  <c r="K26" i="11" s="1"/>
  <c r="J27" i="11"/>
  <c r="J26" i="11" s="1"/>
  <c r="I27" i="11"/>
  <c r="I26" i="11" s="1"/>
  <c r="H27" i="11"/>
  <c r="H26" i="11" s="1"/>
  <c r="G27" i="11"/>
  <c r="G26" i="11" s="1"/>
  <c r="F27" i="11"/>
  <c r="F26" i="11" s="1"/>
  <c r="E27" i="11"/>
  <c r="D27" i="11"/>
  <c r="D26" i="11" s="1"/>
  <c r="C27" i="11"/>
  <c r="C26" i="11" s="1"/>
  <c r="E26" i="11"/>
  <c r="J25" i="11"/>
  <c r="J24" i="11"/>
  <c r="J23" i="11"/>
  <c r="K22" i="11"/>
  <c r="J22" i="11" s="1"/>
  <c r="J21" i="11" s="1"/>
  <c r="E22" i="11"/>
  <c r="C22" i="11"/>
  <c r="C21" i="11" s="1"/>
  <c r="I21" i="11"/>
  <c r="H21" i="11"/>
  <c r="G21" i="11"/>
  <c r="F21" i="11"/>
  <c r="E21" i="11"/>
  <c r="D21" i="11"/>
  <c r="K20" i="11"/>
  <c r="K19" i="11"/>
  <c r="J19" i="11" s="1"/>
  <c r="K18" i="11"/>
  <c r="J18" i="11" s="1"/>
  <c r="I17" i="11"/>
  <c r="D17" i="11"/>
  <c r="C17" i="11"/>
  <c r="J37" i="10"/>
  <c r="E37" i="10" s="1"/>
  <c r="J36" i="10"/>
  <c r="E36" i="10" s="1"/>
  <c r="J35" i="10"/>
  <c r="E35" i="10" s="1"/>
  <c r="J34" i="10"/>
  <c r="E34" i="10" s="1"/>
  <c r="J33" i="10"/>
  <c r="E33" i="10" s="1"/>
  <c r="L32" i="10"/>
  <c r="J32" i="10"/>
  <c r="I32" i="10"/>
  <c r="H32" i="10"/>
  <c r="G32" i="10"/>
  <c r="F32" i="10"/>
  <c r="E32" i="10"/>
  <c r="J31" i="10"/>
  <c r="I31" i="10"/>
  <c r="H31" i="10"/>
  <c r="G31" i="10"/>
  <c r="F31" i="10"/>
  <c r="L30" i="10"/>
  <c r="K30" i="10"/>
  <c r="J30" i="10" s="1"/>
  <c r="I30" i="10"/>
  <c r="H30" i="10"/>
  <c r="G30" i="10"/>
  <c r="F30" i="10"/>
  <c r="D30" i="10"/>
  <c r="C30" i="10"/>
  <c r="J26" i="10"/>
  <c r="E26" i="10" s="1"/>
  <c r="J24" i="10"/>
  <c r="E24" i="10" s="1"/>
  <c r="J23" i="10"/>
  <c r="E23" i="10" s="1"/>
  <c r="E18" i="10" s="1"/>
  <c r="L22" i="10"/>
  <c r="I22" i="10"/>
  <c r="H22" i="10"/>
  <c r="H21" i="10" s="1"/>
  <c r="G22" i="10"/>
  <c r="G21" i="10" s="1"/>
  <c r="F22" i="10"/>
  <c r="I21" i="10"/>
  <c r="F21" i="10"/>
  <c r="L20" i="10"/>
  <c r="H20" i="10"/>
  <c r="G20" i="10"/>
  <c r="F20" i="10"/>
  <c r="F17" i="10" s="1"/>
  <c r="K18" i="10"/>
  <c r="J18" i="10" s="1"/>
  <c r="J17" i="10" s="1"/>
  <c r="H18" i="10"/>
  <c r="H17" i="10" s="1"/>
  <c r="G18" i="10"/>
  <c r="D18" i="10"/>
  <c r="C18" i="10"/>
  <c r="L17" i="10"/>
  <c r="K17" i="10"/>
  <c r="I17" i="10"/>
  <c r="J80" i="9"/>
  <c r="E80" i="9" s="1"/>
  <c r="J79" i="9"/>
  <c r="E79" i="9" s="1"/>
  <c r="J78" i="9"/>
  <c r="E78" i="9" s="1"/>
  <c r="L70" i="9"/>
  <c r="K70" i="9"/>
  <c r="I70" i="9"/>
  <c r="H70" i="9"/>
  <c r="G70" i="9"/>
  <c r="D70" i="9"/>
  <c r="D68" i="9" s="1"/>
  <c r="C70" i="9"/>
  <c r="L69" i="9"/>
  <c r="L57" i="9" s="1"/>
  <c r="L43" i="9" s="1"/>
  <c r="K69" i="9"/>
  <c r="H69" i="9"/>
  <c r="G69" i="9"/>
  <c r="J66" i="9"/>
  <c r="E66" i="9" s="1"/>
  <c r="L58" i="9"/>
  <c r="L45" i="9" s="1"/>
  <c r="J45" i="9" s="1"/>
  <c r="K58" i="9"/>
  <c r="J58" i="9" s="1"/>
  <c r="H58" i="9"/>
  <c r="H45" i="9" s="1"/>
  <c r="H40" i="9" s="1"/>
  <c r="I56" i="9"/>
  <c r="D56" i="9"/>
  <c r="C56" i="9"/>
  <c r="J54" i="9"/>
  <c r="E54" i="9" s="1"/>
  <c r="I45" i="9"/>
  <c r="G45" i="9"/>
  <c r="F45" i="9"/>
  <c r="F40" i="9" s="1"/>
  <c r="I42" i="9"/>
  <c r="J41" i="9"/>
  <c r="E41" i="9" s="1"/>
  <c r="L40" i="9"/>
  <c r="J40" i="9" s="1"/>
  <c r="J39" i="9"/>
  <c r="I39" i="9"/>
  <c r="I37" i="9" s="1"/>
  <c r="F38" i="9"/>
  <c r="J36" i="9"/>
  <c r="E36" i="9" s="1"/>
  <c r="J35" i="9"/>
  <c r="E35" i="9" s="1"/>
  <c r="J34" i="9"/>
  <c r="E34" i="9" s="1"/>
  <c r="J33" i="9"/>
  <c r="E33" i="9" s="1"/>
  <c r="J32" i="9"/>
  <c r="E32" i="9" s="1"/>
  <c r="J31" i="9"/>
  <c r="E31" i="9" s="1"/>
  <c r="L30" i="9"/>
  <c r="K30" i="9"/>
  <c r="I30" i="9"/>
  <c r="H30" i="9"/>
  <c r="G30" i="9"/>
  <c r="F30" i="9"/>
  <c r="D30" i="9"/>
  <c r="C30" i="9"/>
  <c r="J29" i="9"/>
  <c r="E29" i="9" s="1"/>
  <c r="J28" i="9"/>
  <c r="E28" i="9" s="1"/>
  <c r="J27" i="9"/>
  <c r="E27" i="9" s="1"/>
  <c r="J26" i="9"/>
  <c r="J24" i="9"/>
  <c r="E24" i="9" s="1"/>
  <c r="J23" i="9"/>
  <c r="E23" i="9" s="1"/>
  <c r="L22" i="9"/>
  <c r="K22" i="9"/>
  <c r="I22" i="9"/>
  <c r="H22" i="9"/>
  <c r="G22" i="9"/>
  <c r="F22" i="9"/>
  <c r="D22" i="9"/>
  <c r="C22" i="9"/>
  <c r="L20" i="9"/>
  <c r="L17" i="9" s="1"/>
  <c r="K20" i="9"/>
  <c r="H20" i="9"/>
  <c r="G20" i="9"/>
  <c r="F20" i="9"/>
  <c r="F17" i="9" s="1"/>
  <c r="D20" i="9"/>
  <c r="C20" i="9"/>
  <c r="J19" i="9"/>
  <c r="K18" i="9"/>
  <c r="J18" i="9" s="1"/>
  <c r="D18" i="9"/>
  <c r="D17" i="9" s="1"/>
  <c r="C18" i="9"/>
  <c r="I17" i="9"/>
  <c r="C17" i="9"/>
  <c r="K20" i="8"/>
  <c r="J50" i="8"/>
  <c r="E50" i="8" s="1"/>
  <c r="C50" i="8" s="1"/>
  <c r="J49" i="8"/>
  <c r="E49" i="8" s="1"/>
  <c r="C49" i="8" s="1"/>
  <c r="J48" i="8"/>
  <c r="E48" i="8" s="1"/>
  <c r="K47" i="8"/>
  <c r="D47" i="8"/>
  <c r="D46" i="8" s="1"/>
  <c r="I46" i="8"/>
  <c r="H46" i="8"/>
  <c r="G46" i="8"/>
  <c r="F46" i="8"/>
  <c r="K18" i="8"/>
  <c r="J18" i="8" s="1"/>
  <c r="K57" i="8"/>
  <c r="K56" i="8" s="1"/>
  <c r="C58" i="8"/>
  <c r="E58" i="8"/>
  <c r="J88" i="8"/>
  <c r="E88" i="8"/>
  <c r="E87" i="8"/>
  <c r="E86" i="8"/>
  <c r="E85" i="8"/>
  <c r="O84" i="8"/>
  <c r="N84" i="8"/>
  <c r="M84" i="8"/>
  <c r="K84" i="8"/>
  <c r="J84" i="8"/>
  <c r="E84" i="8"/>
  <c r="C84" i="8"/>
  <c r="J78" i="8"/>
  <c r="E78" i="8" s="1"/>
  <c r="C78" i="8" s="1"/>
  <c r="C75" i="8" s="1"/>
  <c r="C73" i="8" s="1"/>
  <c r="J76" i="8"/>
  <c r="K75" i="8"/>
  <c r="K73" i="8" s="1"/>
  <c r="J73" i="8" s="1"/>
  <c r="J75" i="8"/>
  <c r="I75" i="8"/>
  <c r="H75" i="8"/>
  <c r="G75" i="8"/>
  <c r="F75" i="8"/>
  <c r="D75" i="8"/>
  <c r="J71" i="8"/>
  <c r="E71" i="8" s="1"/>
  <c r="J70" i="8"/>
  <c r="E70" i="8" s="1"/>
  <c r="E69" i="8"/>
  <c r="C69" i="8" s="1"/>
  <c r="C68" i="8" s="1"/>
  <c r="K68" i="8"/>
  <c r="J68" i="8"/>
  <c r="E68" i="8"/>
  <c r="J67" i="8"/>
  <c r="J66" i="8"/>
  <c r="J65" i="8"/>
  <c r="J62" i="8" s="1"/>
  <c r="J61" i="8" s="1"/>
  <c r="J64" i="8"/>
  <c r="J63" i="8"/>
  <c r="K62" i="8"/>
  <c r="K61" i="8" s="1"/>
  <c r="J60" i="8"/>
  <c r="E60" i="8" s="1"/>
  <c r="C60" i="8" s="1"/>
  <c r="J59" i="8"/>
  <c r="E59" i="8" s="1"/>
  <c r="L57" i="8"/>
  <c r="L47" i="8" s="1"/>
  <c r="I57" i="8"/>
  <c r="I56" i="8" s="1"/>
  <c r="H57" i="8"/>
  <c r="H56" i="8" s="1"/>
  <c r="G57" i="8"/>
  <c r="G56" i="8" s="1"/>
  <c r="F57" i="8"/>
  <c r="F56" i="8" s="1"/>
  <c r="D57" i="8"/>
  <c r="D56" i="8" s="1"/>
  <c r="J55" i="8"/>
  <c r="J54" i="8"/>
  <c r="J53" i="8"/>
  <c r="L52" i="8"/>
  <c r="K52" i="8"/>
  <c r="J52" i="8"/>
  <c r="J51" i="8" s="1"/>
  <c r="I52" i="8"/>
  <c r="I51" i="8" s="1"/>
  <c r="H52" i="8"/>
  <c r="H51" i="8" s="1"/>
  <c r="G52" i="8"/>
  <c r="G51" i="8" s="1"/>
  <c r="G20" i="8" s="1"/>
  <c r="G17" i="8" s="1"/>
  <c r="F52" i="8"/>
  <c r="F51" i="8" s="1"/>
  <c r="E52" i="8"/>
  <c r="E51" i="8" s="1"/>
  <c r="D52" i="8"/>
  <c r="D51" i="8" s="1"/>
  <c r="C52" i="8"/>
  <c r="C51" i="8" s="1"/>
  <c r="K51" i="8"/>
  <c r="J45" i="8"/>
  <c r="E45" i="8" s="1"/>
  <c r="C45" i="8" s="1"/>
  <c r="J44" i="8"/>
  <c r="E44" i="8" s="1"/>
  <c r="C44" i="8" s="1"/>
  <c r="J43" i="8"/>
  <c r="E43" i="8" s="1"/>
  <c r="C43" i="8" s="1"/>
  <c r="L42" i="8"/>
  <c r="K42" i="8"/>
  <c r="J42" i="8" s="1"/>
  <c r="J41" i="8" s="1"/>
  <c r="D42" i="8"/>
  <c r="D41" i="8" s="1"/>
  <c r="I41" i="8"/>
  <c r="H41" i="8"/>
  <c r="G41" i="8"/>
  <c r="F41" i="8"/>
  <c r="J38" i="8"/>
  <c r="J37" i="8"/>
  <c r="L36" i="8"/>
  <c r="K36" i="8"/>
  <c r="K35" i="8" s="1"/>
  <c r="J36" i="8"/>
  <c r="J35" i="8" s="1"/>
  <c r="I36" i="8"/>
  <c r="I35" i="8" s="1"/>
  <c r="H36" i="8"/>
  <c r="H35" i="8" s="1"/>
  <c r="G36" i="8"/>
  <c r="G35" i="8" s="1"/>
  <c r="F36" i="8"/>
  <c r="F35" i="8" s="1"/>
  <c r="E36" i="8"/>
  <c r="E35" i="8" s="1"/>
  <c r="D36" i="8"/>
  <c r="D35" i="8" s="1"/>
  <c r="C36" i="8"/>
  <c r="C35" i="8" s="1"/>
  <c r="L29" i="8"/>
  <c r="I29" i="8"/>
  <c r="I28" i="8" s="1"/>
  <c r="H29" i="8"/>
  <c r="H28" i="8" s="1"/>
  <c r="G29" i="8"/>
  <c r="G28" i="8" s="1"/>
  <c r="F29" i="8"/>
  <c r="F28" i="8" s="1"/>
  <c r="D29" i="8"/>
  <c r="D28" i="8" s="1"/>
  <c r="C28" i="8"/>
  <c r="J27" i="8"/>
  <c r="J26" i="8"/>
  <c r="J25" i="8"/>
  <c r="J24" i="8"/>
  <c r="J23" i="8"/>
  <c r="K22" i="8"/>
  <c r="J22" i="8" s="1"/>
  <c r="E22" i="8" s="1"/>
  <c r="I21" i="8"/>
  <c r="H21" i="8"/>
  <c r="G21" i="8"/>
  <c r="F21" i="8"/>
  <c r="D21" i="8"/>
  <c r="L20" i="8"/>
  <c r="J20" i="8" s="1"/>
  <c r="K19" i="8"/>
  <c r="J19" i="8" s="1"/>
  <c r="E19" i="8" s="1"/>
  <c r="C19" i="8" s="1"/>
  <c r="I17" i="8"/>
  <c r="D17" i="8"/>
  <c r="K20" i="7"/>
  <c r="J65" i="7"/>
  <c r="E65" i="7" s="1"/>
  <c r="J64" i="7"/>
  <c r="E64" i="7" s="1"/>
  <c r="J62" i="7"/>
  <c r="K62" i="7"/>
  <c r="K56" i="7"/>
  <c r="K55" i="7" s="1"/>
  <c r="J58" i="7"/>
  <c r="J57" i="7"/>
  <c r="K22" i="7"/>
  <c r="J22" i="7" s="1"/>
  <c r="J21" i="7" s="1"/>
  <c r="J26" i="7"/>
  <c r="J25" i="7"/>
  <c r="J82" i="7"/>
  <c r="E82" i="7" s="1"/>
  <c r="E81" i="7"/>
  <c r="E80" i="7"/>
  <c r="J78" i="7"/>
  <c r="E79" i="7"/>
  <c r="E78" i="7" s="1"/>
  <c r="O78" i="7"/>
  <c r="N78" i="7"/>
  <c r="M78" i="7"/>
  <c r="K78" i="7"/>
  <c r="C78" i="7"/>
  <c r="J72" i="7"/>
  <c r="E72" i="7" s="1"/>
  <c r="J70" i="7"/>
  <c r="K69" i="7"/>
  <c r="K67" i="7" s="1"/>
  <c r="J67" i="7" s="1"/>
  <c r="I69" i="7"/>
  <c r="H69" i="7"/>
  <c r="G69" i="7"/>
  <c r="F69" i="7"/>
  <c r="D69" i="7"/>
  <c r="J61" i="7"/>
  <c r="J60" i="7"/>
  <c r="J59" i="7"/>
  <c r="J56" i="7" s="1"/>
  <c r="J55" i="7" s="1"/>
  <c r="J54" i="7"/>
  <c r="E54" i="7" s="1"/>
  <c r="C54" i="7" s="1"/>
  <c r="J53" i="7"/>
  <c r="E53" i="7" s="1"/>
  <c r="C53" i="7" s="1"/>
  <c r="L52" i="7"/>
  <c r="K52" i="7"/>
  <c r="K51" i="7" s="1"/>
  <c r="I52" i="7"/>
  <c r="H52" i="7"/>
  <c r="H51" i="7" s="1"/>
  <c r="G52" i="7"/>
  <c r="G51" i="7" s="1"/>
  <c r="F52" i="7"/>
  <c r="F51" i="7" s="1"/>
  <c r="D52" i="7"/>
  <c r="D51" i="7" s="1"/>
  <c r="I51" i="7"/>
  <c r="J50" i="7"/>
  <c r="J47" i="7" s="1"/>
  <c r="J46" i="7" s="1"/>
  <c r="J49" i="7"/>
  <c r="J48" i="7"/>
  <c r="L47" i="7"/>
  <c r="L20" i="7" s="1"/>
  <c r="L17" i="7" s="1"/>
  <c r="K47" i="7"/>
  <c r="K46" i="7" s="1"/>
  <c r="I47" i="7"/>
  <c r="H47" i="7"/>
  <c r="H46" i="7" s="1"/>
  <c r="H20" i="7" s="1"/>
  <c r="H17" i="7" s="1"/>
  <c r="G47" i="7"/>
  <c r="G46" i="7" s="1"/>
  <c r="G20" i="7" s="1"/>
  <c r="G17" i="7" s="1"/>
  <c r="F47" i="7"/>
  <c r="F46" i="7" s="1"/>
  <c r="F20" i="7" s="1"/>
  <c r="E47" i="7"/>
  <c r="D47" i="7"/>
  <c r="D46" i="7" s="1"/>
  <c r="C47" i="7"/>
  <c r="C46" i="7" s="1"/>
  <c r="I46" i="7"/>
  <c r="E46" i="7"/>
  <c r="J45" i="7"/>
  <c r="E45" i="7" s="1"/>
  <c r="J44" i="7"/>
  <c r="E44" i="7" s="1"/>
  <c r="C44" i="7" s="1"/>
  <c r="J43" i="7"/>
  <c r="E43" i="7" s="1"/>
  <c r="C43" i="7" s="1"/>
  <c r="K42" i="7"/>
  <c r="D42" i="7"/>
  <c r="D41" i="7" s="1"/>
  <c r="K41" i="7"/>
  <c r="I41" i="7"/>
  <c r="H41" i="7"/>
  <c r="G41" i="7"/>
  <c r="F41" i="7"/>
  <c r="J38" i="7"/>
  <c r="J37" i="7"/>
  <c r="L36" i="7"/>
  <c r="K36" i="7"/>
  <c r="K35" i="7" s="1"/>
  <c r="J36" i="7"/>
  <c r="I36" i="7"/>
  <c r="I35" i="7" s="1"/>
  <c r="H36" i="7"/>
  <c r="H35" i="7" s="1"/>
  <c r="G36" i="7"/>
  <c r="G35" i="7" s="1"/>
  <c r="F36" i="7"/>
  <c r="F35" i="7" s="1"/>
  <c r="E36" i="7"/>
  <c r="E35" i="7" s="1"/>
  <c r="D36" i="7"/>
  <c r="D35" i="7" s="1"/>
  <c r="C36" i="7"/>
  <c r="C35" i="7" s="1"/>
  <c r="J35" i="7"/>
  <c r="L29" i="7"/>
  <c r="I29" i="7"/>
  <c r="I28" i="7" s="1"/>
  <c r="H29" i="7"/>
  <c r="H28" i="7" s="1"/>
  <c r="G29" i="7"/>
  <c r="G28" i="7" s="1"/>
  <c r="F29" i="7"/>
  <c r="F28" i="7" s="1"/>
  <c r="D29" i="7"/>
  <c r="D28" i="7" s="1"/>
  <c r="C28" i="7"/>
  <c r="J27" i="7"/>
  <c r="J24" i="7"/>
  <c r="J23" i="7"/>
  <c r="I21" i="7"/>
  <c r="H21" i="7"/>
  <c r="G21" i="7"/>
  <c r="F21" i="7"/>
  <c r="D21" i="7"/>
  <c r="K19" i="7"/>
  <c r="J19" i="7" s="1"/>
  <c r="E19" i="7" s="1"/>
  <c r="C19" i="7" s="1"/>
  <c r="K18" i="7"/>
  <c r="J18" i="7" s="1"/>
  <c r="E18" i="7" s="1"/>
  <c r="I17" i="7"/>
  <c r="D17" i="7"/>
  <c r="J71" i="6"/>
  <c r="E71" i="6"/>
  <c r="J70" i="6"/>
  <c r="E70" i="6" s="1"/>
  <c r="J69" i="6"/>
  <c r="E69" i="6"/>
  <c r="J68" i="6"/>
  <c r="E68" i="6" s="1"/>
  <c r="E67" i="6" s="1"/>
  <c r="O67" i="6"/>
  <c r="N67" i="6"/>
  <c r="M67" i="6"/>
  <c r="K67" i="6"/>
  <c r="C67" i="6"/>
  <c r="J61" i="6"/>
  <c r="J60" i="6"/>
  <c r="J58" i="6" s="1"/>
  <c r="J59" i="6"/>
  <c r="K58" i="6"/>
  <c r="K56" i="6" s="1"/>
  <c r="J56" i="6" s="1"/>
  <c r="I58" i="6"/>
  <c r="H58" i="6"/>
  <c r="G58" i="6"/>
  <c r="F58" i="6"/>
  <c r="E58" i="6"/>
  <c r="E56" i="6" s="1"/>
  <c r="D58" i="6"/>
  <c r="C58" i="6"/>
  <c r="C56" i="6" s="1"/>
  <c r="J55" i="6"/>
  <c r="J54" i="6"/>
  <c r="J53" i="6"/>
  <c r="J52" i="6"/>
  <c r="E52" i="6" s="1"/>
  <c r="E50" i="6" s="1"/>
  <c r="E49" i="6" s="1"/>
  <c r="J51" i="6"/>
  <c r="L50" i="6"/>
  <c r="K50" i="6"/>
  <c r="K49" i="6" s="1"/>
  <c r="I50" i="6"/>
  <c r="I49" i="6" s="1"/>
  <c r="H50" i="6"/>
  <c r="H49" i="6" s="1"/>
  <c r="G50" i="6"/>
  <c r="G49" i="6" s="1"/>
  <c r="F50" i="6"/>
  <c r="F49" i="6" s="1"/>
  <c r="D50" i="6"/>
  <c r="D49" i="6" s="1"/>
  <c r="C50" i="6"/>
  <c r="C49" i="6" s="1"/>
  <c r="J48" i="6"/>
  <c r="J47" i="6"/>
  <c r="J46" i="6"/>
  <c r="L45" i="6"/>
  <c r="L40" i="6" s="1"/>
  <c r="K45" i="6"/>
  <c r="J45" i="6"/>
  <c r="J44" i="6" s="1"/>
  <c r="I45" i="6"/>
  <c r="H45" i="6"/>
  <c r="G45" i="6"/>
  <c r="G44" i="6" s="1"/>
  <c r="G20" i="6" s="1"/>
  <c r="G17" i="6" s="1"/>
  <c r="F45" i="6"/>
  <c r="F44" i="6" s="1"/>
  <c r="E45" i="6"/>
  <c r="E44" i="6" s="1"/>
  <c r="D45" i="6"/>
  <c r="D44" i="6" s="1"/>
  <c r="C45" i="6"/>
  <c r="K44" i="6"/>
  <c r="I44" i="6"/>
  <c r="C44" i="6"/>
  <c r="J43" i="6"/>
  <c r="J42" i="6"/>
  <c r="J41" i="6"/>
  <c r="K40" i="6"/>
  <c r="K39" i="6" s="1"/>
  <c r="E40" i="6"/>
  <c r="E39" i="6" s="1"/>
  <c r="D40" i="6"/>
  <c r="D39" i="6" s="1"/>
  <c r="C40" i="6"/>
  <c r="C39" i="6" s="1"/>
  <c r="I39" i="6"/>
  <c r="H39" i="6"/>
  <c r="G39" i="6"/>
  <c r="F39" i="6"/>
  <c r="J36" i="6"/>
  <c r="J35" i="6"/>
  <c r="L34" i="6"/>
  <c r="K34" i="6"/>
  <c r="K33" i="6" s="1"/>
  <c r="J34" i="6"/>
  <c r="I34" i="6"/>
  <c r="I33" i="6" s="1"/>
  <c r="H34" i="6"/>
  <c r="H33" i="6" s="1"/>
  <c r="G34" i="6"/>
  <c r="G33" i="6" s="1"/>
  <c r="F34" i="6"/>
  <c r="F33" i="6" s="1"/>
  <c r="E34" i="6"/>
  <c r="E33" i="6" s="1"/>
  <c r="D34" i="6"/>
  <c r="D33" i="6" s="1"/>
  <c r="C34" i="6"/>
  <c r="C33" i="6" s="1"/>
  <c r="J33" i="6"/>
  <c r="J29" i="6"/>
  <c r="J28" i="6"/>
  <c r="L27" i="6"/>
  <c r="K27" i="6"/>
  <c r="J27" i="6"/>
  <c r="J26" i="6" s="1"/>
  <c r="I27" i="6"/>
  <c r="H27" i="6"/>
  <c r="H26" i="6" s="1"/>
  <c r="G27" i="6"/>
  <c r="G26" i="6" s="1"/>
  <c r="F27" i="6"/>
  <c r="F26" i="6" s="1"/>
  <c r="E27" i="6"/>
  <c r="E26" i="6" s="1"/>
  <c r="D27" i="6"/>
  <c r="D26" i="6" s="1"/>
  <c r="C27" i="6"/>
  <c r="K26" i="6"/>
  <c r="I26" i="6"/>
  <c r="C26" i="6"/>
  <c r="J25" i="6"/>
  <c r="J24" i="6"/>
  <c r="J23" i="6"/>
  <c r="K22" i="6"/>
  <c r="J22" i="6" s="1"/>
  <c r="J21" i="6" s="1"/>
  <c r="E22" i="6"/>
  <c r="E21" i="6" s="1"/>
  <c r="C22" i="6"/>
  <c r="C21" i="6" s="1"/>
  <c r="I21" i="6"/>
  <c r="H21" i="6"/>
  <c r="G21" i="6"/>
  <c r="F21" i="6"/>
  <c r="D21" i="6"/>
  <c r="L20" i="6"/>
  <c r="L17" i="6" s="1"/>
  <c r="K20" i="6"/>
  <c r="J20" i="6" s="1"/>
  <c r="K19" i="6"/>
  <c r="J19" i="6" s="1"/>
  <c r="K18" i="6"/>
  <c r="J18" i="6" s="1"/>
  <c r="E18" i="6" s="1"/>
  <c r="I17" i="6"/>
  <c r="D17" i="6"/>
  <c r="K20" i="5"/>
  <c r="K18" i="5"/>
  <c r="J18" i="5" s="1"/>
  <c r="E18" i="5" s="1"/>
  <c r="C18" i="5" s="1"/>
  <c r="D50" i="5"/>
  <c r="D49" i="5" s="1"/>
  <c r="F50" i="5"/>
  <c r="F49" i="5" s="1"/>
  <c r="G50" i="5"/>
  <c r="H50" i="5"/>
  <c r="H49" i="5" s="1"/>
  <c r="I50" i="5"/>
  <c r="I49" i="5" s="1"/>
  <c r="K50" i="5"/>
  <c r="K49" i="5" s="1"/>
  <c r="C50" i="5"/>
  <c r="J71" i="5"/>
  <c r="E71" i="5" s="1"/>
  <c r="J70" i="5"/>
  <c r="E70" i="5" s="1"/>
  <c r="J69" i="5"/>
  <c r="E69" i="5" s="1"/>
  <c r="J68" i="5"/>
  <c r="E68" i="5" s="1"/>
  <c r="E67" i="5" s="1"/>
  <c r="O67" i="5"/>
  <c r="N67" i="5"/>
  <c r="M67" i="5"/>
  <c r="K67" i="5"/>
  <c r="C67" i="5"/>
  <c r="J61" i="5"/>
  <c r="J60" i="5"/>
  <c r="J58" i="5" s="1"/>
  <c r="J59" i="5"/>
  <c r="K58" i="5"/>
  <c r="K56" i="5" s="1"/>
  <c r="J56" i="5" s="1"/>
  <c r="I58" i="5"/>
  <c r="H58" i="5"/>
  <c r="G58" i="5"/>
  <c r="F58" i="5"/>
  <c r="E58" i="5"/>
  <c r="E56" i="5" s="1"/>
  <c r="D58" i="5"/>
  <c r="C58" i="5"/>
  <c r="C56" i="5"/>
  <c r="J55" i="5"/>
  <c r="J54" i="5"/>
  <c r="J53" i="5"/>
  <c r="J52" i="5"/>
  <c r="E52" i="5" s="1"/>
  <c r="E50" i="5" s="1"/>
  <c r="J51" i="5"/>
  <c r="J50" i="5" s="1"/>
  <c r="L50" i="5"/>
  <c r="G49" i="5"/>
  <c r="C49" i="5"/>
  <c r="J48" i="5"/>
  <c r="J45" i="5" s="1"/>
  <c r="J44" i="5" s="1"/>
  <c r="J47" i="5"/>
  <c r="J46" i="5"/>
  <c r="L45" i="5"/>
  <c r="L20" i="5" s="1"/>
  <c r="L17" i="5" s="1"/>
  <c r="K45" i="5"/>
  <c r="K44" i="5" s="1"/>
  <c r="I45" i="5"/>
  <c r="I44" i="5" s="1"/>
  <c r="H45" i="5"/>
  <c r="H44" i="5" s="1"/>
  <c r="H20" i="5" s="1"/>
  <c r="H17" i="5" s="1"/>
  <c r="G45" i="5"/>
  <c r="G44" i="5" s="1"/>
  <c r="G20" i="5" s="1"/>
  <c r="G17" i="5" s="1"/>
  <c r="F45" i="5"/>
  <c r="E45" i="5"/>
  <c r="E44" i="5" s="1"/>
  <c r="D45" i="5"/>
  <c r="D44" i="5" s="1"/>
  <c r="C45" i="5"/>
  <c r="C44" i="5" s="1"/>
  <c r="J43" i="5"/>
  <c r="J42" i="5"/>
  <c r="J41" i="5"/>
  <c r="L40" i="5"/>
  <c r="K40" i="5"/>
  <c r="E40" i="5"/>
  <c r="E39" i="5" s="1"/>
  <c r="D40" i="5"/>
  <c r="D39" i="5" s="1"/>
  <c r="C40" i="5"/>
  <c r="C39" i="5" s="1"/>
  <c r="I39" i="5"/>
  <c r="H39" i="5"/>
  <c r="G39" i="5"/>
  <c r="F39" i="5"/>
  <c r="J36" i="5"/>
  <c r="J35" i="5"/>
  <c r="L34" i="5"/>
  <c r="K34" i="5"/>
  <c r="K33" i="5" s="1"/>
  <c r="J34" i="5"/>
  <c r="I34" i="5"/>
  <c r="I33" i="5" s="1"/>
  <c r="H34" i="5"/>
  <c r="H33" i="5" s="1"/>
  <c r="G34" i="5"/>
  <c r="G33" i="5" s="1"/>
  <c r="F34" i="5"/>
  <c r="F33" i="5" s="1"/>
  <c r="E34" i="5"/>
  <c r="E33" i="5" s="1"/>
  <c r="D34" i="5"/>
  <c r="D33" i="5" s="1"/>
  <c r="C34" i="5"/>
  <c r="C33" i="5" s="1"/>
  <c r="J33" i="5"/>
  <c r="J29" i="5"/>
  <c r="J28" i="5"/>
  <c r="L27" i="5"/>
  <c r="K27" i="5"/>
  <c r="K26" i="5" s="1"/>
  <c r="J27" i="5"/>
  <c r="J26" i="5" s="1"/>
  <c r="I27" i="5"/>
  <c r="I26" i="5" s="1"/>
  <c r="H27" i="5"/>
  <c r="H26" i="5" s="1"/>
  <c r="G27" i="5"/>
  <c r="G26" i="5" s="1"/>
  <c r="F27" i="5"/>
  <c r="F26" i="5" s="1"/>
  <c r="E27" i="5"/>
  <c r="E26" i="5" s="1"/>
  <c r="D27" i="5"/>
  <c r="D26" i="5" s="1"/>
  <c r="C27" i="5"/>
  <c r="C26" i="5" s="1"/>
  <c r="J25" i="5"/>
  <c r="J24" i="5"/>
  <c r="J23" i="5"/>
  <c r="K22" i="5"/>
  <c r="K21" i="5" s="1"/>
  <c r="E22" i="5"/>
  <c r="E21" i="5" s="1"/>
  <c r="C22" i="5"/>
  <c r="C21" i="5" s="1"/>
  <c r="I21" i="5"/>
  <c r="H21" i="5"/>
  <c r="G21" i="5"/>
  <c r="F21" i="5"/>
  <c r="D21" i="5"/>
  <c r="K19" i="5"/>
  <c r="J19" i="5" s="1"/>
  <c r="I17" i="5"/>
  <c r="D17" i="5"/>
  <c r="O67" i="4"/>
  <c r="N67" i="4"/>
  <c r="M67" i="4"/>
  <c r="K67" i="4"/>
  <c r="C67" i="4"/>
  <c r="C17" i="4"/>
  <c r="K19" i="4"/>
  <c r="K20" i="4"/>
  <c r="D40" i="4"/>
  <c r="E40" i="4"/>
  <c r="D17" i="4"/>
  <c r="I17" i="4"/>
  <c r="K18" i="4"/>
  <c r="J18" i="4" s="1"/>
  <c r="D50" i="4"/>
  <c r="D49" i="4" s="1"/>
  <c r="F50" i="4"/>
  <c r="F49" i="4" s="1"/>
  <c r="G50" i="4"/>
  <c r="G49" i="4" s="1"/>
  <c r="H50" i="4"/>
  <c r="H49" i="4" s="1"/>
  <c r="I50" i="4"/>
  <c r="I49" i="4" s="1"/>
  <c r="K50" i="4"/>
  <c r="C50" i="4"/>
  <c r="C49" i="4" s="1"/>
  <c r="J51" i="4"/>
  <c r="L50" i="4"/>
  <c r="K49" i="4"/>
  <c r="D21" i="4"/>
  <c r="F21" i="4"/>
  <c r="G21" i="4"/>
  <c r="H21" i="4"/>
  <c r="I21" i="4"/>
  <c r="J36" i="4"/>
  <c r="J35" i="4"/>
  <c r="L34" i="4"/>
  <c r="K34" i="4"/>
  <c r="J34" i="4"/>
  <c r="J33" i="4" s="1"/>
  <c r="I34" i="4"/>
  <c r="I33" i="4" s="1"/>
  <c r="H34" i="4"/>
  <c r="H33" i="4" s="1"/>
  <c r="G34" i="4"/>
  <c r="F34" i="4"/>
  <c r="F33" i="4" s="1"/>
  <c r="E34" i="4"/>
  <c r="E33" i="4" s="1"/>
  <c r="D34" i="4"/>
  <c r="D33" i="4" s="1"/>
  <c r="C34" i="4"/>
  <c r="C33" i="4" s="1"/>
  <c r="K33" i="4"/>
  <c r="G33" i="4"/>
  <c r="D39" i="4"/>
  <c r="F39" i="4"/>
  <c r="G39" i="4"/>
  <c r="H39" i="4"/>
  <c r="I39" i="4"/>
  <c r="C40" i="4"/>
  <c r="C39" i="4" s="1"/>
  <c r="K40" i="4"/>
  <c r="K39" i="4" s="1"/>
  <c r="J41" i="4"/>
  <c r="J42" i="4"/>
  <c r="J27" i="4"/>
  <c r="J26" i="4" s="1"/>
  <c r="J29" i="4"/>
  <c r="J28" i="4"/>
  <c r="L27" i="4"/>
  <c r="K27" i="4"/>
  <c r="K26" i="4" s="1"/>
  <c r="I27" i="4"/>
  <c r="I26" i="4" s="1"/>
  <c r="H27" i="4"/>
  <c r="H26" i="4" s="1"/>
  <c r="G27" i="4"/>
  <c r="G26" i="4" s="1"/>
  <c r="F27" i="4"/>
  <c r="F26" i="4" s="1"/>
  <c r="E27" i="4"/>
  <c r="E26" i="4" s="1"/>
  <c r="D27" i="4"/>
  <c r="D26" i="4" s="1"/>
  <c r="C27" i="4"/>
  <c r="C26" i="4" s="1"/>
  <c r="D45" i="4"/>
  <c r="D44" i="4" s="1"/>
  <c r="E45" i="4"/>
  <c r="E44" i="4" s="1"/>
  <c r="F45" i="4"/>
  <c r="F44" i="4" s="1"/>
  <c r="F20" i="4" s="1"/>
  <c r="F17" i="4" s="1"/>
  <c r="G45" i="4"/>
  <c r="G44" i="4" s="1"/>
  <c r="G20" i="4" s="1"/>
  <c r="G17" i="4" s="1"/>
  <c r="H45" i="4"/>
  <c r="H44" i="4" s="1"/>
  <c r="H20" i="4" s="1"/>
  <c r="H17" i="4" s="1"/>
  <c r="I45" i="4"/>
  <c r="I44" i="4" s="1"/>
  <c r="K45" i="4"/>
  <c r="K44" i="4" s="1"/>
  <c r="C45" i="4"/>
  <c r="C44" i="4" s="1"/>
  <c r="J48" i="4"/>
  <c r="J45" i="4" s="1"/>
  <c r="J44" i="4" s="1"/>
  <c r="J47" i="4"/>
  <c r="J46" i="4"/>
  <c r="L45" i="4"/>
  <c r="L40" i="4" s="1"/>
  <c r="D58" i="4"/>
  <c r="E58" i="4"/>
  <c r="E56" i="4" s="1"/>
  <c r="F58" i="4"/>
  <c r="G58" i="4"/>
  <c r="H58" i="4"/>
  <c r="I58" i="4"/>
  <c r="K58" i="4"/>
  <c r="C58" i="4"/>
  <c r="C56" i="4" s="1"/>
  <c r="J59" i="4"/>
  <c r="J19" i="4"/>
  <c r="J23" i="4"/>
  <c r="J24" i="4"/>
  <c r="J25" i="4"/>
  <c r="J43" i="4"/>
  <c r="J52" i="4"/>
  <c r="E52" i="4" s="1"/>
  <c r="E50" i="4" s="1"/>
  <c r="E49" i="4" s="1"/>
  <c r="J53" i="4"/>
  <c r="J54" i="4"/>
  <c r="J55" i="4"/>
  <c r="J60" i="4"/>
  <c r="J61" i="4"/>
  <c r="K22" i="4"/>
  <c r="J22" i="4" s="1"/>
  <c r="J21" i="4" s="1"/>
  <c r="E22" i="4"/>
  <c r="E21" i="4" s="1"/>
  <c r="C22" i="4"/>
  <c r="C21" i="4" s="1"/>
  <c r="J71" i="4"/>
  <c r="E71" i="4" s="1"/>
  <c r="J70" i="4"/>
  <c r="E70" i="4" s="1"/>
  <c r="J69" i="4"/>
  <c r="E69" i="4" s="1"/>
  <c r="J68" i="4"/>
  <c r="E68" i="4" s="1"/>
  <c r="E67" i="4" s="1"/>
  <c r="E17" i="4" s="1"/>
  <c r="F34" i="3"/>
  <c r="F33" i="3" s="1"/>
  <c r="G34" i="3"/>
  <c r="G33" i="3" s="1"/>
  <c r="H34" i="3"/>
  <c r="H33" i="3" s="1"/>
  <c r="I34" i="3"/>
  <c r="I33" i="3" s="1"/>
  <c r="L34" i="3"/>
  <c r="J36" i="3"/>
  <c r="E36" i="3" s="1"/>
  <c r="J52" i="3"/>
  <c r="E52" i="3" s="1"/>
  <c r="J51" i="3"/>
  <c r="E51" i="3" s="1"/>
  <c r="J50" i="3"/>
  <c r="E50" i="3" s="1"/>
  <c r="J49" i="3"/>
  <c r="E49" i="3" s="1"/>
  <c r="L27" i="3"/>
  <c r="L20" i="3"/>
  <c r="L17" i="3" s="1"/>
  <c r="H20" i="3"/>
  <c r="G20" i="3"/>
  <c r="F20" i="3"/>
  <c r="H18" i="3"/>
  <c r="G18" i="3"/>
  <c r="I17" i="3"/>
  <c r="F17" i="3"/>
  <c r="K17" i="9" l="1"/>
  <c r="J30" i="9"/>
  <c r="E30" i="9" s="1"/>
  <c r="K21" i="11"/>
  <c r="G20" i="15"/>
  <c r="G17" i="15" s="1"/>
  <c r="G17" i="3"/>
  <c r="J40" i="4"/>
  <c r="J39" i="4" s="1"/>
  <c r="J40" i="6"/>
  <c r="J39" i="6" s="1"/>
  <c r="L42" i="7"/>
  <c r="L17" i="8"/>
  <c r="C42" i="8"/>
  <c r="C41" i="8" s="1"/>
  <c r="H57" i="9"/>
  <c r="H43" i="9" s="1"/>
  <c r="H42" i="9" s="1"/>
  <c r="E31" i="10"/>
  <c r="J20" i="11"/>
  <c r="J20" i="13"/>
  <c r="J17" i="13" s="1"/>
  <c r="K21" i="14"/>
  <c r="L20" i="13"/>
  <c r="L17" i="13" s="1"/>
  <c r="J42" i="15"/>
  <c r="J41" i="15" s="1"/>
  <c r="C25" i="20"/>
  <c r="E69" i="7"/>
  <c r="E67" i="7" s="1"/>
  <c r="C72" i="7"/>
  <c r="C69" i="7" s="1"/>
  <c r="C67" i="7" s="1"/>
  <c r="E42" i="7"/>
  <c r="E41" i="7" s="1"/>
  <c r="C45" i="7"/>
  <c r="C42" i="7" s="1"/>
  <c r="C41" i="7" s="1"/>
  <c r="E22" i="15"/>
  <c r="E21" i="15" s="1"/>
  <c r="J21" i="15"/>
  <c r="K17" i="5"/>
  <c r="J20" i="5"/>
  <c r="J40" i="5"/>
  <c r="J39" i="5" s="1"/>
  <c r="J69" i="7"/>
  <c r="K41" i="8"/>
  <c r="J47" i="8"/>
  <c r="J46" i="8" s="1"/>
  <c r="J22" i="9"/>
  <c r="G57" i="9"/>
  <c r="G38" i="9" s="1"/>
  <c r="G17" i="12"/>
  <c r="J67" i="13"/>
  <c r="K41" i="15"/>
  <c r="F35" i="16"/>
  <c r="K21" i="4"/>
  <c r="J50" i="4"/>
  <c r="J49" i="4" s="1"/>
  <c r="K17" i="4"/>
  <c r="K21" i="6"/>
  <c r="E59" i="7"/>
  <c r="K21" i="8"/>
  <c r="J57" i="8"/>
  <c r="J20" i="9"/>
  <c r="J17" i="9" s="1"/>
  <c r="H44" i="9"/>
  <c r="H39" i="9" s="1"/>
  <c r="J70" i="9"/>
  <c r="E70" i="9" s="1"/>
  <c r="J58" i="13"/>
  <c r="K21" i="15"/>
  <c r="E23" i="16"/>
  <c r="C23" i="16" s="1"/>
  <c r="J22" i="16"/>
  <c r="E22" i="16" s="1"/>
  <c r="E21" i="16" s="1"/>
  <c r="E37" i="16"/>
  <c r="C37" i="16" s="1"/>
  <c r="J36" i="16"/>
  <c r="E36" i="16" s="1"/>
  <c r="E35" i="16" s="1"/>
  <c r="J44" i="17"/>
  <c r="E44" i="17"/>
  <c r="H17" i="3"/>
  <c r="J67" i="4"/>
  <c r="E22" i="7"/>
  <c r="J69" i="9"/>
  <c r="G17" i="10"/>
  <c r="E30" i="10"/>
  <c r="J50" i="11"/>
  <c r="J49" i="11" s="1"/>
  <c r="J40" i="13"/>
  <c r="J39" i="13" s="1"/>
  <c r="J50" i="13"/>
  <c r="J49" i="13" s="1"/>
  <c r="L20" i="14"/>
  <c r="L17" i="14" s="1"/>
  <c r="J50" i="14"/>
  <c r="J49" i="14" s="1"/>
  <c r="E60" i="17"/>
  <c r="C60" i="17" s="1"/>
  <c r="C59" i="17" s="1"/>
  <c r="C22" i="20"/>
  <c r="C21" i="20" s="1"/>
  <c r="E55" i="20"/>
  <c r="C55" i="20" s="1"/>
  <c r="C54" i="20" s="1"/>
  <c r="E18" i="21"/>
  <c r="J17" i="21"/>
  <c r="C65" i="21"/>
  <c r="C64" i="21" s="1"/>
  <c r="E64" i="21"/>
  <c r="E68" i="20"/>
  <c r="E18" i="20"/>
  <c r="J17" i="20"/>
  <c r="E64" i="19"/>
  <c r="E42" i="19"/>
  <c r="J39" i="19"/>
  <c r="J38" i="19" s="1"/>
  <c r="J20" i="19"/>
  <c r="K17" i="19"/>
  <c r="C18" i="19"/>
  <c r="E50" i="18"/>
  <c r="E42" i="18"/>
  <c r="J39" i="18"/>
  <c r="J38" i="18" s="1"/>
  <c r="J64" i="18"/>
  <c r="E65" i="18"/>
  <c r="J50" i="18"/>
  <c r="C18" i="18"/>
  <c r="C17" i="18" s="1"/>
  <c r="E17" i="18"/>
  <c r="C23" i="17"/>
  <c r="C22" i="17" s="1"/>
  <c r="C21" i="17" s="1"/>
  <c r="E22" i="17"/>
  <c r="E21" i="17" s="1"/>
  <c r="C91" i="17"/>
  <c r="C89" i="17" s="1"/>
  <c r="E66" i="17"/>
  <c r="J65" i="17"/>
  <c r="C18" i="17"/>
  <c r="E36" i="17"/>
  <c r="E35" i="17" s="1"/>
  <c r="F20" i="17"/>
  <c r="E65" i="16"/>
  <c r="C65" i="16" s="1"/>
  <c r="C64" i="16" s="1"/>
  <c r="E62" i="16"/>
  <c r="C62" i="16" s="1"/>
  <c r="J59" i="16"/>
  <c r="E59" i="16" s="1"/>
  <c r="C59" i="16" s="1"/>
  <c r="F58" i="16"/>
  <c r="C74" i="16"/>
  <c r="L44" i="16"/>
  <c r="J44" i="16" s="1"/>
  <c r="E26" i="16"/>
  <c r="C26" i="16" s="1"/>
  <c r="C40" i="16"/>
  <c r="E54" i="16"/>
  <c r="C54" i="16" s="1"/>
  <c r="C57" i="16"/>
  <c r="C71" i="16"/>
  <c r="C70" i="16" s="1"/>
  <c r="J35" i="16"/>
  <c r="J89" i="16"/>
  <c r="J54" i="16"/>
  <c r="J53" i="16" s="1"/>
  <c r="E53" i="16" s="1"/>
  <c r="C53" i="16" s="1"/>
  <c r="J49" i="16"/>
  <c r="J48" i="16" s="1"/>
  <c r="E18" i="9"/>
  <c r="J43" i="9"/>
  <c r="L38" i="9"/>
  <c r="E18" i="14"/>
  <c r="C72" i="15"/>
  <c r="C69" i="15" s="1"/>
  <c r="C67" i="15" s="1"/>
  <c r="E69" i="15"/>
  <c r="E67" i="15" s="1"/>
  <c r="C45" i="16"/>
  <c r="C61" i="16"/>
  <c r="F17" i="14"/>
  <c r="E18" i="15"/>
  <c r="J17" i="15"/>
  <c r="C22" i="15"/>
  <c r="C21" i="15" s="1"/>
  <c r="C50" i="16"/>
  <c r="C49" i="16" s="1"/>
  <c r="C48" i="16" s="1"/>
  <c r="E49" i="16"/>
  <c r="E48" i="16" s="1"/>
  <c r="C53" i="15"/>
  <c r="E45" i="9"/>
  <c r="J40" i="14"/>
  <c r="J39" i="14" s="1"/>
  <c r="J17" i="11"/>
  <c r="C42" i="15"/>
  <c r="C41" i="15" s="1"/>
  <c r="E18" i="13"/>
  <c r="E18" i="16"/>
  <c r="L17" i="16"/>
  <c r="J20" i="16"/>
  <c r="J17" i="16" s="1"/>
  <c r="E40" i="9"/>
  <c r="E26" i="9"/>
  <c r="E22" i="9" s="1"/>
  <c r="K68" i="9"/>
  <c r="K57" i="9" s="1"/>
  <c r="K17" i="13"/>
  <c r="K39" i="14"/>
  <c r="E52" i="14"/>
  <c r="E50" i="14" s="1"/>
  <c r="E49" i="14" s="1"/>
  <c r="K17" i="15"/>
  <c r="F20" i="15"/>
  <c r="E62" i="15"/>
  <c r="J69" i="15"/>
  <c r="H20" i="16"/>
  <c r="H17" i="16" s="1"/>
  <c r="E82" i="16"/>
  <c r="E92" i="16"/>
  <c r="H38" i="9"/>
  <c r="G44" i="9"/>
  <c r="E58" i="9"/>
  <c r="E56" i="9" s="1"/>
  <c r="K17" i="11"/>
  <c r="H20" i="11"/>
  <c r="H17" i="11" s="1"/>
  <c r="L40" i="11"/>
  <c r="J40" i="11" s="1"/>
  <c r="J39" i="11" s="1"/>
  <c r="G44" i="11"/>
  <c r="G20" i="11" s="1"/>
  <c r="G17" i="11" s="1"/>
  <c r="G20" i="13"/>
  <c r="G17" i="13" s="1"/>
  <c r="F44" i="13"/>
  <c r="F20" i="13" s="1"/>
  <c r="H44" i="14"/>
  <c r="H20" i="14" s="1"/>
  <c r="H17" i="14" s="1"/>
  <c r="J67" i="14"/>
  <c r="J52" i="15"/>
  <c r="J51" i="15" s="1"/>
  <c r="E59" i="15"/>
  <c r="G20" i="16"/>
  <c r="G17" i="16" s="1"/>
  <c r="K43" i="16"/>
  <c r="K48" i="16"/>
  <c r="E79" i="16"/>
  <c r="E42" i="15"/>
  <c r="E41" i="15" s="1"/>
  <c r="L44" i="9"/>
  <c r="J44" i="9" s="1"/>
  <c r="K39" i="13"/>
  <c r="K17" i="14"/>
  <c r="H20" i="15"/>
  <c r="H17" i="15" s="1"/>
  <c r="F20" i="16"/>
  <c r="C48" i="8"/>
  <c r="C47" i="8" s="1"/>
  <c r="C46" i="8" s="1"/>
  <c r="E47" i="8"/>
  <c r="E46" i="8" s="1"/>
  <c r="K46" i="8"/>
  <c r="C22" i="8"/>
  <c r="C21" i="8" s="1"/>
  <c r="E21" i="8"/>
  <c r="C59" i="8"/>
  <c r="E18" i="8"/>
  <c r="J17" i="8"/>
  <c r="J21" i="8"/>
  <c r="K17" i="8"/>
  <c r="F20" i="8"/>
  <c r="E42" i="8"/>
  <c r="E41" i="8" s="1"/>
  <c r="J56" i="8"/>
  <c r="E65" i="8"/>
  <c r="E57" i="8" s="1"/>
  <c r="E75" i="8"/>
  <c r="E73" i="8" s="1"/>
  <c r="H20" i="8"/>
  <c r="H17" i="8" s="1"/>
  <c r="E63" i="7"/>
  <c r="E52" i="7"/>
  <c r="J52" i="7"/>
  <c r="J51" i="7" s="1"/>
  <c r="J42" i="7"/>
  <c r="J41" i="7" s="1"/>
  <c r="K17" i="7"/>
  <c r="K21" i="7"/>
  <c r="C18" i="7"/>
  <c r="F17" i="7"/>
  <c r="J20" i="7"/>
  <c r="J17" i="7" s="1"/>
  <c r="K17" i="6"/>
  <c r="C18" i="6"/>
  <c r="F20" i="6"/>
  <c r="H44" i="6"/>
  <c r="H20" i="6" s="1"/>
  <c r="H17" i="6" s="1"/>
  <c r="J67" i="6"/>
  <c r="J17" i="6" s="1"/>
  <c r="J50" i="6"/>
  <c r="J49" i="6" s="1"/>
  <c r="E49" i="5"/>
  <c r="J22" i="5"/>
  <c r="J21" i="5" s="1"/>
  <c r="F44" i="5"/>
  <c r="F20" i="5" s="1"/>
  <c r="J67" i="5"/>
  <c r="K39" i="5"/>
  <c r="J49" i="5"/>
  <c r="E39" i="4"/>
  <c r="L20" i="4"/>
  <c r="J20" i="4" s="1"/>
  <c r="J58" i="4"/>
  <c r="K56" i="4"/>
  <c r="J17" i="5" l="1"/>
  <c r="L42" i="9"/>
  <c r="J42" i="9" s="1"/>
  <c r="J17" i="4"/>
  <c r="H19" i="9"/>
  <c r="C36" i="16"/>
  <c r="C35" i="16" s="1"/>
  <c r="J68" i="9"/>
  <c r="E62" i="7"/>
  <c r="C63" i="7"/>
  <c r="C62" i="7" s="1"/>
  <c r="E59" i="17"/>
  <c r="J20" i="14"/>
  <c r="J17" i="14" s="1"/>
  <c r="C59" i="7"/>
  <c r="C56" i="7" s="1"/>
  <c r="C55" i="7" s="1"/>
  <c r="E56" i="7"/>
  <c r="E55" i="7" s="1"/>
  <c r="C22" i="7"/>
  <c r="C21" i="7" s="1"/>
  <c r="E21" i="7"/>
  <c r="E54" i="20"/>
  <c r="C18" i="21"/>
  <c r="C17" i="21" s="1"/>
  <c r="E17" i="21"/>
  <c r="C18" i="20"/>
  <c r="C17" i="20" s="1"/>
  <c r="E17" i="20"/>
  <c r="C42" i="19"/>
  <c r="C39" i="19" s="1"/>
  <c r="C38" i="19" s="1"/>
  <c r="E39" i="19"/>
  <c r="E38" i="19" s="1"/>
  <c r="E20" i="19"/>
  <c r="J17" i="19"/>
  <c r="E64" i="18"/>
  <c r="C65" i="18"/>
  <c r="C64" i="18" s="1"/>
  <c r="C42" i="18"/>
  <c r="C39" i="18" s="1"/>
  <c r="C38" i="18" s="1"/>
  <c r="E39" i="18"/>
  <c r="E38" i="18" s="1"/>
  <c r="C66" i="17"/>
  <c r="C65" i="17" s="1"/>
  <c r="E65" i="17"/>
  <c r="F17" i="17"/>
  <c r="E20" i="17"/>
  <c r="E64" i="16"/>
  <c r="J58" i="16"/>
  <c r="J43" i="16"/>
  <c r="E44" i="16"/>
  <c r="E20" i="15"/>
  <c r="C20" i="15" s="1"/>
  <c r="F17" i="15"/>
  <c r="C92" i="16"/>
  <c r="C89" i="16" s="1"/>
  <c r="C58" i="16"/>
  <c r="E58" i="16"/>
  <c r="J38" i="9"/>
  <c r="E38" i="9" s="1"/>
  <c r="L37" i="9"/>
  <c r="J37" i="9" s="1"/>
  <c r="C59" i="15"/>
  <c r="C56" i="15" s="1"/>
  <c r="C55" i="15" s="1"/>
  <c r="E56" i="15"/>
  <c r="E55" i="15" s="1"/>
  <c r="H37" i="9"/>
  <c r="H18" i="9"/>
  <c r="C18" i="16"/>
  <c r="E20" i="16"/>
  <c r="C20" i="16" s="1"/>
  <c r="F17" i="16"/>
  <c r="C79" i="16"/>
  <c r="C76" i="16" s="1"/>
  <c r="C75" i="16" s="1"/>
  <c r="E76" i="16"/>
  <c r="E75" i="16" s="1"/>
  <c r="G19" i="9"/>
  <c r="G42" i="9"/>
  <c r="E42" i="9" s="1"/>
  <c r="G39" i="9"/>
  <c r="J57" i="9"/>
  <c r="J56" i="9" s="1"/>
  <c r="K56" i="9"/>
  <c r="C18" i="13"/>
  <c r="C18" i="14"/>
  <c r="E20" i="9"/>
  <c r="E17" i="9" s="1"/>
  <c r="E52" i="15"/>
  <c r="E20" i="13"/>
  <c r="C20" i="13" s="1"/>
  <c r="F17" i="13"/>
  <c r="C18" i="15"/>
  <c r="C65" i="8"/>
  <c r="C62" i="8" s="1"/>
  <c r="C61" i="8" s="1"/>
  <c r="E62" i="8"/>
  <c r="E61" i="8" s="1"/>
  <c r="E20" i="8"/>
  <c r="C20" i="8" s="1"/>
  <c r="F17" i="8"/>
  <c r="C18" i="8"/>
  <c r="E20" i="7"/>
  <c r="E51" i="7"/>
  <c r="C52" i="7"/>
  <c r="C51" i="7" s="1"/>
  <c r="F17" i="6"/>
  <c r="E20" i="6"/>
  <c r="F17" i="5"/>
  <c r="E20" i="5"/>
  <c r="L17" i="4"/>
  <c r="J56" i="4"/>
  <c r="E20" i="14" l="1"/>
  <c r="C20" i="14" s="1"/>
  <c r="E17" i="8"/>
  <c r="H17" i="9"/>
  <c r="E17" i="16"/>
  <c r="C20" i="7"/>
  <c r="C17" i="7" s="1"/>
  <c r="E17" i="7"/>
  <c r="C20" i="19"/>
  <c r="C17" i="19" s="1"/>
  <c r="E17" i="19"/>
  <c r="C20" i="17"/>
  <c r="C17" i="17" s="1"/>
  <c r="E17" i="17"/>
  <c r="C44" i="16"/>
  <c r="C43" i="16" s="1"/>
  <c r="E43" i="16"/>
  <c r="E42" i="16" s="1"/>
  <c r="E41" i="16" s="1"/>
  <c r="C17" i="16"/>
  <c r="C87" i="16"/>
  <c r="C22" i="16"/>
  <c r="C21" i="16" s="1"/>
  <c r="C17" i="13"/>
  <c r="E17" i="13"/>
  <c r="E17" i="15"/>
  <c r="E17" i="14"/>
  <c r="E39" i="9"/>
  <c r="G37" i="9"/>
  <c r="E37" i="9" s="1"/>
  <c r="G18" i="9"/>
  <c r="G17" i="9" s="1"/>
  <c r="C52" i="15"/>
  <c r="C51" i="15" s="1"/>
  <c r="E51" i="15"/>
  <c r="C17" i="15"/>
  <c r="C17" i="14"/>
  <c r="C17" i="8"/>
  <c r="C57" i="8"/>
  <c r="C56" i="8" s="1"/>
  <c r="E56" i="8"/>
  <c r="C20" i="6"/>
  <c r="C17" i="6" s="1"/>
  <c r="E17" i="6"/>
  <c r="C20" i="5"/>
  <c r="C17" i="5" s="1"/>
  <c r="E17" i="5"/>
  <c r="E89" i="16" l="1"/>
  <c r="E87" i="16" s="1"/>
</calcChain>
</file>

<file path=xl/sharedStrings.xml><?xml version="1.0" encoding="utf-8"?>
<sst xmlns="http://schemas.openxmlformats.org/spreadsheetml/2006/main" count="4014" uniqueCount="304">
  <si>
    <t>Nr. crt.</t>
  </si>
  <si>
    <t>Denumirea obiectivelor de investiţii</t>
  </si>
  <si>
    <t>Valoarea totală*)</t>
  </si>
  <si>
    <t>Cheltuieli totale (col.5 la col.9)</t>
  </si>
  <si>
    <t>finanţate din:</t>
  </si>
  <si>
    <t>Surse proprii</t>
  </si>
  <si>
    <t>Credite bancare interne</t>
  </si>
  <si>
    <t>Credite bancare externe</t>
  </si>
  <si>
    <t>Total alocaţii bugetare (col.10 + col.11)</t>
  </si>
  <si>
    <t>din care:</t>
  </si>
  <si>
    <t>de la bugetul local</t>
  </si>
  <si>
    <t>pe seama transferurilor de la bugetul de stat</t>
  </si>
  <si>
    <t>Capacităţi</t>
  </si>
  <si>
    <t>Termen PIF</t>
  </si>
  <si>
    <t>O</t>
  </si>
  <si>
    <t>Valoarea totală actualizată **)</t>
  </si>
  <si>
    <t>4=col.5 la col.9</t>
  </si>
  <si>
    <t>9=col.10 + col.11</t>
  </si>
  <si>
    <t>A.</t>
  </si>
  <si>
    <t>B.</t>
  </si>
  <si>
    <t>C.</t>
  </si>
  <si>
    <t>Lucrări în continuare</t>
  </si>
  <si>
    <t>Lucrări noi</t>
  </si>
  <si>
    <t>Alte cheltuieli de investiţii</t>
  </si>
  <si>
    <t>JUDEŢUL SUCEAVA</t>
  </si>
  <si>
    <t>Aprobat,</t>
  </si>
  <si>
    <t>Ordonator principal de credite,</t>
  </si>
  <si>
    <t>……………………………….</t>
  </si>
  <si>
    <t>Data:</t>
  </si>
  <si>
    <t>………………….</t>
  </si>
  <si>
    <t>lei</t>
  </si>
  <si>
    <t>Cap. 51.02                      Autorităţi publice</t>
  </si>
  <si>
    <r>
      <t>TOTAL</t>
    </r>
    <r>
      <rPr>
        <sz val="10"/>
        <rFont val="Arial"/>
        <family val="2"/>
        <charset val="238"/>
      </rPr>
      <t>, din care:</t>
    </r>
  </si>
  <si>
    <t>Cap. 70.02                      Locuinţe, servicii şi dezvoltare publică</t>
  </si>
  <si>
    <t xml:space="preserve">Cap. 84.02                      Transporturi </t>
  </si>
  <si>
    <t xml:space="preserve">Lucrări noi                          </t>
  </si>
  <si>
    <t xml:space="preserve">Alte cheltuieli de investiţii  </t>
  </si>
  <si>
    <r>
      <t>TOTAL</t>
    </r>
    <r>
      <rPr>
        <sz val="10"/>
        <color indexed="8"/>
        <rFont val="Arial"/>
        <family val="2"/>
        <charset val="238"/>
      </rPr>
      <t>, din care:</t>
    </r>
  </si>
  <si>
    <t>COZAN  VASILE</t>
  </si>
  <si>
    <t>PRIMĂRIA COMUNEI PANACI</t>
  </si>
  <si>
    <t>pe anul 2009</t>
  </si>
  <si>
    <r>
      <t xml:space="preserve">Alte cheltuieli de investiţii  </t>
    </r>
    <r>
      <rPr>
        <b/>
        <sz val="10"/>
        <color indexed="8"/>
        <rFont val="Arial"/>
        <family val="2"/>
        <charset val="238"/>
      </rPr>
      <t>PLANUL URBANISTIC GENERAL</t>
    </r>
  </si>
  <si>
    <r>
      <t xml:space="preserve">Lucrări în continuare    </t>
    </r>
    <r>
      <rPr>
        <b/>
        <sz val="10"/>
        <color indexed="8"/>
        <rFont val="Arial"/>
        <family val="2"/>
      </rPr>
      <t xml:space="preserve">CONSTRUCTIE GARAJE  </t>
    </r>
    <r>
      <rPr>
        <sz val="10"/>
        <color indexed="8"/>
        <rFont val="Arial"/>
        <family val="2"/>
        <charset val="238"/>
      </rPr>
      <t xml:space="preserve">      </t>
    </r>
  </si>
  <si>
    <r>
      <t xml:space="preserve">Alte cheltuieli de investiţii  </t>
    </r>
    <r>
      <rPr>
        <b/>
        <sz val="10"/>
        <color indexed="8"/>
        <rFont val="Arial"/>
        <family val="2"/>
        <charset val="238"/>
      </rPr>
      <t>PROIECT GARAJE</t>
    </r>
  </si>
  <si>
    <t>Cap. 74.02                      Protecţia  mediului</t>
  </si>
  <si>
    <r>
      <t xml:space="preserve">Alte cheltuieli de investiţii: </t>
    </r>
    <r>
      <rPr>
        <b/>
        <sz val="10"/>
        <rFont val="Arial"/>
        <family val="2"/>
      </rPr>
      <t>Construcţii</t>
    </r>
  </si>
  <si>
    <t>iul.09</t>
  </si>
  <si>
    <t>CONTABIL,</t>
  </si>
  <si>
    <t>MARIA  APETRII</t>
  </si>
  <si>
    <r>
      <t xml:space="preserve">Alte cheltuieli de investiţii: </t>
    </r>
    <r>
      <rPr>
        <b/>
        <sz val="10"/>
        <rFont val="Arial"/>
        <family val="2"/>
      </rPr>
      <t>Cheltuieli de proiectare pentru elaborarea
studiului de fezabilitate şi a proiectului tehnic aferente obiectivului "Extindere reţea electrică în satele Drăgoiasa, Coverca şi Glodu"</t>
    </r>
  </si>
  <si>
    <r>
      <t xml:space="preserve">Alte cheltuieli de investiţii: </t>
    </r>
    <r>
      <rPr>
        <b/>
        <sz val="10"/>
        <rFont val="Arial"/>
        <family val="2"/>
      </rPr>
      <t xml:space="preserve">Cheltuieli de proiectare pentru elaborarea studiului de fezabilitate a proiectului "Ţara Dornelor curată"
</t>
    </r>
    <r>
      <rPr>
        <sz val="10"/>
        <rFont val="Arial"/>
        <family val="2"/>
        <charset val="238"/>
      </rPr>
      <t xml:space="preserve">
</t>
    </r>
  </si>
  <si>
    <r>
      <t xml:space="preserve">Alte cheltuieli de investiţii: </t>
    </r>
    <r>
      <rPr>
        <b/>
        <sz val="10"/>
        <rFont val="Arial"/>
        <family val="2"/>
      </rPr>
      <t>Cheltuieli de proiectare pentru elaborarea
studiilor de fezabilitate aferente obiectivului "Modernizare drumuri comunale Glodu-Catrinari, Pârâul Negru, Neagra"</t>
    </r>
    <r>
      <rPr>
        <sz val="10"/>
        <rFont val="Arial"/>
        <family val="2"/>
        <charset val="238"/>
      </rPr>
      <t xml:space="preserve">
</t>
    </r>
  </si>
  <si>
    <r>
      <t xml:space="preserve">Alte cheltuieli de investiţii: </t>
    </r>
    <r>
      <rPr>
        <b/>
        <sz val="10"/>
        <rFont val="Arial"/>
        <family val="2"/>
      </rPr>
      <t>Maşini, echipamente şi mijloace de transport (autocompactoare)</t>
    </r>
  </si>
  <si>
    <r>
      <t xml:space="preserve">Alte cheltuieli de investiţii: </t>
    </r>
    <r>
      <rPr>
        <b/>
        <sz val="10"/>
        <rFont val="Arial"/>
        <family val="2"/>
      </rPr>
      <t>Alte active fixe: pubele şi containere</t>
    </r>
  </si>
  <si>
    <t xml:space="preserve">Alte surse constituite potrivit legii </t>
  </si>
  <si>
    <t>Cap. 74.08                      Protecţia  mediului</t>
  </si>
  <si>
    <r>
      <t>Lucrări noi"</t>
    </r>
    <r>
      <rPr>
        <b/>
        <sz val="10"/>
        <rFont val="Arial"/>
        <family val="2"/>
      </rPr>
      <t>Alimentare cu apă'</t>
    </r>
    <r>
      <rPr>
        <sz val="10"/>
        <rFont val="Arial"/>
        <family val="2"/>
        <charset val="238"/>
      </rPr>
      <t xml:space="preserve">                         </t>
    </r>
  </si>
  <si>
    <r>
      <t xml:space="preserve">                                                                 LISTA  OBIECTIVELOR DE INVESTIŢII                                               </t>
    </r>
    <r>
      <rPr>
        <b/>
        <sz val="12"/>
        <rFont val="Arial"/>
        <family val="2"/>
      </rPr>
      <t>ANEXA NR. 2</t>
    </r>
    <r>
      <rPr>
        <b/>
        <sz val="14"/>
        <rFont val="Arial"/>
        <family val="2"/>
      </rPr>
      <t xml:space="preserve">                                   ANEXA NR. 2</t>
    </r>
  </si>
  <si>
    <r>
      <t xml:space="preserve">Alte cheltuieli de investiţii   </t>
    </r>
    <r>
      <rPr>
        <b/>
        <sz val="10"/>
        <color indexed="8"/>
        <rFont val="Arial"/>
        <family val="2"/>
      </rPr>
      <t>ACHIZIŢIE 5007 MP TEREN</t>
    </r>
  </si>
  <si>
    <t>Cap.67.02.05                      Servicii recreative şi sportive</t>
  </si>
  <si>
    <t>pe anul 2010</t>
  </si>
  <si>
    <t>24.02.2010</t>
  </si>
  <si>
    <r>
      <t xml:space="preserve">Alte cheltuieli de investiţii: </t>
    </r>
    <r>
      <rPr>
        <b/>
        <sz val="10"/>
        <rFont val="Arial"/>
        <family val="2"/>
      </rPr>
      <t>Cheltuieli de proiectare privind"Construcţia unei baze sportive în comuna Panaci, judeţul Suceava"</t>
    </r>
  </si>
  <si>
    <t>Cap.65.02.                      Învăţământ</t>
  </si>
  <si>
    <r>
      <t xml:space="preserve">Alte cheltuieli de investiţii: </t>
    </r>
    <r>
      <rPr>
        <b/>
        <sz val="10"/>
        <rFont val="Arial"/>
        <family val="2"/>
      </rPr>
      <t>Achiziţionarea unui program de contabilitate bugetară</t>
    </r>
  </si>
  <si>
    <t xml:space="preserve"> COMUNA PANACI</t>
  </si>
  <si>
    <r>
      <t xml:space="preserve">                                                                 LISTA  OBIECTIVELOR DE INVESTIŢII                              </t>
    </r>
    <r>
      <rPr>
        <b/>
        <sz val="12"/>
        <rFont val="Arial"/>
        <family val="2"/>
      </rPr>
      <t>ANEXA NR. 5</t>
    </r>
    <r>
      <rPr>
        <b/>
        <sz val="14"/>
        <rFont val="Arial"/>
        <family val="2"/>
      </rPr>
      <t xml:space="preserve">                                   ANEXA NR. 2</t>
    </r>
  </si>
  <si>
    <t>Cap. 70.02.05.01                      Alimentare cu apă</t>
  </si>
  <si>
    <t xml:space="preserve">   LISTA  OBIECTIVELOR DE INVESTIŢII </t>
  </si>
  <si>
    <t xml:space="preserve">                          pe anul 2011</t>
  </si>
  <si>
    <r>
      <t>TOTAL</t>
    </r>
    <r>
      <rPr>
        <sz val="8"/>
        <rFont val="Arial"/>
        <family val="2"/>
      </rPr>
      <t>, din care:</t>
    </r>
  </si>
  <si>
    <r>
      <t>TOTAL</t>
    </r>
    <r>
      <rPr>
        <sz val="8"/>
        <color indexed="8"/>
        <rFont val="Arial"/>
        <family val="2"/>
      </rPr>
      <t>, din care:</t>
    </r>
  </si>
  <si>
    <r>
      <t xml:space="preserve">Lucrări în continuare: </t>
    </r>
    <r>
      <rPr>
        <b/>
        <sz val="8"/>
        <rFont val="Arial"/>
        <family val="2"/>
      </rPr>
      <t>Alimentare cu apa in satul Panaci, etapa I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</si>
  <si>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</si>
  <si>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Cap.84.02.03.01                      Drumuri şi poduri</t>
  </si>
  <si>
    <t xml:space="preserve">Lucrări în continuare: </t>
  </si>
  <si>
    <t>Alte cheltuieli de investiţii  Servicii de consultanţă privind întocmirea şi depunerea cererii de finanţare pentru proiect "Refacere şi modernizare infrastructură rutieră afectată de calamităţi în anul 2010"</t>
  </si>
  <si>
    <t>Cap. 67.02.05.03                    Întreţinere grădini publice, parcuri, zone verzi, baze sportive şi de agrement</t>
  </si>
  <si>
    <t xml:space="preserve">Lucrări noi:  Amenajare spaţii verzi centrul comunei Panaci                         </t>
  </si>
  <si>
    <t>Anexa nr.3</t>
  </si>
  <si>
    <t xml:space="preserve">Lucrări noi:  Amenajare birouri mansardă clădire primărie                        </t>
  </si>
  <si>
    <t>Cap. 51.02.01.03                   Autorităţi executive</t>
  </si>
  <si>
    <t>la H.C.L. nr.39/28.11.2011</t>
  </si>
  <si>
    <t xml:space="preserve">Lucrări noi:                          </t>
  </si>
  <si>
    <t>Cap. 51.02.01.03 Autorităţi executive</t>
  </si>
  <si>
    <t>Cap.84.02.03.01      Drumuri şi poduri</t>
  </si>
  <si>
    <t xml:space="preserve">Alte cheltuieli de investiţii </t>
  </si>
  <si>
    <t xml:space="preserve">                          pe anul 2013</t>
  </si>
  <si>
    <r>
      <t xml:space="preserve">Lucrări noi: </t>
    </r>
    <r>
      <rPr>
        <b/>
        <sz val="8"/>
        <color indexed="8"/>
        <rFont val="Arial"/>
        <family val="2"/>
      </rPr>
      <t>Amenajare trotuare zona dispensar-biserică DJ 174</t>
    </r>
    <r>
      <rPr>
        <sz val="8"/>
        <color indexed="8"/>
        <rFont val="Arial"/>
        <family val="2"/>
      </rPr>
      <t/>
    </r>
  </si>
  <si>
    <r>
      <t xml:space="preserve">Lucrări noi: </t>
    </r>
    <r>
      <rPr>
        <b/>
        <sz val="8"/>
        <color indexed="8"/>
        <rFont val="Arial"/>
        <family val="2"/>
      </rPr>
      <t>Modernizare drum comunal DC 81-Șeștină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</si>
  <si>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Studiu topo întocmire SF "Înființare rețele de canalizare și stație de epurare în satele Panaci și Coverca"</t>
    </r>
  </si>
  <si>
    <r>
      <t xml:space="preserve">Lucrări noi: </t>
    </r>
    <r>
      <rPr>
        <b/>
        <sz val="8"/>
        <color indexed="8"/>
        <rFont val="Arial"/>
        <family val="2"/>
        <charset val="238"/>
      </rPr>
      <t>Alimentare cu apă Șeștina</t>
    </r>
    <r>
      <rPr>
        <sz val="8"/>
        <color indexed="8"/>
        <rFont val="Arial"/>
        <family val="2"/>
      </rPr>
      <t xml:space="preserve">                         </t>
    </r>
  </si>
  <si>
    <t>Cap. 68.02.50    Alte cheltuieli în domeniul asigurărilor și asistenței sociale</t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</si>
  <si>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Studiu prefezabilitate întocmire proiect Centru zi Coverca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</si>
  <si>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Studiu fezabilitate proiect Construcție bază sportivă</t>
    </r>
  </si>
  <si>
    <r>
      <t xml:space="preserve">Lucrări în continuare: </t>
    </r>
    <r>
      <rPr>
        <b/>
        <sz val="8"/>
        <rFont val="Arial"/>
        <family val="2"/>
        <charset val="238"/>
      </rPr>
      <t>Construcție bază sportivă în comuna Panaci</t>
    </r>
  </si>
  <si>
    <t>Cap. 61.02.05    Protecție civilă și protecție contra incendiilor</t>
  </si>
  <si>
    <t>Cap. 65.02   Învățământ</t>
  </si>
  <si>
    <r>
      <t>Alte cheltuieli de investiţii:</t>
    </r>
    <r>
      <rPr>
        <b/>
        <sz val="8"/>
        <color indexed="8"/>
        <rFont val="Arial"/>
        <family val="2"/>
        <charset val="238"/>
      </rPr>
      <t xml:space="preserve"> Sistem supraveghere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</si>
  <si>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Motopompă</t>
    </r>
  </si>
  <si>
    <r>
      <t xml:space="preserve">Alte cheltuieli de investiţii: </t>
    </r>
    <r>
      <rPr>
        <b/>
        <sz val="8"/>
        <color indexed="8"/>
        <rFont val="Arial"/>
        <family val="2"/>
      </rPr>
      <t>Motofierăstrău și instalație despicat lemne</t>
    </r>
  </si>
  <si>
    <t>Cap. 70.02.05.01    Alimentare cu apă</t>
  </si>
  <si>
    <t>la H.C.L. nr.9 /27.03.2013</t>
  </si>
  <si>
    <t>Cap. 74.02.05.02 Colectarea, tratarea și distrugerea deșeurilor</t>
  </si>
  <si>
    <t>estimari 2014</t>
  </si>
  <si>
    <t>estimari 2015</t>
  </si>
  <si>
    <t>estimari 2016</t>
  </si>
  <si>
    <t>Transferuri la Consiliul Judetean: Titlul 55.01.13-Programe de dezvoltare-Sistem de management integrat al deseurilor in judetul Suceava</t>
  </si>
  <si>
    <r>
      <t xml:space="preserve">Lucrări în continuare: </t>
    </r>
    <r>
      <rPr>
        <b/>
        <sz val="8"/>
        <rFont val="Arial"/>
        <family val="2"/>
        <charset val="238"/>
      </rPr>
      <t>Alimentare cu apă în satele Panaci și Coverca</t>
    </r>
  </si>
  <si>
    <t>Cap.67.02.03.08 Centre pentru conservarea si promovarea culturii traditionale</t>
  </si>
  <si>
    <t>B</t>
  </si>
  <si>
    <r>
      <t>Alte cheltuieli de investitii:   Titlul 56.01-</t>
    </r>
    <r>
      <rPr>
        <b/>
        <sz val="8"/>
        <color indexed="8"/>
        <rFont val="Arial"/>
        <family val="2"/>
        <charset val="238"/>
      </rPr>
      <t xml:space="preserve"> Programe din FEDR -Promovarea la nivel national a resurselor turistice din zona comunei Panaci, Jud. Suceava</t>
    </r>
  </si>
  <si>
    <t>la  dispozitia  nr. 142 /28.10.2013</t>
  </si>
  <si>
    <t>Anexa nr.2</t>
  </si>
  <si>
    <t>la  HCL nr.26 /18.12.2013</t>
  </si>
  <si>
    <t xml:space="preserve">                          pe anul 2014</t>
  </si>
  <si>
    <t>estimari 2017</t>
  </si>
  <si>
    <r>
      <t xml:space="preserve">Alte cheltuieli de investiţii: </t>
    </r>
    <r>
      <rPr>
        <b/>
        <sz val="8"/>
        <color indexed="8"/>
        <rFont val="Arial"/>
        <family val="2"/>
      </rPr>
      <t xml:space="preserve">Construcţie garaje mijloace transport </t>
    </r>
  </si>
  <si>
    <r>
      <t xml:space="preserve">Alte cheltuieli de investiţii: </t>
    </r>
    <r>
      <rPr>
        <b/>
        <sz val="8"/>
        <color indexed="8"/>
        <rFont val="Arial"/>
        <family val="2"/>
      </rPr>
      <t>Reparaţii capitale aferente mijloacelor de transport</t>
    </r>
  </si>
  <si>
    <r>
      <t xml:space="preserve">Alte cheltuieli de investiţii: </t>
    </r>
    <r>
      <rPr>
        <b/>
        <sz val="8"/>
        <color indexed="8"/>
        <rFont val="Arial"/>
        <family val="2"/>
      </rPr>
      <t>Elaborarea Planului Urbanistic General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</si>
  <si>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Proiect tehnic, avize şi autorizaţii Centru zi Coverca</t>
    </r>
  </si>
  <si>
    <r>
      <t xml:space="preserve">Lucrări în continuare: </t>
    </r>
    <r>
      <rPr>
        <b/>
        <sz val="8"/>
        <rFont val="Arial"/>
        <family val="2"/>
        <charset val="238"/>
      </rPr>
      <t>Alimentare cu apă Șeștina</t>
    </r>
  </si>
  <si>
    <r>
      <t xml:space="preserve">Lucrări noi: </t>
    </r>
    <r>
      <rPr>
        <b/>
        <sz val="8"/>
        <color indexed="8"/>
        <rFont val="Arial"/>
        <family val="2"/>
        <charset val="238"/>
      </rPr>
      <t>Alimentare cu apă Ţărani</t>
    </r>
    <r>
      <rPr>
        <sz val="8"/>
        <color indexed="8"/>
        <rFont val="Arial"/>
        <family val="2"/>
      </rPr>
      <t xml:space="preserve">                     </t>
    </r>
  </si>
  <si>
    <t>Cap. 74.02.06    Canalizarea si tratarea apelor reziduale</t>
  </si>
  <si>
    <t>Cap. 80.02.01.10  Programe de dezvoltare regionala si sociala</t>
  </si>
  <si>
    <r>
      <t xml:space="preserve">Lucrări noi: </t>
    </r>
    <r>
      <rPr>
        <b/>
        <sz val="8"/>
        <color indexed="8"/>
        <rFont val="Arial"/>
        <family val="2"/>
      </rPr>
      <t>Amenajare trotuare zona Coverca- DJ 174</t>
    </r>
    <r>
      <rPr>
        <sz val="8"/>
        <color indexed="8"/>
        <rFont val="Arial"/>
        <family val="2"/>
      </rPr>
      <t/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</si>
  <si>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Studiu de fezabilitate si studiu topografic  "Înființare rețele de canalizare și stație de epurare în satele Panaci și Coverca"</t>
    </r>
  </si>
  <si>
    <t>la  HCL nr. 1 /30.01.2014</t>
  </si>
  <si>
    <t xml:space="preserve">la  HCL nr.      / </t>
  </si>
  <si>
    <r>
      <t xml:space="preserve">Lucrări în continuare: </t>
    </r>
    <r>
      <rPr>
        <b/>
        <sz val="8"/>
        <rFont val="Arial"/>
        <family val="2"/>
        <charset val="238"/>
      </rPr>
      <t>Alimentare cu apă în satele Panaci şi Coverca</t>
    </r>
  </si>
  <si>
    <t>Cap. 67.02.03.08                    Centre pentru conservarea şi promovarea culturii tradiţionale</t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</si>
  <si>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Întocmire cerere finanţare şi anexe solicitate de ghidul de finanţare pentru POR 5.3 la proiectul " Promovarea la nivel naţional a resurselor turistice din zona comunei Panaci, judeţul Suceava"</t>
    </r>
  </si>
  <si>
    <r>
      <t xml:space="preserve">Lucrări noi: </t>
    </r>
    <r>
      <rPr>
        <sz val="8"/>
        <color indexed="8"/>
        <rFont val="Arial"/>
        <family val="2"/>
      </rPr>
      <t/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</si>
  <si>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Studiu de fezabilitate "Înființare rețele de canalizare și stație de epurare în satele Panaci și Coverca"</t>
    </r>
  </si>
  <si>
    <r>
      <t xml:space="preserve">Lucrări noi: </t>
    </r>
    <r>
      <rPr>
        <b/>
        <sz val="8"/>
        <color indexed="8"/>
        <rFont val="Arial"/>
        <family val="2"/>
        <charset val="238"/>
      </rPr>
      <t xml:space="preserve">Construcție Centru de zi Coverca    </t>
    </r>
    <r>
      <rPr>
        <sz val="8"/>
        <color indexed="8"/>
        <rFont val="Arial"/>
        <family val="2"/>
      </rPr>
      <t xml:space="preserve">                     </t>
    </r>
  </si>
  <si>
    <t xml:space="preserve">                          pe anul 2016</t>
  </si>
  <si>
    <t xml:space="preserve">Alte cheltuieli de investiţii: </t>
  </si>
  <si>
    <r>
      <t xml:space="preserve">Lucrări în continuare: </t>
    </r>
    <r>
      <rPr>
        <b/>
        <sz val="8"/>
        <rFont val="Arial"/>
        <family val="2"/>
        <charset val="238"/>
      </rPr>
      <t xml:space="preserve">Construcţie garaje mijloace transport 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</si>
  <si>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Amenajare parcare centru- biserica Panaci</t>
    </r>
  </si>
  <si>
    <r>
      <t xml:space="preserve">Lucrări noi:  </t>
    </r>
    <r>
      <rPr>
        <b/>
        <sz val="8"/>
        <color indexed="8"/>
        <rFont val="Arial"/>
        <family val="2"/>
        <charset val="238"/>
      </rPr>
      <t xml:space="preserve">  </t>
    </r>
    <r>
      <rPr>
        <sz val="8"/>
        <color indexed="8"/>
        <rFont val="Arial"/>
        <family val="2"/>
      </rPr>
      <t xml:space="preserve">                   </t>
    </r>
  </si>
  <si>
    <t xml:space="preserve">                  </t>
  </si>
  <si>
    <r>
      <t>Alte cheltuieli de investiţii:</t>
    </r>
    <r>
      <rPr>
        <b/>
        <sz val="8"/>
        <color indexed="8"/>
        <rFont val="Arial"/>
        <family val="2"/>
        <charset val="238"/>
      </rPr>
      <t xml:space="preserve"> Dirigentie şantier, asistenţă tehnică, taxe ISC modernizare şcoală</t>
    </r>
  </si>
  <si>
    <t>Cap. 67.02.03.02   Biblioteci publice comunale</t>
  </si>
  <si>
    <t>Lucrări în continuare:</t>
  </si>
  <si>
    <r>
      <t xml:space="preserve">Lucrări noi:  </t>
    </r>
    <r>
      <rPr>
        <b/>
        <sz val="8"/>
        <color indexed="8"/>
        <rFont val="Arial"/>
        <family val="2"/>
        <charset val="238"/>
      </rPr>
      <t xml:space="preserve">Amenajare grup sanitar şi centrală termică  bibliotecă </t>
    </r>
    <r>
      <rPr>
        <sz val="8"/>
        <color indexed="8"/>
        <rFont val="Arial"/>
        <family val="2"/>
      </rPr>
      <t xml:space="preserve">              </t>
    </r>
  </si>
  <si>
    <r>
      <t xml:space="preserve">Lucrări noi: </t>
    </r>
    <r>
      <rPr>
        <b/>
        <sz val="8"/>
        <color indexed="8"/>
        <rFont val="Arial"/>
        <family val="2"/>
        <charset val="238"/>
      </rPr>
      <t>Alimentare cu apă Mihăileţ</t>
    </r>
    <r>
      <rPr>
        <sz val="8"/>
        <color indexed="8"/>
        <rFont val="Arial"/>
        <family val="2"/>
      </rPr>
      <t xml:space="preserve">                     </t>
    </r>
  </si>
  <si>
    <r>
      <t>Alte cheltuieli de investiţii:</t>
    </r>
    <r>
      <rPr>
        <b/>
        <sz val="8"/>
        <color indexed="8"/>
        <rFont val="Arial"/>
        <family val="2"/>
        <charset val="238"/>
      </rPr>
      <t xml:space="preserve"> Dirigentie şantier, asistenţă tehnică, taxe ISC alimentare apă</t>
    </r>
  </si>
  <si>
    <t>Cap. 70.02.06    Iluminat public si electrificari rurale</t>
  </si>
  <si>
    <r>
      <t xml:space="preserve">Lucrări noi: </t>
    </r>
    <r>
      <rPr>
        <b/>
        <sz val="8"/>
        <color indexed="8"/>
        <rFont val="Arial"/>
        <family val="2"/>
        <charset val="238"/>
      </rPr>
      <t>Extindere reţea electrica Mihăileţ</t>
    </r>
    <r>
      <rPr>
        <sz val="8"/>
        <color indexed="8"/>
        <rFont val="Arial"/>
        <family val="2"/>
      </rPr>
      <t xml:space="preserve">                     </t>
    </r>
  </si>
  <si>
    <r>
      <t>Alte cheltuieli de investiţii:</t>
    </r>
    <r>
      <rPr>
        <b/>
        <sz val="8"/>
        <color indexed="8"/>
        <rFont val="Arial"/>
        <family val="2"/>
        <charset val="238"/>
      </rPr>
      <t>Avize, asistenţă tehnică, taxe ISC retea electrica</t>
    </r>
  </si>
  <si>
    <t>Cap. 70.02.50   Alte servicii in domeniul locuintei, serviciilor si dezvoltarii comunale</t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</si>
  <si>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Rambursare împrumut credit intern "Proiect integrat pentru dezvoltarea comunei Panaci"</t>
    </r>
  </si>
  <si>
    <r>
      <t xml:space="preserve">Lucrări în continuare:  </t>
    </r>
    <r>
      <rPr>
        <b/>
        <sz val="8"/>
        <rFont val="Arial"/>
        <family val="2"/>
        <charset val="238"/>
      </rPr>
      <t>Amenajare trotuare zona Panaci - Coverca- DJ 174</t>
    </r>
  </si>
  <si>
    <r>
      <t>Alte cheltuieli de investiţii :</t>
    </r>
    <r>
      <rPr>
        <b/>
        <sz val="8"/>
        <color indexed="8"/>
        <rFont val="Arial"/>
        <family val="2"/>
        <charset val="238"/>
      </rPr>
      <t xml:space="preserve"> Dirigentie santier, taxe ISC  obiectiv Modernizare drumuri comunale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</si>
  <si>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Rambursare împrumut credit intern "Achizitionarea unui tractor pentru dotarea SCUP"</t>
    </r>
  </si>
  <si>
    <t>estimari 2018</t>
  </si>
  <si>
    <t>estimari 2019</t>
  </si>
  <si>
    <t>Anexa nr. 2</t>
  </si>
  <si>
    <r>
      <t xml:space="preserve">Lucrări în continuare: </t>
    </r>
    <r>
      <rPr>
        <b/>
        <sz val="8"/>
        <rFont val="Arial"/>
        <family val="2"/>
        <charset val="238"/>
      </rPr>
      <t>Modernizare şi extindere Scoala  Gimnazială Panaci</t>
    </r>
  </si>
  <si>
    <t>la HCL nr.   din 18.03.2016</t>
  </si>
  <si>
    <r>
      <t xml:space="preserve">Lucrări în continuare:  </t>
    </r>
    <r>
      <rPr>
        <b/>
        <sz val="8"/>
        <rFont val="Arial"/>
        <family val="2"/>
        <charset val="238"/>
      </rPr>
      <t xml:space="preserve">MODERNIZARE 6,4 KM DRUMURI COMUNALE </t>
    </r>
  </si>
  <si>
    <t>TOTAL, din care:</t>
  </si>
  <si>
    <r>
      <t xml:space="preserve">Alte cheltuieli de investiţii:  Actualizare </t>
    </r>
    <r>
      <rPr>
        <b/>
        <sz val="8"/>
        <color indexed="8"/>
        <rFont val="Arial"/>
        <family val="2"/>
        <charset val="238"/>
      </rPr>
      <t>PLAN URBANISTIC GENERAL</t>
    </r>
  </si>
  <si>
    <t>c.</t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</si>
  <si>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Dotări școală</t>
    </r>
  </si>
  <si>
    <t>Data:  19.12.2016</t>
  </si>
  <si>
    <t>Anexa nr. 3 la HCL nr. 78 din 19.12.2016</t>
  </si>
  <si>
    <r>
      <rPr>
        <sz val="8"/>
        <color indexed="8"/>
        <rFont val="Arial"/>
        <family val="2"/>
        <charset val="238"/>
      </rPr>
      <t>Alte cheltuieli de investitii</t>
    </r>
    <r>
      <rPr>
        <b/>
        <sz val="8"/>
        <color indexed="8"/>
        <rFont val="Arial"/>
        <family val="2"/>
      </rPr>
      <t>: Strategia de dezvoltare locală a Comunei Panaci</t>
    </r>
  </si>
  <si>
    <t xml:space="preserve">                          pe anul 2017</t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</si>
  <si>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studiu fezabilitate proiect Etajare si reabilitare Dispensar Panaci</t>
    </r>
  </si>
  <si>
    <r>
      <t xml:space="preserve">Lucrări noi: </t>
    </r>
    <r>
      <rPr>
        <b/>
        <sz val="8"/>
        <color indexed="8"/>
        <rFont val="Arial"/>
        <family val="2"/>
        <charset val="238"/>
      </rPr>
      <t xml:space="preserve">Modernizare  Scoala  Primară sat. Coverca, comuna Panaci            </t>
    </r>
    <r>
      <rPr>
        <sz val="8"/>
        <color indexed="8"/>
        <rFont val="Arial"/>
        <family val="2"/>
      </rPr>
      <t xml:space="preserve">        </t>
    </r>
  </si>
  <si>
    <r>
      <t>Alte cheltuieli de investiţii:</t>
    </r>
    <r>
      <rPr>
        <b/>
        <sz val="8"/>
        <color indexed="8"/>
        <rFont val="Arial"/>
        <family val="2"/>
        <charset val="238"/>
      </rPr>
      <t xml:space="preserve"> Dirigentie şantier, asistenţă tehnică, consultanţă, taxe ISC modernizare şcoală, dotari şi amenajări funcţionale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</si>
  <si>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 xml:space="preserve">Studiu fezabilitate proiect  Reabilitare bibliotecă în comuna Panaci      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</si>
  <si>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Întocmire SF, consultanta, avize proiect Reabilitare Camin Cultural sat. Paltinis</t>
    </r>
  </si>
  <si>
    <t>Cap. 67.02 "Cultura, recreere si religie"</t>
  </si>
  <si>
    <r>
      <t xml:space="preserve">Lucrări noi:  </t>
    </r>
    <r>
      <rPr>
        <b/>
        <sz val="8"/>
        <color indexed="8"/>
        <rFont val="Arial"/>
        <family val="2"/>
        <charset val="238"/>
      </rPr>
      <t>Amenajare spatiu recreere biblioteca</t>
    </r>
    <r>
      <rPr>
        <sz val="8"/>
        <color indexed="8"/>
        <rFont val="Arial"/>
        <family val="2"/>
      </rPr>
      <t xml:space="preserve">       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</si>
  <si>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Achizitie vestiare pentru Camin Cultural Panaci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</si>
  <si>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Taxe ISC lucrare Construcție bază sportivă în comuna Panaci</t>
    </r>
  </si>
  <si>
    <t>Alte cheltuieli de investitii</t>
  </si>
  <si>
    <r>
      <t xml:space="preserve">Lucrări noi: </t>
    </r>
    <r>
      <rPr>
        <b/>
        <sz val="8"/>
        <color indexed="8"/>
        <rFont val="Arial"/>
        <family val="2"/>
        <charset val="238"/>
      </rPr>
      <t xml:space="preserve">Amenajare spatiu recreere biblioteca              </t>
    </r>
    <r>
      <rPr>
        <sz val="8"/>
        <color indexed="8"/>
        <rFont val="Arial"/>
        <family val="2"/>
      </rPr>
      <t xml:space="preserve">          </t>
    </r>
  </si>
  <si>
    <r>
      <t xml:space="preserve">Lucrări noi:  </t>
    </r>
    <r>
      <rPr>
        <sz val="8"/>
        <color indexed="8"/>
        <rFont val="Arial"/>
        <family val="2"/>
      </rPr>
      <t xml:space="preserve">    </t>
    </r>
  </si>
  <si>
    <r>
      <t>Lucrări in continuare:</t>
    </r>
    <r>
      <rPr>
        <b/>
        <sz val="8"/>
        <color indexed="8"/>
        <rFont val="Arial"/>
        <family val="2"/>
        <charset val="238"/>
      </rPr>
      <t xml:space="preserve"> Extindere si modernizare scoala Panaci    </t>
    </r>
    <r>
      <rPr>
        <sz val="8"/>
        <color indexed="8"/>
        <rFont val="Arial"/>
        <family val="2"/>
      </rPr>
      <t xml:space="preserve">              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</si>
  <si>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Proiect tehnic, avize şi autorizaţii Centru de batrani</t>
    </r>
  </si>
  <si>
    <t>Cap. 68.02 "Asigurari si asistenta social"</t>
  </si>
  <si>
    <r>
      <t xml:space="preserve">Alte cheltuieli de investiţii: Avize, </t>
    </r>
    <r>
      <rPr>
        <b/>
        <sz val="8"/>
        <color indexed="8"/>
        <rFont val="Arial"/>
        <family val="2"/>
        <charset val="238"/>
      </rPr>
      <t>Taxe ISC lucrare Construcție garaje comuna Panaci</t>
    </r>
  </si>
  <si>
    <r>
      <t xml:space="preserve">Lucrări noi: </t>
    </r>
    <r>
      <rPr>
        <b/>
        <sz val="8"/>
        <rFont val="Arial"/>
        <family val="2"/>
        <charset val="238"/>
      </rPr>
      <t>Alimentare cu apă Șeștina II, Ialovita, Mihailet 1,5 km</t>
    </r>
  </si>
  <si>
    <t>Cap. 70.02."Locuinte, servicii si dezvoltare publica"</t>
  </si>
  <si>
    <r>
      <t xml:space="preserve">Lucrări noi: </t>
    </r>
    <r>
      <rPr>
        <b/>
        <sz val="8"/>
        <color indexed="8"/>
        <rFont val="Arial"/>
        <family val="2"/>
        <charset val="238"/>
      </rPr>
      <t>Extindere reţea electrica sat Glodu, Pastinaresti</t>
    </r>
    <r>
      <rPr>
        <sz val="8"/>
        <color indexed="8"/>
        <rFont val="Arial"/>
        <family val="2"/>
      </rPr>
      <t xml:space="preserve">                </t>
    </r>
  </si>
  <si>
    <t>Cap. 74.02. Protectia mediului</t>
  </si>
  <si>
    <r>
      <t xml:space="preserve">Alte cheltuieli de investitii:   </t>
    </r>
    <r>
      <rPr>
        <b/>
        <sz val="8"/>
        <color indexed="8"/>
        <rFont val="Arial"/>
        <family val="2"/>
        <charset val="238"/>
      </rPr>
      <t>Studiu fezabilitate, acorduri, avize, taxe ISC "Canalizare si statie de epurare in satele Panaci si Coverca "</t>
    </r>
  </si>
  <si>
    <t>Data:  30.04.2017</t>
  </si>
  <si>
    <t>Anexa nr. 2 la HCL nr. 34 din 30.04.2017</t>
  </si>
  <si>
    <r>
      <t xml:space="preserve">Lucrări în continuare: </t>
    </r>
    <r>
      <rPr>
        <b/>
        <sz val="8"/>
        <rFont val="Arial"/>
        <family val="2"/>
        <charset val="238"/>
      </rPr>
      <t>Constructie Centru de Zi Coverca</t>
    </r>
  </si>
  <si>
    <t>Data:  15.06.2017</t>
  </si>
  <si>
    <t>Anexa nr. 2 la HCL nr. 43 din 15.06.2017</t>
  </si>
  <si>
    <r>
      <t xml:space="preserve">Alte cheltuieli de investiţii: </t>
    </r>
    <r>
      <rPr>
        <b/>
        <sz val="8"/>
        <color indexed="8"/>
        <rFont val="Arial"/>
        <family val="2"/>
      </rPr>
      <t xml:space="preserve">Achizitie autoutilitară, autobasculanta, cilindru compactor </t>
    </r>
  </si>
  <si>
    <t>estimari 2020</t>
  </si>
  <si>
    <r>
      <t xml:space="preserve">Lucrări noi: </t>
    </r>
    <r>
      <rPr>
        <b/>
        <sz val="8"/>
        <color indexed="8"/>
        <rFont val="Arial"/>
        <family val="2"/>
        <charset val="238"/>
      </rPr>
      <t xml:space="preserve">Lucrări drenaj, ziduri sprijin şi amenajare curte Centru de zi Coverca    </t>
    </r>
    <r>
      <rPr>
        <sz val="8"/>
        <color indexed="8"/>
        <rFont val="Arial"/>
        <family val="2"/>
      </rPr>
      <t xml:space="preserve">                     </t>
    </r>
  </si>
  <si>
    <r>
      <t xml:space="preserve">Lucrări noi:  </t>
    </r>
    <r>
      <rPr>
        <sz val="8"/>
        <color indexed="8"/>
        <rFont val="Arial"/>
        <family val="2"/>
      </rPr>
      <t xml:space="preserve">      </t>
    </r>
  </si>
  <si>
    <t>Cap. 68.02 "Asigurari si asistenta socială"</t>
  </si>
  <si>
    <t>Data:  29.11.2017</t>
  </si>
  <si>
    <t>Anexa nr. 2 la HCL nr.72 din 29.11.2017</t>
  </si>
  <si>
    <t xml:space="preserve">                          pe anul 2018</t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</si>
  <si>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Confectionat roata artizanala pârâu Călimănel</t>
    </r>
  </si>
  <si>
    <r>
      <t xml:space="preserve">Lucrări în continuare: </t>
    </r>
    <r>
      <rPr>
        <b/>
        <sz val="8"/>
        <color indexed="8"/>
        <rFont val="Arial"/>
        <family val="2"/>
        <charset val="238"/>
      </rPr>
      <t xml:space="preserve">Modernizare  Scoala  Primară sat. Coverca, comuna Panaci            </t>
    </r>
    <r>
      <rPr>
        <sz val="8"/>
        <color indexed="8"/>
        <rFont val="Arial"/>
        <family val="2"/>
      </rPr>
      <t xml:space="preserve">        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</si>
  <si>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Dotări şi amenajări funcţionale școală Panaci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</si>
  <si>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Dotări şi amenajări funcţionale școală Coverca</t>
    </r>
  </si>
  <si>
    <r>
      <t>Lucrări noi</t>
    </r>
    <r>
      <rPr>
        <sz val="8"/>
        <color indexed="8"/>
        <rFont val="Arial"/>
        <family val="2"/>
      </rPr>
      <t xml:space="preserve">: </t>
    </r>
    <r>
      <rPr>
        <b/>
        <sz val="8"/>
        <color indexed="8"/>
        <rFont val="Arial"/>
        <family val="2"/>
        <charset val="238"/>
      </rPr>
      <t>Demolare şcoală veche şi realizare gradiniţă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</si>
  <si>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Achiziţie fosa septica primărie</t>
    </r>
  </si>
  <si>
    <r>
      <t>Lucrări noi:</t>
    </r>
    <r>
      <rPr>
        <b/>
        <sz val="8"/>
        <color indexed="8"/>
        <rFont val="Arial"/>
        <family val="2"/>
        <charset val="238"/>
      </rPr>
      <t xml:space="preserve"> Etajare şi reabilitare dispensar Panaci</t>
    </r>
  </si>
  <si>
    <r>
      <t>Alte cheltuieli de investiţii:</t>
    </r>
    <r>
      <rPr>
        <b/>
        <sz val="8"/>
        <color indexed="8"/>
        <rFont val="Arial"/>
        <family val="2"/>
        <charset val="238"/>
      </rPr>
      <t>Avize, asistenţă tehnică, taxe ISC etajare şi reabilitare dispensar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</si>
  <si>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Achiziţie fosa septica cămin cultural Panaci</t>
    </r>
  </si>
  <si>
    <r>
      <t xml:space="preserve">Lucrări noi: </t>
    </r>
    <r>
      <rPr>
        <b/>
        <sz val="8"/>
        <rFont val="Arial"/>
        <family val="2"/>
        <charset val="238"/>
      </rPr>
      <t xml:space="preserve">Alimentare cu apă  Ialovita </t>
    </r>
  </si>
  <si>
    <t xml:space="preserve">Alte cheltuieli de investitie: Dirigentie șantier lucrari construcţie garaje mijloace transport </t>
  </si>
  <si>
    <t>Data:  30.10.2018</t>
  </si>
  <si>
    <t>Anexa nr. 2 la HCL nr.  51 din  30.10.2018</t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</si>
  <si>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Confectionat panou intrare localitate Panaci</t>
    </r>
  </si>
  <si>
    <t xml:space="preserve">Lucrări în continuare:                          </t>
  </si>
  <si>
    <t xml:space="preserve">                          pe anul 2019</t>
  </si>
  <si>
    <r>
      <t>Lucrări  în continuare</t>
    </r>
    <r>
      <rPr>
        <sz val="8"/>
        <color indexed="8"/>
        <rFont val="Arial"/>
        <family val="2"/>
      </rPr>
      <t xml:space="preserve">: </t>
    </r>
    <r>
      <rPr>
        <b/>
        <sz val="8"/>
        <color indexed="8"/>
        <rFont val="Arial"/>
        <family val="2"/>
        <charset val="238"/>
      </rPr>
      <t>Dotări şi amenajări funcţionale școală Panaci</t>
    </r>
  </si>
  <si>
    <r>
      <t xml:space="preserve">Lucrări noi:  </t>
    </r>
    <r>
      <rPr>
        <b/>
        <sz val="8"/>
        <color indexed="8"/>
        <rFont val="Arial"/>
        <family val="2"/>
        <charset val="238"/>
      </rPr>
      <t xml:space="preserve">Demolare școala veche și realizare grădiniță în comuna Panaci     </t>
    </r>
  </si>
  <si>
    <r>
      <t xml:space="preserve">Lucrări noi: </t>
    </r>
    <r>
      <rPr>
        <b/>
        <sz val="8"/>
        <color indexed="8"/>
        <rFont val="Arial"/>
        <family val="2"/>
        <charset val="238"/>
      </rPr>
      <t xml:space="preserve">Realilitare bibliotecă și muzeu    </t>
    </r>
    <r>
      <rPr>
        <sz val="8"/>
        <color indexed="8"/>
        <rFont val="Arial"/>
        <family val="2"/>
      </rPr>
      <t xml:space="preserve">                     </t>
    </r>
  </si>
  <si>
    <r>
      <t xml:space="preserve">Lucrări noi: </t>
    </r>
    <r>
      <rPr>
        <b/>
        <sz val="8"/>
        <color indexed="8"/>
        <rFont val="Arial"/>
        <family val="2"/>
        <charset val="238"/>
      </rPr>
      <t xml:space="preserve">Realilitare bibliotecă și muzeu  în comuna Panaci  </t>
    </r>
    <r>
      <rPr>
        <sz val="8"/>
        <color indexed="8"/>
        <rFont val="Arial"/>
        <family val="2"/>
      </rPr>
      <t xml:space="preserve">                     </t>
    </r>
  </si>
  <si>
    <r>
      <t xml:space="preserve">Lucrări în continuare: </t>
    </r>
    <r>
      <rPr>
        <b/>
        <sz val="8"/>
        <rFont val="Arial"/>
        <family val="2"/>
        <charset val="238"/>
      </rPr>
      <t>Alimentare cu apă  Ialovita și Chirileni</t>
    </r>
  </si>
  <si>
    <r>
      <t xml:space="preserve">Lucrări în continuare:  </t>
    </r>
    <r>
      <rPr>
        <b/>
        <sz val="8"/>
        <rFont val="Arial"/>
        <family val="2"/>
        <charset val="238"/>
      </rPr>
      <t>Amenajare trotuare+rigola betonată</t>
    </r>
  </si>
  <si>
    <r>
      <t xml:space="preserve">Alte cheltuieli de investiţii:  </t>
    </r>
    <r>
      <rPr>
        <b/>
        <sz val="8"/>
        <color indexed="8"/>
        <rFont val="Arial"/>
        <family val="2"/>
        <charset val="238"/>
      </rPr>
      <t>IT&amp;C în comuna Panaci</t>
    </r>
  </si>
  <si>
    <t>Anexa nr. 3 la HCL nr. 25  din  24.06.2019</t>
  </si>
  <si>
    <t>Data:  24.06.2019</t>
  </si>
  <si>
    <t>Alte cheltuieli de investiţii:  Actualizare PLAN URBANISTIC GENERAL</t>
  </si>
  <si>
    <t>Data:  17.07.2019</t>
  </si>
  <si>
    <r>
      <t xml:space="preserve">Lucrări noi: </t>
    </r>
    <r>
      <rPr>
        <b/>
        <sz val="8"/>
        <color indexed="8"/>
        <rFont val="Arial"/>
        <family val="2"/>
        <charset val="238"/>
      </rPr>
      <t xml:space="preserve">Reabilitare bibliotecă și muzeu  în comuna Panaci  </t>
    </r>
    <r>
      <rPr>
        <sz val="8"/>
        <color indexed="8"/>
        <rFont val="Arial"/>
        <family val="2"/>
      </rPr>
      <t xml:space="preserve">                     </t>
    </r>
  </si>
  <si>
    <t>Anexa nr. 2 la HCL nr. 31 din  17.07.2019</t>
  </si>
  <si>
    <r>
      <t xml:space="preserve">Lucrări noi: </t>
    </r>
    <r>
      <rPr>
        <b/>
        <sz val="8"/>
        <color indexed="8"/>
        <rFont val="Arial"/>
        <family val="2"/>
        <charset val="238"/>
      </rPr>
      <t xml:space="preserve">Magazie lemne Centru de zi Coverca    </t>
    </r>
    <r>
      <rPr>
        <sz val="8"/>
        <color indexed="8"/>
        <rFont val="Arial"/>
        <family val="2"/>
      </rPr>
      <t xml:space="preserve">                     </t>
    </r>
  </si>
  <si>
    <r>
      <t xml:space="preserve">Lucrări noi: </t>
    </r>
    <r>
      <rPr>
        <b/>
        <sz val="8"/>
        <color indexed="8"/>
        <rFont val="Arial"/>
        <family val="2"/>
        <charset val="238"/>
      </rPr>
      <t xml:space="preserve">Reabilitare bibliotecă și muzeu    </t>
    </r>
    <r>
      <rPr>
        <sz val="8"/>
        <color indexed="8"/>
        <rFont val="Arial"/>
        <family val="2"/>
      </rPr>
      <t xml:space="preserve">                     </t>
    </r>
  </si>
  <si>
    <r>
      <t xml:space="preserve">Lucrări noi: </t>
    </r>
    <r>
      <rPr>
        <b/>
        <sz val="8"/>
        <color indexed="8"/>
        <rFont val="Arial"/>
        <family val="2"/>
        <charset val="238"/>
      </rPr>
      <t xml:space="preserve">Cuptor în aer liber     </t>
    </r>
    <r>
      <rPr>
        <sz val="8"/>
        <color indexed="8"/>
        <rFont val="Arial"/>
        <family val="2"/>
      </rPr>
      <t xml:space="preserve">                     </t>
    </r>
  </si>
  <si>
    <r>
      <t xml:space="preserve">Alte cheltuieli de investiţii:  </t>
    </r>
    <r>
      <rPr>
        <b/>
        <sz val="8"/>
        <rFont val="Arial"/>
        <family val="2"/>
        <charset val="238"/>
      </rPr>
      <t>Actualizare PLAN URBANISTIC GENERAL</t>
    </r>
  </si>
  <si>
    <t>Anexa nr. 3</t>
  </si>
  <si>
    <t xml:space="preserve">                          pe anul 2020</t>
  </si>
  <si>
    <r>
      <t xml:space="preserve">Lucrări în continuare:  </t>
    </r>
    <r>
      <rPr>
        <b/>
        <sz val="8"/>
        <rFont val="Arial"/>
        <family val="2"/>
        <charset val="238"/>
      </rPr>
      <t>Amenajare trotuare comuna PANACI</t>
    </r>
  </si>
  <si>
    <r>
      <t xml:space="preserve">Lucrări în continuare: </t>
    </r>
    <r>
      <rPr>
        <b/>
        <sz val="8"/>
        <rFont val="Arial"/>
        <family val="2"/>
        <charset val="238"/>
      </rPr>
      <t>Alimentare cu apă Buciniș</t>
    </r>
  </si>
  <si>
    <r>
      <t>Lucrări noi:</t>
    </r>
    <r>
      <rPr>
        <b/>
        <sz val="8"/>
        <color indexed="8"/>
        <rFont val="Arial"/>
        <family val="2"/>
        <charset val="238"/>
      </rPr>
      <t xml:space="preserve"> Amenajare stații autobuz</t>
    </r>
  </si>
  <si>
    <r>
      <t xml:space="preserve">Lucrări noi: </t>
    </r>
    <r>
      <rPr>
        <b/>
        <sz val="8"/>
        <color indexed="8"/>
        <rFont val="Arial"/>
        <family val="2"/>
        <charset val="238"/>
      </rPr>
      <t xml:space="preserve">Imprejmuire Cămin cultural păltiniș  </t>
    </r>
    <r>
      <rPr>
        <sz val="8"/>
        <color indexed="8"/>
        <rFont val="Arial"/>
        <family val="2"/>
      </rPr>
      <t xml:space="preserve">                     </t>
    </r>
  </si>
  <si>
    <r>
      <t xml:space="preserve">Lucrări noi: </t>
    </r>
    <r>
      <rPr>
        <b/>
        <sz val="8"/>
        <color indexed="8"/>
        <rFont val="Arial"/>
        <family val="2"/>
        <charset val="238"/>
      </rPr>
      <t>Amenajare spațiu recreere BÂTCĂ și scenă spectacole</t>
    </r>
    <r>
      <rPr>
        <sz val="8"/>
        <color indexed="8"/>
        <rFont val="Arial"/>
        <family val="2"/>
      </rPr>
      <t xml:space="preserve">                     </t>
    </r>
  </si>
  <si>
    <r>
      <t>Alte cheltuieli de investiţii:</t>
    </r>
    <r>
      <rPr>
        <b/>
        <sz val="8"/>
        <color indexed="8"/>
        <rFont val="Arial"/>
        <family val="2"/>
        <charset val="238"/>
      </rPr>
      <t xml:space="preserve"> Dirigentie şantier, asistenţă tehnică, consultanţă, taxe ISC modernizare şcoală</t>
    </r>
  </si>
  <si>
    <r>
      <t xml:space="preserve">Lucrări în continuare:  </t>
    </r>
    <r>
      <rPr>
        <b/>
        <sz val="8"/>
        <color indexed="8"/>
        <rFont val="Arial"/>
        <family val="2"/>
        <charset val="238"/>
      </rPr>
      <t xml:space="preserve">Demolare școala veche și realizare grădiniță în comuna Panaci     </t>
    </r>
  </si>
  <si>
    <r>
      <t xml:space="preserve">Lucrări noi: </t>
    </r>
    <r>
      <rPr>
        <b/>
        <sz val="8"/>
        <color indexed="8"/>
        <rFont val="Arial"/>
        <family val="2"/>
        <charset val="238"/>
      </rPr>
      <t>Împrejmuire școală Păltiniș</t>
    </r>
  </si>
  <si>
    <r>
      <t xml:space="preserve">Lucrări în continuare: </t>
    </r>
    <r>
      <rPr>
        <b/>
        <sz val="8"/>
        <rFont val="Arial"/>
        <family val="2"/>
        <charset val="238"/>
      </rPr>
      <t xml:space="preserve"> IT&amp;C în comuna Panaci</t>
    </r>
  </si>
  <si>
    <r>
      <t>Alte cheltuieli de investitii:</t>
    </r>
    <r>
      <rPr>
        <b/>
        <sz val="8"/>
        <color indexed="8"/>
        <rFont val="Arial"/>
        <family val="2"/>
        <charset val="238"/>
      </rPr>
      <t xml:space="preserve"> "Imbunătățirea serviciilor sociale prin dotarea Centrului de Zi Coverca"</t>
    </r>
  </si>
  <si>
    <r>
      <t xml:space="preserve">Lucrări în continuare: </t>
    </r>
    <r>
      <rPr>
        <b/>
        <sz val="8"/>
        <color indexed="8"/>
        <rFont val="Arial"/>
        <family val="2"/>
        <charset val="238"/>
      </rPr>
      <t xml:space="preserve">Cuptor în aer liber   </t>
    </r>
    <r>
      <rPr>
        <sz val="8"/>
        <color indexed="8"/>
        <rFont val="Arial"/>
        <family val="2"/>
      </rPr>
      <t xml:space="preserve"> </t>
    </r>
  </si>
  <si>
    <t>Alte cheltuieli de investitii:</t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</si>
  <si>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 xml:space="preserve"> Elaborare PUG  Panaci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</si>
  <si>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 xml:space="preserve"> Achizitie autocar hibrid</t>
    </r>
  </si>
  <si>
    <t xml:space="preserve">Anexa </t>
  </si>
  <si>
    <r>
      <t xml:space="preserve">Lucrări în continuare: </t>
    </r>
    <r>
      <rPr>
        <b/>
        <sz val="8"/>
        <color indexed="8"/>
        <rFont val="Arial"/>
        <family val="2"/>
        <charset val="238"/>
      </rPr>
      <t>Amenajare spațiu recreere BÂTCĂ și scenă spectacole</t>
    </r>
    <r>
      <rPr>
        <sz val="8"/>
        <color indexed="8"/>
        <rFont val="Arial"/>
        <family val="2"/>
      </rPr>
      <t xml:space="preserve">                     </t>
    </r>
  </si>
  <si>
    <r>
      <t xml:space="preserve">Alte cheltuieli de investitii: </t>
    </r>
    <r>
      <rPr>
        <b/>
        <sz val="8"/>
        <color rgb="FF000000"/>
        <rFont val="Arial"/>
        <family val="2"/>
      </rPr>
      <t>Servicii consultanță, studii fezabilitate proiect modernizare DC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</si>
  <si>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 xml:space="preserve"> Achizitionare teren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</si>
  <si>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Achiziționare teren 4556 mp în comuna Panaci</t>
    </r>
  </si>
  <si>
    <t xml:space="preserve">                          pe anul 2021</t>
  </si>
  <si>
    <t>Cap. 74.02.05.02    Colectarea, tratarea si distrugerea deseurilor</t>
  </si>
  <si>
    <r>
      <t xml:space="preserve">Alte cheltuieli de investiţii: </t>
    </r>
    <r>
      <rPr>
        <b/>
        <sz val="8"/>
        <color rgb="FF000000"/>
        <rFont val="Arial"/>
        <family val="2"/>
      </rPr>
      <t>Împrejmuiri puncte colectare deșeuri reciclabile</t>
    </r>
  </si>
  <si>
    <t xml:space="preserve">C. </t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</si>
  <si>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Gard Școală clasele I-IV Coverca</t>
    </r>
  </si>
  <si>
    <r>
      <t xml:space="preserve">Alte cheltuieli de investiţii: </t>
    </r>
    <r>
      <rPr>
        <b/>
        <sz val="8"/>
        <color rgb="FF000000"/>
        <rFont val="Arial"/>
        <family val="2"/>
      </rPr>
      <t>Confecționat pergole spatii verzi în comuna Panaci</t>
    </r>
  </si>
  <si>
    <r>
      <t xml:space="preserve">Lucrări noi: </t>
    </r>
    <r>
      <rPr>
        <b/>
        <sz val="8"/>
        <color rgb="FF000000"/>
        <rFont val="Arial"/>
        <family val="2"/>
      </rPr>
      <t xml:space="preserve">Rigolă betonată Coverca-Buciniș </t>
    </r>
    <r>
      <rPr>
        <sz val="8"/>
        <color indexed="8"/>
        <rFont val="Arial"/>
        <family val="2"/>
      </rPr>
      <t xml:space="preserve">                        </t>
    </r>
  </si>
  <si>
    <r>
      <t xml:space="preserve">Alte cheltuieli de investitii: </t>
    </r>
    <r>
      <rPr>
        <b/>
        <sz val="8"/>
        <color rgb="FF000000"/>
        <rFont val="Arial"/>
        <family val="2"/>
      </rPr>
      <t xml:space="preserve">Achiziție aparat electrofuziune și generator </t>
    </r>
  </si>
  <si>
    <r>
      <t xml:space="preserve">Alte cheltuieli de investitii: </t>
    </r>
    <r>
      <rPr>
        <b/>
        <sz val="8"/>
        <color rgb="FF000000"/>
        <rFont val="Arial"/>
        <family val="2"/>
      </rPr>
      <t>Asigurare acces WI-FI zonă centrală Panaci</t>
    </r>
  </si>
  <si>
    <r>
      <t>Alte cheltuieli de investiţii:</t>
    </r>
    <r>
      <rPr>
        <b/>
        <sz val="8"/>
        <color rgb="FF000000"/>
        <rFont val="Arial"/>
        <family val="2"/>
      </rPr>
      <t>Documentație amenajare spațiu recreere Bâtcă</t>
    </r>
  </si>
  <si>
    <t>Anexa nr. 2 la HCL nr. 78/21.12.2021</t>
  </si>
  <si>
    <t xml:space="preserve">                          pe anul 2022</t>
  </si>
  <si>
    <r>
      <t>Alte cheltuieli de investiţii:</t>
    </r>
    <r>
      <rPr>
        <b/>
        <sz val="8"/>
        <color indexed="8"/>
        <rFont val="Arial"/>
        <family val="2"/>
        <charset val="238"/>
      </rPr>
      <t xml:space="preserve"> Proiectare, dirigentie şantier, asistenţă tehnică, taxe ISC construcție garaje utilaje</t>
    </r>
  </si>
  <si>
    <r>
      <t xml:space="preserve">Alte cheltuieli de investiţii: </t>
    </r>
    <r>
      <rPr>
        <b/>
        <sz val="8"/>
        <color indexed="8"/>
        <rFont val="Arial"/>
        <family val="2"/>
        <charset val="238"/>
      </rPr>
      <t>Gard Școală clasele I-IV Glodu</t>
    </r>
  </si>
  <si>
    <r>
      <t xml:space="preserve">Lucrări în continuare: </t>
    </r>
    <r>
      <rPr>
        <b/>
        <sz val="8"/>
        <color indexed="8"/>
        <rFont val="Arial"/>
        <family val="2"/>
        <charset val="238"/>
      </rPr>
      <t xml:space="preserve">Reabilitare bibliotecă și muzeu    </t>
    </r>
    <r>
      <rPr>
        <sz val="8"/>
        <color indexed="8"/>
        <rFont val="Arial"/>
        <family val="2"/>
      </rPr>
      <t xml:space="preserve">                     </t>
    </r>
  </si>
  <si>
    <r>
      <t>Lucrări noi:</t>
    </r>
    <r>
      <rPr>
        <b/>
        <sz val="8"/>
        <rFont val="Arial"/>
        <family val="2"/>
      </rPr>
      <t xml:space="preserve"> Extindere rețea alimentare cu apă Șeștina-Țărani </t>
    </r>
  </si>
  <si>
    <r>
      <t>Lucrări noi:</t>
    </r>
    <r>
      <rPr>
        <b/>
        <sz val="8"/>
        <color rgb="FF000000"/>
        <rFont val="Arial"/>
        <family val="2"/>
      </rPr>
      <t xml:space="preserve"> Rețea a</t>
    </r>
    <r>
      <rPr>
        <b/>
        <sz val="8"/>
        <color indexed="8"/>
        <rFont val="Arial"/>
        <family val="2"/>
        <charset val="238"/>
      </rPr>
      <t>limentare cu apă Glodu-Drăgoiasa</t>
    </r>
    <r>
      <rPr>
        <sz val="8"/>
        <color indexed="8"/>
        <rFont val="Arial"/>
        <family val="2"/>
      </rPr>
      <t xml:space="preserve">                     </t>
    </r>
  </si>
  <si>
    <r>
      <t>Lucrări în continuare:</t>
    </r>
    <r>
      <rPr>
        <b/>
        <sz val="8"/>
        <color indexed="8"/>
        <rFont val="Arial"/>
        <family val="2"/>
        <charset val="238"/>
      </rPr>
      <t xml:space="preserve"> Etajare şi reabilitare dispensar Panaci</t>
    </r>
  </si>
  <si>
    <r>
      <t xml:space="preserve">Lucrări în continuare:  </t>
    </r>
    <r>
      <rPr>
        <b/>
        <sz val="8"/>
        <rFont val="Arial"/>
        <family val="2"/>
        <charset val="238"/>
      </rPr>
      <t>Amenajare trotuare  PANACI-COVERCA</t>
    </r>
  </si>
  <si>
    <r>
      <t xml:space="preserve">Lucrări în continuare: </t>
    </r>
    <r>
      <rPr>
        <b/>
        <sz val="8"/>
        <color rgb="FF000000"/>
        <rFont val="Arial"/>
        <family val="2"/>
      </rPr>
      <t xml:space="preserve">Rigolă betonată Coverca-Buciniș </t>
    </r>
    <r>
      <rPr>
        <sz val="8"/>
        <color indexed="8"/>
        <rFont val="Arial"/>
        <family val="2"/>
      </rPr>
      <t xml:space="preserve">                        </t>
    </r>
  </si>
  <si>
    <r>
      <t xml:space="preserve">Lucrări în continuare: </t>
    </r>
    <r>
      <rPr>
        <b/>
        <sz val="8"/>
        <color rgb="FF000000"/>
        <rFont val="Arial"/>
        <family val="2"/>
      </rPr>
      <t>Împrejmuiri puncte colectare deșeuri reciclabile</t>
    </r>
  </si>
  <si>
    <r>
      <t>Alte cheltuieli de investitii:</t>
    </r>
    <r>
      <rPr>
        <b/>
        <sz val="8"/>
        <color rgb="FF000000"/>
        <rFont val="Arial"/>
        <family val="2"/>
      </rPr>
      <t xml:space="preserve"> Achizitie si montare fosă septică primărie</t>
    </r>
  </si>
  <si>
    <r>
      <t xml:space="preserve">Lucrări noi: </t>
    </r>
    <r>
      <rPr>
        <b/>
        <sz val="8"/>
        <color rgb="FF000000"/>
        <rFont val="Arial"/>
        <family val="2"/>
      </rPr>
      <t xml:space="preserve">Construcție anexă pentru utilaje primărie  </t>
    </r>
    <r>
      <rPr>
        <sz val="8"/>
        <color indexed="8"/>
        <rFont val="Arial"/>
        <family val="2"/>
      </rPr>
      <t xml:space="preserve">    </t>
    </r>
  </si>
  <si>
    <r>
      <t xml:space="preserve">Alte cheltuieli de investiţii: </t>
    </r>
    <r>
      <rPr>
        <b/>
        <sz val="8"/>
        <color rgb="FF000000"/>
        <rFont val="Arial"/>
        <family val="2"/>
      </rPr>
      <t>Aplicație web ''Your-Impozite''- impozite și taxe locale</t>
    </r>
  </si>
  <si>
    <r>
      <t xml:space="preserve">Alte cheltuieli de investiţii: </t>
    </r>
    <r>
      <rPr>
        <b/>
        <sz val="8"/>
        <color rgb="FF000000"/>
        <rFont val="Arial"/>
        <family val="2"/>
      </rPr>
      <t>Strategia de dezvoltare locală 2022-2027 a UATC Panaci</t>
    </r>
  </si>
  <si>
    <r>
      <t xml:space="preserve">Alte cheltuieli de investiţii: </t>
    </r>
    <r>
      <rPr>
        <b/>
        <sz val="8"/>
        <color rgb="FF000000"/>
        <rFont val="Arial"/>
        <family val="2"/>
      </rPr>
      <t>Achiziție excavator pe șenile și platformă transport excavator</t>
    </r>
  </si>
  <si>
    <r>
      <t xml:space="preserve">Alte cheltuieli de investiţii: </t>
    </r>
    <r>
      <rPr>
        <b/>
        <sz val="8"/>
        <color rgb="FF000000"/>
        <rFont val="Arial"/>
        <family val="2"/>
      </rPr>
      <t>Expertiză tehnică clădire sediu SCUP PANACI</t>
    </r>
  </si>
  <si>
    <r>
      <t xml:space="preserve">Alte cheltuieli de investiţii: </t>
    </r>
    <r>
      <rPr>
        <b/>
        <sz val="8"/>
        <color rgb="FF000000"/>
        <rFont val="Arial"/>
        <family val="2"/>
      </rPr>
      <t>Centrală termică Grădinița Panaci</t>
    </r>
  </si>
  <si>
    <r>
      <t xml:space="preserve">Alte cheltuieli de investitii: </t>
    </r>
    <r>
      <rPr>
        <b/>
        <sz val="8"/>
        <color rgb="FF000000"/>
        <rFont val="Arial"/>
        <family val="2"/>
      </rPr>
      <t>Stații de reîncărcare pentru vehiculele electrice-serv. consultanță</t>
    </r>
  </si>
  <si>
    <r>
      <t xml:space="preserve">Alte cheltuieli de investiţii:  </t>
    </r>
    <r>
      <rPr>
        <b/>
        <sz val="8"/>
        <rFont val="Arial"/>
        <family val="2"/>
        <charset val="238"/>
      </rPr>
      <t xml:space="preserve">Achizitie motofierastrau </t>
    </r>
  </si>
  <si>
    <t xml:space="preserve">Anexa nr. 2 </t>
  </si>
  <si>
    <t xml:space="preserve">Anexa nr. 3 la HCL nr. 75 din 19.12.2022  </t>
  </si>
  <si>
    <t xml:space="preserve">                          pe anul 2023</t>
  </si>
  <si>
    <r>
      <t xml:space="preserve">Lucrări în continuare: </t>
    </r>
    <r>
      <rPr>
        <b/>
        <sz val="8"/>
        <color rgb="FF000000"/>
        <rFont val="Arial"/>
        <family val="2"/>
      </rPr>
      <t xml:space="preserve">Construcție anexă pentru utilaje primărie  </t>
    </r>
    <r>
      <rPr>
        <sz val="8"/>
        <color indexed="8"/>
        <rFont val="Arial"/>
        <family val="2"/>
      </rPr>
      <t xml:space="preserve">    </t>
    </r>
  </si>
  <si>
    <r>
      <t xml:space="preserve">Lucrări noi: </t>
    </r>
    <r>
      <rPr>
        <b/>
        <sz val="8"/>
        <color rgb="FF000000"/>
        <rFont val="Arial"/>
        <family val="2"/>
      </rPr>
      <t xml:space="preserve">Casă tradițională  </t>
    </r>
    <r>
      <rPr>
        <sz val="8"/>
        <color indexed="8"/>
        <rFont val="Arial"/>
        <family val="2"/>
      </rPr>
      <t xml:space="preserve">    </t>
    </r>
  </si>
  <si>
    <r>
      <t xml:space="preserve">Alte cheltuieli de investiţii: </t>
    </r>
    <r>
      <rPr>
        <b/>
        <sz val="8"/>
        <color rgb="FF000000"/>
        <rFont val="Arial"/>
        <family val="2"/>
      </rPr>
      <t>Despicător lemne foc</t>
    </r>
  </si>
  <si>
    <r>
      <t xml:space="preserve">Alte cheltuieli de investitii: </t>
    </r>
    <r>
      <rPr>
        <b/>
        <sz val="8"/>
        <color rgb="FF000000"/>
        <rFont val="Arial"/>
        <family val="2"/>
      </rPr>
      <t>Renovare energetică moderată clădiri -consultanță și studii fezabilitate</t>
    </r>
  </si>
  <si>
    <r>
      <t xml:space="preserve">Alte cheltuieli de investitii: </t>
    </r>
    <r>
      <rPr>
        <b/>
        <sz val="8"/>
        <color rgb="FF000000"/>
        <rFont val="Arial"/>
        <family val="2"/>
      </rPr>
      <t>Servicii consultanță, studii fezabilitate proiect modernizare DC</t>
    </r>
    <r>
      <rPr>
        <sz val="8"/>
        <color indexed="8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calamitate</t>
    </r>
  </si>
  <si>
    <r>
      <t>Alte cheltuieli de investiţii:</t>
    </r>
    <r>
      <rPr>
        <b/>
        <sz val="8"/>
        <color rgb="FF000000"/>
        <rFont val="Arial"/>
        <family val="2"/>
      </rPr>
      <t xml:space="preserve"> Programe informatice- Contabilitate bugetară și salarizare</t>
    </r>
  </si>
  <si>
    <r>
      <t xml:space="preserve">Lucrări noi: </t>
    </r>
    <r>
      <rPr>
        <b/>
        <sz val="8"/>
        <color indexed="8"/>
        <rFont val="Arial"/>
        <family val="2"/>
        <charset val="238"/>
      </rPr>
      <t xml:space="preserve">Casă tradițională  </t>
    </r>
    <r>
      <rPr>
        <sz val="8"/>
        <color indexed="8"/>
        <rFont val="Arial"/>
        <family val="2"/>
      </rPr>
      <t xml:space="preserve">                     </t>
    </r>
  </si>
  <si>
    <r>
      <t>Alte cheltuieli de investitii: Creșterea eficienței energetice iluminat public</t>
    </r>
    <r>
      <rPr>
        <b/>
        <sz val="8"/>
        <color rgb="FF000000"/>
        <rFont val="Arial"/>
        <family val="2"/>
      </rPr>
      <t>-serv. consultanță</t>
    </r>
  </si>
  <si>
    <r>
      <t xml:space="preserve">Lucrări noi: </t>
    </r>
    <r>
      <rPr>
        <b/>
        <sz val="8"/>
        <color indexed="8"/>
        <rFont val="Arial"/>
        <family val="2"/>
        <charset val="238"/>
      </rPr>
      <t>Amenajare teren sintetic multifuncțional</t>
    </r>
    <r>
      <rPr>
        <sz val="8"/>
        <color indexed="8"/>
        <rFont val="Arial"/>
        <family val="2"/>
      </rPr>
      <t xml:space="preserve">                     </t>
    </r>
  </si>
  <si>
    <t>estimari 2024</t>
  </si>
  <si>
    <t>estimari 2025</t>
  </si>
  <si>
    <t>estimari 2026</t>
  </si>
  <si>
    <r>
      <t>Lucrări în continuare:</t>
    </r>
    <r>
      <rPr>
        <b/>
        <sz val="8"/>
        <color rgb="FF000000"/>
        <rFont val="Arial"/>
        <family val="2"/>
      </rPr>
      <t xml:space="preserve"> Rețea a</t>
    </r>
    <r>
      <rPr>
        <b/>
        <sz val="8"/>
        <color indexed="8"/>
        <rFont val="Arial"/>
        <family val="2"/>
        <charset val="238"/>
      </rPr>
      <t>limentare cu apă Păltiniș-Drăgoiasa, Buciniș și Ciungi</t>
    </r>
    <r>
      <rPr>
        <sz val="8"/>
        <color indexed="8"/>
        <rFont val="Arial"/>
        <family val="2"/>
      </rPr>
      <t xml:space="preserve">                     </t>
    </r>
  </si>
  <si>
    <t xml:space="preserve">Anexa nr. 2 la HCL nr. 50 /07.07.2023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</si>
</sst>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6" fillId="0" borderId="0" xfId="0" applyFont="1"/>
    <xf numFmtId="0" fontId="7" fillId="0" borderId="0" xfId="0" applyFont="1"/>
    <xf numFmtId="3" fontId="0" fillId="0" borderId="1" xfId="0" applyNumberFormat="1" applyBorder="1"/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3" fontId="8" fillId="0" borderId="1" xfId="0" applyNumberFormat="1" applyFont="1" applyBorder="1"/>
    <xf numFmtId="0" fontId="8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right"/>
    </xf>
    <xf numFmtId="17" fontId="8" fillId="0" borderId="1" xfId="0" applyNumberFormat="1" applyFont="1" applyBorder="1" applyAlignment="1">
      <alignment horizontal="right"/>
    </xf>
    <xf numFmtId="0" fontId="11" fillId="0" borderId="0" xfId="0" applyFont="1"/>
    <xf numFmtId="0" fontId="0" fillId="0" borderId="0" xfId="0" applyAlignment="1">
      <alignment horizontal="center"/>
    </xf>
    <xf numFmtId="0" fontId="12" fillId="0" borderId="1" xfId="0" applyFont="1" applyBorder="1" applyAlignment="1">
      <alignment wrapText="1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5" fillId="0" borderId="0" xfId="0" applyFont="1"/>
    <xf numFmtId="0" fontId="1" fillId="0" borderId="1" xfId="0" applyFont="1" applyBorder="1"/>
    <xf numFmtId="0" fontId="14" fillId="0" borderId="1" xfId="0" applyFont="1" applyBorder="1"/>
    <xf numFmtId="3" fontId="1" fillId="0" borderId="1" xfId="0" applyNumberFormat="1" applyFont="1" applyBorder="1"/>
    <xf numFmtId="0" fontId="16" fillId="0" borderId="1" xfId="0" applyFont="1" applyBorder="1"/>
    <xf numFmtId="0" fontId="17" fillId="0" borderId="1" xfId="0" applyFont="1" applyBorder="1" applyAlignment="1">
      <alignment wrapText="1"/>
    </xf>
    <xf numFmtId="3" fontId="16" fillId="0" borderId="1" xfId="0" applyNumberFormat="1" applyFont="1" applyBorder="1"/>
    <xf numFmtId="0" fontId="16" fillId="0" borderId="0" xfId="0" applyFont="1"/>
    <xf numFmtId="0" fontId="17" fillId="0" borderId="1" xfId="0" applyFont="1" applyBorder="1"/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6" fillId="0" borderId="1" xfId="0" applyFont="1" applyBorder="1" applyAlignment="1">
      <alignment horizontal="right"/>
    </xf>
    <xf numFmtId="14" fontId="14" fillId="0" borderId="0" xfId="0" applyNumberFormat="1" applyFont="1"/>
    <xf numFmtId="3" fontId="14" fillId="0" borderId="1" xfId="0" applyNumberFormat="1" applyFont="1" applyBorder="1"/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9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distributed"/>
    </xf>
    <xf numFmtId="0" fontId="16" fillId="0" borderId="1" xfId="0" applyFont="1" applyBorder="1" applyAlignment="1">
      <alignment vertical="top" wrapText="1"/>
    </xf>
    <xf numFmtId="3" fontId="19" fillId="0" borderId="1" xfId="0" applyNumberFormat="1" applyFont="1" applyBorder="1"/>
    <xf numFmtId="0" fontId="19" fillId="0" borderId="1" xfId="0" applyFont="1" applyBorder="1"/>
    <xf numFmtId="3" fontId="20" fillId="0" borderId="1" xfId="0" applyNumberFormat="1" applyFont="1" applyBorder="1"/>
    <xf numFmtId="0" fontId="20" fillId="0" borderId="1" xfId="0" applyFont="1" applyBorder="1"/>
    <xf numFmtId="0" fontId="19" fillId="0" borderId="1" xfId="0" applyFont="1" applyBorder="1" applyAlignment="1">
      <alignment horizontal="left" vertical="center"/>
    </xf>
    <xf numFmtId="0" fontId="19" fillId="0" borderId="0" xfId="0" applyFont="1"/>
    <xf numFmtId="0" fontId="20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6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wrapText="1"/>
    </xf>
    <xf numFmtId="49" fontId="16" fillId="0" borderId="1" xfId="0" applyNumberFormat="1" applyFont="1" applyBorder="1" applyAlignment="1">
      <alignment horizontal="left" wrapText="1"/>
    </xf>
    <xf numFmtId="3" fontId="21" fillId="0" borderId="1" xfId="0" applyNumberFormat="1" applyFont="1" applyBorder="1"/>
    <xf numFmtId="3" fontId="22" fillId="0" borderId="1" xfId="0" applyNumberFormat="1" applyFont="1" applyBorder="1"/>
    <xf numFmtId="0" fontId="21" fillId="0" borderId="1" xfId="0" applyFont="1" applyBorder="1" applyAlignment="1">
      <alignment horizontal="left" vertical="center"/>
    </xf>
    <xf numFmtId="3" fontId="19" fillId="0" borderId="0" xfId="0" applyNumberFormat="1" applyFont="1"/>
    <xf numFmtId="3" fontId="16" fillId="0" borderId="1" xfId="0" quotePrefix="1" applyNumberFormat="1" applyFont="1" applyBorder="1"/>
    <xf numFmtId="49" fontId="1" fillId="0" borderId="1" xfId="0" applyNumberFormat="1" applyFont="1" applyBorder="1" applyAlignment="1">
      <alignment wrapText="1"/>
    </xf>
    <xf numFmtId="0" fontId="22" fillId="0" borderId="1" xfId="0" applyFont="1" applyBorder="1"/>
    <xf numFmtId="0" fontId="21" fillId="0" borderId="1" xfId="0" applyFont="1" applyBorder="1"/>
    <xf numFmtId="0" fontId="21" fillId="0" borderId="0" xfId="0" applyFont="1"/>
    <xf numFmtId="0" fontId="21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3" fontId="17" fillId="0" borderId="1" xfId="0" applyNumberFormat="1" applyFont="1" applyBorder="1"/>
    <xf numFmtId="0" fontId="17" fillId="0" borderId="0" xfId="0" applyFont="1"/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5"/>
  <sheetViews>
    <sheetView workbookViewId="0">
      <selection sqref="A1:XFD1048576"/>
    </sheetView>
  </sheetViews>
  <sheetFormatPr defaultRowHeight="13.2" x14ac:dyDescent="0.25"/>
  <cols>
    <col min="1" max="1" width="3.6640625" customWidth="1"/>
    <col min="2" max="2" width="27.5546875" customWidth="1"/>
    <col min="3" max="3" width="10" customWidth="1"/>
    <col min="4" max="4" width="9.44140625" customWidth="1"/>
    <col min="5" max="5" width="10" customWidth="1"/>
    <col min="6" max="6" width="11.109375" customWidth="1"/>
    <col min="12" max="12" width="10.88671875" customWidth="1"/>
  </cols>
  <sheetData>
    <row r="1" spans="1:14" ht="27" customHeight="1" x14ac:dyDescent="0.3">
      <c r="A1" s="11" t="s">
        <v>24</v>
      </c>
      <c r="K1" s="11"/>
      <c r="L1" s="11" t="s">
        <v>25</v>
      </c>
      <c r="M1" s="11"/>
    </row>
    <row r="2" spans="1:14" ht="15.6" x14ac:dyDescent="0.3">
      <c r="A2" s="11" t="s">
        <v>39</v>
      </c>
      <c r="K2" s="11" t="s">
        <v>26</v>
      </c>
      <c r="L2" s="11"/>
      <c r="M2" s="11"/>
    </row>
    <row r="3" spans="1:14" ht="15.6" x14ac:dyDescent="0.3">
      <c r="K3" s="11" t="s">
        <v>38</v>
      </c>
      <c r="L3" s="11"/>
      <c r="M3" s="11"/>
    </row>
    <row r="4" spans="1:14" x14ac:dyDescent="0.25">
      <c r="K4" t="s">
        <v>27</v>
      </c>
    </row>
    <row r="5" spans="1:14" x14ac:dyDescent="0.25">
      <c r="K5" s="5" t="s">
        <v>28</v>
      </c>
      <c r="L5" t="s">
        <v>29</v>
      </c>
    </row>
    <row r="6" spans="1:14" ht="6" customHeight="1" x14ac:dyDescent="0.25">
      <c r="K6" s="5"/>
    </row>
    <row r="7" spans="1:14" ht="4.5" customHeight="1" x14ac:dyDescent="0.25">
      <c r="K7" s="5"/>
    </row>
    <row r="8" spans="1:14" s="25" customFormat="1" ht="18.75" customHeight="1" x14ac:dyDescent="0.3">
      <c r="A8" s="81" t="s">
        <v>57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</row>
    <row r="9" spans="1:14" ht="17.399999999999999" x14ac:dyDescent="0.3">
      <c r="A9" s="10"/>
      <c r="B9" s="10"/>
      <c r="C9" s="82" t="s">
        <v>40</v>
      </c>
      <c r="D9" s="82"/>
      <c r="E9" s="82"/>
      <c r="F9" s="82"/>
      <c r="G9" s="82"/>
      <c r="H9" s="82"/>
      <c r="I9" s="82"/>
      <c r="J9" s="82"/>
      <c r="K9" s="82"/>
      <c r="L9" s="10"/>
      <c r="M9" s="10"/>
      <c r="N9" s="10"/>
    </row>
    <row r="10" spans="1:14" ht="6" customHeight="1" x14ac:dyDescent="0.3">
      <c r="A10" s="10"/>
      <c r="B10" s="10"/>
      <c r="C10" s="61"/>
      <c r="D10" s="61"/>
      <c r="E10" s="61"/>
      <c r="F10" s="61"/>
      <c r="G10" s="61"/>
      <c r="H10" s="61"/>
      <c r="I10" s="61"/>
      <c r="J10" s="61"/>
      <c r="K10" s="61"/>
      <c r="L10" s="10"/>
      <c r="M10" s="10"/>
      <c r="N10" s="10"/>
    </row>
    <row r="11" spans="1:14" ht="5.25" customHeight="1" x14ac:dyDescent="0.25"/>
    <row r="12" spans="1:14" x14ac:dyDescent="0.25">
      <c r="N12" s="4" t="s">
        <v>30</v>
      </c>
    </row>
    <row r="13" spans="1:14" s="2" customFormat="1" ht="11.4" x14ac:dyDescent="0.2">
      <c r="A13" s="83" t="s">
        <v>0</v>
      </c>
      <c r="B13" s="83" t="s">
        <v>1</v>
      </c>
      <c r="C13" s="83" t="s">
        <v>2</v>
      </c>
      <c r="D13" s="83" t="s">
        <v>15</v>
      </c>
      <c r="E13" s="83" t="s">
        <v>3</v>
      </c>
      <c r="F13" s="80" t="s">
        <v>4</v>
      </c>
      <c r="G13" s="80"/>
      <c r="H13" s="80"/>
      <c r="I13" s="80"/>
      <c r="J13" s="80"/>
      <c r="K13" s="80"/>
      <c r="L13" s="80"/>
      <c r="M13" s="83" t="s">
        <v>12</v>
      </c>
      <c r="N13" s="83" t="s">
        <v>13</v>
      </c>
    </row>
    <row r="14" spans="1:14" s="2" customFormat="1" ht="11.4" x14ac:dyDescent="0.2">
      <c r="A14" s="84"/>
      <c r="B14" s="83"/>
      <c r="C14" s="83"/>
      <c r="D14" s="83"/>
      <c r="E14" s="83"/>
      <c r="F14" s="83" t="s">
        <v>5</v>
      </c>
      <c r="G14" s="83" t="s">
        <v>6</v>
      </c>
      <c r="H14" s="83" t="s">
        <v>7</v>
      </c>
      <c r="I14" s="83" t="s">
        <v>54</v>
      </c>
      <c r="J14" s="83" t="s">
        <v>8</v>
      </c>
      <c r="K14" s="80" t="s">
        <v>9</v>
      </c>
      <c r="L14" s="80"/>
      <c r="M14" s="83"/>
      <c r="N14" s="83"/>
    </row>
    <row r="15" spans="1:14" s="2" customFormat="1" ht="51" customHeight="1" x14ac:dyDescent="0.2">
      <c r="A15" s="84"/>
      <c r="B15" s="83"/>
      <c r="C15" s="83"/>
      <c r="D15" s="83"/>
      <c r="E15" s="83"/>
      <c r="F15" s="83"/>
      <c r="G15" s="83"/>
      <c r="H15" s="83"/>
      <c r="I15" s="83"/>
      <c r="J15" s="83"/>
      <c r="K15" s="60" t="s">
        <v>10</v>
      </c>
      <c r="L15" s="60" t="s">
        <v>11</v>
      </c>
      <c r="M15" s="83"/>
      <c r="N15" s="83"/>
    </row>
    <row r="16" spans="1:14" s="3" customFormat="1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6">
        <v>13</v>
      </c>
    </row>
    <row r="17" spans="1:14" x14ac:dyDescent="0.25">
      <c r="A17" s="7"/>
      <c r="B17" s="8" t="s">
        <v>32</v>
      </c>
      <c r="C17" s="12">
        <f>C18+C19+C20</f>
        <v>2991736</v>
      </c>
      <c r="D17" s="12">
        <f>D18+D19+D20</f>
        <v>2991736</v>
      </c>
      <c r="E17" s="12">
        <f>E18+E19+E20</f>
        <v>2991736</v>
      </c>
      <c r="F17" s="12">
        <f t="shared" ref="F17:L17" si="0">F18+F19+F20</f>
        <v>0</v>
      </c>
      <c r="G17" s="12">
        <f t="shared" si="0"/>
        <v>0</v>
      </c>
      <c r="H17" s="12">
        <f t="shared" si="0"/>
        <v>0</v>
      </c>
      <c r="I17" s="12">
        <f t="shared" si="0"/>
        <v>2512236</v>
      </c>
      <c r="J17" s="12">
        <f t="shared" si="0"/>
        <v>479500</v>
      </c>
      <c r="K17" s="12">
        <f>K18+K19+K20</f>
        <v>79500</v>
      </c>
      <c r="L17" s="12">
        <f t="shared" si="0"/>
        <v>400000</v>
      </c>
      <c r="M17" s="7"/>
      <c r="N17" s="7"/>
    </row>
    <row r="18" spans="1:14" x14ac:dyDescent="0.25">
      <c r="A18" s="7" t="s">
        <v>18</v>
      </c>
      <c r="B18" s="7" t="s">
        <v>21</v>
      </c>
      <c r="C18" s="12">
        <f>C23</f>
        <v>15000</v>
      </c>
      <c r="D18" s="12">
        <f>D23</f>
        <v>15000</v>
      </c>
      <c r="E18" s="12">
        <f>E23</f>
        <v>15000</v>
      </c>
      <c r="F18" s="12">
        <v>0</v>
      </c>
      <c r="G18" s="12">
        <f>G23+G31+G32+G33+G34+G38+G39+G40+G42++G57+G58+G60+G61+G62+G63+G59</f>
        <v>0</v>
      </c>
      <c r="H18" s="12">
        <f>H23+H31+H32+H33+H34+H38+H39+H40+H42++H57+H58+H60+H61+H62+H63+H59</f>
        <v>0</v>
      </c>
      <c r="I18" s="12">
        <v>0</v>
      </c>
      <c r="J18" s="12">
        <f>K18+L18</f>
        <v>15000</v>
      </c>
      <c r="K18" s="12">
        <f>K23</f>
        <v>15000</v>
      </c>
      <c r="L18" s="12"/>
      <c r="M18" s="7"/>
      <c r="N18" s="7"/>
    </row>
    <row r="19" spans="1:14" x14ac:dyDescent="0.25">
      <c r="A19" s="7" t="s">
        <v>19</v>
      </c>
      <c r="B19" s="7" t="s">
        <v>22</v>
      </c>
      <c r="C19" s="12">
        <v>400000</v>
      </c>
      <c r="D19" s="12">
        <v>400000</v>
      </c>
      <c r="E19" s="12">
        <v>400000</v>
      </c>
      <c r="F19" s="12">
        <v>0</v>
      </c>
      <c r="G19" s="12">
        <f>G24+G43+G44+G45+G46+G47+G53+G64+G65+G41+G48</f>
        <v>0</v>
      </c>
      <c r="H19" s="12">
        <f>H24+H43+H44+H45+H46+H47+H53+H64+H65+H41+H48</f>
        <v>0</v>
      </c>
      <c r="I19" s="12">
        <v>0</v>
      </c>
      <c r="J19" s="12">
        <f>K19+L19</f>
        <v>400000</v>
      </c>
      <c r="K19" s="12">
        <v>0</v>
      </c>
      <c r="L19" s="12">
        <v>400000</v>
      </c>
      <c r="M19" s="7"/>
      <c r="N19" s="7"/>
    </row>
    <row r="20" spans="1:14" x14ac:dyDescent="0.25">
      <c r="A20" s="7" t="s">
        <v>20</v>
      </c>
      <c r="B20" s="7" t="s">
        <v>23</v>
      </c>
      <c r="C20" s="12">
        <f>C26+C27+C29+C40+C45+C66+C78+C79+C80</f>
        <v>2576736</v>
      </c>
      <c r="D20" s="12">
        <f>D26+D27+D29+D40+D45+D66+D78+D79+D80</f>
        <v>2576736</v>
      </c>
      <c r="E20" s="12">
        <f>E26+E27+E29+E40+E45+E66+E78+E79+E80</f>
        <v>2576736</v>
      </c>
      <c r="F20" s="12">
        <f>F27+F35+F49+F66+F54+F26</f>
        <v>0</v>
      </c>
      <c r="G20" s="12">
        <f>G27+G35+G49+G66+G54+G26</f>
        <v>0</v>
      </c>
      <c r="H20" s="12">
        <f>H27+H35+H49+H66+H54+H26</f>
        <v>0</v>
      </c>
      <c r="I20" s="12">
        <v>2512236</v>
      </c>
      <c r="J20" s="12">
        <f>J26+J27+J29+J40+J45+J66+J78+J79+J80</f>
        <v>64500</v>
      </c>
      <c r="K20" s="12">
        <f>K26+K27+K29+K40+K45+K66+K78+K79+K80</f>
        <v>64500</v>
      </c>
      <c r="L20" s="12">
        <f>L27+L35+L49+L66</f>
        <v>0</v>
      </c>
      <c r="M20" s="7"/>
      <c r="N20" s="7"/>
    </row>
    <row r="21" spans="1:14" s="17" customFormat="1" ht="26.4" x14ac:dyDescent="0.25">
      <c r="A21" s="16"/>
      <c r="B21" s="19" t="s">
        <v>31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16"/>
    </row>
    <row r="22" spans="1:14" s="17" customFormat="1" x14ac:dyDescent="0.25">
      <c r="A22" s="16"/>
      <c r="B22" s="20" t="s">
        <v>37</v>
      </c>
      <c r="C22" s="15">
        <f>C23+C24+C27+C26</f>
        <v>35000</v>
      </c>
      <c r="D22" s="15">
        <f>D23+D24+D27+D26</f>
        <v>35000</v>
      </c>
      <c r="E22" s="15">
        <f>E23+E24+E27+E26</f>
        <v>35000</v>
      </c>
      <c r="F22" s="15">
        <f>F23+F24+F27</f>
        <v>0</v>
      </c>
      <c r="G22" s="15">
        <f>G23+G24+G27</f>
        <v>0</v>
      </c>
      <c r="H22" s="15">
        <f>H23+H24+H27</f>
        <v>0</v>
      </c>
      <c r="I22" s="15">
        <f>I23+I24+I27</f>
        <v>0</v>
      </c>
      <c r="J22" s="15">
        <f>J23+J24+J27+J26</f>
        <v>35000</v>
      </c>
      <c r="K22" s="15">
        <f>K23+K24+K27+K26</f>
        <v>35000</v>
      </c>
      <c r="L22" s="15">
        <f>L23+L24+L27</f>
        <v>0</v>
      </c>
      <c r="M22" s="16"/>
      <c r="N22" s="16"/>
    </row>
    <row r="23" spans="1:14" s="17" customFormat="1" ht="26.4" x14ac:dyDescent="0.25">
      <c r="A23" s="13" t="s">
        <v>18</v>
      </c>
      <c r="B23" s="14" t="s">
        <v>42</v>
      </c>
      <c r="C23" s="15">
        <v>15000</v>
      </c>
      <c r="D23" s="15">
        <v>15000</v>
      </c>
      <c r="E23" s="15">
        <f>F23+G23+H23+I23+J23</f>
        <v>15000</v>
      </c>
      <c r="F23" s="15"/>
      <c r="G23" s="15"/>
      <c r="H23" s="15"/>
      <c r="I23" s="15"/>
      <c r="J23" s="15">
        <f>K23+L23</f>
        <v>15000</v>
      </c>
      <c r="K23" s="15">
        <v>15000</v>
      </c>
      <c r="L23" s="15"/>
      <c r="M23" s="16"/>
      <c r="N23" s="16"/>
    </row>
    <row r="24" spans="1:14" s="17" customFormat="1" x14ac:dyDescent="0.25">
      <c r="A24" s="13" t="s">
        <v>19</v>
      </c>
      <c r="B24" s="18" t="s">
        <v>35</v>
      </c>
      <c r="C24" s="15"/>
      <c r="D24" s="15"/>
      <c r="E24" s="15">
        <f>F24+G24+H24+I24+J24</f>
        <v>0</v>
      </c>
      <c r="F24" s="15"/>
      <c r="G24" s="15"/>
      <c r="H24" s="15"/>
      <c r="I24" s="15"/>
      <c r="J24" s="15">
        <f>K24+L24</f>
        <v>0</v>
      </c>
      <c r="K24" s="15"/>
      <c r="L24" s="15"/>
      <c r="M24" s="16"/>
      <c r="N24" s="16"/>
    </row>
    <row r="25" spans="1:14" s="17" customFormat="1" x14ac:dyDescent="0.25">
      <c r="A25" s="13" t="s">
        <v>20</v>
      </c>
      <c r="B25" s="18" t="s">
        <v>23</v>
      </c>
      <c r="C25" s="15">
        <v>25000</v>
      </c>
      <c r="D25" s="15">
        <v>25000</v>
      </c>
      <c r="E25" s="15">
        <v>25000</v>
      </c>
      <c r="F25" s="15"/>
      <c r="G25" s="15"/>
      <c r="H25" s="15"/>
      <c r="I25" s="15"/>
      <c r="J25" s="15">
        <v>25000</v>
      </c>
      <c r="K25" s="15">
        <v>25000</v>
      </c>
      <c r="L25" s="15"/>
      <c r="M25" s="16"/>
      <c r="N25" s="16"/>
    </row>
    <row r="26" spans="1:14" s="17" customFormat="1" ht="39.6" x14ac:dyDescent="0.25">
      <c r="A26" s="13" t="s">
        <v>20</v>
      </c>
      <c r="B26" s="18" t="s">
        <v>41</v>
      </c>
      <c r="C26" s="15">
        <v>18000</v>
      </c>
      <c r="D26" s="15">
        <v>18000</v>
      </c>
      <c r="E26" s="15">
        <f>F26+G26+H26+I26+J26</f>
        <v>18000</v>
      </c>
      <c r="F26" s="15">
        <v>0</v>
      </c>
      <c r="G26" s="15"/>
      <c r="H26" s="15"/>
      <c r="I26" s="15"/>
      <c r="J26" s="15">
        <f>K26+L26</f>
        <v>18000</v>
      </c>
      <c r="K26" s="15">
        <v>18000</v>
      </c>
      <c r="L26" s="15"/>
      <c r="M26" s="16"/>
      <c r="N26" s="16"/>
    </row>
    <row r="27" spans="1:14" s="17" customFormat="1" ht="26.4" x14ac:dyDescent="0.25">
      <c r="A27" s="13" t="s">
        <v>20</v>
      </c>
      <c r="B27" s="18" t="s">
        <v>43</v>
      </c>
      <c r="C27" s="15">
        <v>2000</v>
      </c>
      <c r="D27" s="15">
        <v>2000</v>
      </c>
      <c r="E27" s="15">
        <f>F27+G27+H27+I27+J27</f>
        <v>2000</v>
      </c>
      <c r="F27" s="15"/>
      <c r="G27" s="15"/>
      <c r="H27" s="15"/>
      <c r="I27" s="15"/>
      <c r="J27" s="15">
        <f>K27+L27</f>
        <v>2000</v>
      </c>
      <c r="K27" s="15">
        <v>2000</v>
      </c>
      <c r="L27" s="15"/>
      <c r="M27" s="16"/>
      <c r="N27" s="16"/>
    </row>
    <row r="28" spans="1:14" s="17" customFormat="1" hidden="1" x14ac:dyDescent="0.25">
      <c r="A28" s="16"/>
      <c r="B28" s="19"/>
      <c r="C28" s="15"/>
      <c r="D28" s="15"/>
      <c r="E28" s="15">
        <f>F28+G28+H28+I28+J28</f>
        <v>0</v>
      </c>
      <c r="F28" s="15"/>
      <c r="G28" s="15"/>
      <c r="H28" s="15"/>
      <c r="I28" s="15"/>
      <c r="J28" s="15">
        <f>K28+L28</f>
        <v>0</v>
      </c>
      <c r="K28" s="15"/>
      <c r="L28" s="15"/>
      <c r="M28" s="16"/>
      <c r="N28" s="16"/>
    </row>
    <row r="29" spans="1:14" s="17" customFormat="1" ht="25.5" customHeight="1" x14ac:dyDescent="0.25">
      <c r="A29" s="16" t="s">
        <v>20</v>
      </c>
      <c r="B29" s="26" t="s">
        <v>58</v>
      </c>
      <c r="C29" s="15">
        <v>5000</v>
      </c>
      <c r="D29" s="15">
        <v>5000</v>
      </c>
      <c r="E29" s="15">
        <f>F29+G29+H29+I29+J29</f>
        <v>5000</v>
      </c>
      <c r="F29" s="15"/>
      <c r="G29" s="15"/>
      <c r="H29" s="15"/>
      <c r="I29" s="15"/>
      <c r="J29" s="15">
        <f>K29+L29</f>
        <v>5000</v>
      </c>
      <c r="K29" s="15">
        <v>5000</v>
      </c>
      <c r="L29" s="15"/>
      <c r="M29" s="16"/>
      <c r="N29" s="16"/>
    </row>
    <row r="30" spans="1:14" s="17" customFormat="1" x14ac:dyDescent="0.25">
      <c r="A30" s="16"/>
      <c r="B30" s="20" t="s">
        <v>37</v>
      </c>
      <c r="C30" s="15">
        <f>C31+C32+C33+C34+C35</f>
        <v>0</v>
      </c>
      <c r="D30" s="15">
        <f>D31+D32+D33+D34+D35</f>
        <v>0</v>
      </c>
      <c r="E30" s="15">
        <f t="shared" ref="E30:E45" si="1">F30+G30+H30+I30+J30</f>
        <v>0</v>
      </c>
      <c r="F30" s="15">
        <f>F34+F35</f>
        <v>0</v>
      </c>
      <c r="G30" s="15">
        <f>G34+G35</f>
        <v>0</v>
      </c>
      <c r="H30" s="15">
        <f>H34+H35</f>
        <v>0</v>
      </c>
      <c r="I30" s="15">
        <f>I34+I35</f>
        <v>0</v>
      </c>
      <c r="J30" s="15">
        <f t="shared" ref="J30:J45" si="2">K30+L30</f>
        <v>0</v>
      </c>
      <c r="K30" s="15">
        <f>K31+K32+K33+K34+K35</f>
        <v>0</v>
      </c>
      <c r="L30" s="15">
        <f>L34+L35</f>
        <v>0</v>
      </c>
      <c r="M30" s="16"/>
      <c r="N30" s="16"/>
    </row>
    <row r="31" spans="1:14" s="17" customFormat="1" hidden="1" x14ac:dyDescent="0.25">
      <c r="A31" s="13"/>
      <c r="B31" s="18"/>
      <c r="C31" s="15"/>
      <c r="D31" s="15"/>
      <c r="E31" s="15">
        <f t="shared" si="1"/>
        <v>0</v>
      </c>
      <c r="F31" s="15"/>
      <c r="G31" s="15"/>
      <c r="H31" s="15"/>
      <c r="I31" s="15"/>
      <c r="J31" s="15">
        <f t="shared" si="2"/>
        <v>0</v>
      </c>
      <c r="K31" s="15"/>
      <c r="L31" s="15"/>
      <c r="M31" s="16"/>
      <c r="N31" s="16"/>
    </row>
    <row r="32" spans="1:14" s="17" customFormat="1" hidden="1" x14ac:dyDescent="0.25">
      <c r="A32" s="13"/>
      <c r="B32" s="18"/>
      <c r="C32" s="15"/>
      <c r="D32" s="15"/>
      <c r="E32" s="15">
        <f t="shared" si="1"/>
        <v>0</v>
      </c>
      <c r="F32" s="15"/>
      <c r="G32" s="15"/>
      <c r="H32" s="15"/>
      <c r="I32" s="15"/>
      <c r="J32" s="15">
        <f t="shared" si="2"/>
        <v>0</v>
      </c>
      <c r="K32" s="15"/>
      <c r="L32" s="15"/>
      <c r="M32" s="16"/>
      <c r="N32" s="16"/>
    </row>
    <row r="33" spans="1:14" s="17" customFormat="1" hidden="1" x14ac:dyDescent="0.25">
      <c r="A33" s="13"/>
      <c r="B33" s="18"/>
      <c r="C33" s="15"/>
      <c r="D33" s="15"/>
      <c r="E33" s="15">
        <f t="shared" si="1"/>
        <v>0</v>
      </c>
      <c r="F33" s="15"/>
      <c r="G33" s="15"/>
      <c r="H33" s="15"/>
      <c r="I33" s="15"/>
      <c r="J33" s="15">
        <f t="shared" si="2"/>
        <v>0</v>
      </c>
      <c r="K33" s="15"/>
      <c r="L33" s="15"/>
      <c r="M33" s="16"/>
      <c r="N33" s="16"/>
    </row>
    <row r="34" spans="1:14" s="17" customFormat="1" hidden="1" x14ac:dyDescent="0.25">
      <c r="A34" s="13"/>
      <c r="B34" s="18"/>
      <c r="C34" s="15"/>
      <c r="D34" s="15"/>
      <c r="E34" s="15">
        <f t="shared" si="1"/>
        <v>0</v>
      </c>
      <c r="F34" s="15"/>
      <c r="G34" s="15"/>
      <c r="H34" s="15"/>
      <c r="I34" s="15"/>
      <c r="J34" s="15">
        <f t="shared" si="2"/>
        <v>0</v>
      </c>
      <c r="K34" s="15"/>
      <c r="L34" s="15"/>
      <c r="M34" s="16"/>
      <c r="N34" s="16"/>
    </row>
    <row r="35" spans="1:14" s="17" customFormat="1" hidden="1" x14ac:dyDescent="0.25">
      <c r="A35" s="13"/>
      <c r="B35" s="18"/>
      <c r="C35" s="15"/>
      <c r="D35" s="15"/>
      <c r="E35" s="15">
        <f t="shared" si="1"/>
        <v>0</v>
      </c>
      <c r="F35" s="15"/>
      <c r="G35" s="15"/>
      <c r="H35" s="15"/>
      <c r="I35" s="15"/>
      <c r="J35" s="15">
        <f t="shared" si="2"/>
        <v>0</v>
      </c>
      <c r="K35" s="15"/>
      <c r="L35" s="15"/>
      <c r="M35" s="16"/>
      <c r="N35" s="16"/>
    </row>
    <row r="36" spans="1:14" s="17" customFormat="1" ht="39.6" x14ac:dyDescent="0.25">
      <c r="A36" s="16"/>
      <c r="B36" s="19" t="s">
        <v>33</v>
      </c>
      <c r="C36" s="15"/>
      <c r="D36" s="15"/>
      <c r="E36" s="15">
        <f t="shared" si="1"/>
        <v>0</v>
      </c>
      <c r="F36" s="15"/>
      <c r="G36" s="15"/>
      <c r="H36" s="15"/>
      <c r="I36" s="15"/>
      <c r="J36" s="15">
        <f t="shared" si="2"/>
        <v>0</v>
      </c>
      <c r="K36" s="15"/>
      <c r="L36" s="15"/>
      <c r="M36" s="16"/>
      <c r="N36" s="16"/>
    </row>
    <row r="37" spans="1:14" s="17" customFormat="1" x14ac:dyDescent="0.25">
      <c r="A37" s="16"/>
      <c r="B37" s="20" t="s">
        <v>37</v>
      </c>
      <c r="C37" s="15">
        <v>410000</v>
      </c>
      <c r="D37" s="15">
        <v>410000</v>
      </c>
      <c r="E37" s="15">
        <f t="shared" si="1"/>
        <v>410000</v>
      </c>
      <c r="F37" s="15">
        <v>0</v>
      </c>
      <c r="G37" s="15">
        <f>G38+G39+G49</f>
        <v>0</v>
      </c>
      <c r="H37" s="15">
        <f>H38+H39+H49</f>
        <v>0</v>
      </c>
      <c r="I37" s="15">
        <f>I38+I39+I49</f>
        <v>0</v>
      </c>
      <c r="J37" s="15">
        <f t="shared" si="2"/>
        <v>410000</v>
      </c>
      <c r="K37" s="15">
        <v>10000</v>
      </c>
      <c r="L37" s="15">
        <f>L38+L39+L49</f>
        <v>400000</v>
      </c>
      <c r="M37" s="16"/>
      <c r="N37" s="16"/>
    </row>
    <row r="38" spans="1:14" x14ac:dyDescent="0.25">
      <c r="A38" s="7" t="s">
        <v>18</v>
      </c>
      <c r="B38" s="7" t="s">
        <v>21</v>
      </c>
      <c r="C38" s="12"/>
      <c r="D38" s="12"/>
      <c r="E38" s="15">
        <f t="shared" si="1"/>
        <v>0</v>
      </c>
      <c r="F38" s="12">
        <f>F43+F49+F50+F51+F52+F56+F57+F58+F60++F75+F76+F78+F79+F80+F81+F77</f>
        <v>0</v>
      </c>
      <c r="G38" s="12">
        <f>G43+G49+G50+G51+G52+G56+G57+G58+G60++G75+G76+G78+G79+G80+G81+G77</f>
        <v>0</v>
      </c>
      <c r="H38" s="12">
        <f>H43+H49+H50+H51+H52+H56+H57+H58+H60++H75+H76+H78+H79+H80+H81+H77</f>
        <v>0</v>
      </c>
      <c r="I38" s="12"/>
      <c r="J38" s="15">
        <f t="shared" si="2"/>
        <v>0</v>
      </c>
      <c r="K38" s="12"/>
      <c r="L38" s="12">
        <f>L43+L49+L50+L51+L52+L56+L57+L58+L60++L75+L76+L78+L79+L80+L81</f>
        <v>0</v>
      </c>
      <c r="M38" s="7"/>
      <c r="N38" s="7"/>
    </row>
    <row r="39" spans="1:14" ht="21.75" customHeight="1" x14ac:dyDescent="0.25">
      <c r="A39" s="7" t="s">
        <v>19</v>
      </c>
      <c r="B39" s="7" t="s">
        <v>56</v>
      </c>
      <c r="C39" s="12">
        <v>400000</v>
      </c>
      <c r="D39" s="12">
        <v>400000</v>
      </c>
      <c r="E39" s="15">
        <f t="shared" si="1"/>
        <v>400000</v>
      </c>
      <c r="F39" s="12">
        <v>0</v>
      </c>
      <c r="G39" s="12">
        <f>G44+G61+G62+G63+G64+G65+G71+G82+G83+G59+G66</f>
        <v>0</v>
      </c>
      <c r="H39" s="12">
        <f>H44+H61+H62+H63+H64+H65+H71+H82+H83+H59+H66</f>
        <v>0</v>
      </c>
      <c r="I39" s="12">
        <f>I44+I61+I62+I63+I64+I65+I71+I82+I83+I59+I66</f>
        <v>0</v>
      </c>
      <c r="J39" s="15">
        <f t="shared" si="2"/>
        <v>400000</v>
      </c>
      <c r="K39" s="12"/>
      <c r="L39" s="12">
        <v>400000</v>
      </c>
      <c r="M39" s="7"/>
      <c r="N39" s="7"/>
    </row>
    <row r="40" spans="1:14" ht="112.5" customHeight="1" x14ac:dyDescent="0.25">
      <c r="A40" s="7" t="s">
        <v>20</v>
      </c>
      <c r="B40" s="21" t="s">
        <v>49</v>
      </c>
      <c r="C40" s="12">
        <v>10000</v>
      </c>
      <c r="D40" s="12">
        <v>10000</v>
      </c>
      <c r="E40" s="15">
        <f t="shared" si="1"/>
        <v>10000</v>
      </c>
      <c r="F40" s="12">
        <f>F46+F53+F67+F84+F72+F45</f>
        <v>0</v>
      </c>
      <c r="G40" s="12"/>
      <c r="H40" s="12">
        <f>H46+H53+H67+H84+H72+H45</f>
        <v>0</v>
      </c>
      <c r="I40" s="12"/>
      <c r="J40" s="15">
        <f t="shared" si="2"/>
        <v>10000</v>
      </c>
      <c r="K40" s="12">
        <v>10000</v>
      </c>
      <c r="L40" s="12">
        <f>L46+L53+L67+L84</f>
        <v>0</v>
      </c>
      <c r="M40" s="7"/>
      <c r="N40" s="7"/>
    </row>
    <row r="41" spans="1:14" s="17" customFormat="1" ht="26.4" x14ac:dyDescent="0.25">
      <c r="A41" s="16"/>
      <c r="B41" s="19" t="s">
        <v>44</v>
      </c>
      <c r="C41" s="15"/>
      <c r="D41" s="15"/>
      <c r="E41" s="15">
        <f t="shared" si="1"/>
        <v>0</v>
      </c>
      <c r="F41" s="15"/>
      <c r="G41" s="15"/>
      <c r="H41" s="15"/>
      <c r="I41" s="15"/>
      <c r="J41" s="15">
        <f t="shared" si="2"/>
        <v>0</v>
      </c>
      <c r="K41" s="15"/>
      <c r="L41" s="15"/>
      <c r="M41" s="16"/>
      <c r="N41" s="16"/>
    </row>
    <row r="42" spans="1:14" s="17" customFormat="1" x14ac:dyDescent="0.25">
      <c r="A42" s="16"/>
      <c r="B42" s="20" t="s">
        <v>37</v>
      </c>
      <c r="C42" s="15">
        <v>19500</v>
      </c>
      <c r="D42" s="15">
        <v>19500</v>
      </c>
      <c r="E42" s="15">
        <f t="shared" si="1"/>
        <v>19500</v>
      </c>
      <c r="F42" s="15">
        <v>0</v>
      </c>
      <c r="G42" s="15">
        <f>G43+G44+G54</f>
        <v>0</v>
      </c>
      <c r="H42" s="15">
        <f>H43+H44+H54</f>
        <v>0</v>
      </c>
      <c r="I42" s="15">
        <f>I43+I44+I54</f>
        <v>0</v>
      </c>
      <c r="J42" s="15">
        <f t="shared" si="2"/>
        <v>19500</v>
      </c>
      <c r="K42" s="15">
        <v>19500</v>
      </c>
      <c r="L42" s="15">
        <f>L43+L44+L54</f>
        <v>0</v>
      </c>
      <c r="M42" s="16"/>
      <c r="N42" s="16"/>
    </row>
    <row r="43" spans="1:14" x14ac:dyDescent="0.25">
      <c r="A43" s="7" t="s">
        <v>18</v>
      </c>
      <c r="B43" s="7" t="s">
        <v>21</v>
      </c>
      <c r="C43" s="12"/>
      <c r="D43" s="12"/>
      <c r="E43" s="15"/>
      <c r="F43" s="12"/>
      <c r="G43" s="12"/>
      <c r="H43" s="12">
        <f>H48+H54+H55+H56+H57+H61+H62+H63+H65++H80+H81+H83+H84+H85+H86+H82</f>
        <v>0</v>
      </c>
      <c r="I43" s="12"/>
      <c r="J43" s="15">
        <f t="shared" si="2"/>
        <v>0</v>
      </c>
      <c r="K43" s="12"/>
      <c r="L43" s="12">
        <f>L48+L54+L55+L56+L57+L61+L62+L63+L65++L80+L81+L83+L84+L85+L86</f>
        <v>0</v>
      </c>
      <c r="M43" s="7"/>
      <c r="N43" s="7"/>
    </row>
    <row r="44" spans="1:14" x14ac:dyDescent="0.25">
      <c r="A44" s="7" t="s">
        <v>19</v>
      </c>
      <c r="B44" s="7" t="s">
        <v>22</v>
      </c>
      <c r="C44" s="12"/>
      <c r="D44" s="12"/>
      <c r="E44" s="15"/>
      <c r="F44" s="12">
        <v>0</v>
      </c>
      <c r="G44" s="12">
        <f>G49+G66+G67+G68+G69+G70+G76+G87+G88+G64+G71</f>
        <v>0</v>
      </c>
      <c r="H44" s="12">
        <f>H49+H66+H67+H68+H69+H70+H76+H87+H88+H64+H71</f>
        <v>0</v>
      </c>
      <c r="I44" s="12"/>
      <c r="J44" s="15">
        <f t="shared" si="2"/>
        <v>0</v>
      </c>
      <c r="K44" s="12"/>
      <c r="L44" s="12">
        <f>L49+L66+L67+L68+L69+L70+L76+L87+L88</f>
        <v>0</v>
      </c>
      <c r="M44" s="7"/>
      <c r="N44" s="7"/>
    </row>
    <row r="45" spans="1:14" ht="101.25" customHeight="1" x14ac:dyDescent="0.25">
      <c r="A45" s="7" t="s">
        <v>20</v>
      </c>
      <c r="B45" s="21" t="s">
        <v>50</v>
      </c>
      <c r="C45" s="12">
        <v>19500</v>
      </c>
      <c r="D45" s="12">
        <v>19500</v>
      </c>
      <c r="E45" s="15">
        <f t="shared" si="1"/>
        <v>19500</v>
      </c>
      <c r="F45" s="12">
        <f>F51+F58+F72+F89+F77+F50</f>
        <v>0</v>
      </c>
      <c r="G45" s="12">
        <f>G51+G58+G72+G89+G77+G50</f>
        <v>0</v>
      </c>
      <c r="H45" s="12">
        <f>H51+H58+H72+H89+H77+H50</f>
        <v>0</v>
      </c>
      <c r="I45" s="12">
        <f>I51+I58+I72+I89+I77+I50</f>
        <v>0</v>
      </c>
      <c r="J45" s="15">
        <f t="shared" si="2"/>
        <v>19500</v>
      </c>
      <c r="K45" s="12">
        <v>19500</v>
      </c>
      <c r="L45" s="12">
        <f>L51+L58+L72+L89</f>
        <v>0</v>
      </c>
      <c r="M45" s="7"/>
      <c r="N45" s="7"/>
    </row>
    <row r="46" spans="1:14" s="17" customFormat="1" hidden="1" x14ac:dyDescent="0.25">
      <c r="A46" s="13"/>
      <c r="B46" s="18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6"/>
    </row>
    <row r="47" spans="1:14" s="17" customFormat="1" hidden="1" x14ac:dyDescent="0.25">
      <c r="A47" s="13"/>
      <c r="B47" s="18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6"/>
      <c r="N47" s="16"/>
    </row>
    <row r="48" spans="1:14" s="17" customFormat="1" hidden="1" x14ac:dyDescent="0.25">
      <c r="A48" s="13"/>
      <c r="B48" s="18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6"/>
      <c r="N48" s="16"/>
    </row>
    <row r="49" spans="1:14" s="17" customFormat="1" hidden="1" x14ac:dyDescent="0.25">
      <c r="A49" s="13"/>
      <c r="B49" s="18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6"/>
      <c r="N49" s="16"/>
    </row>
    <row r="50" spans="1:14" s="17" customFormat="1" hidden="1" x14ac:dyDescent="0.25">
      <c r="A50" s="16"/>
      <c r="B50" s="19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6"/>
      <c r="N50" s="16"/>
    </row>
    <row r="51" spans="1:14" s="17" customFormat="1" hidden="1" x14ac:dyDescent="0.25">
      <c r="A51" s="16"/>
      <c r="B51" s="20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6"/>
      <c r="N51" s="16"/>
    </row>
    <row r="52" spans="1:14" s="17" customFormat="1" hidden="1" x14ac:dyDescent="0.25">
      <c r="A52" s="13"/>
      <c r="B52" s="18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6"/>
      <c r="N52" s="16"/>
    </row>
    <row r="53" spans="1:14" s="17" customFormat="1" hidden="1" x14ac:dyDescent="0.25">
      <c r="A53" s="13"/>
      <c r="B53" s="18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  <c r="N53" s="16"/>
    </row>
    <row r="54" spans="1:14" s="17" customFormat="1" hidden="1" x14ac:dyDescent="0.25">
      <c r="A54" s="13" t="s">
        <v>20</v>
      </c>
      <c r="B54" s="18" t="s">
        <v>36</v>
      </c>
      <c r="C54" s="15"/>
      <c r="D54" s="15"/>
      <c r="E54" s="15">
        <f>F54+G54+H54+I54+J54</f>
        <v>0</v>
      </c>
      <c r="F54" s="15"/>
      <c r="G54" s="15"/>
      <c r="H54" s="15"/>
      <c r="I54" s="15"/>
      <c r="J54" s="15">
        <f>K54+L54</f>
        <v>0</v>
      </c>
      <c r="K54" s="15"/>
      <c r="L54" s="15"/>
      <c r="M54" s="16"/>
      <c r="N54" s="16"/>
    </row>
    <row r="55" spans="1:14" ht="26.4" x14ac:dyDescent="0.25">
      <c r="A55" s="7"/>
      <c r="B55" s="9" t="s">
        <v>34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7"/>
      <c r="N55" s="7"/>
    </row>
    <row r="56" spans="1:14" x14ac:dyDescent="0.25">
      <c r="A56" s="7"/>
      <c r="B56" s="8" t="s">
        <v>32</v>
      </c>
      <c r="C56" s="12">
        <f>SUM(C57:C66)</f>
        <v>10000</v>
      </c>
      <c r="D56" s="12">
        <f>SUM(D57:D66)</f>
        <v>10000</v>
      </c>
      <c r="E56" s="12">
        <f>SUM(E57:E66)</f>
        <v>10000</v>
      </c>
      <c r="F56" s="12"/>
      <c r="G56" s="12"/>
      <c r="H56" s="12"/>
      <c r="I56" s="12">
        <f>I57</f>
        <v>0</v>
      </c>
      <c r="J56" s="12">
        <f>SUM(J57:J66)</f>
        <v>10000</v>
      </c>
      <c r="K56" s="12">
        <f>SUM(K57:K66)</f>
        <v>10000</v>
      </c>
      <c r="L56" s="12"/>
      <c r="M56" s="7"/>
      <c r="N56" s="7"/>
    </row>
    <row r="57" spans="1:14" x14ac:dyDescent="0.25">
      <c r="A57" s="7" t="s">
        <v>18</v>
      </c>
      <c r="B57" s="7" t="s">
        <v>21</v>
      </c>
      <c r="C57" s="12"/>
      <c r="D57" s="12"/>
      <c r="E57" s="15"/>
      <c r="F57" s="12"/>
      <c r="G57" s="12">
        <f>G62+G68+G69+G70+G71+G75+G76+G77+G79++G94+G95+G97+G98+G99+G100+G96</f>
        <v>0</v>
      </c>
      <c r="H57" s="12">
        <f>H62+H68+H69+H70+H71+H75+H76+H77+H79++H94+H95+H97+H98+H99+H100+H96</f>
        <v>0</v>
      </c>
      <c r="I57" s="12"/>
      <c r="J57" s="15">
        <f>K57+L57</f>
        <v>0</v>
      </c>
      <c r="K57" s="12">
        <f>K62+K68+K69+K70+K71+K75+K76+K77+K79++K94+K95+K97+K98+K99+K100+K96</f>
        <v>0</v>
      </c>
      <c r="L57" s="12">
        <f>L62+L68+L69+L70+L71+L75+L76+L77+L79++L94+L95+L97+L98+L99+L100</f>
        <v>0</v>
      </c>
      <c r="M57" s="7"/>
      <c r="N57" s="7"/>
    </row>
    <row r="58" spans="1:14" x14ac:dyDescent="0.25">
      <c r="A58" s="7" t="s">
        <v>19</v>
      </c>
      <c r="B58" s="7" t="s">
        <v>22</v>
      </c>
      <c r="C58" s="12"/>
      <c r="D58" s="12"/>
      <c r="E58" s="15">
        <f>F58+G58+H58+I58+J58</f>
        <v>0</v>
      </c>
      <c r="F58" s="12">
        <v>0</v>
      </c>
      <c r="G58" s="12"/>
      <c r="H58" s="12">
        <f>H63+H80+H81+H82+H83+H84+H90+H101+H102+H78+H85</f>
        <v>0</v>
      </c>
      <c r="I58" s="12"/>
      <c r="J58" s="15">
        <f>K58+L58</f>
        <v>0</v>
      </c>
      <c r="K58" s="12">
        <f>K63+K80+K81+K82+K83+K84+K90+K101+K102+K78+K85</f>
        <v>0</v>
      </c>
      <c r="L58" s="12">
        <f>L63+L80+L81+L82+L83+L84+L90+L101+L102</f>
        <v>0</v>
      </c>
      <c r="M58" s="7"/>
      <c r="N58" s="7"/>
    </row>
    <row r="59" spans="1:14" s="17" customFormat="1" hidden="1" x14ac:dyDescent="0.25">
      <c r="A59" s="13"/>
      <c r="B59" s="18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6"/>
      <c r="N59" s="16"/>
    </row>
    <row r="60" spans="1:14" s="17" customFormat="1" hidden="1" x14ac:dyDescent="0.25">
      <c r="A60" s="13"/>
      <c r="B60" s="18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6"/>
      <c r="N60" s="16"/>
    </row>
    <row r="61" spans="1:14" s="17" customFormat="1" hidden="1" x14ac:dyDescent="0.25">
      <c r="A61" s="13"/>
      <c r="B61" s="18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6"/>
      <c r="N61" s="16"/>
    </row>
    <row r="62" spans="1:14" s="17" customFormat="1" hidden="1" x14ac:dyDescent="0.25">
      <c r="A62" s="13"/>
      <c r="B62" s="18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N62" s="16"/>
    </row>
    <row r="63" spans="1:14" s="17" customFormat="1" hidden="1" x14ac:dyDescent="0.25">
      <c r="A63" s="13"/>
      <c r="B63" s="18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6"/>
      <c r="N63" s="16"/>
    </row>
    <row r="64" spans="1:14" s="17" customFormat="1" hidden="1" x14ac:dyDescent="0.25">
      <c r="A64" s="13"/>
      <c r="B64" s="18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6"/>
      <c r="N64" s="16"/>
    </row>
    <row r="65" spans="1:14" s="17" customFormat="1" hidden="1" x14ac:dyDescent="0.25">
      <c r="A65" s="13"/>
      <c r="B65" s="18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6"/>
      <c r="N65" s="16"/>
    </row>
    <row r="66" spans="1:14" s="17" customFormat="1" ht="118.8" x14ac:dyDescent="0.25">
      <c r="A66" s="13" t="s">
        <v>20</v>
      </c>
      <c r="B66" s="21" t="s">
        <v>51</v>
      </c>
      <c r="C66" s="15">
        <v>10000</v>
      </c>
      <c r="D66" s="15">
        <v>10000</v>
      </c>
      <c r="E66" s="15">
        <f>F66+G66+H66+I66+J66</f>
        <v>10000</v>
      </c>
      <c r="F66" s="15"/>
      <c r="G66" s="15"/>
      <c r="H66" s="15"/>
      <c r="I66" s="15"/>
      <c r="J66" s="15">
        <f>K66+L66</f>
        <v>10000</v>
      </c>
      <c r="K66" s="15">
        <v>10000</v>
      </c>
      <c r="L66" s="15"/>
      <c r="M66" s="16"/>
      <c r="N66" s="16"/>
    </row>
    <row r="67" spans="1:14" ht="26.4" x14ac:dyDescent="0.25">
      <c r="A67" s="7"/>
      <c r="B67" s="9" t="s">
        <v>55</v>
      </c>
      <c r="C67" s="12">
        <v>2512236</v>
      </c>
      <c r="D67" s="12">
        <v>2512236</v>
      </c>
      <c r="E67" s="12">
        <v>2512236</v>
      </c>
      <c r="F67" s="12"/>
      <c r="G67" s="12"/>
      <c r="H67" s="12"/>
      <c r="I67" s="12">
        <v>2512236</v>
      </c>
      <c r="J67" s="12"/>
      <c r="K67" s="12"/>
      <c r="L67" s="12"/>
      <c r="M67" s="7"/>
      <c r="N67" s="7"/>
    </row>
    <row r="68" spans="1:14" x14ac:dyDescent="0.25">
      <c r="A68" s="7"/>
      <c r="B68" s="8" t="s">
        <v>32</v>
      </c>
      <c r="C68" s="12">
        <v>2512236</v>
      </c>
      <c r="D68" s="12">
        <f>SUM(D69:D80)</f>
        <v>2512236</v>
      </c>
      <c r="E68" s="12">
        <v>2512236</v>
      </c>
      <c r="F68" s="12"/>
      <c r="G68" s="12"/>
      <c r="H68" s="12"/>
      <c r="I68" s="12">
        <v>2512236</v>
      </c>
      <c r="J68" s="12">
        <f>SUM(J69:J77)</f>
        <v>0</v>
      </c>
      <c r="K68" s="12">
        <f>SUM(K69:K78)</f>
        <v>0</v>
      </c>
      <c r="L68" s="12"/>
      <c r="M68" s="7"/>
      <c r="N68" s="7"/>
    </row>
    <row r="69" spans="1:14" x14ac:dyDescent="0.25">
      <c r="A69" s="7" t="s">
        <v>18</v>
      </c>
      <c r="B69" s="7" t="s">
        <v>21</v>
      </c>
      <c r="C69" s="12">
        <v>0</v>
      </c>
      <c r="D69" s="12">
        <v>0</v>
      </c>
      <c r="E69" s="15"/>
      <c r="F69" s="12"/>
      <c r="G69" s="12">
        <f>G74+G80+G81+G82+G83+G87+G88+G89+G91++G106+G107+G109+G110+G111+G112+G108</f>
        <v>0</v>
      </c>
      <c r="H69" s="12">
        <f>H74+H80+H81+H82+H83+H87+H88+H89+H91++H106+H107+H109+H110+H111+H112+H108</f>
        <v>0</v>
      </c>
      <c r="I69" s="12"/>
      <c r="J69" s="15">
        <f>K69+L69</f>
        <v>0</v>
      </c>
      <c r="K69" s="12">
        <f>K74+K80+K81+K82+K83+K87+K88+K89+K91++K106+K107+K109+K110+K111+K112+K108</f>
        <v>0</v>
      </c>
      <c r="L69" s="12">
        <f>L74+L80+L81+L82+L83+L87+L88+L89+L91++L106+L107+L109+L110+L111+L112</f>
        <v>0</v>
      </c>
      <c r="M69" s="7"/>
      <c r="N69" s="7"/>
    </row>
    <row r="70" spans="1:14" x14ac:dyDescent="0.25">
      <c r="A70" s="7" t="s">
        <v>19</v>
      </c>
      <c r="B70" s="7" t="s">
        <v>22</v>
      </c>
      <c r="C70" s="12">
        <f>C75+C92+C93+C94+C95+C96+C102+C113+C114+C90+C97</f>
        <v>0</v>
      </c>
      <c r="D70" s="12">
        <f>D75+D92+D93+D94+D95+D96+D102+D113+D114+D90+D97</f>
        <v>0</v>
      </c>
      <c r="E70" s="15">
        <f>F70+G70+H70+I70+J70</f>
        <v>0</v>
      </c>
      <c r="F70" s="12">
        <v>0</v>
      </c>
      <c r="G70" s="12">
        <f>G75+G92+G93+G94+G95+G96+G102+G113+G114+G90+G97</f>
        <v>0</v>
      </c>
      <c r="H70" s="12">
        <f>H75+H92+H93+H94+H95+H96+H102+H113+H114+H90+H97</f>
        <v>0</v>
      </c>
      <c r="I70" s="12">
        <f>I75+I92+I93+I94+I95+I96+I102+I113+I114+I90+I97</f>
        <v>0</v>
      </c>
      <c r="J70" s="15">
        <f>K70+L70</f>
        <v>0</v>
      </c>
      <c r="K70" s="12">
        <f>K75+K92+K93+K94+K95+K96+K102+K113+K114+K90+K97</f>
        <v>0</v>
      </c>
      <c r="L70" s="12">
        <f>L75+L92+L93+L94+L95+L96+L102+L113+L114</f>
        <v>0</v>
      </c>
      <c r="M70" s="7"/>
      <c r="N70" s="7"/>
    </row>
    <row r="71" spans="1:14" s="17" customFormat="1" hidden="1" x14ac:dyDescent="0.25">
      <c r="A71" s="13"/>
      <c r="B71" s="18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6"/>
      <c r="N71" s="16"/>
    </row>
    <row r="72" spans="1:14" s="17" customFormat="1" hidden="1" x14ac:dyDescent="0.25">
      <c r="A72" s="13"/>
      <c r="B72" s="18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6"/>
      <c r="N72" s="16"/>
    </row>
    <row r="73" spans="1:14" s="17" customFormat="1" hidden="1" x14ac:dyDescent="0.25">
      <c r="A73" s="13"/>
      <c r="B73" s="18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6"/>
      <c r="N73" s="16"/>
    </row>
    <row r="74" spans="1:14" s="17" customFormat="1" hidden="1" x14ac:dyDescent="0.25">
      <c r="A74" s="13"/>
      <c r="B74" s="18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6"/>
      <c r="N74" s="16"/>
    </row>
    <row r="75" spans="1:14" s="17" customFormat="1" hidden="1" x14ac:dyDescent="0.25">
      <c r="A75" s="13"/>
      <c r="B75" s="18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6"/>
      <c r="N75" s="16"/>
    </row>
    <row r="76" spans="1:14" s="17" customFormat="1" hidden="1" x14ac:dyDescent="0.25">
      <c r="A76" s="13"/>
      <c r="B76" s="18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6"/>
      <c r="N76" s="16"/>
    </row>
    <row r="77" spans="1:14" s="17" customFormat="1" hidden="1" x14ac:dyDescent="0.25">
      <c r="A77" s="13"/>
      <c r="B77" s="18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6"/>
      <c r="N77" s="16"/>
    </row>
    <row r="78" spans="1:14" s="17" customFormat="1" ht="26.4" x14ac:dyDescent="0.25">
      <c r="A78" s="13" t="s">
        <v>20</v>
      </c>
      <c r="B78" s="21" t="s">
        <v>45</v>
      </c>
      <c r="C78" s="15">
        <v>149034</v>
      </c>
      <c r="D78" s="15">
        <v>149034</v>
      </c>
      <c r="E78" s="15">
        <f>F78+G78+H78+I78+J78</f>
        <v>149034</v>
      </c>
      <c r="F78" s="15"/>
      <c r="G78" s="15"/>
      <c r="H78" s="15"/>
      <c r="I78" s="15">
        <v>149034</v>
      </c>
      <c r="J78" s="15">
        <f>K78+L78</f>
        <v>0</v>
      </c>
      <c r="K78" s="15">
        <v>0</v>
      </c>
      <c r="L78" s="15"/>
      <c r="M78" s="16"/>
      <c r="N78" s="22" t="s">
        <v>46</v>
      </c>
    </row>
    <row r="79" spans="1:14" s="17" customFormat="1" ht="52.8" x14ac:dyDescent="0.25">
      <c r="A79" s="13" t="s">
        <v>20</v>
      </c>
      <c r="B79" s="21" t="s">
        <v>52</v>
      </c>
      <c r="C79" s="15">
        <v>1152606</v>
      </c>
      <c r="D79" s="15">
        <v>1152606</v>
      </c>
      <c r="E79" s="15">
        <f>F79+G79+H79+I79+J79</f>
        <v>1152606</v>
      </c>
      <c r="F79" s="15"/>
      <c r="G79" s="15"/>
      <c r="H79" s="15"/>
      <c r="I79" s="15">
        <v>1152606</v>
      </c>
      <c r="J79" s="15">
        <f>K79+L79</f>
        <v>0</v>
      </c>
      <c r="K79" s="15">
        <v>0</v>
      </c>
      <c r="L79" s="15"/>
      <c r="M79" s="16"/>
      <c r="N79" s="23">
        <v>39934</v>
      </c>
    </row>
    <row r="80" spans="1:14" s="17" customFormat="1" ht="39.6" x14ac:dyDescent="0.25">
      <c r="A80" s="13" t="s">
        <v>20</v>
      </c>
      <c r="B80" s="21" t="s">
        <v>53</v>
      </c>
      <c r="C80" s="15">
        <v>1210596</v>
      </c>
      <c r="D80" s="15">
        <v>1210596</v>
      </c>
      <c r="E80" s="15">
        <f>F80+G80+H80+I80+J80</f>
        <v>1210596</v>
      </c>
      <c r="F80" s="15"/>
      <c r="G80" s="15"/>
      <c r="H80" s="15"/>
      <c r="I80" s="15">
        <v>1210596</v>
      </c>
      <c r="J80" s="15">
        <f>K80+L80</f>
        <v>0</v>
      </c>
      <c r="K80" s="15">
        <v>0</v>
      </c>
      <c r="L80" s="15"/>
      <c r="M80" s="16"/>
      <c r="N80" s="23">
        <v>39934</v>
      </c>
    </row>
    <row r="84" spans="7:7" ht="15.6" x14ac:dyDescent="0.3">
      <c r="G84" s="24" t="s">
        <v>47</v>
      </c>
    </row>
    <row r="85" spans="7:7" x14ac:dyDescent="0.25">
      <c r="G85" s="5" t="s">
        <v>48</v>
      </c>
    </row>
  </sheetData>
  <mergeCells count="16">
    <mergeCell ref="K14:L14"/>
    <mergeCell ref="A8:N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F14:F15"/>
    <mergeCell ref="G14:G15"/>
    <mergeCell ref="H14:H15"/>
    <mergeCell ref="I14:I15"/>
    <mergeCell ref="J14:J15"/>
  </mergeCells>
  <pageMargins left="0.19685039370078741" right="0" top="0.78740157480314965" bottom="0.59055118110236227" header="0.51181102362204722" footer="0.51181102362204722"/>
  <pageSetup paperSize="9" orientation="landscape" horizontalDpi="4294967294" verticalDpi="300" r:id="rId1"/>
  <headerFooter alignWithMargins="0">
    <oddFooter>Pagina &amp;P din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9"/>
  <sheetViews>
    <sheetView topLeftCell="A7" workbookViewId="0">
      <selection sqref="A1:XFD1048576"/>
    </sheetView>
  </sheetViews>
  <sheetFormatPr defaultRowHeight="13.2" x14ac:dyDescent="0.25"/>
  <cols>
    <col min="1" max="1" width="3.6640625" customWidth="1"/>
    <col min="2" max="2" width="23.88671875" customWidth="1"/>
    <col min="3" max="4" width="8.88671875" customWidth="1"/>
    <col min="6" max="6" width="7.5546875" customWidth="1"/>
    <col min="7" max="7" width="7.44140625" customWidth="1"/>
    <col min="8" max="8" width="7.5546875" customWidth="1"/>
    <col min="9" max="9" width="8.5546875" customWidth="1"/>
    <col min="10" max="10" width="8.109375" customWidth="1"/>
    <col min="11" max="11" width="8.44140625" customWidth="1"/>
    <col min="12" max="12" width="11.5546875" customWidth="1"/>
    <col min="14" max="14" width="11.44140625" customWidth="1"/>
  </cols>
  <sheetData>
    <row r="1" spans="1:14" ht="27" customHeight="1" x14ac:dyDescent="0.3">
      <c r="A1" s="11" t="s">
        <v>24</v>
      </c>
      <c r="K1" s="11"/>
      <c r="L1" s="11" t="s">
        <v>25</v>
      </c>
      <c r="M1" s="11"/>
    </row>
    <row r="2" spans="1:14" ht="15.6" x14ac:dyDescent="0.3">
      <c r="A2" s="11" t="s">
        <v>65</v>
      </c>
      <c r="K2" s="11" t="s">
        <v>26</v>
      </c>
      <c r="L2" s="11"/>
      <c r="M2" s="11"/>
    </row>
    <row r="3" spans="1:14" ht="15.6" x14ac:dyDescent="0.3">
      <c r="K3" s="11" t="s">
        <v>38</v>
      </c>
      <c r="L3" s="11"/>
      <c r="M3" s="11"/>
    </row>
    <row r="4" spans="1:14" x14ac:dyDescent="0.25">
      <c r="K4" t="s">
        <v>27</v>
      </c>
    </row>
    <row r="5" spans="1:14" x14ac:dyDescent="0.25">
      <c r="K5" s="5" t="s">
        <v>28</v>
      </c>
      <c r="L5" s="5" t="s">
        <v>61</v>
      </c>
    </row>
    <row r="6" spans="1:14" ht="6" customHeight="1" x14ac:dyDescent="0.25">
      <c r="K6" s="5"/>
    </row>
    <row r="7" spans="1:14" ht="4.5" customHeight="1" x14ac:dyDescent="0.25">
      <c r="K7" s="5"/>
    </row>
    <row r="8" spans="1:14" s="25" customFormat="1" ht="18.75" customHeight="1" x14ac:dyDescent="0.3">
      <c r="A8" s="81" t="s">
        <v>66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</row>
    <row r="9" spans="1:14" ht="17.399999999999999" x14ac:dyDescent="0.3">
      <c r="A9" s="10"/>
      <c r="B9" s="10"/>
      <c r="C9" s="82" t="s">
        <v>60</v>
      </c>
      <c r="D9" s="82"/>
      <c r="E9" s="82"/>
      <c r="F9" s="82"/>
      <c r="G9" s="82"/>
      <c r="H9" s="82"/>
      <c r="I9" s="82"/>
      <c r="J9" s="82"/>
      <c r="K9" s="82"/>
      <c r="L9" s="10"/>
      <c r="M9" s="10"/>
      <c r="N9" s="10"/>
    </row>
    <row r="10" spans="1:14" ht="6" customHeight="1" x14ac:dyDescent="0.3">
      <c r="A10" s="10"/>
      <c r="B10" s="10"/>
      <c r="C10" s="61"/>
      <c r="D10" s="61"/>
      <c r="E10" s="61"/>
      <c r="F10" s="61"/>
      <c r="G10" s="61"/>
      <c r="H10" s="61"/>
      <c r="I10" s="61"/>
      <c r="J10" s="61"/>
      <c r="K10" s="61"/>
      <c r="L10" s="10"/>
      <c r="M10" s="10"/>
      <c r="N10" s="10"/>
    </row>
    <row r="11" spans="1:14" ht="5.25" customHeight="1" x14ac:dyDescent="0.25"/>
    <row r="12" spans="1:14" x14ac:dyDescent="0.25">
      <c r="N12" s="4" t="s">
        <v>30</v>
      </c>
    </row>
    <row r="13" spans="1:14" s="2" customFormat="1" ht="11.4" x14ac:dyDescent="0.2">
      <c r="A13" s="83" t="s">
        <v>0</v>
      </c>
      <c r="B13" s="83" t="s">
        <v>1</v>
      </c>
      <c r="C13" s="83" t="s">
        <v>2</v>
      </c>
      <c r="D13" s="83" t="s">
        <v>15</v>
      </c>
      <c r="E13" s="83" t="s">
        <v>3</v>
      </c>
      <c r="F13" s="80" t="s">
        <v>4</v>
      </c>
      <c r="G13" s="80"/>
      <c r="H13" s="80"/>
      <c r="I13" s="80"/>
      <c r="J13" s="80"/>
      <c r="K13" s="80"/>
      <c r="L13" s="80"/>
      <c r="M13" s="83" t="s">
        <v>12</v>
      </c>
      <c r="N13" s="83" t="s">
        <v>13</v>
      </c>
    </row>
    <row r="14" spans="1:14" s="2" customFormat="1" ht="11.4" x14ac:dyDescent="0.2">
      <c r="A14" s="84"/>
      <c r="B14" s="83"/>
      <c r="C14" s="83"/>
      <c r="D14" s="83"/>
      <c r="E14" s="83"/>
      <c r="F14" s="83" t="s">
        <v>5</v>
      </c>
      <c r="G14" s="83" t="s">
        <v>6</v>
      </c>
      <c r="H14" s="83" t="s">
        <v>7</v>
      </c>
      <c r="I14" s="83" t="s">
        <v>54</v>
      </c>
      <c r="J14" s="83" t="s">
        <v>8</v>
      </c>
      <c r="K14" s="80" t="s">
        <v>9</v>
      </c>
      <c r="L14" s="80"/>
      <c r="M14" s="83"/>
      <c r="N14" s="83"/>
    </row>
    <row r="15" spans="1:14" s="2" customFormat="1" ht="51" customHeight="1" x14ac:dyDescent="0.2">
      <c r="A15" s="84"/>
      <c r="B15" s="83"/>
      <c r="C15" s="83"/>
      <c r="D15" s="83"/>
      <c r="E15" s="83"/>
      <c r="F15" s="83"/>
      <c r="G15" s="83"/>
      <c r="H15" s="83"/>
      <c r="I15" s="83"/>
      <c r="J15" s="83"/>
      <c r="K15" s="60" t="s">
        <v>10</v>
      </c>
      <c r="L15" s="60" t="s">
        <v>11</v>
      </c>
      <c r="M15" s="83"/>
      <c r="N15" s="83"/>
    </row>
    <row r="16" spans="1:14" s="3" customFormat="1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6">
        <v>13</v>
      </c>
    </row>
    <row r="17" spans="1:14" x14ac:dyDescent="0.25">
      <c r="A17" s="7"/>
      <c r="B17" s="8" t="s">
        <v>32</v>
      </c>
      <c r="C17" s="12">
        <v>117100</v>
      </c>
      <c r="D17" s="12">
        <v>117100</v>
      </c>
      <c r="E17" s="12">
        <v>117100</v>
      </c>
      <c r="F17" s="12">
        <f t="shared" ref="F17:L17" si="0">F18+F19+F20</f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117100</v>
      </c>
      <c r="K17" s="12">
        <f>K18+K19+K20</f>
        <v>117100</v>
      </c>
      <c r="L17" s="12">
        <f t="shared" si="0"/>
        <v>0</v>
      </c>
      <c r="M17" s="7"/>
      <c r="N17" s="7"/>
    </row>
    <row r="18" spans="1:14" x14ac:dyDescent="0.25">
      <c r="A18" s="7" t="s">
        <v>18</v>
      </c>
      <c r="B18" s="7" t="s">
        <v>21</v>
      </c>
      <c r="C18" s="12">
        <f>C23</f>
        <v>10000</v>
      </c>
      <c r="D18" s="12">
        <f>D23</f>
        <v>10000</v>
      </c>
      <c r="E18" s="12">
        <f>E23</f>
        <v>10000</v>
      </c>
      <c r="F18" s="12">
        <v>0</v>
      </c>
      <c r="G18" s="12">
        <f>G23+G33+G34+G35+G36+G42+G43+G44+G46++G61+G62+G64+G65+G66+G67+G63</f>
        <v>0</v>
      </c>
      <c r="H18" s="12">
        <f>H23+H33+H34+H35+H36+H42+H43+H44+H46++H61+H62+H64+H65+H66+H67+H63</f>
        <v>0</v>
      </c>
      <c r="I18" s="12">
        <v>0</v>
      </c>
      <c r="J18" s="12">
        <f>K18+L18</f>
        <v>10000</v>
      </c>
      <c r="K18" s="12">
        <f>K23</f>
        <v>10000</v>
      </c>
      <c r="L18" s="12"/>
      <c r="M18" s="7"/>
      <c r="N18" s="7"/>
    </row>
    <row r="19" spans="1:14" x14ac:dyDescent="0.25">
      <c r="A19" s="7" t="s">
        <v>19</v>
      </c>
      <c r="B19" s="7" t="s">
        <v>22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7"/>
      <c r="N19" s="7"/>
    </row>
    <row r="20" spans="1:14" x14ac:dyDescent="0.25">
      <c r="A20" s="7" t="s">
        <v>20</v>
      </c>
      <c r="B20" s="7" t="s">
        <v>23</v>
      </c>
      <c r="C20" s="12">
        <v>107100</v>
      </c>
      <c r="D20" s="12">
        <v>107100</v>
      </c>
      <c r="E20" s="12">
        <v>107100</v>
      </c>
      <c r="F20" s="12">
        <f>F27+F37+F53+F70+F58+F26</f>
        <v>0</v>
      </c>
      <c r="G20" s="12">
        <f>G27+G37+G53+G70+G58+G26</f>
        <v>0</v>
      </c>
      <c r="H20" s="12">
        <f>H27+H37+H53+H70+H58+H26</f>
        <v>0</v>
      </c>
      <c r="I20" s="12"/>
      <c r="J20" s="12">
        <v>107100</v>
      </c>
      <c r="K20" s="12">
        <v>107100</v>
      </c>
      <c r="L20" s="12">
        <f>L27+L37+L53+L70</f>
        <v>0</v>
      </c>
      <c r="M20" s="7"/>
      <c r="N20" s="7"/>
    </row>
    <row r="21" spans="1:14" s="17" customFormat="1" ht="26.4" x14ac:dyDescent="0.25">
      <c r="A21" s="16"/>
      <c r="B21" s="19" t="s">
        <v>31</v>
      </c>
      <c r="C21" s="15">
        <v>20000</v>
      </c>
      <c r="D21" s="15">
        <v>20000</v>
      </c>
      <c r="E21" s="15">
        <v>20000</v>
      </c>
      <c r="F21" s="15">
        <f t="shared" ref="F21:I22" si="1">F22+F23+F26</f>
        <v>0</v>
      </c>
      <c r="G21" s="15">
        <f t="shared" si="1"/>
        <v>0</v>
      </c>
      <c r="H21" s="15">
        <f t="shared" si="1"/>
        <v>0</v>
      </c>
      <c r="I21" s="15">
        <f t="shared" si="1"/>
        <v>0</v>
      </c>
      <c r="J21" s="15">
        <v>20000</v>
      </c>
      <c r="K21" s="15">
        <v>20000</v>
      </c>
      <c r="L21" s="15"/>
      <c r="M21" s="16"/>
      <c r="N21" s="16"/>
    </row>
    <row r="22" spans="1:14" s="17" customFormat="1" x14ac:dyDescent="0.25">
      <c r="A22" s="16"/>
      <c r="B22" s="20" t="s">
        <v>37</v>
      </c>
      <c r="C22" s="15">
        <v>20000</v>
      </c>
      <c r="D22" s="15">
        <v>20000</v>
      </c>
      <c r="E22" s="15">
        <v>20000</v>
      </c>
      <c r="F22" s="15">
        <f t="shared" si="1"/>
        <v>0</v>
      </c>
      <c r="G22" s="15">
        <f t="shared" si="1"/>
        <v>0</v>
      </c>
      <c r="H22" s="15">
        <f t="shared" si="1"/>
        <v>0</v>
      </c>
      <c r="I22" s="15">
        <f t="shared" si="1"/>
        <v>0</v>
      </c>
      <c r="J22" s="15">
        <v>20000</v>
      </c>
      <c r="K22" s="15">
        <v>20000</v>
      </c>
      <c r="L22" s="15">
        <f>L23+L24+L27</f>
        <v>0</v>
      </c>
      <c r="M22" s="16"/>
      <c r="N22" s="16"/>
    </row>
    <row r="23" spans="1:14" s="17" customFormat="1" ht="26.4" x14ac:dyDescent="0.25">
      <c r="A23" s="13" t="s">
        <v>18</v>
      </c>
      <c r="B23" s="14" t="s">
        <v>42</v>
      </c>
      <c r="C23" s="15">
        <v>10000</v>
      </c>
      <c r="D23" s="15">
        <v>10000</v>
      </c>
      <c r="E23" s="15">
        <f>F23+G23+H23+I23+J23</f>
        <v>10000</v>
      </c>
      <c r="F23" s="15"/>
      <c r="G23" s="15"/>
      <c r="H23" s="15"/>
      <c r="I23" s="15"/>
      <c r="J23" s="15">
        <f>K23+L23</f>
        <v>10000</v>
      </c>
      <c r="K23" s="15">
        <v>10000</v>
      </c>
      <c r="L23" s="15"/>
      <c r="M23" s="16"/>
      <c r="N23" s="16"/>
    </row>
    <row r="24" spans="1:14" s="17" customFormat="1" x14ac:dyDescent="0.25">
      <c r="A24" s="13" t="s">
        <v>19</v>
      </c>
      <c r="B24" s="18" t="s">
        <v>35</v>
      </c>
      <c r="C24" s="15"/>
      <c r="D24" s="15"/>
      <c r="E24" s="15">
        <f>F24+G24+H24+I24+J24</f>
        <v>0</v>
      </c>
      <c r="F24" s="15"/>
      <c r="G24" s="15"/>
      <c r="H24" s="15"/>
      <c r="I24" s="15"/>
      <c r="J24" s="15">
        <f>K24+L24</f>
        <v>0</v>
      </c>
      <c r="K24" s="15"/>
      <c r="L24" s="15"/>
      <c r="M24" s="16"/>
      <c r="N24" s="16"/>
    </row>
    <row r="25" spans="1:14" s="17" customFormat="1" x14ac:dyDescent="0.25">
      <c r="A25" s="13" t="s">
        <v>20</v>
      </c>
      <c r="B25" s="18" t="s">
        <v>23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  <c r="N25" s="16"/>
    </row>
    <row r="26" spans="1:14" s="17" customFormat="1" ht="39.6" x14ac:dyDescent="0.25">
      <c r="A26" s="13" t="s">
        <v>20</v>
      </c>
      <c r="B26" s="18" t="s">
        <v>41</v>
      </c>
      <c r="C26" s="15">
        <v>10000</v>
      </c>
      <c r="D26" s="15">
        <v>10000</v>
      </c>
      <c r="E26" s="15">
        <f>F26+G26+H26+I26+J26</f>
        <v>10000</v>
      </c>
      <c r="F26" s="15">
        <v>0</v>
      </c>
      <c r="G26" s="15"/>
      <c r="H26" s="15"/>
      <c r="I26" s="15"/>
      <c r="J26" s="15">
        <f>K26+L26</f>
        <v>10000</v>
      </c>
      <c r="K26" s="15">
        <v>10000</v>
      </c>
      <c r="L26" s="15"/>
      <c r="M26" s="16"/>
      <c r="N26" s="16"/>
    </row>
    <row r="27" spans="1:14" s="17" customFormat="1" ht="26.4" x14ac:dyDescent="0.25">
      <c r="A27" s="13"/>
      <c r="B27" s="19" t="s">
        <v>63</v>
      </c>
      <c r="C27" s="15">
        <v>2000</v>
      </c>
      <c r="D27" s="15">
        <v>2000</v>
      </c>
      <c r="E27" s="15">
        <v>2000</v>
      </c>
      <c r="F27" s="15"/>
      <c r="G27" s="15"/>
      <c r="H27" s="15"/>
      <c r="I27" s="15"/>
      <c r="J27" s="15">
        <v>2000</v>
      </c>
      <c r="K27" s="15">
        <v>2000</v>
      </c>
      <c r="L27" s="15"/>
      <c r="M27" s="16"/>
      <c r="N27" s="16"/>
    </row>
    <row r="28" spans="1:14" s="17" customFormat="1" x14ac:dyDescent="0.25">
      <c r="A28" s="16" t="s">
        <v>20</v>
      </c>
      <c r="B28" s="20" t="s">
        <v>37</v>
      </c>
      <c r="C28" s="15">
        <v>2000</v>
      </c>
      <c r="D28" s="15">
        <v>2000</v>
      </c>
      <c r="E28" s="15">
        <v>2000</v>
      </c>
      <c r="F28" s="15"/>
      <c r="G28" s="15"/>
      <c r="H28" s="15"/>
      <c r="I28" s="15"/>
      <c r="J28" s="15">
        <v>2000</v>
      </c>
      <c r="K28" s="15">
        <v>2000</v>
      </c>
      <c r="L28" s="15"/>
      <c r="M28" s="16"/>
      <c r="N28" s="16"/>
    </row>
    <row r="29" spans="1:14" s="17" customFormat="1" ht="39" customHeight="1" x14ac:dyDescent="0.25">
      <c r="A29" s="16" t="s">
        <v>20</v>
      </c>
      <c r="B29" s="21" t="s">
        <v>64</v>
      </c>
      <c r="C29" s="15">
        <v>2000</v>
      </c>
      <c r="D29" s="15">
        <v>2000</v>
      </c>
      <c r="E29" s="15">
        <v>2000</v>
      </c>
      <c r="F29" s="15"/>
      <c r="G29" s="15"/>
      <c r="H29" s="15"/>
      <c r="I29" s="15"/>
      <c r="J29" s="15">
        <v>2000</v>
      </c>
      <c r="K29" s="15">
        <v>2000</v>
      </c>
      <c r="L29" s="15"/>
      <c r="M29" s="16"/>
      <c r="N29" s="16"/>
    </row>
    <row r="30" spans="1:14" s="17" customFormat="1" x14ac:dyDescent="0.25">
      <c r="A30" s="16"/>
      <c r="B30" s="20" t="s">
        <v>37</v>
      </c>
      <c r="C30" s="15">
        <f>C32+C33+C34+C35+C36</f>
        <v>95100</v>
      </c>
      <c r="D30" s="15">
        <f>D32+D33+D34+D35+D36</f>
        <v>95100</v>
      </c>
      <c r="E30" s="15">
        <f>F30+G30+H30+I30+J30</f>
        <v>95100</v>
      </c>
      <c r="F30" s="15">
        <f>F35+F36</f>
        <v>0</v>
      </c>
      <c r="G30" s="15">
        <f>G35+G36</f>
        <v>0</v>
      </c>
      <c r="H30" s="15">
        <f>H35+H36</f>
        <v>0</v>
      </c>
      <c r="I30" s="15">
        <f>I35+I36</f>
        <v>0</v>
      </c>
      <c r="J30" s="15">
        <f>K30+L30</f>
        <v>95100</v>
      </c>
      <c r="K30" s="15">
        <f>K32+K33+K34+K35+K36</f>
        <v>95100</v>
      </c>
      <c r="L30" s="15">
        <f>L35+L36</f>
        <v>0</v>
      </c>
      <c r="M30" s="16"/>
      <c r="N30" s="16"/>
    </row>
    <row r="31" spans="1:14" s="17" customFormat="1" ht="39" customHeight="1" x14ac:dyDescent="0.25">
      <c r="A31" s="16"/>
      <c r="B31" s="19" t="s">
        <v>59</v>
      </c>
      <c r="C31" s="15">
        <v>95100</v>
      </c>
      <c r="D31" s="15">
        <v>95100</v>
      </c>
      <c r="E31" s="15">
        <f>F37+G37+H37+I37+J37</f>
        <v>0</v>
      </c>
      <c r="F31" s="15">
        <f t="shared" ref="F31:I32" si="2">F35+F36</f>
        <v>0</v>
      </c>
      <c r="G31" s="15">
        <f t="shared" si="2"/>
        <v>0</v>
      </c>
      <c r="H31" s="15">
        <f t="shared" si="2"/>
        <v>0</v>
      </c>
      <c r="I31" s="15">
        <f t="shared" si="2"/>
        <v>0</v>
      </c>
      <c r="J31" s="15">
        <f>K37+L37</f>
        <v>0</v>
      </c>
      <c r="K31" s="15">
        <v>95100</v>
      </c>
      <c r="L31" s="15"/>
      <c r="M31" s="16"/>
      <c r="N31" s="16"/>
    </row>
    <row r="32" spans="1:14" s="17" customFormat="1" x14ac:dyDescent="0.25">
      <c r="A32" s="16"/>
      <c r="B32" s="20" t="s">
        <v>37</v>
      </c>
      <c r="C32" s="15">
        <v>95100</v>
      </c>
      <c r="D32" s="15">
        <v>95100</v>
      </c>
      <c r="E32" s="15">
        <f>F38+G38+H38+I38+J38</f>
        <v>95100</v>
      </c>
      <c r="F32" s="15">
        <f t="shared" si="2"/>
        <v>0</v>
      </c>
      <c r="G32" s="15">
        <f t="shared" si="2"/>
        <v>0</v>
      </c>
      <c r="H32" s="15">
        <f t="shared" si="2"/>
        <v>0</v>
      </c>
      <c r="I32" s="15">
        <f t="shared" si="2"/>
        <v>0</v>
      </c>
      <c r="J32" s="15">
        <f>K38+L38</f>
        <v>95100</v>
      </c>
      <c r="K32" s="15">
        <v>95100</v>
      </c>
      <c r="L32" s="15">
        <f>L38</f>
        <v>0</v>
      </c>
      <c r="M32" s="16"/>
      <c r="N32" s="16"/>
    </row>
    <row r="33" spans="1:14" s="17" customFormat="1" hidden="1" x14ac:dyDescent="0.25">
      <c r="A33" s="13"/>
      <c r="B33" s="18"/>
      <c r="C33" s="15"/>
      <c r="D33" s="15"/>
      <c r="E33" s="15">
        <f>F33+G33+H33+I33+J33</f>
        <v>0</v>
      </c>
      <c r="F33" s="15"/>
      <c r="G33" s="15"/>
      <c r="H33" s="15"/>
      <c r="I33" s="15"/>
      <c r="J33" s="15">
        <f>K33+L33</f>
        <v>0</v>
      </c>
      <c r="K33" s="15"/>
      <c r="L33" s="15"/>
      <c r="M33" s="16"/>
      <c r="N33" s="16"/>
    </row>
    <row r="34" spans="1:14" s="17" customFormat="1" hidden="1" x14ac:dyDescent="0.25">
      <c r="A34" s="13"/>
      <c r="B34" s="18"/>
      <c r="C34" s="15"/>
      <c r="D34" s="15"/>
      <c r="E34" s="15">
        <f>F34+G34+H34+I34+J34</f>
        <v>0</v>
      </c>
      <c r="F34" s="15"/>
      <c r="G34" s="15"/>
      <c r="H34" s="15"/>
      <c r="I34" s="15"/>
      <c r="J34" s="15">
        <f>K34+L34</f>
        <v>0</v>
      </c>
      <c r="K34" s="15"/>
      <c r="L34" s="15"/>
      <c r="M34" s="16"/>
      <c r="N34" s="16"/>
    </row>
    <row r="35" spans="1:14" s="17" customFormat="1" hidden="1" x14ac:dyDescent="0.25">
      <c r="A35" s="13"/>
      <c r="B35" s="18"/>
      <c r="C35" s="15"/>
      <c r="D35" s="15"/>
      <c r="E35" s="15">
        <f>F35+G35+H35+I35+J35</f>
        <v>0</v>
      </c>
      <c r="F35" s="15"/>
      <c r="G35" s="15"/>
      <c r="H35" s="15"/>
      <c r="I35" s="15"/>
      <c r="J35" s="15">
        <f>K35+L35</f>
        <v>0</v>
      </c>
      <c r="K35" s="15"/>
      <c r="L35" s="15"/>
      <c r="M35" s="16"/>
      <c r="N35" s="16"/>
    </row>
    <row r="36" spans="1:14" s="17" customFormat="1" hidden="1" x14ac:dyDescent="0.25">
      <c r="A36" s="13"/>
      <c r="B36" s="18"/>
      <c r="C36" s="15"/>
      <c r="D36" s="15"/>
      <c r="E36" s="15">
        <f>F36+G36+H36+I36+J36</f>
        <v>0</v>
      </c>
      <c r="F36" s="15"/>
      <c r="G36" s="15"/>
      <c r="H36" s="15"/>
      <c r="I36" s="15"/>
      <c r="J36" s="15">
        <f>K36+L36</f>
        <v>0</v>
      </c>
      <c r="K36" s="15"/>
      <c r="L36" s="15"/>
      <c r="M36" s="16"/>
      <c r="N36" s="16"/>
    </row>
    <row r="37" spans="1:14" s="17" customFormat="1" hidden="1" x14ac:dyDescent="0.25">
      <c r="A37" s="13"/>
      <c r="B37" s="18"/>
      <c r="C37" s="15"/>
      <c r="D37" s="15"/>
      <c r="E37" s="15">
        <f>F37+G37+H37+I37+J37</f>
        <v>0</v>
      </c>
      <c r="F37" s="15"/>
      <c r="G37" s="15"/>
      <c r="H37" s="15"/>
      <c r="I37" s="15"/>
      <c r="J37" s="15">
        <f>K37+L37</f>
        <v>0</v>
      </c>
      <c r="K37" s="15"/>
      <c r="L37" s="15"/>
      <c r="M37" s="16"/>
      <c r="N37" s="16"/>
    </row>
    <row r="38" spans="1:14" s="17" customFormat="1" ht="65.25" customHeight="1" x14ac:dyDescent="0.25">
      <c r="A38" s="13" t="s">
        <v>20</v>
      </c>
      <c r="B38" s="21" t="s">
        <v>62</v>
      </c>
      <c r="C38" s="15">
        <v>95100</v>
      </c>
      <c r="D38" s="15">
        <v>95100</v>
      </c>
      <c r="E38" s="15">
        <v>95100</v>
      </c>
      <c r="F38" s="15"/>
      <c r="G38" s="15"/>
      <c r="H38" s="15"/>
      <c r="I38" s="15"/>
      <c r="J38" s="15">
        <v>95100</v>
      </c>
      <c r="K38" s="15">
        <v>95100</v>
      </c>
      <c r="L38" s="15"/>
      <c r="M38" s="16"/>
      <c r="N38" s="16"/>
    </row>
    <row r="39" spans="1:14" s="17" customFormat="1" hidden="1" x14ac:dyDescent="0.25">
      <c r="A39" s="16"/>
      <c r="B39" s="19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  <c r="N39" s="16"/>
    </row>
    <row r="40" spans="1:14" s="17" customFormat="1" ht="43.5" hidden="1" customHeight="1" x14ac:dyDescent="0.25">
      <c r="A40" s="16"/>
      <c r="B40" s="7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  <c r="N40" s="16"/>
    </row>
    <row r="41" spans="1:14" s="17" customFormat="1" hidden="1" x14ac:dyDescent="0.25">
      <c r="A41" s="16"/>
      <c r="B41" s="20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6"/>
      <c r="N41" s="16"/>
    </row>
    <row r="42" spans="1:14" hidden="1" x14ac:dyDescent="0.25">
      <c r="A42" s="7" t="s">
        <v>18</v>
      </c>
      <c r="B42" s="7"/>
      <c r="C42" s="12"/>
      <c r="D42" s="12"/>
      <c r="E42" s="15"/>
      <c r="F42" s="12"/>
      <c r="G42" s="12"/>
      <c r="H42" s="12"/>
      <c r="I42" s="12"/>
      <c r="J42" s="15"/>
      <c r="K42" s="12"/>
      <c r="L42" s="12"/>
      <c r="M42" s="7"/>
      <c r="N42" s="7"/>
    </row>
    <row r="43" spans="1:14" ht="21.75" hidden="1" customHeight="1" x14ac:dyDescent="0.25">
      <c r="A43" s="7" t="s">
        <v>19</v>
      </c>
      <c r="B43" s="7"/>
      <c r="C43" s="12"/>
      <c r="D43" s="12"/>
      <c r="E43" s="15"/>
      <c r="F43" s="12"/>
      <c r="G43" s="12"/>
      <c r="H43" s="12"/>
      <c r="I43" s="12"/>
      <c r="J43" s="15"/>
      <c r="K43" s="12"/>
      <c r="L43" s="12"/>
      <c r="M43" s="7"/>
      <c r="N43" s="7"/>
    </row>
    <row r="44" spans="1:14" ht="112.5" hidden="1" customHeight="1" x14ac:dyDescent="0.25">
      <c r="A44" s="7" t="s">
        <v>20</v>
      </c>
      <c r="B44" s="21"/>
      <c r="C44" s="12"/>
      <c r="D44" s="12"/>
      <c r="E44" s="15"/>
      <c r="F44" s="12"/>
      <c r="G44" s="12"/>
      <c r="H44" s="12"/>
      <c r="I44" s="12"/>
      <c r="J44" s="15"/>
      <c r="K44" s="12"/>
      <c r="L44" s="12"/>
      <c r="M44" s="7"/>
      <c r="N44" s="7"/>
    </row>
    <row r="45" spans="1:14" s="17" customFormat="1" hidden="1" x14ac:dyDescent="0.25">
      <c r="A45" s="16"/>
      <c r="B45" s="19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  <c r="N45" s="16"/>
    </row>
    <row r="46" spans="1:14" s="17" customFormat="1" hidden="1" x14ac:dyDescent="0.25">
      <c r="A46" s="16"/>
      <c r="B46" s="20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6"/>
    </row>
    <row r="47" spans="1:14" hidden="1" x14ac:dyDescent="0.25">
      <c r="A47" s="7"/>
      <c r="B47" s="7"/>
      <c r="C47" s="12"/>
      <c r="D47" s="12"/>
      <c r="E47" s="15"/>
      <c r="F47" s="12"/>
      <c r="G47" s="12"/>
      <c r="H47" s="12"/>
      <c r="I47" s="12"/>
      <c r="J47" s="15"/>
      <c r="K47" s="12"/>
      <c r="L47" s="12"/>
      <c r="M47" s="7"/>
      <c r="N47" s="7"/>
    </row>
    <row r="48" spans="1:14" hidden="1" x14ac:dyDescent="0.25">
      <c r="A48" s="7"/>
      <c r="B48" s="7"/>
      <c r="C48" s="12"/>
      <c r="D48" s="12"/>
      <c r="E48" s="15"/>
      <c r="F48" s="12"/>
      <c r="G48" s="12"/>
      <c r="H48" s="12"/>
      <c r="I48" s="12"/>
      <c r="J48" s="15"/>
      <c r="K48" s="12"/>
      <c r="L48" s="12"/>
      <c r="M48" s="7"/>
      <c r="N48" s="7"/>
    </row>
    <row r="49" spans="1:14" ht="101.25" hidden="1" customHeight="1" x14ac:dyDescent="0.25">
      <c r="A49" s="7"/>
      <c r="B49" s="21"/>
      <c r="C49" s="12"/>
      <c r="D49" s="12"/>
      <c r="E49" s="15"/>
      <c r="F49" s="12"/>
      <c r="G49" s="12"/>
      <c r="H49" s="12"/>
      <c r="I49" s="12"/>
      <c r="J49" s="15"/>
      <c r="K49" s="12"/>
      <c r="L49" s="12"/>
      <c r="M49" s="7"/>
      <c r="N49" s="7"/>
    </row>
    <row r="50" spans="1:14" s="17" customFormat="1" hidden="1" x14ac:dyDescent="0.25">
      <c r="A50" s="13"/>
      <c r="B50" s="18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6"/>
      <c r="N50" s="16"/>
    </row>
    <row r="51" spans="1:14" s="17" customFormat="1" hidden="1" x14ac:dyDescent="0.25">
      <c r="A51" s="13"/>
      <c r="B51" s="18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6"/>
      <c r="N51" s="16"/>
    </row>
    <row r="52" spans="1:14" s="17" customFormat="1" hidden="1" x14ac:dyDescent="0.25">
      <c r="A52" s="13"/>
      <c r="B52" s="18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6"/>
      <c r="N52" s="16"/>
    </row>
    <row r="53" spans="1:14" s="17" customFormat="1" hidden="1" x14ac:dyDescent="0.25">
      <c r="A53" s="13"/>
      <c r="B53" s="18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  <c r="N53" s="16"/>
    </row>
    <row r="54" spans="1:14" s="17" customFormat="1" hidden="1" x14ac:dyDescent="0.25">
      <c r="A54" s="16"/>
      <c r="B54" s="19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6"/>
      <c r="N54" s="16"/>
    </row>
    <row r="55" spans="1:14" s="17" customFormat="1" hidden="1" x14ac:dyDescent="0.25">
      <c r="A55" s="16"/>
      <c r="B55" s="20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6"/>
      <c r="N55" s="16"/>
    </row>
    <row r="56" spans="1:14" s="17" customFormat="1" hidden="1" x14ac:dyDescent="0.25">
      <c r="A56" s="13"/>
      <c r="B56" s="18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6"/>
      <c r="N56" s="16"/>
    </row>
    <row r="57" spans="1:14" s="17" customFormat="1" hidden="1" x14ac:dyDescent="0.25">
      <c r="A57" s="13"/>
      <c r="B57" s="18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6"/>
      <c r="N57" s="16"/>
    </row>
    <row r="58" spans="1:14" s="17" customFormat="1" hidden="1" x14ac:dyDescent="0.25">
      <c r="A58" s="13"/>
      <c r="B58" s="18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6"/>
      <c r="N58" s="16"/>
    </row>
    <row r="59" spans="1:14" hidden="1" x14ac:dyDescent="0.25">
      <c r="A59" s="7"/>
      <c r="B59" s="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7"/>
      <c r="N59" s="7"/>
    </row>
    <row r="60" spans="1:14" hidden="1" x14ac:dyDescent="0.25">
      <c r="A60" s="7"/>
      <c r="B60" s="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7"/>
      <c r="N60" s="7"/>
    </row>
    <row r="61" spans="1:14" hidden="1" x14ac:dyDescent="0.25">
      <c r="A61" s="7"/>
      <c r="B61" s="7"/>
      <c r="C61" s="12"/>
      <c r="D61" s="12"/>
      <c r="E61" s="15"/>
      <c r="F61" s="12"/>
      <c r="G61" s="12"/>
      <c r="H61" s="12"/>
      <c r="I61" s="12"/>
      <c r="J61" s="15"/>
      <c r="K61" s="12"/>
      <c r="L61" s="12"/>
      <c r="M61" s="7"/>
      <c r="N61" s="7"/>
    </row>
    <row r="62" spans="1:14" hidden="1" x14ac:dyDescent="0.25">
      <c r="A62" s="7"/>
      <c r="B62" s="7"/>
      <c r="C62" s="12"/>
      <c r="D62" s="12"/>
      <c r="E62" s="15"/>
      <c r="F62" s="12"/>
      <c r="G62" s="12"/>
      <c r="H62" s="12"/>
      <c r="I62" s="12"/>
      <c r="J62" s="15"/>
      <c r="K62" s="12"/>
      <c r="L62" s="12"/>
      <c r="M62" s="7"/>
      <c r="N62" s="7"/>
    </row>
    <row r="63" spans="1:14" s="17" customFormat="1" hidden="1" x14ac:dyDescent="0.25">
      <c r="A63" s="13"/>
      <c r="B63" s="18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6"/>
      <c r="N63" s="16"/>
    </row>
    <row r="64" spans="1:14" s="17" customFormat="1" hidden="1" x14ac:dyDescent="0.25">
      <c r="A64" s="13"/>
      <c r="B64" s="18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6"/>
      <c r="N64" s="16"/>
    </row>
    <row r="65" spans="1:14" s="17" customFormat="1" hidden="1" x14ac:dyDescent="0.25">
      <c r="A65" s="13"/>
      <c r="B65" s="18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6"/>
      <c r="N65" s="16"/>
    </row>
    <row r="66" spans="1:14" s="17" customFormat="1" hidden="1" x14ac:dyDescent="0.25">
      <c r="A66" s="13"/>
      <c r="B66" s="18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6"/>
      <c r="N66" s="16"/>
    </row>
    <row r="67" spans="1:14" s="17" customFormat="1" hidden="1" x14ac:dyDescent="0.25">
      <c r="A67" s="13"/>
      <c r="B67" s="18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6"/>
      <c r="N67" s="16"/>
    </row>
    <row r="68" spans="1:14" s="17" customFormat="1" hidden="1" x14ac:dyDescent="0.25">
      <c r="A68" s="13"/>
      <c r="B68" s="18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6"/>
      <c r="N68" s="16"/>
    </row>
    <row r="69" spans="1:14" s="17" customFormat="1" hidden="1" x14ac:dyDescent="0.25">
      <c r="A69" s="13"/>
      <c r="B69" s="18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6"/>
      <c r="N69" s="16"/>
    </row>
    <row r="70" spans="1:14" s="17" customFormat="1" hidden="1" x14ac:dyDescent="0.25">
      <c r="A70" s="13"/>
      <c r="B70" s="21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6"/>
      <c r="N70" s="16"/>
    </row>
    <row r="71" spans="1:14" x14ac:dyDescent="0.25">
      <c r="A71" s="7"/>
      <c r="B71" s="9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7"/>
      <c r="N71" s="7"/>
    </row>
    <row r="72" spans="1:14" x14ac:dyDescent="0.25">
      <c r="A72" s="7"/>
      <c r="B72" s="8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7"/>
      <c r="N72" s="7"/>
    </row>
    <row r="73" spans="1:14" x14ac:dyDescent="0.25">
      <c r="A73" s="7"/>
      <c r="B73" s="7"/>
      <c r="C73" s="12"/>
      <c r="D73" s="12"/>
      <c r="E73" s="15"/>
      <c r="F73" s="12"/>
      <c r="G73" s="12"/>
      <c r="H73" s="12"/>
      <c r="I73" s="12"/>
      <c r="J73" s="15"/>
      <c r="K73" s="12"/>
      <c r="L73" s="12"/>
      <c r="M73" s="7"/>
      <c r="N73" s="7"/>
    </row>
    <row r="74" spans="1:14" x14ac:dyDescent="0.25">
      <c r="A74" s="7"/>
      <c r="B74" s="7"/>
      <c r="C74" s="12"/>
      <c r="D74" s="12"/>
      <c r="E74" s="15"/>
      <c r="F74" s="12"/>
      <c r="G74" s="12"/>
      <c r="H74" s="12"/>
      <c r="I74" s="12"/>
      <c r="J74" s="15"/>
      <c r="K74" s="12"/>
      <c r="L74" s="12"/>
      <c r="M74" s="7"/>
      <c r="N74" s="7"/>
    </row>
    <row r="75" spans="1:14" s="17" customFormat="1" hidden="1" x14ac:dyDescent="0.25">
      <c r="A75" s="13"/>
      <c r="B75" s="18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6"/>
      <c r="N75" s="16"/>
    </row>
    <row r="76" spans="1:14" s="17" customFormat="1" hidden="1" x14ac:dyDescent="0.25">
      <c r="A76" s="13"/>
      <c r="B76" s="18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6"/>
      <c r="N76" s="16"/>
    </row>
    <row r="77" spans="1:14" s="17" customFormat="1" hidden="1" x14ac:dyDescent="0.25">
      <c r="A77" s="13"/>
      <c r="B77" s="18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6"/>
      <c r="N77" s="16"/>
    </row>
    <row r="78" spans="1:14" s="17" customFormat="1" hidden="1" x14ac:dyDescent="0.25">
      <c r="A78" s="13"/>
      <c r="B78" s="18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6"/>
      <c r="N78" s="16"/>
    </row>
    <row r="79" spans="1:14" s="17" customFormat="1" hidden="1" x14ac:dyDescent="0.25">
      <c r="A79" s="13"/>
      <c r="B79" s="18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6"/>
      <c r="N79" s="16"/>
    </row>
    <row r="80" spans="1:14" s="17" customFormat="1" hidden="1" x14ac:dyDescent="0.25">
      <c r="A80" s="13"/>
      <c r="B80" s="18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6"/>
      <c r="N80" s="16"/>
    </row>
    <row r="81" spans="1:14" s="17" customFormat="1" hidden="1" x14ac:dyDescent="0.25">
      <c r="A81" s="13"/>
      <c r="B81" s="18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6"/>
      <c r="N81" s="16"/>
    </row>
    <row r="82" spans="1:14" s="17" customFormat="1" x14ac:dyDescent="0.25">
      <c r="A82" s="13"/>
      <c r="B82" s="21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6"/>
      <c r="N82" s="22"/>
    </row>
    <row r="83" spans="1:14" s="17" customFormat="1" x14ac:dyDescent="0.25">
      <c r="A83" s="13"/>
      <c r="B83" s="21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6"/>
      <c r="N83" s="22"/>
    </row>
    <row r="84" spans="1:14" s="17" customFormat="1" x14ac:dyDescent="0.25">
      <c r="A84" s="13"/>
      <c r="B84" s="21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6"/>
      <c r="N84" s="22"/>
    </row>
    <row r="88" spans="1:14" ht="15.6" x14ac:dyDescent="0.3">
      <c r="G88" s="24" t="s">
        <v>47</v>
      </c>
    </row>
    <row r="89" spans="1:14" x14ac:dyDescent="0.25">
      <c r="G89" s="5" t="s">
        <v>48</v>
      </c>
    </row>
  </sheetData>
  <mergeCells count="16">
    <mergeCell ref="K14:L14"/>
    <mergeCell ref="A8:N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F14:F15"/>
    <mergeCell ref="G14:G15"/>
    <mergeCell ref="H14:H15"/>
    <mergeCell ref="I14:I15"/>
    <mergeCell ref="J14:J15"/>
  </mergeCells>
  <pageMargins left="0.55118110236220474" right="0.15748031496062992" top="0.78740157480314965" bottom="0.59055118110236227" header="0.51181102362204722" footer="0.51181102362204722"/>
  <pageSetup paperSize="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13"/>
  <sheetViews>
    <sheetView workbookViewId="0">
      <selection sqref="A1:XFD1048576"/>
    </sheetView>
  </sheetViews>
  <sheetFormatPr defaultColWidth="9.109375" defaultRowHeight="10.199999999999999" x14ac:dyDescent="0.2"/>
  <cols>
    <col min="1" max="1" width="3.44140625" style="3" customWidth="1"/>
    <col min="2" max="2" width="31" style="3" customWidth="1"/>
    <col min="3" max="3" width="7.44140625" style="3" customWidth="1"/>
    <col min="4" max="4" width="8.441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8.44140625" style="3" customWidth="1"/>
    <col min="10" max="10" width="8.109375" style="3" customWidth="1"/>
    <col min="11" max="11" width="7.5546875" style="3" customWidth="1"/>
    <col min="12" max="12" width="9.88671875" style="3" customWidth="1"/>
    <col min="13" max="13" width="7.44140625" style="3" customWidth="1"/>
    <col min="14" max="14" width="6.88671875" style="3" customWidth="1"/>
    <col min="15" max="15" width="7.88671875" style="3" customWidth="1"/>
    <col min="16" max="16384" width="9.109375" style="3"/>
  </cols>
  <sheetData>
    <row r="1" spans="1:15" ht="17.25" customHeight="1" x14ac:dyDescent="0.2">
      <c r="A1" s="27" t="s">
        <v>24</v>
      </c>
      <c r="K1" s="27"/>
      <c r="L1" s="27" t="s">
        <v>25</v>
      </c>
      <c r="M1" s="27"/>
      <c r="N1" s="27"/>
    </row>
    <row r="2" spans="1:15" ht="14.25" customHeight="1" x14ac:dyDescent="0.2">
      <c r="A2" s="27" t="s">
        <v>65</v>
      </c>
      <c r="K2" s="27" t="s">
        <v>26</v>
      </c>
      <c r="L2" s="27"/>
      <c r="M2" s="27"/>
      <c r="N2" s="27"/>
    </row>
    <row r="3" spans="1:15" ht="12" customHeight="1" x14ac:dyDescent="0.2">
      <c r="K3" s="27" t="s">
        <v>38</v>
      </c>
      <c r="L3" s="27"/>
      <c r="M3" s="27"/>
      <c r="N3" s="27"/>
    </row>
    <row r="4" spans="1:15" ht="10.5" customHeight="1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 t="s">
        <v>28</v>
      </c>
      <c r="L5" s="45"/>
    </row>
    <row r="6" spans="1:15" ht="0.75" hidden="1" customHeight="1" x14ac:dyDescent="0.2">
      <c r="K6" s="28"/>
    </row>
    <row r="7" spans="1:15" ht="4.5" hidden="1" customHeight="1" x14ac:dyDescent="0.2">
      <c r="K7" s="28"/>
    </row>
    <row r="8" spans="1:15" s="30" customFormat="1" ht="2.25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14.25" customHeight="1" x14ac:dyDescent="0.2">
      <c r="C9" s="88" t="s">
        <v>87</v>
      </c>
      <c r="D9" s="88"/>
      <c r="E9" s="88"/>
      <c r="F9" s="88"/>
      <c r="G9" s="88"/>
      <c r="H9" s="88"/>
      <c r="I9" s="88"/>
      <c r="J9" s="88"/>
      <c r="K9" s="88"/>
      <c r="L9" s="28" t="s">
        <v>79</v>
      </c>
    </row>
    <row r="10" spans="1:15" ht="1.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t="12" customHeight="1" x14ac:dyDescent="0.2">
      <c r="L11" s="28" t="s">
        <v>102</v>
      </c>
    </row>
    <row r="12" spans="1:15" x14ac:dyDescent="0.2">
      <c r="O12" s="31" t="s">
        <v>30</v>
      </c>
    </row>
    <row r="13" spans="1:15" ht="11.25" customHeight="1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104</v>
      </c>
      <c r="N13" s="90" t="s">
        <v>105</v>
      </c>
      <c r="O13" s="85" t="s">
        <v>106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51" customHeight="1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x14ac:dyDescent="0.2">
      <c r="A17" s="32"/>
      <c r="B17" s="33" t="s">
        <v>70</v>
      </c>
      <c r="C17" s="34">
        <f>C18+C19+C20+C67</f>
        <v>196600</v>
      </c>
      <c r="D17" s="34">
        <f t="shared" ref="D17:I17" si="0">D18+D19+D20</f>
        <v>0</v>
      </c>
      <c r="E17" s="34">
        <f>E18+E19+E20+E67</f>
        <v>196600</v>
      </c>
      <c r="F17" s="34">
        <f t="shared" si="0"/>
        <v>0</v>
      </c>
      <c r="G17" s="34">
        <f t="shared" si="0"/>
        <v>0</v>
      </c>
      <c r="H17" s="34">
        <f t="shared" si="0"/>
        <v>0</v>
      </c>
      <c r="I17" s="34">
        <f t="shared" si="0"/>
        <v>0</v>
      </c>
      <c r="J17" s="34">
        <f>J18+J19+J20+J67</f>
        <v>196600</v>
      </c>
      <c r="K17" s="34">
        <f>K18+K19+K20+K67</f>
        <v>196600</v>
      </c>
      <c r="L17" s="34">
        <f>L18+L19+L20</f>
        <v>0</v>
      </c>
      <c r="M17" s="34">
        <v>35000</v>
      </c>
      <c r="N17" s="34">
        <v>40000</v>
      </c>
      <c r="O17" s="34">
        <v>45000</v>
      </c>
    </row>
    <row r="18" spans="1:15" x14ac:dyDescent="0.2">
      <c r="A18" s="32" t="s">
        <v>18</v>
      </c>
      <c r="B18" s="32" t="s">
        <v>21</v>
      </c>
      <c r="C18" s="34">
        <v>16550</v>
      </c>
      <c r="D18" s="34"/>
      <c r="E18" s="34">
        <v>16550</v>
      </c>
      <c r="F18" s="34"/>
      <c r="G18" s="34"/>
      <c r="H18" s="34"/>
      <c r="I18" s="34"/>
      <c r="J18" s="34">
        <f t="shared" ref="J18:J61" si="1">K18+L18</f>
        <v>16550</v>
      </c>
      <c r="K18" s="34">
        <f>K41</f>
        <v>16550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v>120000</v>
      </c>
      <c r="D19" s="34"/>
      <c r="E19" s="34">
        <v>120000</v>
      </c>
      <c r="F19" s="34"/>
      <c r="G19" s="34"/>
      <c r="H19" s="34"/>
      <c r="I19" s="34"/>
      <c r="J19" s="34">
        <f t="shared" si="1"/>
        <v>120000</v>
      </c>
      <c r="K19" s="34">
        <f>K52+K60+K61</f>
        <v>120000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v>30050</v>
      </c>
      <c r="D20" s="34"/>
      <c r="E20" s="34">
        <v>30050</v>
      </c>
      <c r="F20" s="34">
        <f>F45+F60+F77+F94+F82+F44</f>
        <v>0</v>
      </c>
      <c r="G20" s="34">
        <f>G45+G60+G77+G94+G82+G44</f>
        <v>0</v>
      </c>
      <c r="H20" s="34">
        <f>H45+H60+H77+H94+H82+H44</f>
        <v>0</v>
      </c>
      <c r="I20" s="34"/>
      <c r="J20" s="34">
        <f t="shared" si="1"/>
        <v>30050</v>
      </c>
      <c r="K20" s="34">
        <f>K25+K30+K37+K43+K48+K53</f>
        <v>30050</v>
      </c>
      <c r="L20" s="34">
        <f>L45+L60+L77+L94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34">
        <f>C22</f>
        <v>5000</v>
      </c>
      <c r="D21" s="34">
        <f t="shared" ref="D21:K21" si="2">D22</f>
        <v>0</v>
      </c>
      <c r="E21" s="34">
        <f t="shared" si="2"/>
        <v>5000</v>
      </c>
      <c r="F21" s="34">
        <f t="shared" si="2"/>
        <v>0</v>
      </c>
      <c r="G21" s="34">
        <f t="shared" si="2"/>
        <v>0</v>
      </c>
      <c r="H21" s="34">
        <f t="shared" si="2"/>
        <v>0</v>
      </c>
      <c r="I21" s="34">
        <f t="shared" si="2"/>
        <v>0</v>
      </c>
      <c r="J21" s="34">
        <f t="shared" si="2"/>
        <v>5000</v>
      </c>
      <c r="K21" s="34">
        <f t="shared" si="2"/>
        <v>5000</v>
      </c>
      <c r="L21" s="46"/>
      <c r="M21" s="33"/>
      <c r="N21" s="33"/>
      <c r="O21" s="33"/>
    </row>
    <row r="22" spans="1:15" x14ac:dyDescent="0.2">
      <c r="A22" s="32"/>
      <c r="B22" s="39" t="s">
        <v>71</v>
      </c>
      <c r="C22" s="34">
        <f>C25</f>
        <v>5000</v>
      </c>
      <c r="D22" s="34"/>
      <c r="E22" s="34">
        <f>E25</f>
        <v>5000</v>
      </c>
      <c r="F22" s="34"/>
      <c r="G22" s="34"/>
      <c r="H22" s="34"/>
      <c r="I22" s="34"/>
      <c r="J22" s="34">
        <f t="shared" si="1"/>
        <v>5000</v>
      </c>
      <c r="K22" s="34">
        <f>K25</f>
        <v>5000</v>
      </c>
      <c r="L22" s="34"/>
      <c r="M22" s="32"/>
      <c r="N22" s="32"/>
      <c r="O22" s="32"/>
    </row>
    <row r="23" spans="1:15" x14ac:dyDescent="0.2">
      <c r="A23" s="32"/>
      <c r="B23" s="32" t="s">
        <v>75</v>
      </c>
      <c r="C23" s="34"/>
      <c r="D23" s="34"/>
      <c r="E23" s="34"/>
      <c r="F23" s="34"/>
      <c r="G23" s="34"/>
      <c r="H23" s="34"/>
      <c r="I23" s="34"/>
      <c r="J23" s="34">
        <f t="shared" si="1"/>
        <v>0</v>
      </c>
      <c r="K23" s="34"/>
      <c r="L23" s="34"/>
      <c r="M23" s="32"/>
      <c r="N23" s="32"/>
      <c r="O23" s="32"/>
    </row>
    <row r="24" spans="1:15" x14ac:dyDescent="0.2">
      <c r="A24" s="32"/>
      <c r="B24" s="41" t="s">
        <v>83</v>
      </c>
      <c r="C24" s="34"/>
      <c r="D24" s="34"/>
      <c r="E24" s="34"/>
      <c r="F24" s="34"/>
      <c r="G24" s="34"/>
      <c r="H24" s="34"/>
      <c r="I24" s="34"/>
      <c r="J24" s="34">
        <f t="shared" si="1"/>
        <v>0</v>
      </c>
      <c r="K24" s="34"/>
      <c r="L24" s="34"/>
      <c r="M24" s="32"/>
      <c r="N24" s="32"/>
      <c r="O24" s="32"/>
    </row>
    <row r="25" spans="1:15" ht="25.5" customHeight="1" x14ac:dyDescent="0.2">
      <c r="A25" s="32"/>
      <c r="B25" s="41" t="s">
        <v>100</v>
      </c>
      <c r="C25" s="34">
        <v>5000</v>
      </c>
      <c r="D25" s="34"/>
      <c r="E25" s="34">
        <v>5000</v>
      </c>
      <c r="F25" s="34"/>
      <c r="G25" s="34"/>
      <c r="H25" s="34"/>
      <c r="I25" s="34"/>
      <c r="J25" s="34">
        <f t="shared" si="1"/>
        <v>5000</v>
      </c>
      <c r="K25" s="34">
        <v>5000</v>
      </c>
      <c r="L25" s="34"/>
      <c r="M25" s="32"/>
      <c r="N25" s="32"/>
      <c r="O25" s="32"/>
    </row>
    <row r="26" spans="1:15" s="38" customFormat="1" ht="20.399999999999999" x14ac:dyDescent="0.2">
      <c r="A26" s="35"/>
      <c r="B26" s="36" t="s">
        <v>96</v>
      </c>
      <c r="C26" s="37">
        <f>C27</f>
        <v>5000</v>
      </c>
      <c r="D26" s="37">
        <f t="shared" ref="D26:K26" si="3">D27</f>
        <v>0</v>
      </c>
      <c r="E26" s="37">
        <f t="shared" si="3"/>
        <v>5000</v>
      </c>
      <c r="F26" s="37">
        <f t="shared" si="3"/>
        <v>0</v>
      </c>
      <c r="G26" s="37">
        <f t="shared" si="3"/>
        <v>0</v>
      </c>
      <c r="H26" s="37">
        <f t="shared" si="3"/>
        <v>0</v>
      </c>
      <c r="I26" s="37">
        <f t="shared" si="3"/>
        <v>0</v>
      </c>
      <c r="J26" s="37">
        <f t="shared" si="3"/>
        <v>5000</v>
      </c>
      <c r="K26" s="37">
        <f t="shared" si="3"/>
        <v>5000</v>
      </c>
      <c r="L26" s="37"/>
      <c r="M26" s="35"/>
      <c r="N26" s="35"/>
      <c r="O26" s="35"/>
    </row>
    <row r="27" spans="1:15" s="38" customFormat="1" x14ac:dyDescent="0.2">
      <c r="A27" s="35"/>
      <c r="B27" s="39" t="s">
        <v>71</v>
      </c>
      <c r="C27" s="37">
        <f>C30</f>
        <v>5000</v>
      </c>
      <c r="D27" s="37">
        <f t="shared" ref="D27:K27" si="4">D30</f>
        <v>0</v>
      </c>
      <c r="E27" s="37">
        <f t="shared" si="4"/>
        <v>5000</v>
      </c>
      <c r="F27" s="37">
        <f t="shared" si="4"/>
        <v>0</v>
      </c>
      <c r="G27" s="37">
        <f t="shared" si="4"/>
        <v>0</v>
      </c>
      <c r="H27" s="37">
        <f t="shared" si="4"/>
        <v>0</v>
      </c>
      <c r="I27" s="37">
        <f t="shared" si="4"/>
        <v>0</v>
      </c>
      <c r="J27" s="37">
        <f t="shared" si="4"/>
        <v>5000</v>
      </c>
      <c r="K27" s="37">
        <f t="shared" si="4"/>
        <v>5000</v>
      </c>
      <c r="L27" s="37">
        <f>L28+L29+L32</f>
        <v>0</v>
      </c>
      <c r="M27" s="35"/>
      <c r="N27" s="35"/>
      <c r="O27" s="35"/>
    </row>
    <row r="28" spans="1:15" s="38" customFormat="1" ht="12.75" customHeight="1" x14ac:dyDescent="0.2">
      <c r="A28" s="32" t="s">
        <v>18</v>
      </c>
      <c r="B28" s="32" t="s">
        <v>75</v>
      </c>
      <c r="C28" s="37"/>
      <c r="D28" s="37"/>
      <c r="E28" s="37"/>
      <c r="F28" s="37"/>
      <c r="G28" s="37"/>
      <c r="H28" s="37"/>
      <c r="I28" s="37"/>
      <c r="J28" s="34">
        <f t="shared" ref="J28:J29" si="5">K28+L28</f>
        <v>0</v>
      </c>
      <c r="K28" s="37"/>
      <c r="L28" s="35"/>
      <c r="M28" s="35"/>
      <c r="N28" s="35"/>
      <c r="O28" s="35"/>
    </row>
    <row r="29" spans="1:15" s="38" customFormat="1" x14ac:dyDescent="0.2">
      <c r="A29" s="40" t="s">
        <v>19</v>
      </c>
      <c r="B29" s="41" t="s">
        <v>83</v>
      </c>
      <c r="C29" s="37"/>
      <c r="D29" s="37"/>
      <c r="E29" s="37"/>
      <c r="F29" s="37"/>
      <c r="G29" s="37"/>
      <c r="H29" s="37"/>
      <c r="I29" s="37"/>
      <c r="J29" s="34">
        <f t="shared" si="5"/>
        <v>0</v>
      </c>
      <c r="K29" s="37"/>
      <c r="L29" s="37"/>
      <c r="M29" s="35"/>
      <c r="N29" s="35"/>
      <c r="O29" s="35"/>
    </row>
    <row r="30" spans="1:15" s="38" customFormat="1" x14ac:dyDescent="0.2">
      <c r="A30" s="40" t="s">
        <v>20</v>
      </c>
      <c r="B30" s="41" t="s">
        <v>99</v>
      </c>
      <c r="C30" s="37">
        <v>5000</v>
      </c>
      <c r="D30" s="37"/>
      <c r="E30" s="37">
        <v>5000</v>
      </c>
      <c r="F30" s="37"/>
      <c r="G30" s="37"/>
      <c r="H30" s="37"/>
      <c r="I30" s="37"/>
      <c r="J30" s="34">
        <v>5000</v>
      </c>
      <c r="K30" s="37">
        <v>5000</v>
      </c>
      <c r="L30" s="37"/>
      <c r="M30" s="35"/>
      <c r="N30" s="35"/>
      <c r="O30" s="35"/>
    </row>
    <row r="31" spans="1:15" hidden="1" x14ac:dyDescent="0.2">
      <c r="A31" s="32"/>
      <c r="B31" s="39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2"/>
      <c r="N31" s="32"/>
      <c r="O31" s="32"/>
    </row>
    <row r="32" spans="1:15" ht="25.5" hidden="1" customHeight="1" x14ac:dyDescent="0.2">
      <c r="A32" s="32"/>
      <c r="B32" s="41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2"/>
      <c r="N32" s="32"/>
      <c r="O32" s="32"/>
    </row>
    <row r="33" spans="1:15" s="38" customFormat="1" x14ac:dyDescent="0.2">
      <c r="A33" s="35"/>
      <c r="B33" s="36" t="s">
        <v>97</v>
      </c>
      <c r="C33" s="37">
        <f>C34</f>
        <v>3850</v>
      </c>
      <c r="D33" s="37">
        <f t="shared" ref="D33:K33" si="6">D34</f>
        <v>0</v>
      </c>
      <c r="E33" s="37">
        <f t="shared" si="6"/>
        <v>3850</v>
      </c>
      <c r="F33" s="37">
        <f t="shared" si="6"/>
        <v>0</v>
      </c>
      <c r="G33" s="37">
        <f t="shared" si="6"/>
        <v>0</v>
      </c>
      <c r="H33" s="37">
        <f t="shared" si="6"/>
        <v>0</v>
      </c>
      <c r="I33" s="37">
        <f t="shared" si="6"/>
        <v>0</v>
      </c>
      <c r="J33" s="37">
        <f t="shared" si="6"/>
        <v>3850</v>
      </c>
      <c r="K33" s="37">
        <f t="shared" si="6"/>
        <v>3850</v>
      </c>
      <c r="L33" s="37"/>
      <c r="M33" s="35"/>
      <c r="N33" s="35"/>
      <c r="O33" s="35"/>
    </row>
    <row r="34" spans="1:15" s="38" customFormat="1" x14ac:dyDescent="0.2">
      <c r="A34" s="35"/>
      <c r="B34" s="39" t="s">
        <v>71</v>
      </c>
      <c r="C34" s="37">
        <f>C37</f>
        <v>3850</v>
      </c>
      <c r="D34" s="37">
        <f t="shared" ref="D34:K34" si="7">D37</f>
        <v>0</v>
      </c>
      <c r="E34" s="37">
        <f t="shared" si="7"/>
        <v>3850</v>
      </c>
      <c r="F34" s="37">
        <f t="shared" si="7"/>
        <v>0</v>
      </c>
      <c r="G34" s="37">
        <f t="shared" si="7"/>
        <v>0</v>
      </c>
      <c r="H34" s="37">
        <f t="shared" si="7"/>
        <v>0</v>
      </c>
      <c r="I34" s="37">
        <f t="shared" si="7"/>
        <v>0</v>
      </c>
      <c r="J34" s="37">
        <f t="shared" si="7"/>
        <v>3850</v>
      </c>
      <c r="K34" s="37">
        <f t="shared" si="7"/>
        <v>3850</v>
      </c>
      <c r="L34" s="37">
        <f>L35+L36+L39</f>
        <v>0</v>
      </c>
      <c r="M34" s="35"/>
      <c r="N34" s="35"/>
      <c r="O34" s="35"/>
    </row>
    <row r="35" spans="1:15" s="38" customFormat="1" ht="12.75" customHeight="1" x14ac:dyDescent="0.2">
      <c r="A35" s="32" t="s">
        <v>18</v>
      </c>
      <c r="B35" s="32" t="s">
        <v>75</v>
      </c>
      <c r="C35" s="37"/>
      <c r="D35" s="37"/>
      <c r="E35" s="37"/>
      <c r="F35" s="37"/>
      <c r="G35" s="37"/>
      <c r="H35" s="37"/>
      <c r="I35" s="37"/>
      <c r="J35" s="34">
        <f t="shared" ref="J35:J36" si="8">K35+L35</f>
        <v>0</v>
      </c>
      <c r="K35" s="37"/>
      <c r="L35" s="35"/>
      <c r="M35" s="35"/>
      <c r="N35" s="35"/>
      <c r="O35" s="35"/>
    </row>
    <row r="36" spans="1:15" s="38" customFormat="1" x14ac:dyDescent="0.2">
      <c r="A36" s="40" t="s">
        <v>19</v>
      </c>
      <c r="B36" s="41" t="s">
        <v>83</v>
      </c>
      <c r="C36" s="37"/>
      <c r="D36" s="37"/>
      <c r="E36" s="37"/>
      <c r="F36" s="37"/>
      <c r="G36" s="37"/>
      <c r="H36" s="37"/>
      <c r="I36" s="37"/>
      <c r="J36" s="34">
        <f t="shared" si="8"/>
        <v>0</v>
      </c>
      <c r="K36" s="37"/>
      <c r="L36" s="37"/>
      <c r="M36" s="35"/>
      <c r="N36" s="35"/>
      <c r="O36" s="35"/>
    </row>
    <row r="37" spans="1:15" s="38" customFormat="1" ht="22.5" customHeight="1" x14ac:dyDescent="0.2">
      <c r="A37" s="40" t="s">
        <v>20</v>
      </c>
      <c r="B37" s="41" t="s">
        <v>98</v>
      </c>
      <c r="C37" s="37">
        <v>3850</v>
      </c>
      <c r="D37" s="37"/>
      <c r="E37" s="37">
        <v>3850</v>
      </c>
      <c r="F37" s="37"/>
      <c r="G37" s="37"/>
      <c r="H37" s="37"/>
      <c r="I37" s="37"/>
      <c r="J37" s="34">
        <v>3850</v>
      </c>
      <c r="K37" s="37">
        <v>3850</v>
      </c>
      <c r="L37" s="37"/>
      <c r="M37" s="35"/>
      <c r="N37" s="35"/>
      <c r="O37" s="35"/>
    </row>
    <row r="38" spans="1:15" ht="25.5" hidden="1" customHeight="1" x14ac:dyDescent="0.2">
      <c r="A38" s="32"/>
      <c r="B38" s="41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2"/>
      <c r="N38" s="32"/>
      <c r="O38" s="32"/>
    </row>
    <row r="39" spans="1:15" s="38" customFormat="1" ht="30.6" x14ac:dyDescent="0.2">
      <c r="A39" s="35"/>
      <c r="B39" s="36" t="s">
        <v>77</v>
      </c>
      <c r="C39" s="37">
        <f>C40</f>
        <v>21550</v>
      </c>
      <c r="D39" s="37">
        <f t="shared" ref="D39:K39" si="9">D40</f>
        <v>0</v>
      </c>
      <c r="E39" s="37">
        <f t="shared" si="9"/>
        <v>21550</v>
      </c>
      <c r="F39" s="37">
        <f t="shared" si="9"/>
        <v>0</v>
      </c>
      <c r="G39" s="37">
        <f t="shared" si="9"/>
        <v>0</v>
      </c>
      <c r="H39" s="37">
        <f t="shared" si="9"/>
        <v>0</v>
      </c>
      <c r="I39" s="37">
        <f t="shared" si="9"/>
        <v>0</v>
      </c>
      <c r="J39" s="37">
        <f t="shared" si="9"/>
        <v>21550</v>
      </c>
      <c r="K39" s="37">
        <f t="shared" si="9"/>
        <v>21550</v>
      </c>
      <c r="L39" s="37"/>
      <c r="M39" s="35"/>
      <c r="N39" s="35"/>
      <c r="O39" s="35"/>
    </row>
    <row r="40" spans="1:15" s="38" customFormat="1" x14ac:dyDescent="0.2">
      <c r="A40" s="35"/>
      <c r="B40" s="39" t="s">
        <v>71</v>
      </c>
      <c r="C40" s="37">
        <f>C41+C43</f>
        <v>21550</v>
      </c>
      <c r="D40" s="37">
        <f t="shared" ref="D40:E40" si="10">D41+D43</f>
        <v>0</v>
      </c>
      <c r="E40" s="37">
        <f t="shared" si="10"/>
        <v>21550</v>
      </c>
      <c r="F40" s="37"/>
      <c r="G40" s="37"/>
      <c r="H40" s="37"/>
      <c r="I40" s="37"/>
      <c r="J40" s="34">
        <f t="shared" si="1"/>
        <v>21550</v>
      </c>
      <c r="K40" s="37">
        <f>K41+K43</f>
        <v>21550</v>
      </c>
      <c r="L40" s="37">
        <f>L41+L42+L45</f>
        <v>0</v>
      </c>
      <c r="M40" s="35"/>
      <c r="N40" s="35"/>
      <c r="O40" s="35"/>
    </row>
    <row r="41" spans="1:15" s="38" customFormat="1" ht="25.5" customHeight="1" x14ac:dyDescent="0.2">
      <c r="A41" s="32" t="s">
        <v>18</v>
      </c>
      <c r="B41" s="42" t="s">
        <v>95</v>
      </c>
      <c r="C41" s="37">
        <v>16550</v>
      </c>
      <c r="D41" s="37"/>
      <c r="E41" s="37">
        <v>16550</v>
      </c>
      <c r="F41" s="37"/>
      <c r="G41" s="37"/>
      <c r="H41" s="37"/>
      <c r="I41" s="37"/>
      <c r="J41" s="34">
        <f t="shared" si="1"/>
        <v>16550</v>
      </c>
      <c r="K41" s="37">
        <v>16550</v>
      </c>
      <c r="L41" s="35"/>
      <c r="M41" s="35"/>
      <c r="N41" s="35"/>
      <c r="O41" s="35"/>
    </row>
    <row r="42" spans="1:15" s="38" customFormat="1" x14ac:dyDescent="0.2">
      <c r="A42" s="40" t="s">
        <v>19</v>
      </c>
      <c r="B42" s="41" t="s">
        <v>83</v>
      </c>
      <c r="C42" s="37"/>
      <c r="D42" s="37"/>
      <c r="E42" s="37"/>
      <c r="F42" s="37"/>
      <c r="G42" s="37"/>
      <c r="H42" s="37"/>
      <c r="I42" s="37"/>
      <c r="J42" s="34">
        <f t="shared" si="1"/>
        <v>0</v>
      </c>
      <c r="K42" s="37"/>
      <c r="L42" s="37"/>
      <c r="M42" s="35"/>
      <c r="N42" s="35"/>
      <c r="O42" s="35"/>
    </row>
    <row r="43" spans="1:15" s="38" customFormat="1" ht="30.6" x14ac:dyDescent="0.2">
      <c r="A43" s="40" t="s">
        <v>20</v>
      </c>
      <c r="B43" s="41" t="s">
        <v>94</v>
      </c>
      <c r="C43" s="37">
        <v>5000</v>
      </c>
      <c r="D43" s="37"/>
      <c r="E43" s="37">
        <v>5000</v>
      </c>
      <c r="F43" s="37"/>
      <c r="G43" s="37"/>
      <c r="H43" s="37"/>
      <c r="I43" s="37"/>
      <c r="J43" s="34">
        <f t="shared" si="1"/>
        <v>5000</v>
      </c>
      <c r="K43" s="37">
        <v>5000</v>
      </c>
      <c r="L43" s="37"/>
      <c r="M43" s="35"/>
      <c r="N43" s="35"/>
      <c r="O43" s="35"/>
    </row>
    <row r="44" spans="1:15" s="38" customFormat="1" ht="20.399999999999999" x14ac:dyDescent="0.2">
      <c r="A44" s="35"/>
      <c r="B44" s="36" t="s">
        <v>92</v>
      </c>
      <c r="C44" s="37">
        <f>C45</f>
        <v>2200</v>
      </c>
      <c r="D44" s="37">
        <f t="shared" ref="D44:K44" si="11">D45</f>
        <v>0</v>
      </c>
      <c r="E44" s="37">
        <f t="shared" si="11"/>
        <v>2200</v>
      </c>
      <c r="F44" s="37">
        <f t="shared" si="11"/>
        <v>0</v>
      </c>
      <c r="G44" s="37">
        <f t="shared" si="11"/>
        <v>0</v>
      </c>
      <c r="H44" s="37">
        <f t="shared" si="11"/>
        <v>0</v>
      </c>
      <c r="I44" s="37">
        <f t="shared" si="11"/>
        <v>0</v>
      </c>
      <c r="J44" s="37">
        <f t="shared" si="11"/>
        <v>2200</v>
      </c>
      <c r="K44" s="37">
        <f t="shared" si="11"/>
        <v>2200</v>
      </c>
      <c r="L44" s="37"/>
      <c r="M44" s="35"/>
      <c r="N44" s="35"/>
      <c r="O44" s="35"/>
    </row>
    <row r="45" spans="1:15" s="38" customFormat="1" x14ac:dyDescent="0.2">
      <c r="A45" s="35"/>
      <c r="B45" s="39" t="s">
        <v>71</v>
      </c>
      <c r="C45" s="37">
        <f>C48</f>
        <v>2200</v>
      </c>
      <c r="D45" s="37">
        <f t="shared" ref="D45:K45" si="12">D48</f>
        <v>0</v>
      </c>
      <c r="E45" s="37">
        <f t="shared" si="12"/>
        <v>2200</v>
      </c>
      <c r="F45" s="37">
        <f t="shared" si="12"/>
        <v>0</v>
      </c>
      <c r="G45" s="37">
        <f t="shared" si="12"/>
        <v>0</v>
      </c>
      <c r="H45" s="37">
        <f t="shared" si="12"/>
        <v>0</v>
      </c>
      <c r="I45" s="37">
        <f t="shared" si="12"/>
        <v>0</v>
      </c>
      <c r="J45" s="37">
        <f t="shared" si="12"/>
        <v>2200</v>
      </c>
      <c r="K45" s="37">
        <f t="shared" si="12"/>
        <v>2200</v>
      </c>
      <c r="L45" s="37">
        <f>L46+L47+L53</f>
        <v>0</v>
      </c>
      <c r="M45" s="35"/>
      <c r="N45" s="35"/>
      <c r="O45" s="35"/>
    </row>
    <row r="46" spans="1:15" s="38" customFormat="1" ht="12.75" customHeight="1" x14ac:dyDescent="0.2">
      <c r="A46" s="32" t="s">
        <v>18</v>
      </c>
      <c r="B46" s="32" t="s">
        <v>75</v>
      </c>
      <c r="C46" s="37"/>
      <c r="D46" s="37"/>
      <c r="E46" s="37"/>
      <c r="F46" s="37"/>
      <c r="G46" s="37"/>
      <c r="H46" s="37"/>
      <c r="I46" s="37"/>
      <c r="J46" s="34">
        <f t="shared" ref="J46:J48" si="13">K46+L46</f>
        <v>0</v>
      </c>
      <c r="K46" s="37"/>
      <c r="L46" s="35"/>
      <c r="M46" s="35"/>
      <c r="N46" s="35"/>
      <c r="O46" s="35"/>
    </row>
    <row r="47" spans="1:15" s="38" customFormat="1" x14ac:dyDescent="0.2">
      <c r="A47" s="40" t="s">
        <v>19</v>
      </c>
      <c r="B47" s="41" t="s">
        <v>83</v>
      </c>
      <c r="C47" s="37"/>
      <c r="D47" s="37"/>
      <c r="E47" s="37"/>
      <c r="F47" s="37"/>
      <c r="G47" s="37"/>
      <c r="H47" s="37"/>
      <c r="I47" s="37"/>
      <c r="J47" s="34">
        <f t="shared" si="13"/>
        <v>0</v>
      </c>
      <c r="K47" s="37"/>
      <c r="L47" s="37"/>
      <c r="M47" s="35"/>
      <c r="N47" s="35"/>
      <c r="O47" s="35"/>
    </row>
    <row r="48" spans="1:15" s="38" customFormat="1" ht="30.6" x14ac:dyDescent="0.2">
      <c r="A48" s="40" t="s">
        <v>20</v>
      </c>
      <c r="B48" s="41" t="s">
        <v>93</v>
      </c>
      <c r="C48" s="37">
        <v>2200</v>
      </c>
      <c r="D48" s="37"/>
      <c r="E48" s="37">
        <v>2200</v>
      </c>
      <c r="F48" s="37"/>
      <c r="G48" s="37"/>
      <c r="H48" s="37"/>
      <c r="I48" s="37"/>
      <c r="J48" s="34">
        <f t="shared" si="13"/>
        <v>2200</v>
      </c>
      <c r="K48" s="37">
        <v>2200</v>
      </c>
      <c r="L48" s="37"/>
      <c r="M48" s="35"/>
      <c r="N48" s="35"/>
      <c r="O48" s="35"/>
    </row>
    <row r="49" spans="1:15" s="38" customFormat="1" x14ac:dyDescent="0.2">
      <c r="A49" s="35"/>
      <c r="B49" s="36" t="s">
        <v>101</v>
      </c>
      <c r="C49" s="37">
        <f>C50</f>
        <v>39000</v>
      </c>
      <c r="D49" s="37">
        <f t="shared" ref="D49:K49" si="14">D50</f>
        <v>0</v>
      </c>
      <c r="E49" s="37">
        <f t="shared" si="14"/>
        <v>39000</v>
      </c>
      <c r="F49" s="37">
        <f t="shared" si="14"/>
        <v>0</v>
      </c>
      <c r="G49" s="37">
        <f t="shared" si="14"/>
        <v>0</v>
      </c>
      <c r="H49" s="37">
        <f t="shared" si="14"/>
        <v>0</v>
      </c>
      <c r="I49" s="37">
        <f t="shared" si="14"/>
        <v>0</v>
      </c>
      <c r="J49" s="37">
        <f t="shared" si="14"/>
        <v>39000</v>
      </c>
      <c r="K49" s="37">
        <f t="shared" si="14"/>
        <v>39000</v>
      </c>
      <c r="L49" s="37"/>
      <c r="M49" s="35"/>
      <c r="N49" s="35"/>
      <c r="O49" s="35"/>
    </row>
    <row r="50" spans="1:15" s="38" customFormat="1" x14ac:dyDescent="0.2">
      <c r="A50" s="35"/>
      <c r="B50" s="39" t="s">
        <v>71</v>
      </c>
      <c r="C50" s="37">
        <f>C52+C53</f>
        <v>39000</v>
      </c>
      <c r="D50" s="37">
        <f t="shared" ref="D50:K50" si="15">D52+D53</f>
        <v>0</v>
      </c>
      <c r="E50" s="37">
        <f t="shared" si="15"/>
        <v>39000</v>
      </c>
      <c r="F50" s="37">
        <f t="shared" si="15"/>
        <v>0</v>
      </c>
      <c r="G50" s="37">
        <f t="shared" si="15"/>
        <v>0</v>
      </c>
      <c r="H50" s="37">
        <f t="shared" si="15"/>
        <v>0</v>
      </c>
      <c r="I50" s="37">
        <f t="shared" si="15"/>
        <v>0</v>
      </c>
      <c r="J50" s="37">
        <f t="shared" si="15"/>
        <v>39000</v>
      </c>
      <c r="K50" s="37">
        <f t="shared" si="15"/>
        <v>39000</v>
      </c>
      <c r="L50" s="37">
        <f>L51+L52+L55</f>
        <v>0</v>
      </c>
      <c r="M50" s="35"/>
      <c r="N50" s="35"/>
      <c r="O50" s="35"/>
    </row>
    <row r="51" spans="1:15" s="38" customFormat="1" ht="12.75" customHeight="1" x14ac:dyDescent="0.2">
      <c r="A51" s="32" t="s">
        <v>18</v>
      </c>
      <c r="B51" s="32" t="s">
        <v>75</v>
      </c>
      <c r="C51" s="37"/>
      <c r="D51" s="37"/>
      <c r="E51" s="37"/>
      <c r="F51" s="37"/>
      <c r="G51" s="37"/>
      <c r="H51" s="37"/>
      <c r="I51" s="37"/>
      <c r="J51" s="34">
        <f t="shared" ref="J51" si="16">K51+L51</f>
        <v>0</v>
      </c>
      <c r="K51" s="37"/>
      <c r="L51" s="35"/>
      <c r="M51" s="35"/>
      <c r="N51" s="35"/>
      <c r="O51" s="35"/>
    </row>
    <row r="52" spans="1:15" s="38" customFormat="1" ht="10.5" customHeight="1" x14ac:dyDescent="0.2">
      <c r="A52" s="40" t="s">
        <v>19</v>
      </c>
      <c r="B52" s="41" t="s">
        <v>91</v>
      </c>
      <c r="C52" s="37">
        <v>30000</v>
      </c>
      <c r="D52" s="37"/>
      <c r="E52" s="37">
        <f>F52+G52+H52+I52+J52</f>
        <v>30000</v>
      </c>
      <c r="F52" s="37"/>
      <c r="G52" s="37"/>
      <c r="H52" s="37"/>
      <c r="I52" s="37"/>
      <c r="J52" s="34">
        <f t="shared" si="1"/>
        <v>30000</v>
      </c>
      <c r="K52" s="37">
        <v>30000</v>
      </c>
      <c r="L52" s="37"/>
      <c r="M52" s="35"/>
      <c r="N52" s="35"/>
      <c r="O52" s="35"/>
    </row>
    <row r="53" spans="1:15" s="38" customFormat="1" ht="40.799999999999997" x14ac:dyDescent="0.2">
      <c r="A53" s="40" t="s">
        <v>20</v>
      </c>
      <c r="B53" s="41" t="s">
        <v>90</v>
      </c>
      <c r="C53" s="37">
        <v>9000</v>
      </c>
      <c r="D53" s="37"/>
      <c r="E53" s="37">
        <v>9000</v>
      </c>
      <c r="F53" s="37"/>
      <c r="G53" s="37"/>
      <c r="H53" s="37"/>
      <c r="I53" s="37"/>
      <c r="J53" s="34">
        <f t="shared" si="1"/>
        <v>9000</v>
      </c>
      <c r="K53" s="37">
        <v>9000</v>
      </c>
      <c r="L53" s="37"/>
      <c r="M53" s="35"/>
      <c r="N53" s="35"/>
      <c r="O53" s="35"/>
    </row>
    <row r="54" spans="1:15" s="38" customFormat="1" hidden="1" x14ac:dyDescent="0.2">
      <c r="A54" s="40"/>
      <c r="B54" s="41"/>
      <c r="C54" s="37"/>
      <c r="D54" s="37"/>
      <c r="E54" s="37"/>
      <c r="F54" s="37"/>
      <c r="G54" s="37"/>
      <c r="H54" s="37"/>
      <c r="I54" s="37"/>
      <c r="J54" s="34">
        <f t="shared" si="1"/>
        <v>0</v>
      </c>
      <c r="K54" s="37"/>
      <c r="L54" s="37"/>
      <c r="M54" s="35"/>
      <c r="N54" s="35"/>
      <c r="O54" s="35"/>
    </row>
    <row r="55" spans="1:15" s="38" customFormat="1" hidden="1" x14ac:dyDescent="0.2">
      <c r="A55" s="40"/>
      <c r="B55" s="36"/>
      <c r="C55" s="37"/>
      <c r="D55" s="37"/>
      <c r="E55" s="37"/>
      <c r="F55" s="37"/>
      <c r="G55" s="37"/>
      <c r="H55" s="37"/>
      <c r="I55" s="37"/>
      <c r="J55" s="34">
        <f t="shared" si="1"/>
        <v>0</v>
      </c>
      <c r="K55" s="37"/>
      <c r="L55" s="37"/>
      <c r="M55" s="35"/>
      <c r="N55" s="35"/>
      <c r="O55" s="35"/>
    </row>
    <row r="56" spans="1:15" s="38" customFormat="1" x14ac:dyDescent="0.2">
      <c r="A56" s="35"/>
      <c r="B56" s="39" t="s">
        <v>85</v>
      </c>
      <c r="C56" s="37">
        <f>C58</f>
        <v>90000</v>
      </c>
      <c r="D56" s="37"/>
      <c r="E56" s="37">
        <f>E58</f>
        <v>90000</v>
      </c>
      <c r="F56" s="37"/>
      <c r="G56" s="37"/>
      <c r="H56" s="37"/>
      <c r="I56" s="37"/>
      <c r="J56" s="34">
        <f t="shared" si="1"/>
        <v>90000</v>
      </c>
      <c r="K56" s="37">
        <f>K58</f>
        <v>90000</v>
      </c>
      <c r="L56" s="37"/>
      <c r="M56" s="35"/>
      <c r="N56" s="35"/>
      <c r="O56" s="35"/>
    </row>
    <row r="57" spans="1:15" s="38" customFormat="1" hidden="1" x14ac:dyDescent="0.2">
      <c r="A57" s="35"/>
      <c r="B57" s="39"/>
      <c r="C57" s="37"/>
      <c r="D57" s="37"/>
      <c r="E57" s="37"/>
      <c r="F57" s="37"/>
      <c r="G57" s="37"/>
      <c r="H57" s="37"/>
      <c r="I57" s="37"/>
      <c r="J57" s="34"/>
      <c r="K57" s="37"/>
      <c r="L57" s="37"/>
      <c r="M57" s="35"/>
      <c r="N57" s="35"/>
      <c r="O57" s="35"/>
    </row>
    <row r="58" spans="1:15" s="38" customFormat="1" x14ac:dyDescent="0.2">
      <c r="A58" s="35"/>
      <c r="B58" s="39" t="s">
        <v>71</v>
      </c>
      <c r="C58" s="37">
        <f>C60+C61</f>
        <v>90000</v>
      </c>
      <c r="D58" s="37">
        <f t="shared" ref="D58:K58" si="17">D60+D61</f>
        <v>0</v>
      </c>
      <c r="E58" s="37">
        <f t="shared" si="17"/>
        <v>90000</v>
      </c>
      <c r="F58" s="37">
        <f t="shared" si="17"/>
        <v>0</v>
      </c>
      <c r="G58" s="37">
        <f t="shared" si="17"/>
        <v>0</v>
      </c>
      <c r="H58" s="37">
        <f t="shared" si="17"/>
        <v>0</v>
      </c>
      <c r="I58" s="37">
        <f t="shared" si="17"/>
        <v>0</v>
      </c>
      <c r="J58" s="37">
        <f t="shared" si="17"/>
        <v>90000</v>
      </c>
      <c r="K58" s="37">
        <f t="shared" si="17"/>
        <v>90000</v>
      </c>
      <c r="L58" s="37"/>
      <c r="M58" s="35"/>
      <c r="N58" s="35"/>
      <c r="O58" s="35"/>
    </row>
    <row r="59" spans="1:15" s="38" customFormat="1" ht="12.75" customHeight="1" x14ac:dyDescent="0.2">
      <c r="A59" s="32" t="s">
        <v>18</v>
      </c>
      <c r="B59" s="32" t="s">
        <v>75</v>
      </c>
      <c r="C59" s="37"/>
      <c r="D59" s="37"/>
      <c r="E59" s="37"/>
      <c r="F59" s="37"/>
      <c r="G59" s="37"/>
      <c r="H59" s="37"/>
      <c r="I59" s="37"/>
      <c r="J59" s="34">
        <f t="shared" ref="J59" si="18">K59+L59</f>
        <v>0</v>
      </c>
      <c r="K59" s="37"/>
      <c r="L59" s="35"/>
      <c r="M59" s="35"/>
      <c r="N59" s="35"/>
      <c r="O59" s="35"/>
    </row>
    <row r="60" spans="1:15" s="38" customFormat="1" ht="20.399999999999999" x14ac:dyDescent="0.2">
      <c r="A60" s="35" t="s">
        <v>19</v>
      </c>
      <c r="B60" s="48" t="s">
        <v>89</v>
      </c>
      <c r="C60" s="37">
        <v>60000</v>
      </c>
      <c r="D60" s="37"/>
      <c r="E60" s="37">
        <v>60000</v>
      </c>
      <c r="F60" s="37"/>
      <c r="G60" s="37"/>
      <c r="H60" s="37"/>
      <c r="I60" s="37"/>
      <c r="J60" s="34">
        <f t="shared" si="1"/>
        <v>60000</v>
      </c>
      <c r="K60" s="37">
        <v>60000</v>
      </c>
      <c r="L60" s="37"/>
      <c r="M60" s="35"/>
      <c r="N60" s="35"/>
      <c r="O60" s="35"/>
    </row>
    <row r="61" spans="1:15" s="38" customFormat="1" ht="24.75" customHeight="1" x14ac:dyDescent="0.2">
      <c r="A61" s="35" t="s">
        <v>19</v>
      </c>
      <c r="B61" s="48" t="s">
        <v>88</v>
      </c>
      <c r="C61" s="37">
        <v>30000</v>
      </c>
      <c r="D61" s="37"/>
      <c r="E61" s="37">
        <v>30000</v>
      </c>
      <c r="F61" s="37"/>
      <c r="G61" s="37"/>
      <c r="H61" s="37"/>
      <c r="I61" s="37"/>
      <c r="J61" s="34">
        <f t="shared" si="1"/>
        <v>30000</v>
      </c>
      <c r="K61" s="37">
        <v>30000</v>
      </c>
      <c r="L61" s="37"/>
      <c r="M61" s="35"/>
      <c r="N61" s="35"/>
      <c r="O61" s="35"/>
    </row>
    <row r="62" spans="1:15" s="38" customFormat="1" ht="24.75" hidden="1" customHeight="1" x14ac:dyDescent="0.2">
      <c r="A62" s="35" t="s">
        <v>19</v>
      </c>
      <c r="B62" s="48"/>
      <c r="C62" s="37"/>
      <c r="D62" s="37"/>
      <c r="E62" s="37"/>
      <c r="F62" s="37"/>
      <c r="G62" s="37"/>
      <c r="H62" s="37"/>
      <c r="I62" s="37"/>
      <c r="J62" s="34"/>
      <c r="K62" s="37"/>
      <c r="L62" s="37"/>
      <c r="M62" s="35"/>
      <c r="N62" s="35"/>
      <c r="O62" s="35"/>
    </row>
    <row r="63" spans="1:15" s="38" customFormat="1" ht="12.75" customHeight="1" x14ac:dyDescent="0.2">
      <c r="A63" s="35" t="s">
        <v>20</v>
      </c>
      <c r="B63" s="41" t="s">
        <v>86</v>
      </c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5"/>
      <c r="N63" s="35"/>
      <c r="O63" s="35"/>
    </row>
    <row r="64" spans="1:15" s="38" customFormat="1" ht="0.75" customHeight="1" x14ac:dyDescent="0.2">
      <c r="A64" s="35"/>
      <c r="B64" s="32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5"/>
      <c r="N64" s="35"/>
      <c r="O64" s="35"/>
    </row>
    <row r="65" spans="1:15" s="38" customFormat="1" ht="15" customHeight="1" x14ac:dyDescent="0.2">
      <c r="A65" s="35"/>
      <c r="B65" s="41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5"/>
      <c r="N65" s="35"/>
      <c r="O65" s="35"/>
    </row>
    <row r="66" spans="1:15" x14ac:dyDescent="0.2">
      <c r="A66" s="35"/>
      <c r="B66" s="41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5"/>
      <c r="N66" s="35"/>
      <c r="O66" s="35"/>
    </row>
    <row r="67" spans="1:15" ht="27.75" customHeight="1" x14ac:dyDescent="0.2">
      <c r="A67" s="40"/>
      <c r="B67" s="49" t="s">
        <v>103</v>
      </c>
      <c r="C67" s="37">
        <f>C68</f>
        <v>30000</v>
      </c>
      <c r="D67" s="37"/>
      <c r="E67" s="37">
        <f>E68</f>
        <v>30000</v>
      </c>
      <c r="F67" s="37"/>
      <c r="G67" s="37"/>
      <c r="H67" s="37"/>
      <c r="I67" s="37"/>
      <c r="J67" s="37">
        <f>J68</f>
        <v>30000</v>
      </c>
      <c r="K67" s="37">
        <f>K68</f>
        <v>30000</v>
      </c>
      <c r="L67" s="37"/>
      <c r="M67" s="37">
        <f>M68</f>
        <v>35000</v>
      </c>
      <c r="N67" s="37">
        <f>N68</f>
        <v>40000</v>
      </c>
      <c r="O67" s="37">
        <f>O68</f>
        <v>45000</v>
      </c>
    </row>
    <row r="68" spans="1:15" ht="36.75" customHeight="1" x14ac:dyDescent="0.2">
      <c r="A68" s="40"/>
      <c r="B68" s="47" t="s">
        <v>107</v>
      </c>
      <c r="C68" s="37">
        <v>30000</v>
      </c>
      <c r="D68" s="37"/>
      <c r="E68" s="37">
        <f>F68+G68+H68+I68+J68</f>
        <v>30000</v>
      </c>
      <c r="F68" s="37"/>
      <c r="G68" s="37"/>
      <c r="H68" s="37"/>
      <c r="I68" s="37"/>
      <c r="J68" s="37">
        <f>K68+L68</f>
        <v>30000</v>
      </c>
      <c r="K68" s="37">
        <v>30000</v>
      </c>
      <c r="L68" s="37"/>
      <c r="M68" s="37">
        <v>35000</v>
      </c>
      <c r="N68" s="37">
        <v>40000</v>
      </c>
      <c r="O68" s="37">
        <v>45000</v>
      </c>
    </row>
    <row r="69" spans="1:15" s="38" customFormat="1" x14ac:dyDescent="0.2">
      <c r="A69" s="40"/>
      <c r="B69" s="41"/>
      <c r="C69" s="37"/>
      <c r="D69" s="37"/>
      <c r="E69" s="37">
        <f>F69+G69+H69+I69+J69</f>
        <v>0</v>
      </c>
      <c r="F69" s="37"/>
      <c r="G69" s="37"/>
      <c r="H69" s="37"/>
      <c r="I69" s="37"/>
      <c r="J69" s="37">
        <f>K69+L69</f>
        <v>0</v>
      </c>
      <c r="K69" s="37"/>
      <c r="L69" s="37"/>
      <c r="M69" s="35"/>
      <c r="N69" s="35"/>
      <c r="O69" s="35"/>
    </row>
    <row r="70" spans="1:15" s="38" customFormat="1" hidden="1" x14ac:dyDescent="0.2">
      <c r="A70" s="40"/>
      <c r="B70" s="41"/>
      <c r="C70" s="37"/>
      <c r="D70" s="37"/>
      <c r="E70" s="37">
        <f>F70+G70+H70+I70+J70</f>
        <v>0</v>
      </c>
      <c r="F70" s="37"/>
      <c r="G70" s="37"/>
      <c r="H70" s="37"/>
      <c r="I70" s="37"/>
      <c r="J70" s="37">
        <f>K70+L70</f>
        <v>0</v>
      </c>
      <c r="K70" s="37"/>
      <c r="L70" s="37"/>
      <c r="M70" s="35"/>
      <c r="N70" s="35"/>
      <c r="O70" s="35"/>
    </row>
    <row r="71" spans="1:15" hidden="1" x14ac:dyDescent="0.2">
      <c r="A71" s="40"/>
      <c r="B71" s="41"/>
      <c r="C71" s="37"/>
      <c r="D71" s="37"/>
      <c r="E71" s="37">
        <f>F71+G71+H71+I71+J71</f>
        <v>0</v>
      </c>
      <c r="F71" s="37"/>
      <c r="G71" s="37"/>
      <c r="H71" s="37"/>
      <c r="I71" s="37"/>
      <c r="J71" s="37">
        <f>K71+L71</f>
        <v>0</v>
      </c>
      <c r="K71" s="37"/>
      <c r="L71" s="37"/>
      <c r="M71" s="35"/>
      <c r="N71" s="35"/>
      <c r="O71" s="35"/>
    </row>
    <row r="72" spans="1:15" hidden="1" x14ac:dyDescent="0.2">
      <c r="A72" s="32"/>
      <c r="B72" s="32"/>
      <c r="C72" s="34"/>
      <c r="D72" s="34"/>
      <c r="E72" s="37"/>
      <c r="F72" s="34"/>
      <c r="G72" s="34"/>
      <c r="H72" s="34"/>
      <c r="I72" s="34"/>
      <c r="J72" s="37"/>
      <c r="K72" s="34"/>
      <c r="L72" s="34"/>
      <c r="M72" s="32"/>
      <c r="N72" s="32"/>
      <c r="O72" s="32"/>
    </row>
    <row r="73" spans="1:15" ht="101.25" hidden="1" customHeight="1" x14ac:dyDescent="0.2">
      <c r="A73" s="32"/>
      <c r="B73" s="42"/>
      <c r="C73" s="34"/>
      <c r="D73" s="34"/>
      <c r="E73" s="37"/>
      <c r="F73" s="34"/>
      <c r="G73" s="34"/>
      <c r="H73" s="34"/>
      <c r="I73" s="34"/>
      <c r="J73" s="37"/>
      <c r="K73" s="34"/>
      <c r="L73" s="34"/>
      <c r="M73" s="32"/>
      <c r="N73" s="32"/>
      <c r="O73" s="32"/>
    </row>
    <row r="74" spans="1:15" s="38" customFormat="1" hidden="1" x14ac:dyDescent="0.2">
      <c r="A74" s="40"/>
      <c r="B74" s="41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5"/>
      <c r="N74" s="35"/>
      <c r="O74" s="35"/>
    </row>
    <row r="75" spans="1:15" s="38" customFormat="1" hidden="1" x14ac:dyDescent="0.2">
      <c r="A75" s="40"/>
      <c r="B75" s="41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5"/>
      <c r="N75" s="35"/>
      <c r="O75" s="35"/>
    </row>
    <row r="76" spans="1:15" s="38" customFormat="1" hidden="1" x14ac:dyDescent="0.2">
      <c r="A76" s="40"/>
      <c r="B76" s="41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5"/>
      <c r="N76" s="35"/>
      <c r="O76" s="35"/>
    </row>
    <row r="77" spans="1:15" s="38" customFormat="1" hidden="1" x14ac:dyDescent="0.2">
      <c r="A77" s="40"/>
      <c r="B77" s="41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5"/>
      <c r="N77" s="35"/>
      <c r="O77" s="35"/>
    </row>
    <row r="78" spans="1:15" s="38" customFormat="1" hidden="1" x14ac:dyDescent="0.2">
      <c r="A78" s="35"/>
      <c r="B78" s="36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5"/>
      <c r="N78" s="35"/>
      <c r="O78" s="35"/>
    </row>
    <row r="79" spans="1:15" s="38" customFormat="1" hidden="1" x14ac:dyDescent="0.2">
      <c r="A79" s="35"/>
      <c r="B79" s="39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5"/>
      <c r="N79" s="35"/>
      <c r="O79" s="35"/>
    </row>
    <row r="80" spans="1:15" s="38" customFormat="1" hidden="1" x14ac:dyDescent="0.2">
      <c r="A80" s="40"/>
      <c r="B80" s="41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5"/>
      <c r="N80" s="35"/>
      <c r="O80" s="35"/>
    </row>
    <row r="81" spans="1:15" s="38" customFormat="1" hidden="1" x14ac:dyDescent="0.2">
      <c r="A81" s="40"/>
      <c r="B81" s="41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5"/>
      <c r="N81" s="35"/>
      <c r="O81" s="35"/>
    </row>
    <row r="82" spans="1:15" s="38" customFormat="1" hidden="1" x14ac:dyDescent="0.2">
      <c r="A82" s="40"/>
      <c r="B82" s="41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5"/>
      <c r="N82" s="35"/>
      <c r="O82" s="35"/>
    </row>
    <row r="83" spans="1:15" hidden="1" x14ac:dyDescent="0.2">
      <c r="A83" s="32"/>
      <c r="B83" s="43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2"/>
      <c r="N83" s="32"/>
      <c r="O83" s="32"/>
    </row>
    <row r="84" spans="1:15" hidden="1" x14ac:dyDescent="0.2">
      <c r="A84" s="32"/>
      <c r="B84" s="33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2"/>
      <c r="N84" s="32"/>
      <c r="O84" s="32"/>
    </row>
    <row r="85" spans="1:15" hidden="1" x14ac:dyDescent="0.2">
      <c r="A85" s="32"/>
      <c r="B85" s="32"/>
      <c r="C85" s="34"/>
      <c r="D85" s="34"/>
      <c r="E85" s="37"/>
      <c r="F85" s="34"/>
      <c r="G85" s="34"/>
      <c r="H85" s="34"/>
      <c r="I85" s="34"/>
      <c r="J85" s="37"/>
      <c r="K85" s="34"/>
      <c r="L85" s="34"/>
      <c r="M85" s="32"/>
      <c r="N85" s="32"/>
      <c r="O85" s="32"/>
    </row>
    <row r="86" spans="1:15" hidden="1" x14ac:dyDescent="0.2">
      <c r="A86" s="32"/>
      <c r="B86" s="32"/>
      <c r="C86" s="34"/>
      <c r="D86" s="34"/>
      <c r="E86" s="37"/>
      <c r="F86" s="34"/>
      <c r="G86" s="34"/>
      <c r="H86" s="34"/>
      <c r="I86" s="34"/>
      <c r="J86" s="37"/>
      <c r="K86" s="34"/>
      <c r="L86" s="34"/>
      <c r="M86" s="32"/>
      <c r="N86" s="32"/>
      <c r="O86" s="32"/>
    </row>
    <row r="87" spans="1:15" s="38" customFormat="1" hidden="1" x14ac:dyDescent="0.2">
      <c r="A87" s="40"/>
      <c r="B87" s="41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5"/>
      <c r="N87" s="35"/>
      <c r="O87" s="35"/>
    </row>
    <row r="88" spans="1:15" s="38" customFormat="1" hidden="1" x14ac:dyDescent="0.2">
      <c r="A88" s="40"/>
      <c r="B88" s="41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5"/>
      <c r="N88" s="35"/>
      <c r="O88" s="35"/>
    </row>
    <row r="89" spans="1:15" s="38" customFormat="1" hidden="1" x14ac:dyDescent="0.2">
      <c r="A89" s="40"/>
      <c r="B89" s="41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5"/>
      <c r="N89" s="35"/>
      <c r="O89" s="35"/>
    </row>
    <row r="90" spans="1:15" s="38" customFormat="1" hidden="1" x14ac:dyDescent="0.2">
      <c r="A90" s="40"/>
      <c r="B90" s="41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5"/>
      <c r="N90" s="35"/>
      <c r="O90" s="35"/>
    </row>
    <row r="91" spans="1:15" s="38" customFormat="1" hidden="1" x14ac:dyDescent="0.2">
      <c r="A91" s="40"/>
      <c r="B91" s="41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5"/>
      <c r="N91" s="35"/>
      <c r="O91" s="35"/>
    </row>
    <row r="92" spans="1:15" s="38" customFormat="1" hidden="1" x14ac:dyDescent="0.2">
      <c r="A92" s="40"/>
      <c r="B92" s="41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5"/>
      <c r="N92" s="35"/>
      <c r="O92" s="35"/>
    </row>
    <row r="93" spans="1:15" s="38" customFormat="1" hidden="1" x14ac:dyDescent="0.2">
      <c r="A93" s="40"/>
      <c r="B93" s="41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5"/>
      <c r="N93" s="35"/>
      <c r="O93" s="35"/>
    </row>
    <row r="94" spans="1:15" s="38" customFormat="1" hidden="1" x14ac:dyDescent="0.2">
      <c r="A94" s="40"/>
      <c r="B94" s="42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5"/>
      <c r="N94" s="35"/>
      <c r="O94" s="35"/>
    </row>
    <row r="95" spans="1:15" hidden="1" x14ac:dyDescent="0.2">
      <c r="A95" s="32"/>
      <c r="B95" s="43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2"/>
      <c r="N95" s="32"/>
      <c r="O95" s="32"/>
    </row>
    <row r="96" spans="1:15" hidden="1" x14ac:dyDescent="0.2">
      <c r="A96" s="32"/>
      <c r="B96" s="33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2"/>
      <c r="N96" s="32"/>
      <c r="O96" s="32"/>
    </row>
    <row r="97" spans="1:15" hidden="1" x14ac:dyDescent="0.2">
      <c r="A97" s="32"/>
      <c r="B97" s="32"/>
      <c r="C97" s="34"/>
      <c r="D97" s="34"/>
      <c r="E97" s="37"/>
      <c r="F97" s="34"/>
      <c r="G97" s="34"/>
      <c r="H97" s="34"/>
      <c r="I97" s="34"/>
      <c r="J97" s="37"/>
      <c r="K97" s="34"/>
      <c r="L97" s="34"/>
      <c r="M97" s="32"/>
      <c r="N97" s="32"/>
      <c r="O97" s="32"/>
    </row>
    <row r="98" spans="1:15" hidden="1" x14ac:dyDescent="0.2">
      <c r="A98" s="32"/>
      <c r="B98" s="32"/>
      <c r="C98" s="34"/>
      <c r="D98" s="34"/>
      <c r="E98" s="37"/>
      <c r="F98" s="34"/>
      <c r="G98" s="34"/>
      <c r="H98" s="34"/>
      <c r="I98" s="34"/>
      <c r="J98" s="37"/>
      <c r="K98" s="34"/>
      <c r="L98" s="34"/>
      <c r="M98" s="32"/>
      <c r="N98" s="32"/>
      <c r="O98" s="32"/>
    </row>
    <row r="99" spans="1:15" s="38" customFormat="1" hidden="1" x14ac:dyDescent="0.2">
      <c r="A99" s="40"/>
      <c r="B99" s="41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5"/>
      <c r="N99" s="35"/>
      <c r="O99" s="35"/>
    </row>
    <row r="100" spans="1:15" s="38" customFormat="1" hidden="1" x14ac:dyDescent="0.2">
      <c r="A100" s="40"/>
      <c r="B100" s="41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5"/>
      <c r="N100" s="35"/>
      <c r="O100" s="35"/>
    </row>
    <row r="101" spans="1:15" s="38" customFormat="1" hidden="1" x14ac:dyDescent="0.2">
      <c r="A101" s="40"/>
      <c r="B101" s="41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5"/>
      <c r="N101" s="35"/>
      <c r="O101" s="35"/>
    </row>
    <row r="102" spans="1:15" s="38" customFormat="1" hidden="1" x14ac:dyDescent="0.2">
      <c r="A102" s="40"/>
      <c r="B102" s="41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5"/>
      <c r="N102" s="35"/>
      <c r="O102" s="35"/>
    </row>
    <row r="103" spans="1:15" s="38" customFormat="1" hidden="1" x14ac:dyDescent="0.2">
      <c r="A103" s="40"/>
      <c r="B103" s="41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5"/>
      <c r="N103" s="35"/>
      <c r="O103" s="35"/>
    </row>
    <row r="104" spans="1:15" s="38" customFormat="1" hidden="1" x14ac:dyDescent="0.2">
      <c r="A104" s="40"/>
      <c r="B104" s="41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5"/>
      <c r="N104" s="35"/>
      <c r="O104" s="35"/>
    </row>
    <row r="105" spans="1:15" s="38" customFormat="1" hidden="1" x14ac:dyDescent="0.2">
      <c r="A105" s="40"/>
      <c r="B105" s="41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5"/>
      <c r="N105" s="35"/>
      <c r="O105" s="35"/>
    </row>
    <row r="106" spans="1:15" s="38" customFormat="1" hidden="1" x14ac:dyDescent="0.2">
      <c r="A106" s="40"/>
      <c r="B106" s="42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5"/>
      <c r="N106" s="35"/>
      <c r="O106" s="44"/>
    </row>
    <row r="107" spans="1:15" s="38" customFormat="1" hidden="1" x14ac:dyDescent="0.2">
      <c r="A107" s="40"/>
      <c r="B107" s="42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5"/>
      <c r="N107" s="35"/>
      <c r="O107" s="44"/>
    </row>
    <row r="108" spans="1:15" s="38" customFormat="1" hidden="1" x14ac:dyDescent="0.2">
      <c r="A108" s="40"/>
      <c r="B108" s="42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5"/>
      <c r="N108" s="35"/>
      <c r="O108" s="44"/>
    </row>
    <row r="109" spans="1:15" ht="2.25" customHeight="1" x14ac:dyDescent="0.2"/>
    <row r="110" spans="1:15" ht="0.75" customHeight="1" x14ac:dyDescent="0.2"/>
    <row r="111" spans="1:15" ht="9.75" customHeight="1" x14ac:dyDescent="0.2"/>
    <row r="112" spans="1:15" x14ac:dyDescent="0.2">
      <c r="G112" s="28" t="s">
        <v>47</v>
      </c>
    </row>
    <row r="113" spans="7:7" x14ac:dyDescent="0.2">
      <c r="G113" s="28" t="s">
        <v>48</v>
      </c>
    </row>
  </sheetData>
  <mergeCells count="17">
    <mergeCell ref="H14:H15"/>
    <mergeCell ref="I14:I15"/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</mergeCells>
  <pageMargins left="0.25" right="0.25" top="0.75" bottom="0.75" header="0.3" footer="0.3"/>
  <pageSetup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4"/>
  <sheetViews>
    <sheetView workbookViewId="0">
      <selection sqref="A1:XFD1048576"/>
    </sheetView>
  </sheetViews>
  <sheetFormatPr defaultColWidth="9.109375" defaultRowHeight="10.199999999999999" x14ac:dyDescent="0.2"/>
  <cols>
    <col min="1" max="1" width="3.44140625" style="3" customWidth="1"/>
    <col min="2" max="2" width="47.88671875" style="3" customWidth="1"/>
    <col min="3" max="3" width="7.44140625" style="3" customWidth="1"/>
    <col min="4" max="4" width="7.33203125" style="3" customWidth="1"/>
    <col min="5" max="5" width="8.33203125" style="3" customWidth="1"/>
    <col min="6" max="6" width="6.5546875" style="3" customWidth="1"/>
    <col min="7" max="7" width="7.44140625" style="3" customWidth="1"/>
    <col min="8" max="8" width="7.109375" style="3" customWidth="1"/>
    <col min="9" max="9" width="8.33203125" style="3" customWidth="1"/>
    <col min="10" max="10" width="8.109375" style="3" customWidth="1"/>
    <col min="11" max="11" width="7.5546875" style="3" customWidth="1"/>
    <col min="12" max="12" width="10.109375" style="3" customWidth="1"/>
    <col min="13" max="14" width="8.109375" style="3" customWidth="1"/>
    <col min="15" max="16384" width="9.109375" style="3"/>
  </cols>
  <sheetData>
    <row r="1" spans="1:14" ht="17.25" customHeight="1" x14ac:dyDescent="0.2">
      <c r="A1" s="27" t="s">
        <v>24</v>
      </c>
      <c r="K1" s="27"/>
      <c r="L1" s="27" t="s">
        <v>25</v>
      </c>
      <c r="M1" s="27"/>
    </row>
    <row r="2" spans="1:14" ht="14.25" customHeight="1" x14ac:dyDescent="0.2">
      <c r="A2" s="27" t="s">
        <v>65</v>
      </c>
      <c r="K2" s="27" t="s">
        <v>26</v>
      </c>
      <c r="L2" s="27"/>
      <c r="M2" s="27"/>
    </row>
    <row r="3" spans="1:14" ht="12" customHeight="1" x14ac:dyDescent="0.2">
      <c r="K3" s="27" t="s">
        <v>38</v>
      </c>
      <c r="L3" s="27"/>
      <c r="M3" s="27"/>
    </row>
    <row r="4" spans="1:14" ht="10.5" customHeight="1" x14ac:dyDescent="0.2">
      <c r="K4" s="3" t="s">
        <v>27</v>
      </c>
    </row>
    <row r="5" spans="1:14" x14ac:dyDescent="0.2">
      <c r="C5" s="28" t="s">
        <v>68</v>
      </c>
      <c r="D5" s="28"/>
      <c r="E5" s="28"/>
      <c r="F5" s="28"/>
      <c r="G5" s="28"/>
      <c r="K5" s="28" t="s">
        <v>28</v>
      </c>
      <c r="L5" s="45">
        <v>40875</v>
      </c>
    </row>
    <row r="6" spans="1:14" ht="0.75" hidden="1" customHeight="1" x14ac:dyDescent="0.2">
      <c r="K6" s="28"/>
    </row>
    <row r="7" spans="1:14" ht="4.5" hidden="1" customHeight="1" x14ac:dyDescent="0.2">
      <c r="K7" s="28"/>
    </row>
    <row r="8" spans="1:14" s="30" customFormat="1" ht="2.25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</row>
    <row r="9" spans="1:14" ht="14.25" customHeight="1" x14ac:dyDescent="0.2">
      <c r="C9" s="88" t="s">
        <v>69</v>
      </c>
      <c r="D9" s="88"/>
      <c r="E9" s="88"/>
      <c r="F9" s="88"/>
      <c r="G9" s="88"/>
      <c r="H9" s="88"/>
      <c r="I9" s="88"/>
      <c r="J9" s="88"/>
      <c r="K9" s="88"/>
      <c r="L9" s="3" t="s">
        <v>79</v>
      </c>
    </row>
    <row r="10" spans="1:14" ht="1.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</row>
    <row r="11" spans="1:14" ht="12" customHeight="1" x14ac:dyDescent="0.2">
      <c r="L11" s="3" t="s">
        <v>82</v>
      </c>
    </row>
    <row r="12" spans="1:14" x14ac:dyDescent="0.2">
      <c r="N12" s="31" t="s">
        <v>30</v>
      </c>
    </row>
    <row r="13" spans="1:14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85" t="s">
        <v>12</v>
      </c>
      <c r="N13" s="85" t="s">
        <v>13</v>
      </c>
    </row>
    <row r="14" spans="1:14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85"/>
      <c r="N14" s="85"/>
    </row>
    <row r="15" spans="1:14" ht="51" customHeight="1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85"/>
      <c r="N15" s="85"/>
    </row>
    <row r="16" spans="1:14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6">
        <v>13</v>
      </c>
    </row>
    <row r="17" spans="1:14" x14ac:dyDescent="0.2">
      <c r="A17" s="32"/>
      <c r="B17" s="33" t="s">
        <v>70</v>
      </c>
      <c r="C17" s="34">
        <v>620798</v>
      </c>
      <c r="D17" s="34"/>
      <c r="E17" s="34">
        <v>620798</v>
      </c>
      <c r="F17" s="34">
        <f>F18+F19+F20</f>
        <v>0</v>
      </c>
      <c r="G17" s="34">
        <f>G18+G19+G20</f>
        <v>0</v>
      </c>
      <c r="H17" s="34">
        <f>H18+H19+H20</f>
        <v>0</v>
      </c>
      <c r="I17" s="34">
        <f>I18+I19+I20</f>
        <v>0</v>
      </c>
      <c r="J17" s="34">
        <v>620798</v>
      </c>
      <c r="K17" s="34">
        <v>620798</v>
      </c>
      <c r="L17" s="34">
        <f>L18+L19+L20</f>
        <v>0</v>
      </c>
      <c r="M17" s="32"/>
      <c r="N17" s="32"/>
    </row>
    <row r="18" spans="1:14" x14ac:dyDescent="0.2">
      <c r="A18" s="32" t="s">
        <v>18</v>
      </c>
      <c r="B18" s="32" t="s">
        <v>21</v>
      </c>
      <c r="C18" s="34">
        <v>471000</v>
      </c>
      <c r="D18" s="34"/>
      <c r="E18" s="34">
        <v>471000</v>
      </c>
      <c r="F18" s="34">
        <v>0</v>
      </c>
      <c r="G18" s="34">
        <f>G28+G38+G39+G40+G41+G47+G48+G49+G51++G66+G67+G69+G70+G71+G72+G68</f>
        <v>0</v>
      </c>
      <c r="H18" s="34">
        <f>H28+H38+H39+H40+H41+H47+H48+H49+H51++H66+H67+H69+H70+H71+H72+H68</f>
        <v>0</v>
      </c>
      <c r="I18" s="34">
        <v>0</v>
      </c>
      <c r="J18" s="34">
        <v>471000</v>
      </c>
      <c r="K18" s="34">
        <v>471000</v>
      </c>
      <c r="L18" s="34"/>
      <c r="M18" s="32"/>
      <c r="N18" s="32"/>
    </row>
    <row r="19" spans="1:14" x14ac:dyDescent="0.2">
      <c r="A19" s="32" t="s">
        <v>19</v>
      </c>
      <c r="B19" s="32" t="s">
        <v>22</v>
      </c>
      <c r="C19" s="34">
        <v>139798</v>
      </c>
      <c r="D19" s="34"/>
      <c r="E19" s="34">
        <v>139798</v>
      </c>
      <c r="F19" s="34"/>
      <c r="G19" s="34"/>
      <c r="H19" s="34"/>
      <c r="I19" s="34"/>
      <c r="J19" s="34">
        <v>139798</v>
      </c>
      <c r="K19" s="34">
        <v>139798</v>
      </c>
      <c r="L19" s="34"/>
      <c r="M19" s="32"/>
      <c r="N19" s="32"/>
    </row>
    <row r="20" spans="1:14" x14ac:dyDescent="0.2">
      <c r="A20" s="32" t="s">
        <v>20</v>
      </c>
      <c r="B20" s="32" t="s">
        <v>23</v>
      </c>
      <c r="C20" s="34">
        <v>10000</v>
      </c>
      <c r="D20" s="34"/>
      <c r="E20" s="34">
        <v>10000</v>
      </c>
      <c r="F20" s="34">
        <f>F32+F42+F58+F75+F63+F31</f>
        <v>0</v>
      </c>
      <c r="G20" s="34">
        <f>G32+G42+G58+G75+G63+G31</f>
        <v>0</v>
      </c>
      <c r="H20" s="34">
        <f>H32+H42+H58+H75+H63+H31</f>
        <v>0</v>
      </c>
      <c r="I20" s="34"/>
      <c r="J20" s="34">
        <v>10000</v>
      </c>
      <c r="K20" s="34">
        <v>10000</v>
      </c>
      <c r="L20" s="34">
        <f>L32+L42+L58+L75</f>
        <v>0</v>
      </c>
      <c r="M20" s="32"/>
      <c r="N20" s="32"/>
    </row>
    <row r="21" spans="1:14" x14ac:dyDescent="0.2">
      <c r="A21" s="32"/>
      <c r="B21" s="36" t="s">
        <v>81</v>
      </c>
      <c r="C21" s="34">
        <v>60000</v>
      </c>
      <c r="D21" s="34"/>
      <c r="E21" s="34">
        <v>60000</v>
      </c>
      <c r="F21" s="34"/>
      <c r="G21" s="34"/>
      <c r="H21" s="34"/>
      <c r="I21" s="34"/>
      <c r="J21" s="34">
        <v>60000</v>
      </c>
      <c r="K21" s="34">
        <v>60000</v>
      </c>
      <c r="L21" s="46"/>
      <c r="M21" s="33"/>
      <c r="N21" s="33"/>
    </row>
    <row r="22" spans="1:14" x14ac:dyDescent="0.2">
      <c r="A22" s="32"/>
      <c r="B22" s="39" t="s">
        <v>71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2"/>
      <c r="N22" s="32"/>
    </row>
    <row r="23" spans="1:14" x14ac:dyDescent="0.2">
      <c r="A23" s="32"/>
      <c r="B23" s="32" t="s">
        <v>75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2"/>
      <c r="N23" s="32"/>
    </row>
    <row r="24" spans="1:14" x14ac:dyDescent="0.2">
      <c r="A24" s="32"/>
      <c r="B24" s="41" t="s">
        <v>80</v>
      </c>
      <c r="C24" s="34">
        <v>60000</v>
      </c>
      <c r="D24" s="34"/>
      <c r="E24" s="34">
        <v>60000</v>
      </c>
      <c r="F24" s="34"/>
      <c r="G24" s="34"/>
      <c r="H24" s="34"/>
      <c r="I24" s="34"/>
      <c r="J24" s="34">
        <v>60000</v>
      </c>
      <c r="K24" s="34">
        <v>60000</v>
      </c>
      <c r="L24" s="34"/>
      <c r="M24" s="32"/>
      <c r="N24" s="32"/>
    </row>
    <row r="25" spans="1:14" x14ac:dyDescent="0.2">
      <c r="A25" s="32"/>
      <c r="B25" s="41" t="s">
        <v>23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2"/>
      <c r="N25" s="32"/>
    </row>
    <row r="26" spans="1:14" s="38" customFormat="1" ht="20.399999999999999" x14ac:dyDescent="0.2">
      <c r="A26" s="35"/>
      <c r="B26" s="36" t="s">
        <v>77</v>
      </c>
      <c r="C26" s="37">
        <v>79798</v>
      </c>
      <c r="D26" s="37"/>
      <c r="E26" s="37">
        <v>79798</v>
      </c>
      <c r="F26" s="37"/>
      <c r="G26" s="37"/>
      <c r="H26" s="37"/>
      <c r="I26" s="37"/>
      <c r="J26" s="37">
        <v>79798</v>
      </c>
      <c r="K26" s="37">
        <v>79798</v>
      </c>
      <c r="L26" s="37"/>
      <c r="M26" s="35"/>
      <c r="N26" s="35"/>
    </row>
    <row r="27" spans="1:14" s="38" customFormat="1" x14ac:dyDescent="0.2">
      <c r="A27" s="35"/>
      <c r="B27" s="39" t="s">
        <v>71</v>
      </c>
      <c r="C27" s="37"/>
      <c r="D27" s="37"/>
      <c r="E27" s="37"/>
      <c r="F27" s="37"/>
      <c r="G27" s="37"/>
      <c r="H27" s="37"/>
      <c r="I27" s="37"/>
      <c r="J27" s="37"/>
      <c r="K27" s="37"/>
      <c r="L27" s="37">
        <f>L28+L29+L32</f>
        <v>0</v>
      </c>
      <c r="M27" s="35"/>
      <c r="N27" s="35"/>
    </row>
    <row r="28" spans="1:14" s="38" customFormat="1" ht="12.75" customHeight="1" x14ac:dyDescent="0.2">
      <c r="A28" s="32" t="s">
        <v>18</v>
      </c>
      <c r="B28" s="32" t="s">
        <v>75</v>
      </c>
      <c r="C28" s="37"/>
      <c r="D28" s="37"/>
      <c r="E28" s="37"/>
      <c r="F28" s="37"/>
      <c r="G28" s="37"/>
      <c r="H28" s="37"/>
      <c r="I28" s="37"/>
      <c r="J28" s="37"/>
      <c r="K28" s="37"/>
      <c r="L28" s="35"/>
      <c r="M28" s="35"/>
      <c r="N28" s="35"/>
    </row>
    <row r="29" spans="1:14" s="38" customFormat="1" x14ac:dyDescent="0.2">
      <c r="A29" s="40" t="s">
        <v>19</v>
      </c>
      <c r="B29" s="41" t="s">
        <v>78</v>
      </c>
      <c r="C29" s="37">
        <v>79798</v>
      </c>
      <c r="D29" s="37"/>
      <c r="E29" s="37">
        <v>79798</v>
      </c>
      <c r="F29" s="37"/>
      <c r="G29" s="37"/>
      <c r="H29" s="37"/>
      <c r="I29" s="37"/>
      <c r="J29" s="37">
        <v>79798</v>
      </c>
      <c r="K29" s="37">
        <v>79798</v>
      </c>
      <c r="L29" s="37"/>
      <c r="M29" s="35"/>
      <c r="N29" s="35"/>
    </row>
    <row r="30" spans="1:14" s="38" customFormat="1" x14ac:dyDescent="0.2">
      <c r="A30" s="40" t="s">
        <v>20</v>
      </c>
      <c r="B30" s="41" t="s">
        <v>23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5"/>
      <c r="N30" s="35"/>
    </row>
    <row r="31" spans="1:14" s="38" customFormat="1" hidden="1" x14ac:dyDescent="0.2">
      <c r="A31" s="40"/>
      <c r="B31" s="41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5"/>
      <c r="N31" s="35"/>
    </row>
    <row r="32" spans="1:14" s="38" customFormat="1" ht="1.5" customHeight="1" x14ac:dyDescent="0.2">
      <c r="A32" s="40"/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5"/>
      <c r="N32" s="35"/>
    </row>
    <row r="33" spans="1:14" s="38" customFormat="1" x14ac:dyDescent="0.2">
      <c r="A33" s="35"/>
      <c r="B33" s="36" t="s">
        <v>67</v>
      </c>
      <c r="C33" s="37"/>
      <c r="D33" s="37"/>
      <c r="E33" s="37"/>
      <c r="F33" s="37">
        <f t="shared" ref="F33:I34" si="0">F34+F35+F38</f>
        <v>0</v>
      </c>
      <c r="G33" s="37">
        <f t="shared" si="0"/>
        <v>0</v>
      </c>
      <c r="H33" s="37">
        <f t="shared" si="0"/>
        <v>0</v>
      </c>
      <c r="I33" s="37">
        <f t="shared" si="0"/>
        <v>0</v>
      </c>
      <c r="J33" s="37"/>
      <c r="K33" s="37"/>
      <c r="L33" s="37"/>
      <c r="M33" s="35"/>
      <c r="N33" s="35"/>
    </row>
    <row r="34" spans="1:14" s="38" customFormat="1" ht="13.5" customHeight="1" x14ac:dyDescent="0.2">
      <c r="A34" s="35"/>
      <c r="B34" s="39" t="s">
        <v>71</v>
      </c>
      <c r="C34" s="37">
        <v>471000</v>
      </c>
      <c r="D34" s="37"/>
      <c r="E34" s="37">
        <v>471000</v>
      </c>
      <c r="F34" s="37">
        <f t="shared" si="0"/>
        <v>0</v>
      </c>
      <c r="G34" s="37">
        <f t="shared" si="0"/>
        <v>0</v>
      </c>
      <c r="H34" s="37">
        <f t="shared" si="0"/>
        <v>0</v>
      </c>
      <c r="I34" s="37">
        <f t="shared" si="0"/>
        <v>0</v>
      </c>
      <c r="J34" s="37">
        <v>471000</v>
      </c>
      <c r="K34" s="37">
        <v>471000</v>
      </c>
      <c r="L34" s="37">
        <f>L35+L36+L39</f>
        <v>0</v>
      </c>
      <c r="M34" s="35"/>
      <c r="N34" s="35"/>
    </row>
    <row r="35" spans="1:14" s="38" customFormat="1" x14ac:dyDescent="0.2">
      <c r="A35" s="32" t="s">
        <v>18</v>
      </c>
      <c r="B35" s="32" t="s">
        <v>72</v>
      </c>
      <c r="C35" s="37">
        <v>471000</v>
      </c>
      <c r="D35" s="37"/>
      <c r="E35" s="37">
        <v>471000</v>
      </c>
      <c r="F35" s="37"/>
      <c r="G35" s="37"/>
      <c r="H35" s="37"/>
      <c r="I35" s="37"/>
      <c r="J35" s="37">
        <v>471000</v>
      </c>
      <c r="K35" s="37">
        <v>471000</v>
      </c>
      <c r="L35" s="35"/>
      <c r="M35" s="35"/>
      <c r="N35" s="35"/>
    </row>
    <row r="36" spans="1:14" s="38" customFormat="1" ht="10.5" customHeight="1" x14ac:dyDescent="0.2">
      <c r="A36" s="40" t="s">
        <v>19</v>
      </c>
      <c r="B36" s="41" t="s">
        <v>35</v>
      </c>
      <c r="C36" s="37"/>
      <c r="D36" s="37"/>
      <c r="E36" s="37">
        <f>F36+G36+H36+I36+J36</f>
        <v>0</v>
      </c>
      <c r="F36" s="37"/>
      <c r="G36" s="37"/>
      <c r="H36" s="37"/>
      <c r="I36" s="37"/>
      <c r="J36" s="37">
        <f>K36+L36</f>
        <v>0</v>
      </c>
      <c r="K36" s="37"/>
      <c r="L36" s="37"/>
      <c r="M36" s="35"/>
      <c r="N36" s="35"/>
    </row>
    <row r="37" spans="1:14" s="38" customFormat="1" x14ac:dyDescent="0.2">
      <c r="A37" s="40" t="s">
        <v>20</v>
      </c>
      <c r="B37" s="41" t="s">
        <v>23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5"/>
      <c r="N37" s="35"/>
    </row>
    <row r="38" spans="1:14" s="38" customFormat="1" hidden="1" x14ac:dyDescent="0.2">
      <c r="A38" s="40"/>
      <c r="B38" s="41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5"/>
      <c r="N38" s="35"/>
    </row>
    <row r="39" spans="1:14" s="38" customFormat="1" hidden="1" x14ac:dyDescent="0.2">
      <c r="A39" s="40"/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5"/>
      <c r="N39" s="35"/>
    </row>
    <row r="40" spans="1:14" s="38" customFormat="1" x14ac:dyDescent="0.2">
      <c r="A40" s="35"/>
      <c r="B40" s="39" t="s">
        <v>74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5"/>
      <c r="N40" s="35"/>
    </row>
    <row r="41" spans="1:14" s="38" customFormat="1" x14ac:dyDescent="0.2">
      <c r="A41" s="35"/>
      <c r="B41" s="39" t="s">
        <v>71</v>
      </c>
      <c r="C41" s="37">
        <v>10000</v>
      </c>
      <c r="D41" s="37"/>
      <c r="E41" s="37">
        <v>10000</v>
      </c>
      <c r="F41" s="37"/>
      <c r="G41" s="37"/>
      <c r="H41" s="37"/>
      <c r="I41" s="37"/>
      <c r="J41" s="37">
        <v>10000</v>
      </c>
      <c r="K41" s="37">
        <v>10000</v>
      </c>
      <c r="L41" s="37"/>
      <c r="M41" s="35"/>
      <c r="N41" s="35"/>
    </row>
    <row r="42" spans="1:14" s="38" customFormat="1" x14ac:dyDescent="0.2">
      <c r="A42" s="35"/>
      <c r="B42" s="32" t="s">
        <v>75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5"/>
      <c r="N42" s="35"/>
    </row>
    <row r="43" spans="1:14" s="38" customFormat="1" ht="13.5" customHeight="1" x14ac:dyDescent="0.2">
      <c r="A43" s="35"/>
      <c r="B43" s="41" t="s">
        <v>35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5"/>
      <c r="N43" s="35"/>
    </row>
    <row r="44" spans="1:14" s="38" customFormat="1" ht="43.5" customHeight="1" x14ac:dyDescent="0.2">
      <c r="A44" s="35"/>
      <c r="B44" s="41" t="s">
        <v>76</v>
      </c>
      <c r="C44" s="37">
        <v>10000</v>
      </c>
      <c r="D44" s="37"/>
      <c r="E44" s="37">
        <v>10000</v>
      </c>
      <c r="F44" s="37"/>
      <c r="G44" s="37"/>
      <c r="H44" s="37"/>
      <c r="I44" s="37"/>
      <c r="J44" s="37">
        <v>10000</v>
      </c>
      <c r="K44" s="37">
        <v>10000</v>
      </c>
      <c r="L44" s="37"/>
      <c r="M44" s="35"/>
      <c r="N44" s="35"/>
    </row>
    <row r="45" spans="1:14" s="38" customFormat="1" ht="0.75" hidden="1" customHeight="1" x14ac:dyDescent="0.2">
      <c r="A45" s="35"/>
      <c r="B45" s="3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5"/>
      <c r="N45" s="35"/>
    </row>
    <row r="46" spans="1:14" s="38" customFormat="1" hidden="1" x14ac:dyDescent="0.2">
      <c r="A46" s="35"/>
      <c r="B46" s="41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5"/>
      <c r="N46" s="35"/>
    </row>
    <row r="47" spans="1:14" hidden="1" x14ac:dyDescent="0.2">
      <c r="A47" s="35"/>
      <c r="B47" s="41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5"/>
      <c r="N47" s="35"/>
    </row>
    <row r="48" spans="1:14" ht="21.75" hidden="1" customHeight="1" x14ac:dyDescent="0.2">
      <c r="A48" s="40"/>
      <c r="B48" s="41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5"/>
      <c r="N48" s="35"/>
    </row>
    <row r="49" spans="1:14" ht="112.5" hidden="1" customHeight="1" x14ac:dyDescent="0.2">
      <c r="A49" s="40"/>
      <c r="B49" s="41"/>
      <c r="C49" s="37"/>
      <c r="D49" s="37"/>
      <c r="E49" s="37">
        <f>F49+G49+H49+I49+J49</f>
        <v>0</v>
      </c>
      <c r="F49" s="37"/>
      <c r="G49" s="37"/>
      <c r="H49" s="37"/>
      <c r="I49" s="37"/>
      <c r="J49" s="37">
        <f>K49+L49</f>
        <v>0</v>
      </c>
      <c r="K49" s="37"/>
      <c r="L49" s="37"/>
      <c r="M49" s="35"/>
      <c r="N49" s="35"/>
    </row>
    <row r="50" spans="1:14" s="38" customFormat="1" hidden="1" x14ac:dyDescent="0.2">
      <c r="A50" s="40"/>
      <c r="B50" s="41"/>
      <c r="C50" s="37"/>
      <c r="D50" s="37"/>
      <c r="E50" s="37">
        <f>F50+G50+H50+I50+J50</f>
        <v>0</v>
      </c>
      <c r="F50" s="37"/>
      <c r="G50" s="37"/>
      <c r="H50" s="37"/>
      <c r="I50" s="37"/>
      <c r="J50" s="37">
        <f>K50+L50</f>
        <v>0</v>
      </c>
      <c r="K50" s="37"/>
      <c r="L50" s="37"/>
      <c r="M50" s="35"/>
      <c r="N50" s="35"/>
    </row>
    <row r="51" spans="1:14" s="38" customFormat="1" hidden="1" x14ac:dyDescent="0.2">
      <c r="A51" s="40"/>
      <c r="B51" s="41"/>
      <c r="C51" s="37"/>
      <c r="D51" s="37"/>
      <c r="E51" s="37">
        <f>F51+G51+H51+I51+J51</f>
        <v>0</v>
      </c>
      <c r="F51" s="37"/>
      <c r="G51" s="37"/>
      <c r="H51" s="37"/>
      <c r="I51" s="37"/>
      <c r="J51" s="37">
        <f>K51+L51</f>
        <v>0</v>
      </c>
      <c r="K51" s="37"/>
      <c r="L51" s="37"/>
      <c r="M51" s="35"/>
      <c r="N51" s="35"/>
    </row>
    <row r="52" spans="1:14" hidden="1" x14ac:dyDescent="0.2">
      <c r="A52" s="40"/>
      <c r="B52" s="41"/>
      <c r="C52" s="37"/>
      <c r="D52" s="37"/>
      <c r="E52" s="37">
        <f>F52+G52+H52+I52+J52</f>
        <v>0</v>
      </c>
      <c r="F52" s="37"/>
      <c r="G52" s="37"/>
      <c r="H52" s="37"/>
      <c r="I52" s="37"/>
      <c r="J52" s="37">
        <f>K52+L52</f>
        <v>0</v>
      </c>
      <c r="K52" s="37"/>
      <c r="L52" s="37"/>
      <c r="M52" s="35"/>
      <c r="N52" s="35"/>
    </row>
    <row r="53" spans="1:14" hidden="1" x14ac:dyDescent="0.2">
      <c r="A53" s="32"/>
      <c r="B53" s="32"/>
      <c r="C53" s="34"/>
      <c r="D53" s="34"/>
      <c r="E53" s="37"/>
      <c r="F53" s="34"/>
      <c r="G53" s="34"/>
      <c r="H53" s="34"/>
      <c r="I53" s="34"/>
      <c r="J53" s="37"/>
      <c r="K53" s="34"/>
      <c r="L53" s="34"/>
      <c r="M53" s="32"/>
      <c r="N53" s="32"/>
    </row>
    <row r="54" spans="1:14" ht="101.25" hidden="1" customHeight="1" x14ac:dyDescent="0.2">
      <c r="A54" s="32"/>
      <c r="B54" s="42"/>
      <c r="C54" s="34"/>
      <c r="D54" s="34"/>
      <c r="E54" s="37"/>
      <c r="F54" s="34"/>
      <c r="G54" s="34"/>
      <c r="H54" s="34"/>
      <c r="I54" s="34"/>
      <c r="J54" s="37"/>
      <c r="K54" s="34"/>
      <c r="L54" s="34"/>
      <c r="M54" s="32"/>
      <c r="N54" s="32"/>
    </row>
    <row r="55" spans="1:14" s="38" customFormat="1" hidden="1" x14ac:dyDescent="0.2">
      <c r="A55" s="40"/>
      <c r="B55" s="41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5"/>
      <c r="N55" s="35"/>
    </row>
    <row r="56" spans="1:14" s="38" customFormat="1" hidden="1" x14ac:dyDescent="0.2">
      <c r="A56" s="40"/>
      <c r="B56" s="41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5"/>
      <c r="N56" s="35"/>
    </row>
    <row r="57" spans="1:14" s="38" customFormat="1" hidden="1" x14ac:dyDescent="0.2">
      <c r="A57" s="40"/>
      <c r="B57" s="41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5"/>
      <c r="N57" s="35"/>
    </row>
    <row r="58" spans="1:14" s="38" customFormat="1" hidden="1" x14ac:dyDescent="0.2">
      <c r="A58" s="40"/>
      <c r="B58" s="41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5"/>
      <c r="N58" s="35"/>
    </row>
    <row r="59" spans="1:14" s="38" customFormat="1" hidden="1" x14ac:dyDescent="0.2">
      <c r="A59" s="35"/>
      <c r="B59" s="36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5"/>
      <c r="N59" s="35"/>
    </row>
    <row r="60" spans="1:14" s="38" customFormat="1" hidden="1" x14ac:dyDescent="0.2">
      <c r="A60" s="35"/>
      <c r="B60" s="39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5"/>
      <c r="N60" s="35"/>
    </row>
    <row r="61" spans="1:14" s="38" customFormat="1" hidden="1" x14ac:dyDescent="0.2">
      <c r="A61" s="40"/>
      <c r="B61" s="41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5"/>
      <c r="N61" s="35"/>
    </row>
    <row r="62" spans="1:14" s="38" customFormat="1" hidden="1" x14ac:dyDescent="0.2">
      <c r="A62" s="40"/>
      <c r="B62" s="41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5"/>
      <c r="N62" s="35"/>
    </row>
    <row r="63" spans="1:14" s="38" customFormat="1" hidden="1" x14ac:dyDescent="0.2">
      <c r="A63" s="40"/>
      <c r="B63" s="41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5"/>
      <c r="N63" s="35"/>
    </row>
    <row r="64" spans="1:14" hidden="1" x14ac:dyDescent="0.2">
      <c r="A64" s="32"/>
      <c r="B64" s="43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2"/>
      <c r="N64" s="32"/>
    </row>
    <row r="65" spans="1:14" hidden="1" x14ac:dyDescent="0.2">
      <c r="A65" s="32"/>
      <c r="B65" s="33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2"/>
      <c r="N65" s="32"/>
    </row>
    <row r="66" spans="1:14" hidden="1" x14ac:dyDescent="0.2">
      <c r="A66" s="32"/>
      <c r="B66" s="32"/>
      <c r="C66" s="34"/>
      <c r="D66" s="34"/>
      <c r="E66" s="37"/>
      <c r="F66" s="34"/>
      <c r="G66" s="34"/>
      <c r="H66" s="34"/>
      <c r="I66" s="34"/>
      <c r="J66" s="37"/>
      <c r="K66" s="34"/>
      <c r="L66" s="34"/>
      <c r="M66" s="32"/>
      <c r="N66" s="32"/>
    </row>
    <row r="67" spans="1:14" hidden="1" x14ac:dyDescent="0.2">
      <c r="A67" s="32"/>
      <c r="B67" s="32"/>
      <c r="C67" s="34"/>
      <c r="D67" s="34"/>
      <c r="E67" s="37"/>
      <c r="F67" s="34"/>
      <c r="G67" s="34"/>
      <c r="H67" s="34"/>
      <c r="I67" s="34"/>
      <c r="J67" s="37"/>
      <c r="K67" s="34"/>
      <c r="L67" s="34"/>
      <c r="M67" s="32"/>
      <c r="N67" s="32"/>
    </row>
    <row r="68" spans="1:14" s="38" customFormat="1" hidden="1" x14ac:dyDescent="0.2">
      <c r="A68" s="40"/>
      <c r="B68" s="41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5"/>
      <c r="N68" s="35"/>
    </row>
    <row r="69" spans="1:14" s="38" customFormat="1" hidden="1" x14ac:dyDescent="0.2">
      <c r="A69" s="40"/>
      <c r="B69" s="41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5"/>
      <c r="N69" s="35"/>
    </row>
    <row r="70" spans="1:14" s="38" customFormat="1" hidden="1" x14ac:dyDescent="0.2">
      <c r="A70" s="40"/>
      <c r="B70" s="41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5"/>
      <c r="N70" s="35"/>
    </row>
    <row r="71" spans="1:14" s="38" customFormat="1" hidden="1" x14ac:dyDescent="0.2">
      <c r="A71" s="40"/>
      <c r="B71" s="41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5"/>
      <c r="N71" s="35"/>
    </row>
    <row r="72" spans="1:14" s="38" customFormat="1" hidden="1" x14ac:dyDescent="0.2">
      <c r="A72" s="40"/>
      <c r="B72" s="41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5"/>
      <c r="N72" s="35"/>
    </row>
    <row r="73" spans="1:14" s="38" customFormat="1" hidden="1" x14ac:dyDescent="0.2">
      <c r="A73" s="40"/>
      <c r="B73" s="41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5"/>
      <c r="N73" s="35"/>
    </row>
    <row r="74" spans="1:14" s="38" customFormat="1" hidden="1" x14ac:dyDescent="0.2">
      <c r="A74" s="40"/>
      <c r="B74" s="41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5"/>
      <c r="N74" s="35"/>
    </row>
    <row r="75" spans="1:14" s="38" customFormat="1" hidden="1" x14ac:dyDescent="0.2">
      <c r="A75" s="40"/>
      <c r="B75" s="42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5"/>
      <c r="N75" s="35"/>
    </row>
    <row r="76" spans="1:14" hidden="1" x14ac:dyDescent="0.2">
      <c r="A76" s="32"/>
      <c r="B76" s="43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2"/>
      <c r="N76" s="32"/>
    </row>
    <row r="77" spans="1:14" hidden="1" x14ac:dyDescent="0.2">
      <c r="A77" s="32"/>
      <c r="B77" s="33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2"/>
      <c r="N77" s="32"/>
    </row>
    <row r="78" spans="1:14" hidden="1" x14ac:dyDescent="0.2">
      <c r="A78" s="32"/>
      <c r="B78" s="32"/>
      <c r="C78" s="34"/>
      <c r="D78" s="34"/>
      <c r="E78" s="37"/>
      <c r="F78" s="34"/>
      <c r="G78" s="34"/>
      <c r="H78" s="34"/>
      <c r="I78" s="34"/>
      <c r="J78" s="37"/>
      <c r="K78" s="34"/>
      <c r="L78" s="34"/>
      <c r="M78" s="32"/>
      <c r="N78" s="32"/>
    </row>
    <row r="79" spans="1:14" hidden="1" x14ac:dyDescent="0.2">
      <c r="A79" s="32"/>
      <c r="B79" s="32"/>
      <c r="C79" s="34"/>
      <c r="D79" s="34"/>
      <c r="E79" s="37"/>
      <c r="F79" s="34"/>
      <c r="G79" s="34"/>
      <c r="H79" s="34"/>
      <c r="I79" s="34"/>
      <c r="J79" s="37"/>
      <c r="K79" s="34"/>
      <c r="L79" s="34"/>
      <c r="M79" s="32"/>
      <c r="N79" s="32"/>
    </row>
    <row r="80" spans="1:14" s="38" customFormat="1" hidden="1" x14ac:dyDescent="0.2">
      <c r="A80" s="40"/>
      <c r="B80" s="41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5"/>
      <c r="N80" s="35"/>
    </row>
    <row r="81" spans="1:14" s="38" customFormat="1" hidden="1" x14ac:dyDescent="0.2">
      <c r="A81" s="40"/>
      <c r="B81" s="41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5"/>
      <c r="N81" s="35"/>
    </row>
    <row r="82" spans="1:14" s="38" customFormat="1" hidden="1" x14ac:dyDescent="0.2">
      <c r="A82" s="40"/>
      <c r="B82" s="41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5"/>
      <c r="N82" s="35"/>
    </row>
    <row r="83" spans="1:14" s="38" customFormat="1" hidden="1" x14ac:dyDescent="0.2">
      <c r="A83" s="40"/>
      <c r="B83" s="41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5"/>
      <c r="N83" s="35"/>
    </row>
    <row r="84" spans="1:14" s="38" customFormat="1" hidden="1" x14ac:dyDescent="0.2">
      <c r="A84" s="40"/>
      <c r="B84" s="41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5"/>
      <c r="N84" s="35"/>
    </row>
    <row r="85" spans="1:14" s="38" customFormat="1" hidden="1" x14ac:dyDescent="0.2">
      <c r="A85" s="40"/>
      <c r="B85" s="41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5"/>
      <c r="N85" s="35"/>
    </row>
    <row r="86" spans="1:14" s="38" customFormat="1" hidden="1" x14ac:dyDescent="0.2">
      <c r="A86" s="40"/>
      <c r="B86" s="41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5"/>
      <c r="N86" s="35"/>
    </row>
    <row r="87" spans="1:14" s="38" customFormat="1" hidden="1" x14ac:dyDescent="0.2">
      <c r="A87" s="40"/>
      <c r="B87" s="42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5"/>
      <c r="N87" s="44"/>
    </row>
    <row r="88" spans="1:14" s="38" customFormat="1" hidden="1" x14ac:dyDescent="0.2">
      <c r="A88" s="40"/>
      <c r="B88" s="42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5"/>
      <c r="N88" s="44"/>
    </row>
    <row r="89" spans="1:14" s="38" customFormat="1" hidden="1" x14ac:dyDescent="0.2">
      <c r="A89" s="40"/>
      <c r="B89" s="42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5"/>
      <c r="N89" s="44"/>
    </row>
    <row r="90" spans="1:14" ht="2.25" hidden="1" customHeight="1" x14ac:dyDescent="0.2"/>
    <row r="91" spans="1:14" ht="0.75" hidden="1" customHeight="1" x14ac:dyDescent="0.2"/>
    <row r="92" spans="1:14" ht="9.75" customHeight="1" x14ac:dyDescent="0.2"/>
    <row r="93" spans="1:14" x14ac:dyDescent="0.2">
      <c r="G93" s="28" t="s">
        <v>47</v>
      </c>
    </row>
    <row r="94" spans="1:14" x14ac:dyDescent="0.2">
      <c r="G94" s="28" t="s">
        <v>48</v>
      </c>
    </row>
  </sheetData>
  <mergeCells count="16">
    <mergeCell ref="K14:L14"/>
    <mergeCell ref="A8:N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F14:F15"/>
    <mergeCell ref="G14:G15"/>
    <mergeCell ref="H14:H15"/>
    <mergeCell ref="I14:I15"/>
    <mergeCell ref="J14:J15"/>
  </mergeCells>
  <pageMargins left="0" right="0" top="0.39370078740157483" bottom="0.39370078740157483" header="0.31496062992125984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13"/>
  <sheetViews>
    <sheetView workbookViewId="0">
      <selection sqref="A1:XFD1048576"/>
    </sheetView>
  </sheetViews>
  <sheetFormatPr defaultColWidth="9.109375" defaultRowHeight="10.199999999999999" x14ac:dyDescent="0.2"/>
  <cols>
    <col min="1" max="1" width="3.44140625" style="3" customWidth="1"/>
    <col min="2" max="2" width="29.5546875" style="3" customWidth="1"/>
    <col min="3" max="3" width="7.88671875" style="3" customWidth="1"/>
    <col min="4" max="4" width="8.441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8.44140625" style="3" customWidth="1"/>
    <col min="10" max="10" width="8.109375" style="3" customWidth="1"/>
    <col min="11" max="11" width="7.5546875" style="3" customWidth="1"/>
    <col min="12" max="12" width="9.88671875" style="3" customWidth="1"/>
    <col min="13" max="13" width="7.44140625" style="3" customWidth="1"/>
    <col min="14" max="14" width="6.88671875" style="3" customWidth="1"/>
    <col min="15" max="15" width="7.88671875" style="3" customWidth="1"/>
    <col min="16" max="16384" width="9.109375" style="3"/>
  </cols>
  <sheetData>
    <row r="1" spans="1:15" ht="17.25" customHeight="1" x14ac:dyDescent="0.2">
      <c r="A1" s="27" t="s">
        <v>24</v>
      </c>
      <c r="K1" s="27"/>
      <c r="L1" s="27" t="s">
        <v>25</v>
      </c>
      <c r="M1" s="27"/>
      <c r="N1" s="27"/>
    </row>
    <row r="2" spans="1:15" ht="14.25" customHeight="1" x14ac:dyDescent="0.2">
      <c r="A2" s="27" t="s">
        <v>65</v>
      </c>
      <c r="K2" s="27" t="s">
        <v>26</v>
      </c>
      <c r="L2" s="27"/>
      <c r="M2" s="27"/>
      <c r="N2" s="27"/>
    </row>
    <row r="3" spans="1:15" ht="12" customHeight="1" x14ac:dyDescent="0.2">
      <c r="K3" s="27" t="s">
        <v>38</v>
      </c>
      <c r="L3" s="27"/>
      <c r="M3" s="27"/>
      <c r="N3" s="27"/>
    </row>
    <row r="4" spans="1:15" ht="10.5" customHeight="1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 t="s">
        <v>28</v>
      </c>
      <c r="L5" s="45"/>
    </row>
    <row r="6" spans="1:15" ht="0.75" hidden="1" customHeight="1" x14ac:dyDescent="0.2">
      <c r="K6" s="28"/>
    </row>
    <row r="7" spans="1:15" ht="4.5" hidden="1" customHeight="1" x14ac:dyDescent="0.2">
      <c r="K7" s="28"/>
    </row>
    <row r="8" spans="1:15" s="30" customFormat="1" ht="2.25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14.25" customHeight="1" x14ac:dyDescent="0.2">
      <c r="C9" s="88" t="s">
        <v>87</v>
      </c>
      <c r="D9" s="88"/>
      <c r="E9" s="88"/>
      <c r="F9" s="88"/>
      <c r="G9" s="88"/>
      <c r="H9" s="88"/>
      <c r="I9" s="88"/>
      <c r="J9" s="88"/>
      <c r="K9" s="88"/>
      <c r="L9" s="28" t="s">
        <v>79</v>
      </c>
    </row>
    <row r="10" spans="1:15" ht="1.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t="12" customHeight="1" x14ac:dyDescent="0.2">
      <c r="L11" s="28" t="s">
        <v>112</v>
      </c>
    </row>
    <row r="12" spans="1:15" x14ac:dyDescent="0.2">
      <c r="O12" s="31" t="s">
        <v>30</v>
      </c>
    </row>
    <row r="13" spans="1:15" ht="11.25" customHeight="1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104</v>
      </c>
      <c r="N13" s="90" t="s">
        <v>105</v>
      </c>
      <c r="O13" s="85" t="s">
        <v>106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51" customHeight="1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x14ac:dyDescent="0.2">
      <c r="A17" s="32"/>
      <c r="B17" s="33" t="s">
        <v>70</v>
      </c>
      <c r="C17" s="34">
        <f>C18+C19+C20+C67</f>
        <v>1175045</v>
      </c>
      <c r="D17" s="34">
        <f t="shared" ref="D17:I17" si="0">D18+D19+D20</f>
        <v>0</v>
      </c>
      <c r="E17" s="34">
        <f>E18+E19+E20+E67</f>
        <v>1175045</v>
      </c>
      <c r="F17" s="34">
        <f t="shared" si="0"/>
        <v>0</v>
      </c>
      <c r="G17" s="34">
        <f t="shared" si="0"/>
        <v>0</v>
      </c>
      <c r="H17" s="34">
        <f t="shared" si="0"/>
        <v>0</v>
      </c>
      <c r="I17" s="34">
        <f t="shared" si="0"/>
        <v>0</v>
      </c>
      <c r="J17" s="34">
        <f>J18+J19+J20+J67</f>
        <v>1175045</v>
      </c>
      <c r="K17" s="34">
        <f>K18+K19+K20+K67</f>
        <v>1175045</v>
      </c>
      <c r="L17" s="34">
        <f>L18+L19+L20</f>
        <v>0</v>
      </c>
      <c r="M17" s="34">
        <v>35000</v>
      </c>
      <c r="N17" s="34">
        <v>40000</v>
      </c>
      <c r="O17" s="34">
        <v>45000</v>
      </c>
    </row>
    <row r="18" spans="1:15" x14ac:dyDescent="0.2">
      <c r="A18" s="32" t="s">
        <v>18</v>
      </c>
      <c r="B18" s="32" t="s">
        <v>21</v>
      </c>
      <c r="C18" s="34">
        <f>E18</f>
        <v>166550</v>
      </c>
      <c r="D18" s="34"/>
      <c r="E18" s="34">
        <f>SUM(F18:J18)</f>
        <v>166550</v>
      </c>
      <c r="F18" s="34"/>
      <c r="G18" s="34"/>
      <c r="H18" s="34"/>
      <c r="I18" s="34"/>
      <c r="J18" s="34">
        <f t="shared" ref="J18:J61" si="1">K18+L18</f>
        <v>166550</v>
      </c>
      <c r="K18" s="34">
        <f>K41+K51</f>
        <v>166550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v>120000</v>
      </c>
      <c r="D19" s="34"/>
      <c r="E19" s="34">
        <v>120000</v>
      </c>
      <c r="F19" s="34"/>
      <c r="G19" s="34"/>
      <c r="H19" s="34"/>
      <c r="I19" s="34"/>
      <c r="J19" s="34">
        <f t="shared" si="1"/>
        <v>120000</v>
      </c>
      <c r="K19" s="34">
        <f>K52+K60+K61</f>
        <v>120000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858495</v>
      </c>
      <c r="D20" s="34"/>
      <c r="E20" s="34">
        <f>SUM(F20:J20)</f>
        <v>858495</v>
      </c>
      <c r="F20" s="34">
        <f>F45+F60+F77+F94+F82+F44</f>
        <v>0</v>
      </c>
      <c r="G20" s="34">
        <f>G45+G60+G77+G94+G82+G44</f>
        <v>0</v>
      </c>
      <c r="H20" s="34">
        <f>H45+H60+H77+H94+H82+H44</f>
        <v>0</v>
      </c>
      <c r="I20" s="34"/>
      <c r="J20" s="34">
        <f t="shared" si="1"/>
        <v>858495</v>
      </c>
      <c r="K20" s="34">
        <f>K25+K30+K37+K43+K48+K53+K70</f>
        <v>858495</v>
      </c>
      <c r="L20" s="34">
        <f>L45+L60+L77+L94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34">
        <f>C22</f>
        <v>5000</v>
      </c>
      <c r="D21" s="34">
        <f t="shared" ref="D21:K21" si="2">D22</f>
        <v>0</v>
      </c>
      <c r="E21" s="34">
        <f t="shared" si="2"/>
        <v>5000</v>
      </c>
      <c r="F21" s="34">
        <f t="shared" si="2"/>
        <v>0</v>
      </c>
      <c r="G21" s="34">
        <f t="shared" si="2"/>
        <v>0</v>
      </c>
      <c r="H21" s="34">
        <f t="shared" si="2"/>
        <v>0</v>
      </c>
      <c r="I21" s="34">
        <f t="shared" si="2"/>
        <v>0</v>
      </c>
      <c r="J21" s="34">
        <f t="shared" si="2"/>
        <v>5000</v>
      </c>
      <c r="K21" s="34">
        <f t="shared" si="2"/>
        <v>5000</v>
      </c>
      <c r="L21" s="46"/>
      <c r="M21" s="33"/>
      <c r="N21" s="33"/>
      <c r="O21" s="33"/>
    </row>
    <row r="22" spans="1:15" x14ac:dyDescent="0.2">
      <c r="A22" s="32"/>
      <c r="B22" s="39" t="s">
        <v>71</v>
      </c>
      <c r="C22" s="34">
        <f>C25</f>
        <v>5000</v>
      </c>
      <c r="D22" s="34"/>
      <c r="E22" s="34">
        <f>E25</f>
        <v>5000</v>
      </c>
      <c r="F22" s="34"/>
      <c r="G22" s="34"/>
      <c r="H22" s="34"/>
      <c r="I22" s="34"/>
      <c r="J22" s="34">
        <f t="shared" si="1"/>
        <v>5000</v>
      </c>
      <c r="K22" s="34">
        <f>K25</f>
        <v>5000</v>
      </c>
      <c r="L22" s="34"/>
      <c r="M22" s="32"/>
      <c r="N22" s="32"/>
      <c r="O22" s="32"/>
    </row>
    <row r="23" spans="1:15" x14ac:dyDescent="0.2">
      <c r="A23" s="32"/>
      <c r="B23" s="32" t="s">
        <v>75</v>
      </c>
      <c r="C23" s="34"/>
      <c r="D23" s="34"/>
      <c r="E23" s="34"/>
      <c r="F23" s="34"/>
      <c r="G23" s="34"/>
      <c r="H23" s="34"/>
      <c r="I23" s="34"/>
      <c r="J23" s="34">
        <f t="shared" si="1"/>
        <v>0</v>
      </c>
      <c r="K23" s="34"/>
      <c r="L23" s="34"/>
      <c r="M23" s="32"/>
      <c r="N23" s="32"/>
      <c r="O23" s="32"/>
    </row>
    <row r="24" spans="1:15" x14ac:dyDescent="0.2">
      <c r="A24" s="32"/>
      <c r="B24" s="41" t="s">
        <v>83</v>
      </c>
      <c r="C24" s="34"/>
      <c r="D24" s="34"/>
      <c r="E24" s="34"/>
      <c r="F24" s="34"/>
      <c r="G24" s="34"/>
      <c r="H24" s="34"/>
      <c r="I24" s="34"/>
      <c r="J24" s="34">
        <f t="shared" si="1"/>
        <v>0</v>
      </c>
      <c r="K24" s="34"/>
      <c r="L24" s="34"/>
      <c r="M24" s="32"/>
      <c r="N24" s="32"/>
      <c r="O24" s="32"/>
    </row>
    <row r="25" spans="1:15" ht="25.5" customHeight="1" x14ac:dyDescent="0.2">
      <c r="A25" s="32"/>
      <c r="B25" s="41" t="s">
        <v>100</v>
      </c>
      <c r="C25" s="34">
        <v>5000</v>
      </c>
      <c r="D25" s="34"/>
      <c r="E25" s="34">
        <v>5000</v>
      </c>
      <c r="F25" s="34"/>
      <c r="G25" s="34"/>
      <c r="H25" s="34"/>
      <c r="I25" s="34"/>
      <c r="J25" s="34">
        <f t="shared" si="1"/>
        <v>5000</v>
      </c>
      <c r="K25" s="34">
        <v>5000</v>
      </c>
      <c r="L25" s="34"/>
      <c r="M25" s="32"/>
      <c r="N25" s="32"/>
      <c r="O25" s="32"/>
    </row>
    <row r="26" spans="1:15" s="38" customFormat="1" ht="20.399999999999999" x14ac:dyDescent="0.2">
      <c r="A26" s="35"/>
      <c r="B26" s="36" t="s">
        <v>96</v>
      </c>
      <c r="C26" s="37">
        <f>C27</f>
        <v>5000</v>
      </c>
      <c r="D26" s="37">
        <f t="shared" ref="D26:K26" si="3">D27</f>
        <v>0</v>
      </c>
      <c r="E26" s="37">
        <f t="shared" si="3"/>
        <v>5000</v>
      </c>
      <c r="F26" s="37">
        <f t="shared" si="3"/>
        <v>0</v>
      </c>
      <c r="G26" s="37">
        <f t="shared" si="3"/>
        <v>0</v>
      </c>
      <c r="H26" s="37">
        <f t="shared" si="3"/>
        <v>0</v>
      </c>
      <c r="I26" s="37">
        <f t="shared" si="3"/>
        <v>0</v>
      </c>
      <c r="J26" s="37">
        <f t="shared" si="3"/>
        <v>5000</v>
      </c>
      <c r="K26" s="37">
        <f t="shared" si="3"/>
        <v>5000</v>
      </c>
      <c r="L26" s="37"/>
      <c r="M26" s="35"/>
      <c r="N26" s="35"/>
      <c r="O26" s="35"/>
    </row>
    <row r="27" spans="1:15" s="38" customFormat="1" x14ac:dyDescent="0.2">
      <c r="A27" s="35"/>
      <c r="B27" s="39" t="s">
        <v>71</v>
      </c>
      <c r="C27" s="37">
        <f>C30</f>
        <v>5000</v>
      </c>
      <c r="D27" s="37">
        <f t="shared" ref="D27:K27" si="4">D30</f>
        <v>0</v>
      </c>
      <c r="E27" s="37">
        <f t="shared" si="4"/>
        <v>5000</v>
      </c>
      <c r="F27" s="37">
        <f t="shared" si="4"/>
        <v>0</v>
      </c>
      <c r="G27" s="37">
        <f t="shared" si="4"/>
        <v>0</v>
      </c>
      <c r="H27" s="37">
        <f t="shared" si="4"/>
        <v>0</v>
      </c>
      <c r="I27" s="37">
        <f t="shared" si="4"/>
        <v>0</v>
      </c>
      <c r="J27" s="37">
        <f t="shared" si="4"/>
        <v>5000</v>
      </c>
      <c r="K27" s="37">
        <f t="shared" si="4"/>
        <v>5000</v>
      </c>
      <c r="L27" s="37">
        <f>L28+L29+L32</f>
        <v>0</v>
      </c>
      <c r="M27" s="35"/>
      <c r="N27" s="35"/>
      <c r="O27" s="35"/>
    </row>
    <row r="28" spans="1:15" s="38" customFormat="1" ht="12.75" customHeight="1" x14ac:dyDescent="0.2">
      <c r="A28" s="32" t="s">
        <v>18</v>
      </c>
      <c r="B28" s="32" t="s">
        <v>75</v>
      </c>
      <c r="C28" s="37"/>
      <c r="D28" s="37"/>
      <c r="E28" s="37"/>
      <c r="F28" s="37"/>
      <c r="G28" s="37"/>
      <c r="H28" s="37"/>
      <c r="I28" s="37"/>
      <c r="J28" s="34">
        <f t="shared" ref="J28:J29" si="5">K28+L28</f>
        <v>0</v>
      </c>
      <c r="K28" s="37"/>
      <c r="L28" s="35"/>
      <c r="M28" s="35"/>
      <c r="N28" s="35"/>
      <c r="O28" s="35"/>
    </row>
    <row r="29" spans="1:15" s="38" customFormat="1" x14ac:dyDescent="0.2">
      <c r="A29" s="40" t="s">
        <v>19</v>
      </c>
      <c r="B29" s="41" t="s">
        <v>83</v>
      </c>
      <c r="C29" s="37"/>
      <c r="D29" s="37"/>
      <c r="E29" s="37"/>
      <c r="F29" s="37"/>
      <c r="G29" s="37"/>
      <c r="H29" s="37"/>
      <c r="I29" s="37"/>
      <c r="J29" s="34">
        <f t="shared" si="5"/>
        <v>0</v>
      </c>
      <c r="K29" s="37"/>
      <c r="L29" s="37"/>
      <c r="M29" s="35"/>
      <c r="N29" s="35"/>
      <c r="O29" s="35"/>
    </row>
    <row r="30" spans="1:15" s="38" customFormat="1" x14ac:dyDescent="0.2">
      <c r="A30" s="40" t="s">
        <v>20</v>
      </c>
      <c r="B30" s="41" t="s">
        <v>99</v>
      </c>
      <c r="C30" s="37">
        <v>5000</v>
      </c>
      <c r="D30" s="37"/>
      <c r="E30" s="37">
        <v>5000</v>
      </c>
      <c r="F30" s="37"/>
      <c r="G30" s="37"/>
      <c r="H30" s="37"/>
      <c r="I30" s="37"/>
      <c r="J30" s="34">
        <v>5000</v>
      </c>
      <c r="K30" s="37">
        <v>5000</v>
      </c>
      <c r="L30" s="37"/>
      <c r="M30" s="35"/>
      <c r="N30" s="35"/>
      <c r="O30" s="35"/>
    </row>
    <row r="31" spans="1:15" hidden="1" x14ac:dyDescent="0.2">
      <c r="A31" s="32"/>
      <c r="B31" s="39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2"/>
      <c r="N31" s="32"/>
      <c r="O31" s="32"/>
    </row>
    <row r="32" spans="1:15" ht="25.5" hidden="1" customHeight="1" x14ac:dyDescent="0.2">
      <c r="A32" s="32"/>
      <c r="B32" s="41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2"/>
      <c r="N32" s="32"/>
      <c r="O32" s="32"/>
    </row>
    <row r="33" spans="1:15" s="38" customFormat="1" x14ac:dyDescent="0.2">
      <c r="A33" s="35"/>
      <c r="B33" s="36" t="s">
        <v>97</v>
      </c>
      <c r="C33" s="37">
        <f>C34</f>
        <v>3850</v>
      </c>
      <c r="D33" s="37">
        <f t="shared" ref="D33:K33" si="6">D34</f>
        <v>0</v>
      </c>
      <c r="E33" s="37">
        <f t="shared" si="6"/>
        <v>3850</v>
      </c>
      <c r="F33" s="37">
        <f t="shared" si="6"/>
        <v>0</v>
      </c>
      <c r="G33" s="37">
        <f t="shared" si="6"/>
        <v>0</v>
      </c>
      <c r="H33" s="37">
        <f t="shared" si="6"/>
        <v>0</v>
      </c>
      <c r="I33" s="37">
        <f t="shared" si="6"/>
        <v>0</v>
      </c>
      <c r="J33" s="37">
        <f t="shared" si="6"/>
        <v>3850</v>
      </c>
      <c r="K33" s="37">
        <f t="shared" si="6"/>
        <v>3850</v>
      </c>
      <c r="L33" s="37"/>
      <c r="M33" s="35"/>
      <c r="N33" s="35"/>
      <c r="O33" s="35"/>
    </row>
    <row r="34" spans="1:15" s="38" customFormat="1" x14ac:dyDescent="0.2">
      <c r="A34" s="35"/>
      <c r="B34" s="39" t="s">
        <v>71</v>
      </c>
      <c r="C34" s="37">
        <f>C37</f>
        <v>3850</v>
      </c>
      <c r="D34" s="37">
        <f t="shared" ref="D34:K34" si="7">D37</f>
        <v>0</v>
      </c>
      <c r="E34" s="37">
        <f t="shared" si="7"/>
        <v>3850</v>
      </c>
      <c r="F34" s="37">
        <f t="shared" si="7"/>
        <v>0</v>
      </c>
      <c r="G34" s="37">
        <f t="shared" si="7"/>
        <v>0</v>
      </c>
      <c r="H34" s="37">
        <f t="shared" si="7"/>
        <v>0</v>
      </c>
      <c r="I34" s="37">
        <f t="shared" si="7"/>
        <v>0</v>
      </c>
      <c r="J34" s="37">
        <f t="shared" si="7"/>
        <v>3850</v>
      </c>
      <c r="K34" s="37">
        <f t="shared" si="7"/>
        <v>3850</v>
      </c>
      <c r="L34" s="37">
        <f>L35+L36+L39</f>
        <v>0</v>
      </c>
      <c r="M34" s="35"/>
      <c r="N34" s="35"/>
      <c r="O34" s="35"/>
    </row>
    <row r="35" spans="1:15" s="38" customFormat="1" ht="12.75" customHeight="1" x14ac:dyDescent="0.2">
      <c r="A35" s="32" t="s">
        <v>18</v>
      </c>
      <c r="B35" s="32" t="s">
        <v>75</v>
      </c>
      <c r="C35" s="37"/>
      <c r="D35" s="37"/>
      <c r="E35" s="37"/>
      <c r="F35" s="37"/>
      <c r="G35" s="37"/>
      <c r="H35" s="37"/>
      <c r="I35" s="37"/>
      <c r="J35" s="34">
        <f t="shared" ref="J35:J36" si="8">K35+L35</f>
        <v>0</v>
      </c>
      <c r="K35" s="37"/>
      <c r="L35" s="35"/>
      <c r="M35" s="35"/>
      <c r="N35" s="35"/>
      <c r="O35" s="35"/>
    </row>
    <row r="36" spans="1:15" s="38" customFormat="1" x14ac:dyDescent="0.2">
      <c r="A36" s="40" t="s">
        <v>19</v>
      </c>
      <c r="B36" s="41" t="s">
        <v>83</v>
      </c>
      <c r="C36" s="37"/>
      <c r="D36" s="37"/>
      <c r="E36" s="37"/>
      <c r="F36" s="37"/>
      <c r="G36" s="37"/>
      <c r="H36" s="37"/>
      <c r="I36" s="37"/>
      <c r="J36" s="34">
        <f t="shared" si="8"/>
        <v>0</v>
      </c>
      <c r="K36" s="37"/>
      <c r="L36" s="37"/>
      <c r="M36" s="35"/>
      <c r="N36" s="35"/>
      <c r="O36" s="35"/>
    </row>
    <row r="37" spans="1:15" s="38" customFormat="1" ht="22.5" customHeight="1" x14ac:dyDescent="0.2">
      <c r="A37" s="40" t="s">
        <v>20</v>
      </c>
      <c r="B37" s="41" t="s">
        <v>98</v>
      </c>
      <c r="C37" s="37">
        <v>3850</v>
      </c>
      <c r="D37" s="37"/>
      <c r="E37" s="37">
        <v>3850</v>
      </c>
      <c r="F37" s="37"/>
      <c r="G37" s="37"/>
      <c r="H37" s="37"/>
      <c r="I37" s="37"/>
      <c r="J37" s="34">
        <v>3850</v>
      </c>
      <c r="K37" s="37">
        <v>3850</v>
      </c>
      <c r="L37" s="37"/>
      <c r="M37" s="35"/>
      <c r="N37" s="35"/>
      <c r="O37" s="35"/>
    </row>
    <row r="38" spans="1:15" ht="25.5" hidden="1" customHeight="1" x14ac:dyDescent="0.2">
      <c r="A38" s="32"/>
      <c r="B38" s="41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2"/>
      <c r="N38" s="32"/>
      <c r="O38" s="32"/>
    </row>
    <row r="39" spans="1:15" s="38" customFormat="1" ht="30.6" x14ac:dyDescent="0.2">
      <c r="A39" s="35"/>
      <c r="B39" s="36" t="s">
        <v>77</v>
      </c>
      <c r="C39" s="37">
        <f>C40</f>
        <v>21550</v>
      </c>
      <c r="D39" s="37">
        <f t="shared" ref="D39:K39" si="9">D40</f>
        <v>0</v>
      </c>
      <c r="E39" s="37">
        <f t="shared" si="9"/>
        <v>21550</v>
      </c>
      <c r="F39" s="37">
        <f t="shared" si="9"/>
        <v>0</v>
      </c>
      <c r="G39" s="37">
        <f t="shared" si="9"/>
        <v>0</v>
      </c>
      <c r="H39" s="37">
        <f t="shared" si="9"/>
        <v>0</v>
      </c>
      <c r="I39" s="37">
        <f t="shared" si="9"/>
        <v>0</v>
      </c>
      <c r="J39" s="37">
        <f t="shared" si="9"/>
        <v>21550</v>
      </c>
      <c r="K39" s="37">
        <f t="shared" si="9"/>
        <v>21550</v>
      </c>
      <c r="L39" s="37"/>
      <c r="M39" s="35"/>
      <c r="N39" s="35"/>
      <c r="O39" s="35"/>
    </row>
    <row r="40" spans="1:15" s="38" customFormat="1" x14ac:dyDescent="0.2">
      <c r="A40" s="35"/>
      <c r="B40" s="39" t="s">
        <v>71</v>
      </c>
      <c r="C40" s="37">
        <f>C41+C43</f>
        <v>21550</v>
      </c>
      <c r="D40" s="37">
        <f t="shared" ref="D40:E40" si="10">D41+D43</f>
        <v>0</v>
      </c>
      <c r="E40" s="37">
        <f t="shared" si="10"/>
        <v>21550</v>
      </c>
      <c r="F40" s="37"/>
      <c r="G40" s="37"/>
      <c r="H40" s="37"/>
      <c r="I40" s="37"/>
      <c r="J40" s="34">
        <f t="shared" si="1"/>
        <v>21550</v>
      </c>
      <c r="K40" s="37">
        <f>K41+K43</f>
        <v>21550</v>
      </c>
      <c r="L40" s="37">
        <f>L41+L42+L45</f>
        <v>0</v>
      </c>
      <c r="M40" s="35"/>
      <c r="N40" s="35"/>
      <c r="O40" s="35"/>
    </row>
    <row r="41" spans="1:15" s="38" customFormat="1" ht="25.5" customHeight="1" x14ac:dyDescent="0.2">
      <c r="A41" s="32" t="s">
        <v>18</v>
      </c>
      <c r="B41" s="42" t="s">
        <v>95</v>
      </c>
      <c r="C41" s="37">
        <v>16550</v>
      </c>
      <c r="D41" s="37"/>
      <c r="E41" s="37">
        <v>16550</v>
      </c>
      <c r="F41" s="37"/>
      <c r="G41" s="37"/>
      <c r="H41" s="37"/>
      <c r="I41" s="37"/>
      <c r="J41" s="34">
        <f t="shared" si="1"/>
        <v>16550</v>
      </c>
      <c r="K41" s="37">
        <v>16550</v>
      </c>
      <c r="L41" s="35"/>
      <c r="M41" s="35"/>
      <c r="N41" s="35"/>
      <c r="O41" s="35"/>
    </row>
    <row r="42" spans="1:15" s="38" customFormat="1" x14ac:dyDescent="0.2">
      <c r="A42" s="40" t="s">
        <v>19</v>
      </c>
      <c r="B42" s="41" t="s">
        <v>83</v>
      </c>
      <c r="C42" s="37"/>
      <c r="D42" s="37"/>
      <c r="E42" s="37"/>
      <c r="F42" s="37"/>
      <c r="G42" s="37"/>
      <c r="H42" s="37"/>
      <c r="I42" s="37"/>
      <c r="J42" s="34">
        <f t="shared" si="1"/>
        <v>0</v>
      </c>
      <c r="K42" s="37"/>
      <c r="L42" s="37"/>
      <c r="M42" s="35"/>
      <c r="N42" s="35"/>
      <c r="O42" s="35"/>
    </row>
    <row r="43" spans="1:15" s="38" customFormat="1" ht="30.6" x14ac:dyDescent="0.2">
      <c r="A43" s="40" t="s">
        <v>20</v>
      </c>
      <c r="B43" s="41" t="s">
        <v>94</v>
      </c>
      <c r="C43" s="37">
        <v>5000</v>
      </c>
      <c r="D43" s="37"/>
      <c r="E43" s="37">
        <v>5000</v>
      </c>
      <c r="F43" s="37"/>
      <c r="G43" s="37"/>
      <c r="H43" s="37"/>
      <c r="I43" s="37"/>
      <c r="J43" s="34">
        <f t="shared" si="1"/>
        <v>5000</v>
      </c>
      <c r="K43" s="37">
        <v>5000</v>
      </c>
      <c r="L43" s="37"/>
      <c r="M43" s="35"/>
      <c r="N43" s="35"/>
      <c r="O43" s="35"/>
    </row>
    <row r="44" spans="1:15" s="38" customFormat="1" ht="30.6" x14ac:dyDescent="0.2">
      <c r="A44" s="35"/>
      <c r="B44" s="36" t="s">
        <v>92</v>
      </c>
      <c r="C44" s="37">
        <f>C45</f>
        <v>2200</v>
      </c>
      <c r="D44" s="37">
        <f t="shared" ref="D44:K44" si="11">D45</f>
        <v>0</v>
      </c>
      <c r="E44" s="37">
        <f t="shared" si="11"/>
        <v>2200</v>
      </c>
      <c r="F44" s="37">
        <f t="shared" si="11"/>
        <v>0</v>
      </c>
      <c r="G44" s="37">
        <f t="shared" si="11"/>
        <v>0</v>
      </c>
      <c r="H44" s="37">
        <f t="shared" si="11"/>
        <v>0</v>
      </c>
      <c r="I44" s="37">
        <f t="shared" si="11"/>
        <v>0</v>
      </c>
      <c r="J44" s="37">
        <f t="shared" si="11"/>
        <v>2200</v>
      </c>
      <c r="K44" s="37">
        <f t="shared" si="11"/>
        <v>2200</v>
      </c>
      <c r="L44" s="37"/>
      <c r="M44" s="35"/>
      <c r="N44" s="35"/>
      <c r="O44" s="35"/>
    </row>
    <row r="45" spans="1:15" s="38" customFormat="1" x14ac:dyDescent="0.2">
      <c r="A45" s="35"/>
      <c r="B45" s="39" t="s">
        <v>71</v>
      </c>
      <c r="C45" s="37">
        <f>C48</f>
        <v>2200</v>
      </c>
      <c r="D45" s="37">
        <f t="shared" ref="D45:K45" si="12">D48</f>
        <v>0</v>
      </c>
      <c r="E45" s="37">
        <f t="shared" si="12"/>
        <v>2200</v>
      </c>
      <c r="F45" s="37">
        <f t="shared" si="12"/>
        <v>0</v>
      </c>
      <c r="G45" s="37">
        <f t="shared" si="12"/>
        <v>0</v>
      </c>
      <c r="H45" s="37">
        <f t="shared" si="12"/>
        <v>0</v>
      </c>
      <c r="I45" s="37">
        <f t="shared" si="12"/>
        <v>0</v>
      </c>
      <c r="J45" s="37">
        <f t="shared" si="12"/>
        <v>2200</v>
      </c>
      <c r="K45" s="37">
        <f t="shared" si="12"/>
        <v>2200</v>
      </c>
      <c r="L45" s="37">
        <f>L46+L47+L53</f>
        <v>0</v>
      </c>
      <c r="M45" s="35"/>
      <c r="N45" s="35"/>
      <c r="O45" s="35"/>
    </row>
    <row r="46" spans="1:15" s="38" customFormat="1" ht="12.75" customHeight="1" x14ac:dyDescent="0.2">
      <c r="A46" s="32" t="s">
        <v>18</v>
      </c>
      <c r="B46" s="32" t="s">
        <v>75</v>
      </c>
      <c r="C46" s="37"/>
      <c r="D46" s="37"/>
      <c r="E46" s="37"/>
      <c r="F46" s="37"/>
      <c r="G46" s="37"/>
      <c r="H46" s="37"/>
      <c r="I46" s="37"/>
      <c r="J46" s="34">
        <f t="shared" ref="J46:J48" si="13">K46+L46</f>
        <v>0</v>
      </c>
      <c r="K46" s="37"/>
      <c r="L46" s="35"/>
      <c r="M46" s="35"/>
      <c r="N46" s="35"/>
      <c r="O46" s="35"/>
    </row>
    <row r="47" spans="1:15" s="38" customFormat="1" x14ac:dyDescent="0.2">
      <c r="A47" s="40" t="s">
        <v>19</v>
      </c>
      <c r="B47" s="41" t="s">
        <v>83</v>
      </c>
      <c r="C47" s="37"/>
      <c r="D47" s="37"/>
      <c r="E47" s="37"/>
      <c r="F47" s="37"/>
      <c r="G47" s="37"/>
      <c r="H47" s="37"/>
      <c r="I47" s="37"/>
      <c r="J47" s="34">
        <f t="shared" si="13"/>
        <v>0</v>
      </c>
      <c r="K47" s="37"/>
      <c r="L47" s="37"/>
      <c r="M47" s="35"/>
      <c r="N47" s="35"/>
      <c r="O47" s="35"/>
    </row>
    <row r="48" spans="1:15" s="38" customFormat="1" ht="30.6" x14ac:dyDescent="0.2">
      <c r="A48" s="40" t="s">
        <v>20</v>
      </c>
      <c r="B48" s="41" t="s">
        <v>93</v>
      </c>
      <c r="C48" s="37">
        <v>2200</v>
      </c>
      <c r="D48" s="37"/>
      <c r="E48" s="37">
        <v>2200</v>
      </c>
      <c r="F48" s="37"/>
      <c r="G48" s="37"/>
      <c r="H48" s="37"/>
      <c r="I48" s="37"/>
      <c r="J48" s="34">
        <f t="shared" si="13"/>
        <v>2200</v>
      </c>
      <c r="K48" s="37">
        <v>2200</v>
      </c>
      <c r="L48" s="37"/>
      <c r="M48" s="35"/>
      <c r="N48" s="35"/>
      <c r="O48" s="35"/>
    </row>
    <row r="49" spans="1:15" s="38" customFormat="1" x14ac:dyDescent="0.2">
      <c r="A49" s="35"/>
      <c r="B49" s="36" t="s">
        <v>101</v>
      </c>
      <c r="C49" s="37">
        <f>C50</f>
        <v>189000</v>
      </c>
      <c r="D49" s="37">
        <f t="shared" ref="D49:K49" si="14">D50</f>
        <v>0</v>
      </c>
      <c r="E49" s="37">
        <f t="shared" si="14"/>
        <v>189000</v>
      </c>
      <c r="F49" s="37">
        <f t="shared" si="14"/>
        <v>0</v>
      </c>
      <c r="G49" s="37">
        <f t="shared" si="14"/>
        <v>0</v>
      </c>
      <c r="H49" s="37">
        <f t="shared" si="14"/>
        <v>0</v>
      </c>
      <c r="I49" s="37">
        <f t="shared" si="14"/>
        <v>0</v>
      </c>
      <c r="J49" s="37">
        <f t="shared" si="14"/>
        <v>189000</v>
      </c>
      <c r="K49" s="37">
        <f t="shared" si="14"/>
        <v>189000</v>
      </c>
      <c r="L49" s="37"/>
      <c r="M49" s="35"/>
      <c r="N49" s="35"/>
      <c r="O49" s="35"/>
    </row>
    <row r="50" spans="1:15" s="38" customFormat="1" x14ac:dyDescent="0.2">
      <c r="A50" s="35"/>
      <c r="B50" s="39" t="s">
        <v>71</v>
      </c>
      <c r="C50" s="37">
        <f>C51+C52+C53</f>
        <v>189000</v>
      </c>
      <c r="D50" s="37">
        <f t="shared" ref="D50:K50" si="15">D51+D52+D53</f>
        <v>0</v>
      </c>
      <c r="E50" s="37">
        <f t="shared" si="15"/>
        <v>189000</v>
      </c>
      <c r="F50" s="37">
        <f t="shared" si="15"/>
        <v>0</v>
      </c>
      <c r="G50" s="37">
        <f t="shared" si="15"/>
        <v>0</v>
      </c>
      <c r="H50" s="37">
        <f t="shared" si="15"/>
        <v>0</v>
      </c>
      <c r="I50" s="37">
        <f t="shared" si="15"/>
        <v>0</v>
      </c>
      <c r="J50" s="37">
        <f t="shared" si="15"/>
        <v>189000</v>
      </c>
      <c r="K50" s="37">
        <f t="shared" si="15"/>
        <v>189000</v>
      </c>
      <c r="L50" s="37">
        <f>L51+L52+L55</f>
        <v>0</v>
      </c>
      <c r="M50" s="35"/>
      <c r="N50" s="35"/>
      <c r="O50" s="35"/>
    </row>
    <row r="51" spans="1:15" s="38" customFormat="1" ht="22.5" customHeight="1" x14ac:dyDescent="0.2">
      <c r="A51" s="32" t="s">
        <v>18</v>
      </c>
      <c r="B51" s="51" t="s">
        <v>108</v>
      </c>
      <c r="C51" s="37">
        <v>150000</v>
      </c>
      <c r="D51" s="37"/>
      <c r="E51" s="37">
        <v>150000</v>
      </c>
      <c r="F51" s="37"/>
      <c r="G51" s="37"/>
      <c r="H51" s="37"/>
      <c r="I51" s="37"/>
      <c r="J51" s="34">
        <f t="shared" ref="J51" si="16">K51+L51</f>
        <v>150000</v>
      </c>
      <c r="K51" s="37">
        <v>150000</v>
      </c>
      <c r="L51" s="35"/>
      <c r="M51" s="35"/>
      <c r="N51" s="35"/>
      <c r="O51" s="35"/>
    </row>
    <row r="52" spans="1:15" s="38" customFormat="1" ht="10.5" customHeight="1" x14ac:dyDescent="0.2">
      <c r="A52" s="40" t="s">
        <v>19</v>
      </c>
      <c r="B52" s="41" t="s">
        <v>91</v>
      </c>
      <c r="C52" s="37">
        <v>30000</v>
      </c>
      <c r="D52" s="37"/>
      <c r="E52" s="37">
        <f>F52+G52+H52+I52+J52</f>
        <v>30000</v>
      </c>
      <c r="F52" s="37"/>
      <c r="G52" s="37"/>
      <c r="H52" s="37"/>
      <c r="I52" s="37"/>
      <c r="J52" s="34">
        <f t="shared" si="1"/>
        <v>30000</v>
      </c>
      <c r="K52" s="37">
        <v>30000</v>
      </c>
      <c r="L52" s="37"/>
      <c r="M52" s="35"/>
      <c r="N52" s="35"/>
      <c r="O52" s="35"/>
    </row>
    <row r="53" spans="1:15" s="38" customFormat="1" ht="40.799999999999997" x14ac:dyDescent="0.2">
      <c r="A53" s="40" t="s">
        <v>20</v>
      </c>
      <c r="B53" s="41" t="s">
        <v>90</v>
      </c>
      <c r="C53" s="37">
        <v>9000</v>
      </c>
      <c r="D53" s="37"/>
      <c r="E53" s="37">
        <v>9000</v>
      </c>
      <c r="F53" s="37"/>
      <c r="G53" s="37"/>
      <c r="H53" s="37"/>
      <c r="I53" s="37"/>
      <c r="J53" s="34">
        <f t="shared" si="1"/>
        <v>9000</v>
      </c>
      <c r="K53" s="37">
        <v>9000</v>
      </c>
      <c r="L53" s="37"/>
      <c r="M53" s="35"/>
      <c r="N53" s="35"/>
      <c r="O53" s="35"/>
    </row>
    <row r="54" spans="1:15" s="38" customFormat="1" hidden="1" x14ac:dyDescent="0.2">
      <c r="A54" s="40"/>
      <c r="B54" s="41"/>
      <c r="C54" s="37"/>
      <c r="D54" s="37"/>
      <c r="E54" s="37"/>
      <c r="F54" s="37"/>
      <c r="G54" s="37"/>
      <c r="H54" s="37"/>
      <c r="I54" s="37"/>
      <c r="J54" s="34">
        <f t="shared" si="1"/>
        <v>0</v>
      </c>
      <c r="K54" s="37"/>
      <c r="L54" s="37"/>
      <c r="M54" s="35"/>
      <c r="N54" s="35"/>
      <c r="O54" s="35"/>
    </row>
    <row r="55" spans="1:15" s="38" customFormat="1" hidden="1" x14ac:dyDescent="0.2">
      <c r="A55" s="40"/>
      <c r="B55" s="36"/>
      <c r="C55" s="37"/>
      <c r="D55" s="37"/>
      <c r="E55" s="37"/>
      <c r="F55" s="37"/>
      <c r="G55" s="37"/>
      <c r="H55" s="37"/>
      <c r="I55" s="37"/>
      <c r="J55" s="34">
        <f t="shared" si="1"/>
        <v>0</v>
      </c>
      <c r="K55" s="37"/>
      <c r="L55" s="37"/>
      <c r="M55" s="35"/>
      <c r="N55" s="35"/>
      <c r="O55" s="35"/>
    </row>
    <row r="56" spans="1:15" s="38" customFormat="1" x14ac:dyDescent="0.2">
      <c r="A56" s="35"/>
      <c r="B56" s="39" t="s">
        <v>85</v>
      </c>
      <c r="C56" s="37">
        <f>C58</f>
        <v>90000</v>
      </c>
      <c r="D56" s="37"/>
      <c r="E56" s="37">
        <f>E58</f>
        <v>90000</v>
      </c>
      <c r="F56" s="37"/>
      <c r="G56" s="37"/>
      <c r="H56" s="37"/>
      <c r="I56" s="37"/>
      <c r="J56" s="34">
        <f t="shared" si="1"/>
        <v>90000</v>
      </c>
      <c r="K56" s="37">
        <f>K58</f>
        <v>90000</v>
      </c>
      <c r="L56" s="37"/>
      <c r="M56" s="35"/>
      <c r="N56" s="35"/>
      <c r="O56" s="35"/>
    </row>
    <row r="57" spans="1:15" s="38" customFormat="1" hidden="1" x14ac:dyDescent="0.2">
      <c r="A57" s="35"/>
      <c r="B57" s="39"/>
      <c r="C57" s="37"/>
      <c r="D57" s="37"/>
      <c r="E57" s="37"/>
      <c r="F57" s="37"/>
      <c r="G57" s="37"/>
      <c r="H57" s="37"/>
      <c r="I57" s="37"/>
      <c r="J57" s="34"/>
      <c r="K57" s="37"/>
      <c r="L57" s="37"/>
      <c r="M57" s="35"/>
      <c r="N57" s="35"/>
      <c r="O57" s="35"/>
    </row>
    <row r="58" spans="1:15" s="38" customFormat="1" x14ac:dyDescent="0.2">
      <c r="A58" s="35"/>
      <c r="B58" s="39" t="s">
        <v>71</v>
      </c>
      <c r="C58" s="37">
        <f>C60+C61</f>
        <v>90000</v>
      </c>
      <c r="D58" s="37">
        <f t="shared" ref="D58:K58" si="17">D60+D61</f>
        <v>0</v>
      </c>
      <c r="E58" s="37">
        <f t="shared" si="17"/>
        <v>90000</v>
      </c>
      <c r="F58" s="37">
        <f t="shared" si="17"/>
        <v>0</v>
      </c>
      <c r="G58" s="37">
        <f t="shared" si="17"/>
        <v>0</v>
      </c>
      <c r="H58" s="37">
        <f t="shared" si="17"/>
        <v>0</v>
      </c>
      <c r="I58" s="37">
        <f t="shared" si="17"/>
        <v>0</v>
      </c>
      <c r="J58" s="37">
        <f t="shared" si="17"/>
        <v>90000</v>
      </c>
      <c r="K58" s="37">
        <f t="shared" si="17"/>
        <v>90000</v>
      </c>
      <c r="L58" s="37"/>
      <c r="M58" s="35"/>
      <c r="N58" s="35"/>
      <c r="O58" s="35"/>
    </row>
    <row r="59" spans="1:15" s="38" customFormat="1" ht="12.75" customHeight="1" x14ac:dyDescent="0.2">
      <c r="A59" s="32" t="s">
        <v>18</v>
      </c>
      <c r="B59" s="32" t="s">
        <v>75</v>
      </c>
      <c r="C59" s="37"/>
      <c r="D59" s="37"/>
      <c r="E59" s="37"/>
      <c r="F59" s="37"/>
      <c r="G59" s="37"/>
      <c r="H59" s="37"/>
      <c r="I59" s="37"/>
      <c r="J59" s="34">
        <f t="shared" ref="J59" si="18">K59+L59</f>
        <v>0</v>
      </c>
      <c r="K59" s="37"/>
      <c r="L59" s="35"/>
      <c r="M59" s="35"/>
      <c r="N59" s="35"/>
      <c r="O59" s="35"/>
    </row>
    <row r="60" spans="1:15" s="38" customFormat="1" ht="20.399999999999999" x14ac:dyDescent="0.2">
      <c r="A60" s="35" t="s">
        <v>19</v>
      </c>
      <c r="B60" s="48" t="s">
        <v>89</v>
      </c>
      <c r="C60" s="37">
        <v>60000</v>
      </c>
      <c r="D60" s="37"/>
      <c r="E60" s="37">
        <v>60000</v>
      </c>
      <c r="F60" s="37"/>
      <c r="G60" s="37"/>
      <c r="H60" s="37"/>
      <c r="I60" s="37"/>
      <c r="J60" s="34">
        <f t="shared" si="1"/>
        <v>60000</v>
      </c>
      <c r="K60" s="37">
        <v>60000</v>
      </c>
      <c r="L60" s="37"/>
      <c r="M60" s="35"/>
      <c r="N60" s="35"/>
      <c r="O60" s="35"/>
    </row>
    <row r="61" spans="1:15" s="38" customFormat="1" ht="24.75" customHeight="1" x14ac:dyDescent="0.2">
      <c r="A61" s="35" t="s">
        <v>19</v>
      </c>
      <c r="B61" s="48" t="s">
        <v>88</v>
      </c>
      <c r="C61" s="37">
        <v>30000</v>
      </c>
      <c r="D61" s="37"/>
      <c r="E61" s="37">
        <v>30000</v>
      </c>
      <c r="F61" s="37"/>
      <c r="G61" s="37"/>
      <c r="H61" s="37"/>
      <c r="I61" s="37"/>
      <c r="J61" s="34">
        <f t="shared" si="1"/>
        <v>30000</v>
      </c>
      <c r="K61" s="37">
        <v>30000</v>
      </c>
      <c r="L61" s="37"/>
      <c r="M61" s="35"/>
      <c r="N61" s="35"/>
      <c r="O61" s="35"/>
    </row>
    <row r="62" spans="1:15" s="38" customFormat="1" ht="24.75" hidden="1" customHeight="1" x14ac:dyDescent="0.2">
      <c r="A62" s="35" t="s">
        <v>19</v>
      </c>
      <c r="B62" s="48"/>
      <c r="C62" s="37"/>
      <c r="D62" s="37"/>
      <c r="E62" s="37"/>
      <c r="F62" s="37"/>
      <c r="G62" s="37"/>
      <c r="H62" s="37"/>
      <c r="I62" s="37"/>
      <c r="J62" s="34"/>
      <c r="K62" s="37"/>
      <c r="L62" s="37"/>
      <c r="M62" s="35"/>
      <c r="N62" s="35"/>
      <c r="O62" s="35"/>
    </row>
    <row r="63" spans="1:15" s="38" customFormat="1" ht="12.75" customHeight="1" x14ac:dyDescent="0.2">
      <c r="A63" s="35" t="s">
        <v>20</v>
      </c>
      <c r="B63" s="41" t="s">
        <v>86</v>
      </c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5"/>
      <c r="N63" s="35"/>
      <c r="O63" s="35"/>
    </row>
    <row r="64" spans="1:15" s="38" customFormat="1" ht="0.75" customHeight="1" x14ac:dyDescent="0.2">
      <c r="A64" s="35"/>
      <c r="B64" s="32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5"/>
      <c r="N64" s="35"/>
      <c r="O64" s="35"/>
    </row>
    <row r="65" spans="1:15" s="38" customFormat="1" ht="15" hidden="1" customHeight="1" x14ac:dyDescent="0.2">
      <c r="A65" s="35"/>
      <c r="B65" s="41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5"/>
      <c r="N65" s="35"/>
      <c r="O65" s="35"/>
    </row>
    <row r="66" spans="1:15" hidden="1" x14ac:dyDescent="0.2">
      <c r="A66" s="35"/>
      <c r="B66" s="41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5"/>
      <c r="N66" s="35"/>
      <c r="O66" s="35"/>
    </row>
    <row r="67" spans="1:15" ht="22.5" customHeight="1" x14ac:dyDescent="0.2">
      <c r="A67" s="40"/>
      <c r="B67" s="49" t="s">
        <v>103</v>
      </c>
      <c r="C67" s="37">
        <f>C68</f>
        <v>30000</v>
      </c>
      <c r="D67" s="37"/>
      <c r="E67" s="37">
        <f>E68</f>
        <v>30000</v>
      </c>
      <c r="F67" s="37"/>
      <c r="G67" s="37"/>
      <c r="H67" s="37"/>
      <c r="I67" s="37"/>
      <c r="J67" s="37">
        <f>J68</f>
        <v>30000</v>
      </c>
      <c r="K67" s="37">
        <f>K68</f>
        <v>30000</v>
      </c>
      <c r="L67" s="37"/>
      <c r="M67" s="37">
        <f>M68</f>
        <v>35000</v>
      </c>
      <c r="N67" s="37">
        <f>N68</f>
        <v>40000</v>
      </c>
      <c r="O67" s="37">
        <f>O68</f>
        <v>45000</v>
      </c>
    </row>
    <row r="68" spans="1:15" ht="48.75" customHeight="1" x14ac:dyDescent="0.2">
      <c r="A68" s="40"/>
      <c r="B68" s="47" t="s">
        <v>107</v>
      </c>
      <c r="C68" s="37">
        <v>30000</v>
      </c>
      <c r="D68" s="37"/>
      <c r="E68" s="37">
        <f>F68+G68+H68+I68+J68</f>
        <v>30000</v>
      </c>
      <c r="F68" s="37"/>
      <c r="G68" s="37"/>
      <c r="H68" s="37"/>
      <c r="I68" s="37"/>
      <c r="J68" s="37">
        <f>K68+L68</f>
        <v>30000</v>
      </c>
      <c r="K68" s="37">
        <v>30000</v>
      </c>
      <c r="L68" s="37"/>
      <c r="M68" s="37">
        <v>35000</v>
      </c>
      <c r="N68" s="37">
        <v>40000</v>
      </c>
      <c r="O68" s="37">
        <v>45000</v>
      </c>
    </row>
    <row r="69" spans="1:15" s="38" customFormat="1" ht="34.5" customHeight="1" x14ac:dyDescent="0.2">
      <c r="A69" s="40"/>
      <c r="B69" s="49" t="s">
        <v>109</v>
      </c>
      <c r="C69" s="37">
        <v>197284</v>
      </c>
      <c r="D69" s="37"/>
      <c r="E69" s="37">
        <f>F69+G69+H69+I69+J69</f>
        <v>197284</v>
      </c>
      <c r="F69" s="37"/>
      <c r="G69" s="37"/>
      <c r="H69" s="37"/>
      <c r="I69" s="37"/>
      <c r="J69" s="37">
        <f>K69+L69</f>
        <v>197284</v>
      </c>
      <c r="K69" s="37">
        <v>197284</v>
      </c>
      <c r="L69" s="37"/>
      <c r="M69" s="35"/>
      <c r="N69" s="35"/>
      <c r="O69" s="35"/>
    </row>
    <row r="70" spans="1:15" s="38" customFormat="1" ht="40.799999999999997" x14ac:dyDescent="0.2">
      <c r="A70" s="40" t="s">
        <v>110</v>
      </c>
      <c r="B70" s="41" t="s">
        <v>111</v>
      </c>
      <c r="C70" s="37">
        <v>197284</v>
      </c>
      <c r="D70" s="37"/>
      <c r="E70" s="37">
        <f>F70+G70+H70+I70+J70</f>
        <v>828445</v>
      </c>
      <c r="F70" s="37"/>
      <c r="G70" s="37"/>
      <c r="H70" s="37"/>
      <c r="I70" s="37"/>
      <c r="J70" s="37">
        <f>K70+L70</f>
        <v>828445</v>
      </c>
      <c r="K70" s="37">
        <v>828445</v>
      </c>
      <c r="L70" s="37"/>
      <c r="M70" s="35"/>
      <c r="N70" s="35"/>
      <c r="O70" s="35"/>
    </row>
    <row r="71" spans="1:15" hidden="1" x14ac:dyDescent="0.2">
      <c r="A71" s="40"/>
      <c r="B71" s="41"/>
      <c r="C71" s="37"/>
      <c r="D71" s="37"/>
      <c r="E71" s="37">
        <f>F71+G71+H71+I71+J71</f>
        <v>0</v>
      </c>
      <c r="F71" s="37"/>
      <c r="G71" s="37"/>
      <c r="H71" s="37"/>
      <c r="I71" s="37"/>
      <c r="J71" s="37">
        <f>K71+L71</f>
        <v>0</v>
      </c>
      <c r="K71" s="37"/>
      <c r="L71" s="37"/>
      <c r="M71" s="35"/>
      <c r="N71" s="35"/>
      <c r="O71" s="35"/>
    </row>
    <row r="72" spans="1:15" hidden="1" x14ac:dyDescent="0.2">
      <c r="A72" s="32"/>
      <c r="B72" s="32"/>
      <c r="C72" s="34"/>
      <c r="D72" s="34"/>
      <c r="E72" s="37"/>
      <c r="F72" s="34"/>
      <c r="G72" s="34"/>
      <c r="H72" s="34"/>
      <c r="I72" s="34"/>
      <c r="J72" s="37"/>
      <c r="K72" s="34"/>
      <c r="L72" s="34"/>
      <c r="M72" s="32"/>
      <c r="N72" s="32"/>
      <c r="O72" s="32"/>
    </row>
    <row r="73" spans="1:15" ht="101.25" hidden="1" customHeight="1" x14ac:dyDescent="0.2">
      <c r="A73" s="32"/>
      <c r="B73" s="42"/>
      <c r="C73" s="34"/>
      <c r="D73" s="34"/>
      <c r="E73" s="37"/>
      <c r="F73" s="34"/>
      <c r="G73" s="34"/>
      <c r="H73" s="34"/>
      <c r="I73" s="34"/>
      <c r="J73" s="37"/>
      <c r="K73" s="34"/>
      <c r="L73" s="34"/>
      <c r="M73" s="32"/>
      <c r="N73" s="32"/>
      <c r="O73" s="32"/>
    </row>
    <row r="74" spans="1:15" s="38" customFormat="1" hidden="1" x14ac:dyDescent="0.2">
      <c r="A74" s="40"/>
      <c r="B74" s="41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5"/>
      <c r="N74" s="35"/>
      <c r="O74" s="35"/>
    </row>
    <row r="75" spans="1:15" s="38" customFormat="1" hidden="1" x14ac:dyDescent="0.2">
      <c r="A75" s="40"/>
      <c r="B75" s="41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5"/>
      <c r="N75" s="35"/>
      <c r="O75" s="35"/>
    </row>
    <row r="76" spans="1:15" s="38" customFormat="1" hidden="1" x14ac:dyDescent="0.2">
      <c r="A76" s="40"/>
      <c r="B76" s="41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5"/>
      <c r="N76" s="35"/>
      <c r="O76" s="35"/>
    </row>
    <row r="77" spans="1:15" s="38" customFormat="1" hidden="1" x14ac:dyDescent="0.2">
      <c r="A77" s="40"/>
      <c r="B77" s="41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5"/>
      <c r="N77" s="35"/>
      <c r="O77" s="35"/>
    </row>
    <row r="78" spans="1:15" s="38" customFormat="1" hidden="1" x14ac:dyDescent="0.2">
      <c r="A78" s="35"/>
      <c r="B78" s="36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5"/>
      <c r="N78" s="35"/>
      <c r="O78" s="35"/>
    </row>
    <row r="79" spans="1:15" s="38" customFormat="1" hidden="1" x14ac:dyDescent="0.2">
      <c r="A79" s="35"/>
      <c r="B79" s="39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5"/>
      <c r="N79" s="35"/>
      <c r="O79" s="35"/>
    </row>
    <row r="80" spans="1:15" s="38" customFormat="1" hidden="1" x14ac:dyDescent="0.2">
      <c r="A80" s="40"/>
      <c r="B80" s="41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5"/>
      <c r="N80" s="35"/>
      <c r="O80" s="35"/>
    </row>
    <row r="81" spans="1:15" s="38" customFormat="1" hidden="1" x14ac:dyDescent="0.2">
      <c r="A81" s="40"/>
      <c r="B81" s="41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5"/>
      <c r="N81" s="35"/>
      <c r="O81" s="35"/>
    </row>
    <row r="82" spans="1:15" s="38" customFormat="1" hidden="1" x14ac:dyDescent="0.2">
      <c r="A82" s="40"/>
      <c r="B82" s="41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5"/>
      <c r="N82" s="35"/>
      <c r="O82" s="35"/>
    </row>
    <row r="83" spans="1:15" hidden="1" x14ac:dyDescent="0.2">
      <c r="A83" s="32"/>
      <c r="B83" s="43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2"/>
      <c r="N83" s="32"/>
      <c r="O83" s="32"/>
    </row>
    <row r="84" spans="1:15" hidden="1" x14ac:dyDescent="0.2">
      <c r="A84" s="32"/>
      <c r="B84" s="33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2"/>
      <c r="N84" s="32"/>
      <c r="O84" s="32"/>
    </row>
    <row r="85" spans="1:15" hidden="1" x14ac:dyDescent="0.2">
      <c r="A85" s="32"/>
      <c r="B85" s="32"/>
      <c r="C85" s="34"/>
      <c r="D85" s="34"/>
      <c r="E85" s="37"/>
      <c r="F85" s="34"/>
      <c r="G85" s="34"/>
      <c r="H85" s="34"/>
      <c r="I85" s="34"/>
      <c r="J85" s="37"/>
      <c r="K85" s="34"/>
      <c r="L85" s="34"/>
      <c r="M85" s="32"/>
      <c r="N85" s="32"/>
      <c r="O85" s="32"/>
    </row>
    <row r="86" spans="1:15" hidden="1" x14ac:dyDescent="0.2">
      <c r="A86" s="32"/>
      <c r="B86" s="32"/>
      <c r="C86" s="34"/>
      <c r="D86" s="34"/>
      <c r="E86" s="37"/>
      <c r="F86" s="34"/>
      <c r="G86" s="34"/>
      <c r="H86" s="34"/>
      <c r="I86" s="34"/>
      <c r="J86" s="37"/>
      <c r="K86" s="34"/>
      <c r="L86" s="34"/>
      <c r="M86" s="32"/>
      <c r="N86" s="32"/>
      <c r="O86" s="32"/>
    </row>
    <row r="87" spans="1:15" s="38" customFormat="1" hidden="1" x14ac:dyDescent="0.2">
      <c r="A87" s="40"/>
      <c r="B87" s="41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5"/>
      <c r="N87" s="35"/>
      <c r="O87" s="35"/>
    </row>
    <row r="88" spans="1:15" s="38" customFormat="1" hidden="1" x14ac:dyDescent="0.2">
      <c r="A88" s="40"/>
      <c r="B88" s="41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5"/>
      <c r="N88" s="35"/>
      <c r="O88" s="35"/>
    </row>
    <row r="89" spans="1:15" s="38" customFormat="1" hidden="1" x14ac:dyDescent="0.2">
      <c r="A89" s="40"/>
      <c r="B89" s="41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5"/>
      <c r="N89" s="35"/>
      <c r="O89" s="35"/>
    </row>
    <row r="90" spans="1:15" s="38" customFormat="1" hidden="1" x14ac:dyDescent="0.2">
      <c r="A90" s="40"/>
      <c r="B90" s="41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5"/>
      <c r="N90" s="35"/>
      <c r="O90" s="35"/>
    </row>
    <row r="91" spans="1:15" s="38" customFormat="1" hidden="1" x14ac:dyDescent="0.2">
      <c r="A91" s="40"/>
      <c r="B91" s="41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5"/>
      <c r="N91" s="35"/>
      <c r="O91" s="35"/>
    </row>
    <row r="92" spans="1:15" s="38" customFormat="1" hidden="1" x14ac:dyDescent="0.2">
      <c r="A92" s="40"/>
      <c r="B92" s="41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5"/>
      <c r="N92" s="35"/>
      <c r="O92" s="35"/>
    </row>
    <row r="93" spans="1:15" s="38" customFormat="1" hidden="1" x14ac:dyDescent="0.2">
      <c r="A93" s="40"/>
      <c r="B93" s="41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5"/>
      <c r="N93" s="35"/>
      <c r="O93" s="35"/>
    </row>
    <row r="94" spans="1:15" s="38" customFormat="1" hidden="1" x14ac:dyDescent="0.2">
      <c r="A94" s="40"/>
      <c r="B94" s="42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5"/>
      <c r="N94" s="35"/>
      <c r="O94" s="35"/>
    </row>
    <row r="95" spans="1:15" hidden="1" x14ac:dyDescent="0.2">
      <c r="A95" s="32"/>
      <c r="B95" s="43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2"/>
      <c r="N95" s="32"/>
      <c r="O95" s="32"/>
    </row>
    <row r="96" spans="1:15" hidden="1" x14ac:dyDescent="0.2">
      <c r="A96" s="32"/>
      <c r="B96" s="33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2"/>
      <c r="N96" s="32"/>
      <c r="O96" s="32"/>
    </row>
    <row r="97" spans="1:15" hidden="1" x14ac:dyDescent="0.2">
      <c r="A97" s="32"/>
      <c r="B97" s="32"/>
      <c r="C97" s="34"/>
      <c r="D97" s="34"/>
      <c r="E97" s="37"/>
      <c r="F97" s="34"/>
      <c r="G97" s="34"/>
      <c r="H97" s="34"/>
      <c r="I97" s="34"/>
      <c r="J97" s="37"/>
      <c r="K97" s="34"/>
      <c r="L97" s="34"/>
      <c r="M97" s="32"/>
      <c r="N97" s="32"/>
      <c r="O97" s="32"/>
    </row>
    <row r="98" spans="1:15" hidden="1" x14ac:dyDescent="0.2">
      <c r="A98" s="32"/>
      <c r="B98" s="32"/>
      <c r="C98" s="34"/>
      <c r="D98" s="34"/>
      <c r="E98" s="37"/>
      <c r="F98" s="34"/>
      <c r="G98" s="34"/>
      <c r="H98" s="34"/>
      <c r="I98" s="34"/>
      <c r="J98" s="37"/>
      <c r="K98" s="34"/>
      <c r="L98" s="34"/>
      <c r="M98" s="32"/>
      <c r="N98" s="32"/>
      <c r="O98" s="32"/>
    </row>
    <row r="99" spans="1:15" s="38" customFormat="1" hidden="1" x14ac:dyDescent="0.2">
      <c r="A99" s="40"/>
      <c r="B99" s="41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5"/>
      <c r="N99" s="35"/>
      <c r="O99" s="35"/>
    </row>
    <row r="100" spans="1:15" s="38" customFormat="1" hidden="1" x14ac:dyDescent="0.2">
      <c r="A100" s="40"/>
      <c r="B100" s="41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5"/>
      <c r="N100" s="35"/>
      <c r="O100" s="35"/>
    </row>
    <row r="101" spans="1:15" s="38" customFormat="1" hidden="1" x14ac:dyDescent="0.2">
      <c r="A101" s="40"/>
      <c r="B101" s="41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5"/>
      <c r="N101" s="35"/>
      <c r="O101" s="35"/>
    </row>
    <row r="102" spans="1:15" s="38" customFormat="1" hidden="1" x14ac:dyDescent="0.2">
      <c r="A102" s="40"/>
      <c r="B102" s="41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5"/>
      <c r="N102" s="35"/>
      <c r="O102" s="35"/>
    </row>
    <row r="103" spans="1:15" s="38" customFormat="1" hidden="1" x14ac:dyDescent="0.2">
      <c r="A103" s="40"/>
      <c r="B103" s="41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5"/>
      <c r="N103" s="35"/>
      <c r="O103" s="35"/>
    </row>
    <row r="104" spans="1:15" s="38" customFormat="1" hidden="1" x14ac:dyDescent="0.2">
      <c r="A104" s="40"/>
      <c r="B104" s="41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5"/>
      <c r="N104" s="35"/>
      <c r="O104" s="35"/>
    </row>
    <row r="105" spans="1:15" s="38" customFormat="1" hidden="1" x14ac:dyDescent="0.2">
      <c r="A105" s="40"/>
      <c r="B105" s="41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5"/>
      <c r="N105" s="35"/>
      <c r="O105" s="35"/>
    </row>
    <row r="106" spans="1:15" s="38" customFormat="1" hidden="1" x14ac:dyDescent="0.2">
      <c r="A106" s="40"/>
      <c r="B106" s="42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5"/>
      <c r="N106" s="35"/>
      <c r="O106" s="44"/>
    </row>
    <row r="107" spans="1:15" s="38" customFormat="1" hidden="1" x14ac:dyDescent="0.2">
      <c r="A107" s="40"/>
      <c r="B107" s="42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5"/>
      <c r="N107" s="35"/>
      <c r="O107" s="44"/>
    </row>
    <row r="108" spans="1:15" s="38" customFormat="1" hidden="1" x14ac:dyDescent="0.2">
      <c r="A108" s="40"/>
      <c r="B108" s="42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5"/>
      <c r="N108" s="35"/>
      <c r="O108" s="44"/>
    </row>
    <row r="109" spans="1:15" ht="2.25" customHeight="1" x14ac:dyDescent="0.2"/>
    <row r="110" spans="1:15" ht="23.25" customHeight="1" x14ac:dyDescent="0.2"/>
    <row r="111" spans="1:15" ht="9.75" customHeight="1" x14ac:dyDescent="0.2"/>
    <row r="112" spans="1:15" x14ac:dyDescent="0.2">
      <c r="G112" s="28" t="s">
        <v>47</v>
      </c>
    </row>
    <row r="113" spans="7:7" x14ac:dyDescent="0.2">
      <c r="G113" s="28" t="s">
        <v>48</v>
      </c>
    </row>
  </sheetData>
  <mergeCells count="17">
    <mergeCell ref="H14:H15"/>
    <mergeCell ref="I14:I15"/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13"/>
  <sheetViews>
    <sheetView workbookViewId="0">
      <selection sqref="A1:XFD1048576"/>
    </sheetView>
  </sheetViews>
  <sheetFormatPr defaultColWidth="9.109375" defaultRowHeight="10.199999999999999" x14ac:dyDescent="0.2"/>
  <cols>
    <col min="1" max="1" width="3.44140625" style="3" customWidth="1"/>
    <col min="2" max="2" width="29.5546875" style="3" customWidth="1"/>
    <col min="3" max="3" width="7.88671875" style="3" customWidth="1"/>
    <col min="4" max="4" width="8.441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8.44140625" style="3" customWidth="1"/>
    <col min="10" max="10" width="8.109375" style="3" customWidth="1"/>
    <col min="11" max="11" width="7.5546875" style="3" customWidth="1"/>
    <col min="12" max="12" width="9.88671875" style="3" customWidth="1"/>
    <col min="13" max="13" width="7.44140625" style="3" customWidth="1"/>
    <col min="14" max="14" width="6.88671875" style="3" customWidth="1"/>
    <col min="15" max="15" width="7.88671875" style="3" customWidth="1"/>
    <col min="16" max="16384" width="9.109375" style="3"/>
  </cols>
  <sheetData>
    <row r="1" spans="1:15" ht="17.25" customHeight="1" x14ac:dyDescent="0.2">
      <c r="A1" s="27" t="s">
        <v>24</v>
      </c>
      <c r="K1" s="27"/>
      <c r="L1" s="27" t="s">
        <v>25</v>
      </c>
      <c r="M1" s="27"/>
      <c r="N1" s="27"/>
    </row>
    <row r="2" spans="1:15" ht="14.25" customHeight="1" x14ac:dyDescent="0.2">
      <c r="A2" s="27" t="s">
        <v>65</v>
      </c>
      <c r="K2" s="27" t="s">
        <v>26</v>
      </c>
      <c r="L2" s="27"/>
      <c r="M2" s="27"/>
      <c r="N2" s="27"/>
    </row>
    <row r="3" spans="1:15" ht="12" customHeight="1" x14ac:dyDescent="0.2">
      <c r="K3" s="27" t="s">
        <v>38</v>
      </c>
      <c r="L3" s="27"/>
      <c r="M3" s="27"/>
      <c r="N3" s="27"/>
    </row>
    <row r="4" spans="1:15" ht="10.5" customHeight="1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 t="s">
        <v>28</v>
      </c>
      <c r="L5" s="45"/>
    </row>
    <row r="6" spans="1:15" ht="0.75" hidden="1" customHeight="1" x14ac:dyDescent="0.2">
      <c r="K6" s="28"/>
    </row>
    <row r="7" spans="1:15" ht="4.5" hidden="1" customHeight="1" x14ac:dyDescent="0.2">
      <c r="K7" s="28"/>
    </row>
    <row r="8" spans="1:15" s="30" customFormat="1" ht="2.25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14.25" customHeight="1" x14ac:dyDescent="0.2">
      <c r="C9" s="88" t="s">
        <v>87</v>
      </c>
      <c r="D9" s="88"/>
      <c r="E9" s="88"/>
      <c r="F9" s="88"/>
      <c r="G9" s="88"/>
      <c r="H9" s="88"/>
      <c r="I9" s="88"/>
      <c r="J9" s="88"/>
      <c r="K9" s="88"/>
      <c r="L9" s="28" t="s">
        <v>113</v>
      </c>
    </row>
    <row r="10" spans="1:15" ht="1.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t="12" customHeight="1" x14ac:dyDescent="0.2">
      <c r="L11" s="28" t="s">
        <v>114</v>
      </c>
    </row>
    <row r="12" spans="1:15" x14ac:dyDescent="0.2">
      <c r="O12" s="31" t="s">
        <v>30</v>
      </c>
    </row>
    <row r="13" spans="1:15" ht="11.25" customHeight="1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104</v>
      </c>
      <c r="N13" s="90" t="s">
        <v>105</v>
      </c>
      <c r="O13" s="85" t="s">
        <v>106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51" customHeight="1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x14ac:dyDescent="0.2">
      <c r="A17" s="32"/>
      <c r="B17" s="33" t="s">
        <v>70</v>
      </c>
      <c r="C17" s="34">
        <f>C18+C19+C20+C67</f>
        <v>1239345</v>
      </c>
      <c r="D17" s="34">
        <f t="shared" ref="D17:I17" si="0">D18+D19+D20</f>
        <v>0</v>
      </c>
      <c r="E17" s="34">
        <f>E18+E19+E20+E67</f>
        <v>1239345</v>
      </c>
      <c r="F17" s="34">
        <f t="shared" si="0"/>
        <v>0</v>
      </c>
      <c r="G17" s="34">
        <f t="shared" si="0"/>
        <v>0</v>
      </c>
      <c r="H17" s="34">
        <f t="shared" si="0"/>
        <v>0</v>
      </c>
      <c r="I17" s="34">
        <f t="shared" si="0"/>
        <v>0</v>
      </c>
      <c r="J17" s="34">
        <f>J18+J19+J20+J67</f>
        <v>1239345</v>
      </c>
      <c r="K17" s="34">
        <f>K18+K19+K20+K67</f>
        <v>1239345</v>
      </c>
      <c r="L17" s="34">
        <f>L18+L19+L20</f>
        <v>0</v>
      </c>
      <c r="M17" s="34">
        <v>35000</v>
      </c>
      <c r="N17" s="34">
        <v>40000</v>
      </c>
      <c r="O17" s="34">
        <v>45000</v>
      </c>
    </row>
    <row r="18" spans="1:15" x14ac:dyDescent="0.2">
      <c r="A18" s="32" t="s">
        <v>18</v>
      </c>
      <c r="B18" s="32" t="s">
        <v>21</v>
      </c>
      <c r="C18" s="34">
        <f>E18</f>
        <v>230850</v>
      </c>
      <c r="D18" s="34"/>
      <c r="E18" s="34">
        <f>SUM(F18:J18)</f>
        <v>230850</v>
      </c>
      <c r="F18" s="34"/>
      <c r="G18" s="34"/>
      <c r="H18" s="34"/>
      <c r="I18" s="34"/>
      <c r="J18" s="34">
        <f t="shared" ref="J18:J61" si="1">K18+L18</f>
        <v>230850</v>
      </c>
      <c r="K18" s="34">
        <f>K41+K51</f>
        <v>230850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v>120000</v>
      </c>
      <c r="D19" s="34"/>
      <c r="E19" s="34">
        <v>120000</v>
      </c>
      <c r="F19" s="34"/>
      <c r="G19" s="34"/>
      <c r="H19" s="34"/>
      <c r="I19" s="34"/>
      <c r="J19" s="34">
        <f t="shared" si="1"/>
        <v>120000</v>
      </c>
      <c r="K19" s="34">
        <f>K52+K60+K61</f>
        <v>120000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858495</v>
      </c>
      <c r="D20" s="34"/>
      <c r="E20" s="34">
        <f>SUM(F20:J20)</f>
        <v>858495</v>
      </c>
      <c r="F20" s="34">
        <f>F45+F60+F77+F94+F82+F44</f>
        <v>0</v>
      </c>
      <c r="G20" s="34">
        <f>G45+G60+G77+G94+G82+G44</f>
        <v>0</v>
      </c>
      <c r="H20" s="34">
        <f>H45+H60+H77+H94+H82+H44</f>
        <v>0</v>
      </c>
      <c r="I20" s="34"/>
      <c r="J20" s="34">
        <f t="shared" si="1"/>
        <v>858495</v>
      </c>
      <c r="K20" s="34">
        <f>K25+K30+K37+K43+K48+K53+K70</f>
        <v>858495</v>
      </c>
      <c r="L20" s="34">
        <f>L45+L60+L77+L94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34">
        <f>C22</f>
        <v>5000</v>
      </c>
      <c r="D21" s="34">
        <f t="shared" ref="D21:K21" si="2">D22</f>
        <v>0</v>
      </c>
      <c r="E21" s="34">
        <f t="shared" si="2"/>
        <v>5000</v>
      </c>
      <c r="F21" s="34">
        <f t="shared" si="2"/>
        <v>0</v>
      </c>
      <c r="G21" s="34">
        <f t="shared" si="2"/>
        <v>0</v>
      </c>
      <c r="H21" s="34">
        <f t="shared" si="2"/>
        <v>0</v>
      </c>
      <c r="I21" s="34">
        <f t="shared" si="2"/>
        <v>0</v>
      </c>
      <c r="J21" s="34">
        <f t="shared" si="2"/>
        <v>5000</v>
      </c>
      <c r="K21" s="34">
        <f t="shared" si="2"/>
        <v>5000</v>
      </c>
      <c r="L21" s="46"/>
      <c r="M21" s="33"/>
      <c r="N21" s="33"/>
      <c r="O21" s="33"/>
    </row>
    <row r="22" spans="1:15" x14ac:dyDescent="0.2">
      <c r="A22" s="32"/>
      <c r="B22" s="39" t="s">
        <v>71</v>
      </c>
      <c r="C22" s="34">
        <f>C25</f>
        <v>5000</v>
      </c>
      <c r="D22" s="34"/>
      <c r="E22" s="34">
        <f>E25</f>
        <v>5000</v>
      </c>
      <c r="F22" s="34"/>
      <c r="G22" s="34"/>
      <c r="H22" s="34"/>
      <c r="I22" s="34"/>
      <c r="J22" s="34">
        <f t="shared" si="1"/>
        <v>5000</v>
      </c>
      <c r="K22" s="34">
        <f>K25</f>
        <v>5000</v>
      </c>
      <c r="L22" s="34"/>
      <c r="M22" s="32"/>
      <c r="N22" s="32"/>
      <c r="O22" s="32"/>
    </row>
    <row r="23" spans="1:15" x14ac:dyDescent="0.2">
      <c r="A23" s="32"/>
      <c r="B23" s="32" t="s">
        <v>75</v>
      </c>
      <c r="C23" s="34"/>
      <c r="D23" s="34"/>
      <c r="E23" s="34"/>
      <c r="F23" s="34"/>
      <c r="G23" s="34"/>
      <c r="H23" s="34"/>
      <c r="I23" s="34"/>
      <c r="J23" s="34">
        <f t="shared" si="1"/>
        <v>0</v>
      </c>
      <c r="K23" s="34"/>
      <c r="L23" s="34"/>
      <c r="M23" s="32"/>
      <c r="N23" s="32"/>
      <c r="O23" s="32"/>
    </row>
    <row r="24" spans="1:15" x14ac:dyDescent="0.2">
      <c r="A24" s="32"/>
      <c r="B24" s="41" t="s">
        <v>83</v>
      </c>
      <c r="C24" s="34"/>
      <c r="D24" s="34"/>
      <c r="E24" s="34"/>
      <c r="F24" s="34"/>
      <c r="G24" s="34"/>
      <c r="H24" s="34"/>
      <c r="I24" s="34"/>
      <c r="J24" s="34">
        <f t="shared" si="1"/>
        <v>0</v>
      </c>
      <c r="K24" s="34"/>
      <c r="L24" s="34"/>
      <c r="M24" s="32"/>
      <c r="N24" s="32"/>
      <c r="O24" s="32"/>
    </row>
    <row r="25" spans="1:15" ht="25.5" customHeight="1" x14ac:dyDescent="0.2">
      <c r="A25" s="32"/>
      <c r="B25" s="41" t="s">
        <v>100</v>
      </c>
      <c r="C25" s="34">
        <v>5000</v>
      </c>
      <c r="D25" s="34"/>
      <c r="E25" s="34">
        <v>5000</v>
      </c>
      <c r="F25" s="34"/>
      <c r="G25" s="34"/>
      <c r="H25" s="34"/>
      <c r="I25" s="34"/>
      <c r="J25" s="34">
        <f t="shared" si="1"/>
        <v>5000</v>
      </c>
      <c r="K25" s="34">
        <v>5000</v>
      </c>
      <c r="L25" s="34"/>
      <c r="M25" s="32"/>
      <c r="N25" s="32"/>
      <c r="O25" s="32"/>
    </row>
    <row r="26" spans="1:15" s="38" customFormat="1" ht="20.399999999999999" x14ac:dyDescent="0.2">
      <c r="A26" s="35"/>
      <c r="B26" s="36" t="s">
        <v>96</v>
      </c>
      <c r="C26" s="37">
        <f>C27</f>
        <v>5000</v>
      </c>
      <c r="D26" s="37">
        <f t="shared" ref="D26:K26" si="3">D27</f>
        <v>0</v>
      </c>
      <c r="E26" s="37">
        <f t="shared" si="3"/>
        <v>5000</v>
      </c>
      <c r="F26" s="37">
        <f t="shared" si="3"/>
        <v>0</v>
      </c>
      <c r="G26" s="37">
        <f t="shared" si="3"/>
        <v>0</v>
      </c>
      <c r="H26" s="37">
        <f t="shared" si="3"/>
        <v>0</v>
      </c>
      <c r="I26" s="37">
        <f t="shared" si="3"/>
        <v>0</v>
      </c>
      <c r="J26" s="37">
        <f t="shared" si="3"/>
        <v>5000</v>
      </c>
      <c r="K26" s="37">
        <f t="shared" si="3"/>
        <v>5000</v>
      </c>
      <c r="L26" s="37"/>
      <c r="M26" s="35"/>
      <c r="N26" s="35"/>
      <c r="O26" s="35"/>
    </row>
    <row r="27" spans="1:15" s="38" customFormat="1" x14ac:dyDescent="0.2">
      <c r="A27" s="35"/>
      <c r="B27" s="39" t="s">
        <v>71</v>
      </c>
      <c r="C27" s="37">
        <f>C30</f>
        <v>5000</v>
      </c>
      <c r="D27" s="37">
        <f t="shared" ref="D27:K27" si="4">D30</f>
        <v>0</v>
      </c>
      <c r="E27" s="37">
        <f t="shared" si="4"/>
        <v>5000</v>
      </c>
      <c r="F27" s="37">
        <f t="shared" si="4"/>
        <v>0</v>
      </c>
      <c r="G27" s="37">
        <f t="shared" si="4"/>
        <v>0</v>
      </c>
      <c r="H27" s="37">
        <f t="shared" si="4"/>
        <v>0</v>
      </c>
      <c r="I27" s="37">
        <f t="shared" si="4"/>
        <v>0</v>
      </c>
      <c r="J27" s="37">
        <f t="shared" si="4"/>
        <v>5000</v>
      </c>
      <c r="K27" s="37">
        <f t="shared" si="4"/>
        <v>5000</v>
      </c>
      <c r="L27" s="37">
        <f>L28+L29+L32</f>
        <v>0</v>
      </c>
      <c r="M27" s="35"/>
      <c r="N27" s="35"/>
      <c r="O27" s="35"/>
    </row>
    <row r="28" spans="1:15" s="38" customFormat="1" ht="12.75" customHeight="1" x14ac:dyDescent="0.2">
      <c r="A28" s="32" t="s">
        <v>18</v>
      </c>
      <c r="B28" s="32" t="s">
        <v>75</v>
      </c>
      <c r="C28" s="37"/>
      <c r="D28" s="37"/>
      <c r="E28" s="37"/>
      <c r="F28" s="37"/>
      <c r="G28" s="37"/>
      <c r="H28" s="37"/>
      <c r="I28" s="37"/>
      <c r="J28" s="34">
        <f t="shared" ref="J28:J29" si="5">K28+L28</f>
        <v>0</v>
      </c>
      <c r="K28" s="37"/>
      <c r="L28" s="35"/>
      <c r="M28" s="35"/>
      <c r="N28" s="35"/>
      <c r="O28" s="35"/>
    </row>
    <row r="29" spans="1:15" s="38" customFormat="1" x14ac:dyDescent="0.2">
      <c r="A29" s="40" t="s">
        <v>19</v>
      </c>
      <c r="B29" s="41" t="s">
        <v>83</v>
      </c>
      <c r="C29" s="37"/>
      <c r="D29" s="37"/>
      <c r="E29" s="37"/>
      <c r="F29" s="37"/>
      <c r="G29" s="37"/>
      <c r="H29" s="37"/>
      <c r="I29" s="37"/>
      <c r="J29" s="34">
        <f t="shared" si="5"/>
        <v>0</v>
      </c>
      <c r="K29" s="37"/>
      <c r="L29" s="37"/>
      <c r="M29" s="35"/>
      <c r="N29" s="35"/>
      <c r="O29" s="35"/>
    </row>
    <row r="30" spans="1:15" s="38" customFormat="1" x14ac:dyDescent="0.2">
      <c r="A30" s="40" t="s">
        <v>20</v>
      </c>
      <c r="B30" s="41" t="s">
        <v>99</v>
      </c>
      <c r="C30" s="37">
        <v>5000</v>
      </c>
      <c r="D30" s="37"/>
      <c r="E30" s="37">
        <v>5000</v>
      </c>
      <c r="F30" s="37"/>
      <c r="G30" s="37"/>
      <c r="H30" s="37"/>
      <c r="I30" s="37"/>
      <c r="J30" s="34">
        <v>5000</v>
      </c>
      <c r="K30" s="37">
        <v>5000</v>
      </c>
      <c r="L30" s="37"/>
      <c r="M30" s="35"/>
      <c r="N30" s="35"/>
      <c r="O30" s="35"/>
    </row>
    <row r="31" spans="1:15" hidden="1" x14ac:dyDescent="0.2">
      <c r="A31" s="32"/>
      <c r="B31" s="39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2"/>
      <c r="N31" s="32"/>
      <c r="O31" s="32"/>
    </row>
    <row r="32" spans="1:15" ht="25.5" hidden="1" customHeight="1" x14ac:dyDescent="0.2">
      <c r="A32" s="32"/>
      <c r="B32" s="41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2"/>
      <c r="N32" s="32"/>
      <c r="O32" s="32"/>
    </row>
    <row r="33" spans="1:15" s="38" customFormat="1" x14ac:dyDescent="0.2">
      <c r="A33" s="35"/>
      <c r="B33" s="36" t="s">
        <v>97</v>
      </c>
      <c r="C33" s="37">
        <f>C34</f>
        <v>3850</v>
      </c>
      <c r="D33" s="37">
        <f t="shared" ref="D33:K33" si="6">D34</f>
        <v>0</v>
      </c>
      <c r="E33" s="37">
        <f t="shared" si="6"/>
        <v>3850</v>
      </c>
      <c r="F33" s="37">
        <f t="shared" si="6"/>
        <v>0</v>
      </c>
      <c r="G33" s="37">
        <f t="shared" si="6"/>
        <v>0</v>
      </c>
      <c r="H33" s="37">
        <f t="shared" si="6"/>
        <v>0</v>
      </c>
      <c r="I33" s="37">
        <f t="shared" si="6"/>
        <v>0</v>
      </c>
      <c r="J33" s="37">
        <f t="shared" si="6"/>
        <v>3850</v>
      </c>
      <c r="K33" s="37">
        <f t="shared" si="6"/>
        <v>3850</v>
      </c>
      <c r="L33" s="37"/>
      <c r="M33" s="35"/>
      <c r="N33" s="35"/>
      <c r="O33" s="35"/>
    </row>
    <row r="34" spans="1:15" s="38" customFormat="1" x14ac:dyDescent="0.2">
      <c r="A34" s="35"/>
      <c r="B34" s="39" t="s">
        <v>71</v>
      </c>
      <c r="C34" s="37">
        <f>C37</f>
        <v>3850</v>
      </c>
      <c r="D34" s="37">
        <f t="shared" ref="D34:K34" si="7">D37</f>
        <v>0</v>
      </c>
      <c r="E34" s="37">
        <f t="shared" si="7"/>
        <v>3850</v>
      </c>
      <c r="F34" s="37">
        <f t="shared" si="7"/>
        <v>0</v>
      </c>
      <c r="G34" s="37">
        <f t="shared" si="7"/>
        <v>0</v>
      </c>
      <c r="H34" s="37">
        <f t="shared" si="7"/>
        <v>0</v>
      </c>
      <c r="I34" s="37">
        <f t="shared" si="7"/>
        <v>0</v>
      </c>
      <c r="J34" s="37">
        <f t="shared" si="7"/>
        <v>3850</v>
      </c>
      <c r="K34" s="37">
        <f t="shared" si="7"/>
        <v>3850</v>
      </c>
      <c r="L34" s="37">
        <f>L35+L36+L39</f>
        <v>0</v>
      </c>
      <c r="M34" s="35"/>
      <c r="N34" s="35"/>
      <c r="O34" s="35"/>
    </row>
    <row r="35" spans="1:15" s="38" customFormat="1" ht="12.75" customHeight="1" x14ac:dyDescent="0.2">
      <c r="A35" s="32" t="s">
        <v>18</v>
      </c>
      <c r="B35" s="32" t="s">
        <v>75</v>
      </c>
      <c r="C35" s="37"/>
      <c r="D35" s="37"/>
      <c r="E35" s="37"/>
      <c r="F35" s="37"/>
      <c r="G35" s="37"/>
      <c r="H35" s="37"/>
      <c r="I35" s="37"/>
      <c r="J35" s="34">
        <f t="shared" ref="J35:J36" si="8">K35+L35</f>
        <v>0</v>
      </c>
      <c r="K35" s="37"/>
      <c r="L35" s="35"/>
      <c r="M35" s="35"/>
      <c r="N35" s="35"/>
      <c r="O35" s="35"/>
    </row>
    <row r="36" spans="1:15" s="38" customFormat="1" x14ac:dyDescent="0.2">
      <c r="A36" s="40" t="s">
        <v>19</v>
      </c>
      <c r="B36" s="41" t="s">
        <v>83</v>
      </c>
      <c r="C36" s="37"/>
      <c r="D36" s="37"/>
      <c r="E36" s="37"/>
      <c r="F36" s="37"/>
      <c r="G36" s="37"/>
      <c r="H36" s="37"/>
      <c r="I36" s="37"/>
      <c r="J36" s="34">
        <f t="shared" si="8"/>
        <v>0</v>
      </c>
      <c r="K36" s="37"/>
      <c r="L36" s="37"/>
      <c r="M36" s="35"/>
      <c r="N36" s="35"/>
      <c r="O36" s="35"/>
    </row>
    <row r="37" spans="1:15" s="38" customFormat="1" ht="22.5" customHeight="1" x14ac:dyDescent="0.2">
      <c r="A37" s="40" t="s">
        <v>20</v>
      </c>
      <c r="B37" s="41" t="s">
        <v>98</v>
      </c>
      <c r="C37" s="37">
        <v>3850</v>
      </c>
      <c r="D37" s="37"/>
      <c r="E37" s="37">
        <v>3850</v>
      </c>
      <c r="F37" s="37"/>
      <c r="G37" s="37"/>
      <c r="H37" s="37"/>
      <c r="I37" s="37"/>
      <c r="J37" s="34">
        <v>3850</v>
      </c>
      <c r="K37" s="37">
        <v>3850</v>
      </c>
      <c r="L37" s="37"/>
      <c r="M37" s="35"/>
      <c r="N37" s="35"/>
      <c r="O37" s="35"/>
    </row>
    <row r="38" spans="1:15" ht="25.5" hidden="1" customHeight="1" x14ac:dyDescent="0.2">
      <c r="A38" s="32"/>
      <c r="B38" s="41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2"/>
      <c r="N38" s="32"/>
      <c r="O38" s="32"/>
    </row>
    <row r="39" spans="1:15" s="38" customFormat="1" ht="30.6" x14ac:dyDescent="0.2">
      <c r="A39" s="35"/>
      <c r="B39" s="36" t="s">
        <v>77</v>
      </c>
      <c r="C39" s="37">
        <f>C40</f>
        <v>21550</v>
      </c>
      <c r="D39" s="37">
        <f t="shared" ref="D39:K39" si="9">D40</f>
        <v>0</v>
      </c>
      <c r="E39" s="37">
        <f t="shared" si="9"/>
        <v>21550</v>
      </c>
      <c r="F39" s="37">
        <f t="shared" si="9"/>
        <v>0</v>
      </c>
      <c r="G39" s="37">
        <f t="shared" si="9"/>
        <v>0</v>
      </c>
      <c r="H39" s="37">
        <f t="shared" si="9"/>
        <v>0</v>
      </c>
      <c r="I39" s="37">
        <f t="shared" si="9"/>
        <v>0</v>
      </c>
      <c r="J39" s="37">
        <f t="shared" si="9"/>
        <v>21550</v>
      </c>
      <c r="K39" s="37">
        <f t="shared" si="9"/>
        <v>21550</v>
      </c>
      <c r="L39" s="37"/>
      <c r="M39" s="35"/>
      <c r="N39" s="35"/>
      <c r="O39" s="35"/>
    </row>
    <row r="40" spans="1:15" s="38" customFormat="1" x14ac:dyDescent="0.2">
      <c r="A40" s="35"/>
      <c r="B40" s="39" t="s">
        <v>71</v>
      </c>
      <c r="C40" s="37">
        <f>C41+C43</f>
        <v>21550</v>
      </c>
      <c r="D40" s="37">
        <f t="shared" ref="D40:E40" si="10">D41+D43</f>
        <v>0</v>
      </c>
      <c r="E40" s="37">
        <f t="shared" si="10"/>
        <v>21550</v>
      </c>
      <c r="F40" s="37"/>
      <c r="G40" s="37"/>
      <c r="H40" s="37"/>
      <c r="I40" s="37"/>
      <c r="J40" s="34">
        <f t="shared" si="1"/>
        <v>21550</v>
      </c>
      <c r="K40" s="37">
        <f>K41+K43</f>
        <v>21550</v>
      </c>
      <c r="L40" s="37">
        <f>L41+L42+L45</f>
        <v>0</v>
      </c>
      <c r="M40" s="35"/>
      <c r="N40" s="35"/>
      <c r="O40" s="35"/>
    </row>
    <row r="41" spans="1:15" s="38" customFormat="1" ht="25.5" customHeight="1" x14ac:dyDescent="0.2">
      <c r="A41" s="32" t="s">
        <v>18</v>
      </c>
      <c r="B41" s="42" t="s">
        <v>95</v>
      </c>
      <c r="C41" s="37">
        <v>16550</v>
      </c>
      <c r="D41" s="37"/>
      <c r="E41" s="37">
        <v>16550</v>
      </c>
      <c r="F41" s="37"/>
      <c r="G41" s="37"/>
      <c r="H41" s="37"/>
      <c r="I41" s="37"/>
      <c r="J41" s="34">
        <f t="shared" si="1"/>
        <v>16550</v>
      </c>
      <c r="K41" s="37">
        <v>16550</v>
      </c>
      <c r="L41" s="35"/>
      <c r="M41" s="35"/>
      <c r="N41" s="35"/>
      <c r="O41" s="35"/>
    </row>
    <row r="42" spans="1:15" s="38" customFormat="1" x14ac:dyDescent="0.2">
      <c r="A42" s="40" t="s">
        <v>19</v>
      </c>
      <c r="B42" s="41" t="s">
        <v>83</v>
      </c>
      <c r="C42" s="37"/>
      <c r="D42" s="37"/>
      <c r="E42" s="37"/>
      <c r="F42" s="37"/>
      <c r="G42" s="37"/>
      <c r="H42" s="37"/>
      <c r="I42" s="37"/>
      <c r="J42" s="34">
        <f t="shared" si="1"/>
        <v>0</v>
      </c>
      <c r="K42" s="37"/>
      <c r="L42" s="37"/>
      <c r="M42" s="35"/>
      <c r="N42" s="35"/>
      <c r="O42" s="35"/>
    </row>
    <row r="43" spans="1:15" s="38" customFormat="1" ht="30.6" x14ac:dyDescent="0.2">
      <c r="A43" s="40" t="s">
        <v>20</v>
      </c>
      <c r="B43" s="41" t="s">
        <v>94</v>
      </c>
      <c r="C43" s="37">
        <v>5000</v>
      </c>
      <c r="D43" s="37"/>
      <c r="E43" s="37">
        <v>5000</v>
      </c>
      <c r="F43" s="37"/>
      <c r="G43" s="37"/>
      <c r="H43" s="37"/>
      <c r="I43" s="37"/>
      <c r="J43" s="34">
        <f t="shared" si="1"/>
        <v>5000</v>
      </c>
      <c r="K43" s="37">
        <v>5000</v>
      </c>
      <c r="L43" s="37"/>
      <c r="M43" s="35"/>
      <c r="N43" s="35"/>
      <c r="O43" s="35"/>
    </row>
    <row r="44" spans="1:15" s="38" customFormat="1" ht="30.6" x14ac:dyDescent="0.2">
      <c r="A44" s="35"/>
      <c r="B44" s="36" t="s">
        <v>92</v>
      </c>
      <c r="C44" s="37">
        <f>C45</f>
        <v>2200</v>
      </c>
      <c r="D44" s="37">
        <f t="shared" ref="D44:K44" si="11">D45</f>
        <v>0</v>
      </c>
      <c r="E44" s="37">
        <f t="shared" si="11"/>
        <v>2200</v>
      </c>
      <c r="F44" s="37">
        <f t="shared" si="11"/>
        <v>0</v>
      </c>
      <c r="G44" s="37">
        <f t="shared" si="11"/>
        <v>0</v>
      </c>
      <c r="H44" s="37">
        <f t="shared" si="11"/>
        <v>0</v>
      </c>
      <c r="I44" s="37">
        <f t="shared" si="11"/>
        <v>0</v>
      </c>
      <c r="J44" s="37">
        <f t="shared" si="11"/>
        <v>2200</v>
      </c>
      <c r="K44" s="37">
        <f t="shared" si="11"/>
        <v>2200</v>
      </c>
      <c r="L44" s="37"/>
      <c r="M44" s="35"/>
      <c r="N44" s="35"/>
      <c r="O44" s="35"/>
    </row>
    <row r="45" spans="1:15" s="38" customFormat="1" x14ac:dyDescent="0.2">
      <c r="A45" s="35"/>
      <c r="B45" s="39" t="s">
        <v>71</v>
      </c>
      <c r="C45" s="37">
        <f>C48</f>
        <v>2200</v>
      </c>
      <c r="D45" s="37">
        <f t="shared" ref="D45:K45" si="12">D48</f>
        <v>0</v>
      </c>
      <c r="E45" s="37">
        <f t="shared" si="12"/>
        <v>2200</v>
      </c>
      <c r="F45" s="37">
        <f t="shared" si="12"/>
        <v>0</v>
      </c>
      <c r="G45" s="37">
        <f t="shared" si="12"/>
        <v>0</v>
      </c>
      <c r="H45" s="37">
        <f t="shared" si="12"/>
        <v>0</v>
      </c>
      <c r="I45" s="37">
        <f t="shared" si="12"/>
        <v>0</v>
      </c>
      <c r="J45" s="37">
        <f t="shared" si="12"/>
        <v>2200</v>
      </c>
      <c r="K45" s="37">
        <f t="shared" si="12"/>
        <v>2200</v>
      </c>
      <c r="L45" s="37">
        <f>L46+L47+L53</f>
        <v>0</v>
      </c>
      <c r="M45" s="35"/>
      <c r="N45" s="35"/>
      <c r="O45" s="35"/>
    </row>
    <row r="46" spans="1:15" s="38" customFormat="1" ht="12.75" customHeight="1" x14ac:dyDescent="0.2">
      <c r="A46" s="32" t="s">
        <v>18</v>
      </c>
      <c r="B46" s="32" t="s">
        <v>75</v>
      </c>
      <c r="C46" s="37"/>
      <c r="D46" s="37"/>
      <c r="E46" s="37"/>
      <c r="F46" s="37"/>
      <c r="G46" s="37"/>
      <c r="H46" s="37"/>
      <c r="I46" s="37"/>
      <c r="J46" s="34">
        <f t="shared" ref="J46:J48" si="13">K46+L46</f>
        <v>0</v>
      </c>
      <c r="K46" s="37"/>
      <c r="L46" s="35"/>
      <c r="M46" s="35"/>
      <c r="N46" s="35"/>
      <c r="O46" s="35"/>
    </row>
    <row r="47" spans="1:15" s="38" customFormat="1" x14ac:dyDescent="0.2">
      <c r="A47" s="40" t="s">
        <v>19</v>
      </c>
      <c r="B47" s="41" t="s">
        <v>83</v>
      </c>
      <c r="C47" s="37"/>
      <c r="D47" s="37"/>
      <c r="E47" s="37"/>
      <c r="F47" s="37"/>
      <c r="G47" s="37"/>
      <c r="H47" s="37"/>
      <c r="I47" s="37"/>
      <c r="J47" s="34">
        <f t="shared" si="13"/>
        <v>0</v>
      </c>
      <c r="K47" s="37"/>
      <c r="L47" s="37"/>
      <c r="M47" s="35"/>
      <c r="N47" s="35"/>
      <c r="O47" s="35"/>
    </row>
    <row r="48" spans="1:15" s="38" customFormat="1" ht="30.6" x14ac:dyDescent="0.2">
      <c r="A48" s="40" t="s">
        <v>20</v>
      </c>
      <c r="B48" s="41" t="s">
        <v>93</v>
      </c>
      <c r="C48" s="37">
        <v>2200</v>
      </c>
      <c r="D48" s="37"/>
      <c r="E48" s="37">
        <v>2200</v>
      </c>
      <c r="F48" s="37"/>
      <c r="G48" s="37"/>
      <c r="H48" s="37"/>
      <c r="I48" s="37"/>
      <c r="J48" s="34">
        <f t="shared" si="13"/>
        <v>2200</v>
      </c>
      <c r="K48" s="37">
        <v>2200</v>
      </c>
      <c r="L48" s="37"/>
      <c r="M48" s="35"/>
      <c r="N48" s="35"/>
      <c r="O48" s="35"/>
    </row>
    <row r="49" spans="1:15" s="38" customFormat="1" x14ac:dyDescent="0.2">
      <c r="A49" s="35"/>
      <c r="B49" s="36" t="s">
        <v>101</v>
      </c>
      <c r="C49" s="37">
        <f>C50</f>
        <v>253300</v>
      </c>
      <c r="D49" s="37">
        <f t="shared" ref="D49:K49" si="14">D50</f>
        <v>0</v>
      </c>
      <c r="E49" s="37">
        <f t="shared" si="14"/>
        <v>253300</v>
      </c>
      <c r="F49" s="37">
        <f t="shared" si="14"/>
        <v>0</v>
      </c>
      <c r="G49" s="37">
        <f t="shared" si="14"/>
        <v>0</v>
      </c>
      <c r="H49" s="37">
        <f t="shared" si="14"/>
        <v>0</v>
      </c>
      <c r="I49" s="37">
        <f t="shared" si="14"/>
        <v>0</v>
      </c>
      <c r="J49" s="37">
        <f t="shared" si="14"/>
        <v>253300</v>
      </c>
      <c r="K49" s="37">
        <f t="shared" si="14"/>
        <v>253300</v>
      </c>
      <c r="L49" s="37"/>
      <c r="M49" s="35"/>
      <c r="N49" s="35"/>
      <c r="O49" s="35"/>
    </row>
    <row r="50" spans="1:15" s="38" customFormat="1" x14ac:dyDescent="0.2">
      <c r="A50" s="35"/>
      <c r="B50" s="39" t="s">
        <v>71</v>
      </c>
      <c r="C50" s="37">
        <f>C51+C52+C53</f>
        <v>253300</v>
      </c>
      <c r="D50" s="37">
        <f t="shared" ref="D50:K50" si="15">D51+D52+D53</f>
        <v>0</v>
      </c>
      <c r="E50" s="37">
        <f t="shared" si="15"/>
        <v>253300</v>
      </c>
      <c r="F50" s="37">
        <f t="shared" si="15"/>
        <v>0</v>
      </c>
      <c r="G50" s="37">
        <f t="shared" si="15"/>
        <v>0</v>
      </c>
      <c r="H50" s="37">
        <f t="shared" si="15"/>
        <v>0</v>
      </c>
      <c r="I50" s="37">
        <f t="shared" si="15"/>
        <v>0</v>
      </c>
      <c r="J50" s="37">
        <f t="shared" si="15"/>
        <v>253300</v>
      </c>
      <c r="K50" s="37">
        <f t="shared" si="15"/>
        <v>253300</v>
      </c>
      <c r="L50" s="37">
        <f>L51+L52+L55</f>
        <v>0</v>
      </c>
      <c r="M50" s="35"/>
      <c r="N50" s="35"/>
      <c r="O50" s="35"/>
    </row>
    <row r="51" spans="1:15" s="38" customFormat="1" ht="22.5" customHeight="1" x14ac:dyDescent="0.2">
      <c r="A51" s="32" t="s">
        <v>18</v>
      </c>
      <c r="B51" s="51" t="s">
        <v>108</v>
      </c>
      <c r="C51" s="37">
        <v>214300</v>
      </c>
      <c r="D51" s="37"/>
      <c r="E51" s="37">
        <v>214300</v>
      </c>
      <c r="F51" s="37"/>
      <c r="G51" s="37"/>
      <c r="H51" s="37"/>
      <c r="I51" s="37"/>
      <c r="J51" s="34">
        <f t="shared" ref="J51" si="16">K51+L51</f>
        <v>214300</v>
      </c>
      <c r="K51" s="37">
        <v>214300</v>
      </c>
      <c r="L51" s="35"/>
      <c r="M51" s="35"/>
      <c r="N51" s="35"/>
      <c r="O51" s="35"/>
    </row>
    <row r="52" spans="1:15" s="38" customFormat="1" ht="10.5" customHeight="1" x14ac:dyDescent="0.2">
      <c r="A52" s="40" t="s">
        <v>19</v>
      </c>
      <c r="B52" s="41" t="s">
        <v>91</v>
      </c>
      <c r="C52" s="37">
        <v>30000</v>
      </c>
      <c r="D52" s="37"/>
      <c r="E52" s="37">
        <f>F52+G52+H52+I52+J52</f>
        <v>30000</v>
      </c>
      <c r="F52" s="37"/>
      <c r="G52" s="37"/>
      <c r="H52" s="37"/>
      <c r="I52" s="37"/>
      <c r="J52" s="34">
        <f t="shared" si="1"/>
        <v>30000</v>
      </c>
      <c r="K52" s="37">
        <v>30000</v>
      </c>
      <c r="L52" s="37"/>
      <c r="M52" s="35"/>
      <c r="N52" s="35"/>
      <c r="O52" s="35"/>
    </row>
    <row r="53" spans="1:15" s="38" customFormat="1" ht="40.799999999999997" x14ac:dyDescent="0.2">
      <c r="A53" s="40" t="s">
        <v>20</v>
      </c>
      <c r="B53" s="41" t="s">
        <v>90</v>
      </c>
      <c r="C53" s="37">
        <v>9000</v>
      </c>
      <c r="D53" s="37"/>
      <c r="E53" s="37">
        <v>9000</v>
      </c>
      <c r="F53" s="37"/>
      <c r="G53" s="37"/>
      <c r="H53" s="37"/>
      <c r="I53" s="37"/>
      <c r="J53" s="34">
        <f t="shared" si="1"/>
        <v>9000</v>
      </c>
      <c r="K53" s="37">
        <v>9000</v>
      </c>
      <c r="L53" s="37"/>
      <c r="M53" s="35"/>
      <c r="N53" s="35"/>
      <c r="O53" s="35"/>
    </row>
    <row r="54" spans="1:15" s="38" customFormat="1" hidden="1" x14ac:dyDescent="0.2">
      <c r="A54" s="40"/>
      <c r="B54" s="41"/>
      <c r="C54" s="37"/>
      <c r="D54" s="37"/>
      <c r="E54" s="37"/>
      <c r="F54" s="37"/>
      <c r="G54" s="37"/>
      <c r="H54" s="37"/>
      <c r="I54" s="37"/>
      <c r="J54" s="34">
        <f t="shared" si="1"/>
        <v>0</v>
      </c>
      <c r="K54" s="37"/>
      <c r="L54" s="37"/>
      <c r="M54" s="35"/>
      <c r="N54" s="35"/>
      <c r="O54" s="35"/>
    </row>
    <row r="55" spans="1:15" s="38" customFormat="1" hidden="1" x14ac:dyDescent="0.2">
      <c r="A55" s="40"/>
      <c r="B55" s="36"/>
      <c r="C55" s="37"/>
      <c r="D55" s="37"/>
      <c r="E55" s="37"/>
      <c r="F55" s="37"/>
      <c r="G55" s="37"/>
      <c r="H55" s="37"/>
      <c r="I55" s="37"/>
      <c r="J55" s="34">
        <f t="shared" si="1"/>
        <v>0</v>
      </c>
      <c r="K55" s="37"/>
      <c r="L55" s="37"/>
      <c r="M55" s="35"/>
      <c r="N55" s="35"/>
      <c r="O55" s="35"/>
    </row>
    <row r="56" spans="1:15" s="38" customFormat="1" x14ac:dyDescent="0.2">
      <c r="A56" s="35"/>
      <c r="B56" s="39" t="s">
        <v>85</v>
      </c>
      <c r="C56" s="37">
        <f>C58</f>
        <v>90000</v>
      </c>
      <c r="D56" s="37"/>
      <c r="E56" s="37">
        <f>E58</f>
        <v>90000</v>
      </c>
      <c r="F56" s="37"/>
      <c r="G56" s="37"/>
      <c r="H56" s="37"/>
      <c r="I56" s="37"/>
      <c r="J56" s="34">
        <f t="shared" si="1"/>
        <v>90000</v>
      </c>
      <c r="K56" s="37">
        <f>K58</f>
        <v>90000</v>
      </c>
      <c r="L56" s="37"/>
      <c r="M56" s="35"/>
      <c r="N56" s="35"/>
      <c r="O56" s="35"/>
    </row>
    <row r="57" spans="1:15" s="38" customFormat="1" hidden="1" x14ac:dyDescent="0.2">
      <c r="A57" s="35"/>
      <c r="B57" s="39"/>
      <c r="C57" s="37"/>
      <c r="D57" s="37"/>
      <c r="E57" s="37"/>
      <c r="F57" s="37"/>
      <c r="G57" s="37"/>
      <c r="H57" s="37"/>
      <c r="I57" s="37"/>
      <c r="J57" s="34"/>
      <c r="K57" s="37"/>
      <c r="L57" s="37"/>
      <c r="M57" s="35"/>
      <c r="N57" s="35"/>
      <c r="O57" s="35"/>
    </row>
    <row r="58" spans="1:15" s="38" customFormat="1" x14ac:dyDescent="0.2">
      <c r="A58" s="35"/>
      <c r="B58" s="39" t="s">
        <v>71</v>
      </c>
      <c r="C58" s="37">
        <f>C60+C61</f>
        <v>90000</v>
      </c>
      <c r="D58" s="37">
        <f t="shared" ref="D58:K58" si="17">D60+D61</f>
        <v>0</v>
      </c>
      <c r="E58" s="37">
        <f t="shared" si="17"/>
        <v>90000</v>
      </c>
      <c r="F58" s="37">
        <f t="shared" si="17"/>
        <v>0</v>
      </c>
      <c r="G58" s="37">
        <f t="shared" si="17"/>
        <v>0</v>
      </c>
      <c r="H58" s="37">
        <f t="shared" si="17"/>
        <v>0</v>
      </c>
      <c r="I58" s="37">
        <f t="shared" si="17"/>
        <v>0</v>
      </c>
      <c r="J58" s="37">
        <f t="shared" si="17"/>
        <v>90000</v>
      </c>
      <c r="K58" s="37">
        <f t="shared" si="17"/>
        <v>90000</v>
      </c>
      <c r="L58" s="37"/>
      <c r="M58" s="35"/>
      <c r="N58" s="35"/>
      <c r="O58" s="35"/>
    </row>
    <row r="59" spans="1:15" s="38" customFormat="1" ht="12.75" customHeight="1" x14ac:dyDescent="0.2">
      <c r="A59" s="32" t="s">
        <v>18</v>
      </c>
      <c r="B59" s="32" t="s">
        <v>75</v>
      </c>
      <c r="C59" s="37"/>
      <c r="D59" s="37"/>
      <c r="E59" s="37"/>
      <c r="F59" s="37"/>
      <c r="G59" s="37"/>
      <c r="H59" s="37"/>
      <c r="I59" s="37"/>
      <c r="J59" s="34">
        <f t="shared" ref="J59" si="18">K59+L59</f>
        <v>0</v>
      </c>
      <c r="K59" s="37"/>
      <c r="L59" s="35"/>
      <c r="M59" s="35"/>
      <c r="N59" s="35"/>
      <c r="O59" s="35"/>
    </row>
    <row r="60" spans="1:15" s="38" customFormat="1" ht="20.399999999999999" x14ac:dyDescent="0.2">
      <c r="A60" s="35" t="s">
        <v>19</v>
      </c>
      <c r="B60" s="48" t="s">
        <v>89</v>
      </c>
      <c r="C60" s="37">
        <v>60000</v>
      </c>
      <c r="D60" s="37"/>
      <c r="E60" s="37">
        <v>60000</v>
      </c>
      <c r="F60" s="37"/>
      <c r="G60" s="37"/>
      <c r="H60" s="37"/>
      <c r="I60" s="37"/>
      <c r="J60" s="34">
        <f t="shared" si="1"/>
        <v>60000</v>
      </c>
      <c r="K60" s="37">
        <v>60000</v>
      </c>
      <c r="L60" s="37"/>
      <c r="M60" s="35"/>
      <c r="N60" s="35"/>
      <c r="O60" s="35"/>
    </row>
    <row r="61" spans="1:15" s="38" customFormat="1" ht="24.75" customHeight="1" x14ac:dyDescent="0.2">
      <c r="A61" s="35" t="s">
        <v>19</v>
      </c>
      <c r="B61" s="48" t="s">
        <v>88</v>
      </c>
      <c r="C61" s="37">
        <v>30000</v>
      </c>
      <c r="D61" s="37"/>
      <c r="E61" s="37">
        <v>30000</v>
      </c>
      <c r="F61" s="37"/>
      <c r="G61" s="37"/>
      <c r="H61" s="37"/>
      <c r="I61" s="37"/>
      <c r="J61" s="34">
        <f t="shared" si="1"/>
        <v>30000</v>
      </c>
      <c r="K61" s="37">
        <v>30000</v>
      </c>
      <c r="L61" s="37"/>
      <c r="M61" s="35"/>
      <c r="N61" s="35"/>
      <c r="O61" s="35"/>
    </row>
    <row r="62" spans="1:15" s="38" customFormat="1" ht="24.75" hidden="1" customHeight="1" x14ac:dyDescent="0.2">
      <c r="A62" s="35" t="s">
        <v>19</v>
      </c>
      <c r="B62" s="48"/>
      <c r="C62" s="37"/>
      <c r="D62" s="37"/>
      <c r="E62" s="37"/>
      <c r="F62" s="37"/>
      <c r="G62" s="37"/>
      <c r="H62" s="37"/>
      <c r="I62" s="37"/>
      <c r="J62" s="34"/>
      <c r="K62" s="37"/>
      <c r="L62" s="37"/>
      <c r="M62" s="35"/>
      <c r="N62" s="35"/>
      <c r="O62" s="35"/>
    </row>
    <row r="63" spans="1:15" s="38" customFormat="1" ht="12.75" customHeight="1" x14ac:dyDescent="0.2">
      <c r="A63" s="35" t="s">
        <v>20</v>
      </c>
      <c r="B63" s="41" t="s">
        <v>86</v>
      </c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5"/>
      <c r="N63" s="35"/>
      <c r="O63" s="35"/>
    </row>
    <row r="64" spans="1:15" s="38" customFormat="1" ht="0.75" customHeight="1" x14ac:dyDescent="0.2">
      <c r="A64" s="35"/>
      <c r="B64" s="32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5"/>
      <c r="N64" s="35"/>
      <c r="O64" s="35"/>
    </row>
    <row r="65" spans="1:15" s="38" customFormat="1" ht="15" hidden="1" customHeight="1" x14ac:dyDescent="0.2">
      <c r="A65" s="35"/>
      <c r="B65" s="41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5"/>
      <c r="N65" s="35"/>
      <c r="O65" s="35"/>
    </row>
    <row r="66" spans="1:15" hidden="1" x14ac:dyDescent="0.2">
      <c r="A66" s="35"/>
      <c r="B66" s="41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5"/>
      <c r="N66" s="35"/>
      <c r="O66" s="35"/>
    </row>
    <row r="67" spans="1:15" ht="22.5" customHeight="1" x14ac:dyDescent="0.2">
      <c r="A67" s="40"/>
      <c r="B67" s="49" t="s">
        <v>103</v>
      </c>
      <c r="C67" s="37">
        <f>C68</f>
        <v>30000</v>
      </c>
      <c r="D67" s="37"/>
      <c r="E67" s="37">
        <f>E68</f>
        <v>30000</v>
      </c>
      <c r="F67" s="37"/>
      <c r="G67" s="37"/>
      <c r="H67" s="37"/>
      <c r="I67" s="37"/>
      <c r="J67" s="37">
        <f>J68</f>
        <v>30000</v>
      </c>
      <c r="K67" s="37">
        <f>K68</f>
        <v>30000</v>
      </c>
      <c r="L67" s="37"/>
      <c r="M67" s="37">
        <f>M68</f>
        <v>35000</v>
      </c>
      <c r="N67" s="37">
        <f>N68</f>
        <v>40000</v>
      </c>
      <c r="O67" s="37">
        <f>O68</f>
        <v>45000</v>
      </c>
    </row>
    <row r="68" spans="1:15" ht="48.75" customHeight="1" x14ac:dyDescent="0.2">
      <c r="A68" s="40"/>
      <c r="B68" s="47" t="s">
        <v>107</v>
      </c>
      <c r="C68" s="37">
        <v>30000</v>
      </c>
      <c r="D68" s="37"/>
      <c r="E68" s="37">
        <f>F68+G68+H68+I68+J68</f>
        <v>30000</v>
      </c>
      <c r="F68" s="37"/>
      <c r="G68" s="37"/>
      <c r="H68" s="37"/>
      <c r="I68" s="37"/>
      <c r="J68" s="37">
        <f>K68+L68</f>
        <v>30000</v>
      </c>
      <c r="K68" s="37">
        <v>30000</v>
      </c>
      <c r="L68" s="37"/>
      <c r="M68" s="37">
        <v>35000</v>
      </c>
      <c r="N68" s="37">
        <v>40000</v>
      </c>
      <c r="O68" s="37">
        <v>45000</v>
      </c>
    </row>
    <row r="69" spans="1:15" s="38" customFormat="1" ht="34.5" customHeight="1" x14ac:dyDescent="0.2">
      <c r="A69" s="40"/>
      <c r="B69" s="49" t="s">
        <v>109</v>
      </c>
      <c r="C69" s="37">
        <v>197284</v>
      </c>
      <c r="D69" s="37"/>
      <c r="E69" s="37">
        <f>F69+G69+H69+I69+J69</f>
        <v>197284</v>
      </c>
      <c r="F69" s="37"/>
      <c r="G69" s="37"/>
      <c r="H69" s="37"/>
      <c r="I69" s="37"/>
      <c r="J69" s="37">
        <f>K69+L69</f>
        <v>197284</v>
      </c>
      <c r="K69" s="37">
        <v>197284</v>
      </c>
      <c r="L69" s="37"/>
      <c r="M69" s="35"/>
      <c r="N69" s="35"/>
      <c r="O69" s="35"/>
    </row>
    <row r="70" spans="1:15" s="38" customFormat="1" ht="40.799999999999997" x14ac:dyDescent="0.2">
      <c r="A70" s="40" t="s">
        <v>110</v>
      </c>
      <c r="B70" s="41" t="s">
        <v>111</v>
      </c>
      <c r="C70" s="37">
        <v>828445</v>
      </c>
      <c r="D70" s="37"/>
      <c r="E70" s="37">
        <f>F70+G70+H70+I70+J70</f>
        <v>828445</v>
      </c>
      <c r="F70" s="37"/>
      <c r="G70" s="37"/>
      <c r="H70" s="37"/>
      <c r="I70" s="37"/>
      <c r="J70" s="37">
        <f>K70+L70</f>
        <v>828445</v>
      </c>
      <c r="K70" s="37">
        <v>828445</v>
      </c>
      <c r="L70" s="37"/>
      <c r="M70" s="35"/>
      <c r="N70" s="35"/>
      <c r="O70" s="35"/>
    </row>
    <row r="71" spans="1:15" hidden="1" x14ac:dyDescent="0.2">
      <c r="A71" s="40"/>
      <c r="B71" s="41"/>
      <c r="C71" s="37"/>
      <c r="D71" s="37"/>
      <c r="E71" s="37">
        <f>F71+G71+H71+I71+J71</f>
        <v>0</v>
      </c>
      <c r="F71" s="37"/>
      <c r="G71" s="37"/>
      <c r="H71" s="37"/>
      <c r="I71" s="37"/>
      <c r="J71" s="37">
        <f>K71+L71</f>
        <v>0</v>
      </c>
      <c r="K71" s="37"/>
      <c r="L71" s="37"/>
      <c r="M71" s="35"/>
      <c r="N71" s="35"/>
      <c r="O71" s="35"/>
    </row>
    <row r="72" spans="1:15" hidden="1" x14ac:dyDescent="0.2">
      <c r="A72" s="32"/>
      <c r="B72" s="32"/>
      <c r="C72" s="34"/>
      <c r="D72" s="34"/>
      <c r="E72" s="37"/>
      <c r="F72" s="34"/>
      <c r="G72" s="34"/>
      <c r="H72" s="34"/>
      <c r="I72" s="34"/>
      <c r="J72" s="37"/>
      <c r="K72" s="34"/>
      <c r="L72" s="34"/>
      <c r="M72" s="32"/>
      <c r="N72" s="32"/>
      <c r="O72" s="32"/>
    </row>
    <row r="73" spans="1:15" ht="101.25" hidden="1" customHeight="1" x14ac:dyDescent="0.2">
      <c r="A73" s="32"/>
      <c r="B73" s="42"/>
      <c r="C73" s="34"/>
      <c r="D73" s="34"/>
      <c r="E73" s="37"/>
      <c r="F73" s="34"/>
      <c r="G73" s="34"/>
      <c r="H73" s="34"/>
      <c r="I73" s="34"/>
      <c r="J73" s="37"/>
      <c r="K73" s="34"/>
      <c r="L73" s="34"/>
      <c r="M73" s="32"/>
      <c r="N73" s="32"/>
      <c r="O73" s="32"/>
    </row>
    <row r="74" spans="1:15" s="38" customFormat="1" hidden="1" x14ac:dyDescent="0.2">
      <c r="A74" s="40"/>
      <c r="B74" s="41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5"/>
      <c r="N74" s="35"/>
      <c r="O74" s="35"/>
    </row>
    <row r="75" spans="1:15" s="38" customFormat="1" hidden="1" x14ac:dyDescent="0.2">
      <c r="A75" s="40"/>
      <c r="B75" s="41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5"/>
      <c r="N75" s="35"/>
      <c r="O75" s="35"/>
    </row>
    <row r="76" spans="1:15" s="38" customFormat="1" hidden="1" x14ac:dyDescent="0.2">
      <c r="A76" s="40"/>
      <c r="B76" s="41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5"/>
      <c r="N76" s="35"/>
      <c r="O76" s="35"/>
    </row>
    <row r="77" spans="1:15" s="38" customFormat="1" hidden="1" x14ac:dyDescent="0.2">
      <c r="A77" s="40"/>
      <c r="B77" s="41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5"/>
      <c r="N77" s="35"/>
      <c r="O77" s="35"/>
    </row>
    <row r="78" spans="1:15" s="38" customFormat="1" hidden="1" x14ac:dyDescent="0.2">
      <c r="A78" s="35"/>
      <c r="B78" s="36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5"/>
      <c r="N78" s="35"/>
      <c r="O78" s="35"/>
    </row>
    <row r="79" spans="1:15" s="38" customFormat="1" hidden="1" x14ac:dyDescent="0.2">
      <c r="A79" s="35"/>
      <c r="B79" s="39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5"/>
      <c r="N79" s="35"/>
      <c r="O79" s="35"/>
    </row>
    <row r="80" spans="1:15" s="38" customFormat="1" hidden="1" x14ac:dyDescent="0.2">
      <c r="A80" s="40"/>
      <c r="B80" s="41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5"/>
      <c r="N80" s="35"/>
      <c r="O80" s="35"/>
    </row>
    <row r="81" spans="1:15" s="38" customFormat="1" hidden="1" x14ac:dyDescent="0.2">
      <c r="A81" s="40"/>
      <c r="B81" s="41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5"/>
      <c r="N81" s="35"/>
      <c r="O81" s="35"/>
    </row>
    <row r="82" spans="1:15" s="38" customFormat="1" hidden="1" x14ac:dyDescent="0.2">
      <c r="A82" s="40"/>
      <c r="B82" s="41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5"/>
      <c r="N82" s="35"/>
      <c r="O82" s="35"/>
    </row>
    <row r="83" spans="1:15" hidden="1" x14ac:dyDescent="0.2">
      <c r="A83" s="32"/>
      <c r="B83" s="43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2"/>
      <c r="N83" s="32"/>
      <c r="O83" s="32"/>
    </row>
    <row r="84" spans="1:15" hidden="1" x14ac:dyDescent="0.2">
      <c r="A84" s="32"/>
      <c r="B84" s="33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2"/>
      <c r="N84" s="32"/>
      <c r="O84" s="32"/>
    </row>
    <row r="85" spans="1:15" hidden="1" x14ac:dyDescent="0.2">
      <c r="A85" s="32"/>
      <c r="B85" s="32"/>
      <c r="C85" s="34"/>
      <c r="D85" s="34"/>
      <c r="E85" s="37"/>
      <c r="F85" s="34"/>
      <c r="G85" s="34"/>
      <c r="H85" s="34"/>
      <c r="I85" s="34"/>
      <c r="J85" s="37"/>
      <c r="K85" s="34"/>
      <c r="L85" s="34"/>
      <c r="M85" s="32"/>
      <c r="N85" s="32"/>
      <c r="O85" s="32"/>
    </row>
    <row r="86" spans="1:15" hidden="1" x14ac:dyDescent="0.2">
      <c r="A86" s="32"/>
      <c r="B86" s="32"/>
      <c r="C86" s="34"/>
      <c r="D86" s="34"/>
      <c r="E86" s="37"/>
      <c r="F86" s="34"/>
      <c r="G86" s="34"/>
      <c r="H86" s="34"/>
      <c r="I86" s="34"/>
      <c r="J86" s="37"/>
      <c r="K86" s="34"/>
      <c r="L86" s="34"/>
      <c r="M86" s="32"/>
      <c r="N86" s="32"/>
      <c r="O86" s="32"/>
    </row>
    <row r="87" spans="1:15" s="38" customFormat="1" hidden="1" x14ac:dyDescent="0.2">
      <c r="A87" s="40"/>
      <c r="B87" s="41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5"/>
      <c r="N87" s="35"/>
      <c r="O87" s="35"/>
    </row>
    <row r="88" spans="1:15" s="38" customFormat="1" hidden="1" x14ac:dyDescent="0.2">
      <c r="A88" s="40"/>
      <c r="B88" s="41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5"/>
      <c r="N88" s="35"/>
      <c r="O88" s="35"/>
    </row>
    <row r="89" spans="1:15" s="38" customFormat="1" hidden="1" x14ac:dyDescent="0.2">
      <c r="A89" s="40"/>
      <c r="B89" s="41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5"/>
      <c r="N89" s="35"/>
      <c r="O89" s="35"/>
    </row>
    <row r="90" spans="1:15" s="38" customFormat="1" hidden="1" x14ac:dyDescent="0.2">
      <c r="A90" s="40"/>
      <c r="B90" s="41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5"/>
      <c r="N90" s="35"/>
      <c r="O90" s="35"/>
    </row>
    <row r="91" spans="1:15" s="38" customFormat="1" hidden="1" x14ac:dyDescent="0.2">
      <c r="A91" s="40"/>
      <c r="B91" s="41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5"/>
      <c r="N91" s="35"/>
      <c r="O91" s="35"/>
    </row>
    <row r="92" spans="1:15" s="38" customFormat="1" hidden="1" x14ac:dyDescent="0.2">
      <c r="A92" s="40"/>
      <c r="B92" s="41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5"/>
      <c r="N92" s="35"/>
      <c r="O92" s="35"/>
    </row>
    <row r="93" spans="1:15" s="38" customFormat="1" hidden="1" x14ac:dyDescent="0.2">
      <c r="A93" s="40"/>
      <c r="B93" s="41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5"/>
      <c r="N93" s="35"/>
      <c r="O93" s="35"/>
    </row>
    <row r="94" spans="1:15" s="38" customFormat="1" hidden="1" x14ac:dyDescent="0.2">
      <c r="A94" s="40"/>
      <c r="B94" s="42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5"/>
      <c r="N94" s="35"/>
      <c r="O94" s="35"/>
    </row>
    <row r="95" spans="1:15" hidden="1" x14ac:dyDescent="0.2">
      <c r="A95" s="32"/>
      <c r="B95" s="43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2"/>
      <c r="N95" s="32"/>
      <c r="O95" s="32"/>
    </row>
    <row r="96" spans="1:15" hidden="1" x14ac:dyDescent="0.2">
      <c r="A96" s="32"/>
      <c r="B96" s="33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2"/>
      <c r="N96" s="32"/>
      <c r="O96" s="32"/>
    </row>
    <row r="97" spans="1:15" hidden="1" x14ac:dyDescent="0.2">
      <c r="A97" s="32"/>
      <c r="B97" s="32"/>
      <c r="C97" s="34"/>
      <c r="D97" s="34"/>
      <c r="E97" s="37"/>
      <c r="F97" s="34"/>
      <c r="G97" s="34"/>
      <c r="H97" s="34"/>
      <c r="I97" s="34"/>
      <c r="J97" s="37"/>
      <c r="K97" s="34"/>
      <c r="L97" s="34"/>
      <c r="M97" s="32"/>
      <c r="N97" s="32"/>
      <c r="O97" s="32"/>
    </row>
    <row r="98" spans="1:15" hidden="1" x14ac:dyDescent="0.2">
      <c r="A98" s="32"/>
      <c r="B98" s="32"/>
      <c r="C98" s="34"/>
      <c r="D98" s="34"/>
      <c r="E98" s="37"/>
      <c r="F98" s="34"/>
      <c r="G98" s="34"/>
      <c r="H98" s="34"/>
      <c r="I98" s="34"/>
      <c r="J98" s="37"/>
      <c r="K98" s="34"/>
      <c r="L98" s="34"/>
      <c r="M98" s="32"/>
      <c r="N98" s="32"/>
      <c r="O98" s="32"/>
    </row>
    <row r="99" spans="1:15" s="38" customFormat="1" hidden="1" x14ac:dyDescent="0.2">
      <c r="A99" s="40"/>
      <c r="B99" s="41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5"/>
      <c r="N99" s="35"/>
      <c r="O99" s="35"/>
    </row>
    <row r="100" spans="1:15" s="38" customFormat="1" hidden="1" x14ac:dyDescent="0.2">
      <c r="A100" s="40"/>
      <c r="B100" s="41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5"/>
      <c r="N100" s="35"/>
      <c r="O100" s="35"/>
    </row>
    <row r="101" spans="1:15" s="38" customFormat="1" hidden="1" x14ac:dyDescent="0.2">
      <c r="A101" s="40"/>
      <c r="B101" s="41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5"/>
      <c r="N101" s="35"/>
      <c r="O101" s="35"/>
    </row>
    <row r="102" spans="1:15" s="38" customFormat="1" hidden="1" x14ac:dyDescent="0.2">
      <c r="A102" s="40"/>
      <c r="B102" s="41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5"/>
      <c r="N102" s="35"/>
      <c r="O102" s="35"/>
    </row>
    <row r="103" spans="1:15" s="38" customFormat="1" hidden="1" x14ac:dyDescent="0.2">
      <c r="A103" s="40"/>
      <c r="B103" s="41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5"/>
      <c r="N103" s="35"/>
      <c r="O103" s="35"/>
    </row>
    <row r="104" spans="1:15" s="38" customFormat="1" hidden="1" x14ac:dyDescent="0.2">
      <c r="A104" s="40"/>
      <c r="B104" s="41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5"/>
      <c r="N104" s="35"/>
      <c r="O104" s="35"/>
    </row>
    <row r="105" spans="1:15" s="38" customFormat="1" hidden="1" x14ac:dyDescent="0.2">
      <c r="A105" s="40"/>
      <c r="B105" s="41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5"/>
      <c r="N105" s="35"/>
      <c r="O105" s="35"/>
    </row>
    <row r="106" spans="1:15" s="38" customFormat="1" hidden="1" x14ac:dyDescent="0.2">
      <c r="A106" s="40"/>
      <c r="B106" s="42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5"/>
      <c r="N106" s="35"/>
      <c r="O106" s="44"/>
    </row>
    <row r="107" spans="1:15" s="38" customFormat="1" hidden="1" x14ac:dyDescent="0.2">
      <c r="A107" s="40"/>
      <c r="B107" s="42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5"/>
      <c r="N107" s="35"/>
      <c r="O107" s="44"/>
    </row>
    <row r="108" spans="1:15" s="38" customFormat="1" hidden="1" x14ac:dyDescent="0.2">
      <c r="A108" s="40"/>
      <c r="B108" s="42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5"/>
      <c r="N108" s="35"/>
      <c r="O108" s="44"/>
    </row>
    <row r="109" spans="1:15" ht="2.25" customHeight="1" x14ac:dyDescent="0.2"/>
    <row r="110" spans="1:15" ht="23.25" customHeight="1" x14ac:dyDescent="0.2"/>
    <row r="111" spans="1:15" ht="9.75" customHeight="1" x14ac:dyDescent="0.2"/>
    <row r="112" spans="1:15" x14ac:dyDescent="0.2">
      <c r="G112" s="28" t="s">
        <v>47</v>
      </c>
    </row>
    <row r="113" spans="7:7" x14ac:dyDescent="0.2">
      <c r="G113" s="28" t="s">
        <v>48</v>
      </c>
    </row>
  </sheetData>
  <mergeCells count="17">
    <mergeCell ref="H14:H15"/>
    <mergeCell ref="I14:I15"/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24"/>
  <sheetViews>
    <sheetView workbookViewId="0">
      <selection sqref="A1:XFD1048576"/>
    </sheetView>
  </sheetViews>
  <sheetFormatPr defaultColWidth="9.109375" defaultRowHeight="10.199999999999999" x14ac:dyDescent="0.2"/>
  <cols>
    <col min="1" max="1" width="3.44140625" style="3" customWidth="1"/>
    <col min="2" max="2" width="29.5546875" style="3" customWidth="1"/>
    <col min="3" max="3" width="7.88671875" style="3" customWidth="1"/>
    <col min="4" max="4" width="8.441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8.44140625" style="3" customWidth="1"/>
    <col min="10" max="10" width="8.109375" style="3" customWidth="1"/>
    <col min="11" max="11" width="7.5546875" style="3" customWidth="1"/>
    <col min="12" max="12" width="9.88671875" style="3" customWidth="1"/>
    <col min="13" max="13" width="7.44140625" style="3" customWidth="1"/>
    <col min="14" max="14" width="6.88671875" style="3" customWidth="1"/>
    <col min="15" max="15" width="7.88671875" style="3" customWidth="1"/>
    <col min="16" max="16384" width="9.109375" style="3"/>
  </cols>
  <sheetData>
    <row r="1" spans="1:15" ht="17.25" customHeight="1" x14ac:dyDescent="0.2">
      <c r="A1" s="27" t="s">
        <v>24</v>
      </c>
      <c r="K1" s="27"/>
      <c r="L1" s="27" t="s">
        <v>25</v>
      </c>
      <c r="M1" s="27"/>
      <c r="N1" s="27"/>
    </row>
    <row r="2" spans="1:15" ht="14.25" customHeight="1" x14ac:dyDescent="0.2">
      <c r="A2" s="27" t="s">
        <v>65</v>
      </c>
      <c r="K2" s="27" t="s">
        <v>26</v>
      </c>
      <c r="L2" s="27"/>
      <c r="M2" s="27"/>
      <c r="N2" s="27"/>
    </row>
    <row r="3" spans="1:15" ht="12" customHeight="1" x14ac:dyDescent="0.2">
      <c r="K3" s="27" t="s">
        <v>38</v>
      </c>
      <c r="L3" s="27"/>
      <c r="M3" s="27"/>
      <c r="N3" s="27"/>
    </row>
    <row r="4" spans="1:15" ht="10.5" customHeight="1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 t="s">
        <v>28</v>
      </c>
      <c r="L5" s="45"/>
    </row>
    <row r="6" spans="1:15" ht="0.75" hidden="1" customHeight="1" x14ac:dyDescent="0.2">
      <c r="K6" s="28"/>
    </row>
    <row r="7" spans="1:15" ht="4.5" hidden="1" customHeight="1" x14ac:dyDescent="0.2">
      <c r="K7" s="28"/>
    </row>
    <row r="8" spans="1:15" s="30" customFormat="1" ht="2.25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14.25" customHeight="1" x14ac:dyDescent="0.2">
      <c r="C9" s="88" t="s">
        <v>115</v>
      </c>
      <c r="D9" s="88"/>
      <c r="E9" s="88"/>
      <c r="F9" s="88"/>
      <c r="G9" s="88"/>
      <c r="H9" s="88"/>
      <c r="I9" s="88"/>
      <c r="J9" s="88"/>
      <c r="K9" s="88"/>
      <c r="L9" s="28" t="s">
        <v>79</v>
      </c>
    </row>
    <row r="10" spans="1:15" ht="1.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t="12" customHeight="1" x14ac:dyDescent="0.2">
      <c r="L11" s="28" t="s">
        <v>127</v>
      </c>
    </row>
    <row r="12" spans="1:15" x14ac:dyDescent="0.2">
      <c r="O12" s="31" t="s">
        <v>30</v>
      </c>
    </row>
    <row r="13" spans="1:15" ht="11.25" customHeight="1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105</v>
      </c>
      <c r="N13" s="90" t="s">
        <v>106</v>
      </c>
      <c r="O13" s="85" t="s">
        <v>116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51" customHeight="1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x14ac:dyDescent="0.2">
      <c r="A17" s="32"/>
      <c r="B17" s="33" t="s">
        <v>70</v>
      </c>
      <c r="C17" s="34">
        <f>C18+C19+C20</f>
        <v>250500</v>
      </c>
      <c r="D17" s="34">
        <f t="shared" ref="D17:I17" si="0">D18+D19+D20</f>
        <v>0</v>
      </c>
      <c r="E17" s="34">
        <f>E18+E19+E20+E78</f>
        <v>250500</v>
      </c>
      <c r="F17" s="34">
        <f t="shared" si="0"/>
        <v>0</v>
      </c>
      <c r="G17" s="34">
        <f t="shared" si="0"/>
        <v>0</v>
      </c>
      <c r="H17" s="34">
        <f t="shared" si="0"/>
        <v>0</v>
      </c>
      <c r="I17" s="34">
        <f t="shared" si="0"/>
        <v>0</v>
      </c>
      <c r="J17" s="34">
        <f>J18+J19+J20+J78</f>
        <v>250500</v>
      </c>
      <c r="K17" s="34">
        <f>K18+K19+K20+K78</f>
        <v>250500</v>
      </c>
      <c r="L17" s="34">
        <f>L18+L19+L20</f>
        <v>0</v>
      </c>
      <c r="M17" s="34"/>
      <c r="N17" s="34"/>
      <c r="O17" s="34"/>
    </row>
    <row r="18" spans="1:15" x14ac:dyDescent="0.2">
      <c r="A18" s="32" t="s">
        <v>18</v>
      </c>
      <c r="B18" s="32" t="s">
        <v>21</v>
      </c>
      <c r="C18" s="34">
        <f>E18</f>
        <v>60000</v>
      </c>
      <c r="D18" s="34"/>
      <c r="E18" s="34">
        <f>SUM(F18:J18)</f>
        <v>60000</v>
      </c>
      <c r="F18" s="34"/>
      <c r="G18" s="34"/>
      <c r="H18" s="34"/>
      <c r="I18" s="34"/>
      <c r="J18" s="34">
        <f t="shared" ref="J18:J72" si="1">K18+L18</f>
        <v>60000</v>
      </c>
      <c r="K18" s="34">
        <f>K43+K53</f>
        <v>60000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39500</v>
      </c>
      <c r="D19" s="34"/>
      <c r="E19" s="34">
        <f>F19+G19+H19+I19+J19</f>
        <v>39500</v>
      </c>
      <c r="F19" s="34"/>
      <c r="G19" s="34"/>
      <c r="H19" s="34"/>
      <c r="I19" s="34"/>
      <c r="J19" s="34">
        <f t="shared" si="1"/>
        <v>39500</v>
      </c>
      <c r="K19" s="34">
        <f>K54+K71+K72</f>
        <v>39500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151000</v>
      </c>
      <c r="D20" s="34"/>
      <c r="E20" s="34">
        <f>SUM(F20:J20)</f>
        <v>151000</v>
      </c>
      <c r="F20" s="34">
        <f>F47+F71+F88+F105+F93+F46</f>
        <v>0</v>
      </c>
      <c r="G20" s="34">
        <f>G47+G71+G88+G105+G93+G46</f>
        <v>0</v>
      </c>
      <c r="H20" s="34">
        <f>H47+H71+H88+H105+H93+H46</f>
        <v>0</v>
      </c>
      <c r="I20" s="34"/>
      <c r="J20" s="34">
        <f t="shared" si="1"/>
        <v>151000</v>
      </c>
      <c r="K20" s="34">
        <f>K25+K26+K27+K32+K39+K45+K50+K59+K81+K63</f>
        <v>151000</v>
      </c>
      <c r="L20" s="34">
        <f>L47+L71+L88+L105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>C22</f>
        <v>80000</v>
      </c>
      <c r="D21" s="55">
        <f t="shared" ref="D21:K21" si="2">D22</f>
        <v>0</v>
      </c>
      <c r="E21" s="55">
        <f t="shared" si="2"/>
        <v>80000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 t="shared" si="2"/>
        <v>80000</v>
      </c>
      <c r="K21" s="55">
        <f t="shared" si="2"/>
        <v>80000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>E22</f>
        <v>80000</v>
      </c>
      <c r="D22" s="34"/>
      <c r="E22" s="34">
        <f>F22+G22+H22+I22+J22</f>
        <v>80000</v>
      </c>
      <c r="F22" s="34"/>
      <c r="G22" s="34"/>
      <c r="H22" s="34"/>
      <c r="I22" s="34"/>
      <c r="J22" s="34">
        <f t="shared" si="1"/>
        <v>80000</v>
      </c>
      <c r="K22" s="34">
        <f>K27+K26+K25</f>
        <v>80000</v>
      </c>
      <c r="L22" s="34"/>
      <c r="M22" s="32"/>
      <c r="N22" s="32"/>
      <c r="O22" s="32"/>
    </row>
    <row r="23" spans="1:15" x14ac:dyDescent="0.2">
      <c r="A23" s="32"/>
      <c r="B23" s="32" t="s">
        <v>75</v>
      </c>
      <c r="C23" s="34"/>
      <c r="D23" s="34"/>
      <c r="E23" s="34"/>
      <c r="F23" s="34"/>
      <c r="G23" s="34"/>
      <c r="H23" s="34"/>
      <c r="I23" s="34"/>
      <c r="J23" s="34">
        <f t="shared" si="1"/>
        <v>0</v>
      </c>
      <c r="K23" s="34"/>
      <c r="L23" s="34"/>
      <c r="M23" s="32"/>
      <c r="N23" s="32"/>
      <c r="O23" s="32"/>
    </row>
    <row r="24" spans="1:15" x14ac:dyDescent="0.2">
      <c r="A24" s="32"/>
      <c r="B24" s="41" t="s">
        <v>83</v>
      </c>
      <c r="C24" s="34"/>
      <c r="D24" s="34"/>
      <c r="E24" s="34"/>
      <c r="F24" s="34"/>
      <c r="G24" s="34"/>
      <c r="H24" s="34"/>
      <c r="I24" s="34"/>
      <c r="J24" s="34">
        <f t="shared" si="1"/>
        <v>0</v>
      </c>
      <c r="K24" s="34"/>
      <c r="L24" s="34"/>
      <c r="M24" s="32"/>
      <c r="N24" s="32"/>
      <c r="O24" s="32"/>
    </row>
    <row r="25" spans="1:15" ht="20.399999999999999" x14ac:dyDescent="0.2">
      <c r="A25" s="32"/>
      <c r="B25" s="41" t="s">
        <v>117</v>
      </c>
      <c r="C25" s="34">
        <v>30000</v>
      </c>
      <c r="D25" s="34"/>
      <c r="E25" s="34">
        <v>30000</v>
      </c>
      <c r="F25" s="34"/>
      <c r="G25" s="34"/>
      <c r="H25" s="34"/>
      <c r="I25" s="34"/>
      <c r="J25" s="34">
        <f t="shared" si="1"/>
        <v>30000</v>
      </c>
      <c r="K25" s="34">
        <v>30000</v>
      </c>
      <c r="L25" s="34"/>
      <c r="M25" s="32"/>
      <c r="N25" s="32"/>
      <c r="O25" s="32"/>
    </row>
    <row r="26" spans="1:15" ht="20.399999999999999" x14ac:dyDescent="0.2">
      <c r="A26" s="32"/>
      <c r="B26" s="41" t="s">
        <v>119</v>
      </c>
      <c r="C26" s="34">
        <v>30000</v>
      </c>
      <c r="D26" s="34"/>
      <c r="E26" s="34">
        <v>30000</v>
      </c>
      <c r="F26" s="34"/>
      <c r="G26" s="34"/>
      <c r="H26" s="34"/>
      <c r="I26" s="34"/>
      <c r="J26" s="34">
        <f t="shared" si="1"/>
        <v>30000</v>
      </c>
      <c r="K26" s="34">
        <v>30000</v>
      </c>
      <c r="L26" s="34"/>
      <c r="M26" s="32"/>
      <c r="N26" s="32"/>
      <c r="O26" s="32"/>
    </row>
    <row r="27" spans="1:15" ht="33.75" customHeight="1" x14ac:dyDescent="0.2">
      <c r="A27" s="32"/>
      <c r="B27" s="52" t="s">
        <v>118</v>
      </c>
      <c r="C27" s="34">
        <v>20000</v>
      </c>
      <c r="D27" s="34"/>
      <c r="E27" s="34">
        <v>20000</v>
      </c>
      <c r="F27" s="34"/>
      <c r="G27" s="34"/>
      <c r="H27" s="34"/>
      <c r="I27" s="34"/>
      <c r="J27" s="34">
        <f t="shared" si="1"/>
        <v>20000</v>
      </c>
      <c r="K27" s="34">
        <v>20000</v>
      </c>
      <c r="L27" s="34"/>
      <c r="M27" s="32"/>
      <c r="N27" s="32"/>
      <c r="O27" s="32"/>
    </row>
    <row r="28" spans="1:15" s="38" customFormat="1" ht="20.399999999999999" hidden="1" x14ac:dyDescent="0.2">
      <c r="A28" s="35"/>
      <c r="B28" s="36" t="s">
        <v>96</v>
      </c>
      <c r="C28" s="37">
        <f>C29</f>
        <v>0</v>
      </c>
      <c r="D28" s="37">
        <f t="shared" ref="D28:I28" si="3">D29</f>
        <v>0</v>
      </c>
      <c r="E28" s="37"/>
      <c r="F28" s="37">
        <f t="shared" si="3"/>
        <v>0</v>
      </c>
      <c r="G28" s="37">
        <f t="shared" si="3"/>
        <v>0</v>
      </c>
      <c r="H28" s="37">
        <f t="shared" si="3"/>
        <v>0</v>
      </c>
      <c r="I28" s="37">
        <f t="shared" si="3"/>
        <v>0</v>
      </c>
      <c r="J28" s="37"/>
      <c r="K28" s="37"/>
      <c r="L28" s="37"/>
      <c r="M28" s="35"/>
      <c r="N28" s="35"/>
      <c r="O28" s="35"/>
    </row>
    <row r="29" spans="1:15" s="38" customFormat="1" hidden="1" x14ac:dyDescent="0.2">
      <c r="A29" s="35"/>
      <c r="B29" s="39" t="s">
        <v>71</v>
      </c>
      <c r="C29" s="37"/>
      <c r="D29" s="37">
        <f t="shared" ref="D29:I29" si="4">D32</f>
        <v>0</v>
      </c>
      <c r="E29" s="37"/>
      <c r="F29" s="37">
        <f t="shared" si="4"/>
        <v>0</v>
      </c>
      <c r="G29" s="37">
        <f t="shared" si="4"/>
        <v>0</v>
      </c>
      <c r="H29" s="37">
        <f t="shared" si="4"/>
        <v>0</v>
      </c>
      <c r="I29" s="37">
        <f t="shared" si="4"/>
        <v>0</v>
      </c>
      <c r="J29" s="37"/>
      <c r="K29" s="37"/>
      <c r="L29" s="37">
        <f>L30+L31+L34</f>
        <v>0</v>
      </c>
      <c r="M29" s="35"/>
      <c r="N29" s="35"/>
      <c r="O29" s="35"/>
    </row>
    <row r="30" spans="1:15" s="38" customFormat="1" ht="12.75" hidden="1" customHeight="1" x14ac:dyDescent="0.2">
      <c r="A30" s="32" t="s">
        <v>18</v>
      </c>
      <c r="B30" s="32" t="s">
        <v>75</v>
      </c>
      <c r="C30" s="37"/>
      <c r="D30" s="37"/>
      <c r="E30" s="37"/>
      <c r="F30" s="37"/>
      <c r="G30" s="37"/>
      <c r="H30" s="37"/>
      <c r="I30" s="37"/>
      <c r="J30" s="34"/>
      <c r="K30" s="37"/>
      <c r="L30" s="35"/>
      <c r="M30" s="35"/>
      <c r="N30" s="35"/>
      <c r="O30" s="35"/>
    </row>
    <row r="31" spans="1:15" s="38" customFormat="1" hidden="1" x14ac:dyDescent="0.2">
      <c r="A31" s="40" t="s">
        <v>19</v>
      </c>
      <c r="B31" s="41" t="s">
        <v>83</v>
      </c>
      <c r="C31" s="37"/>
      <c r="D31" s="37"/>
      <c r="E31" s="37"/>
      <c r="F31" s="37"/>
      <c r="G31" s="37"/>
      <c r="H31" s="37"/>
      <c r="I31" s="37"/>
      <c r="J31" s="34"/>
      <c r="K31" s="37"/>
      <c r="L31" s="37"/>
      <c r="M31" s="35"/>
      <c r="N31" s="35"/>
      <c r="O31" s="35"/>
    </row>
    <row r="32" spans="1:15" s="38" customFormat="1" hidden="1" x14ac:dyDescent="0.2">
      <c r="A32" s="40" t="s">
        <v>20</v>
      </c>
      <c r="B32" s="41" t="s">
        <v>99</v>
      </c>
      <c r="C32" s="37"/>
      <c r="D32" s="37"/>
      <c r="E32" s="37"/>
      <c r="F32" s="37"/>
      <c r="G32" s="37"/>
      <c r="H32" s="37"/>
      <c r="I32" s="37"/>
      <c r="J32" s="34"/>
      <c r="K32" s="37"/>
      <c r="L32" s="37"/>
      <c r="M32" s="35"/>
      <c r="N32" s="35"/>
      <c r="O32" s="35"/>
    </row>
    <row r="33" spans="1:15" hidden="1" x14ac:dyDescent="0.2">
      <c r="A33" s="32"/>
      <c r="B33" s="39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2"/>
      <c r="N33" s="32"/>
      <c r="O33" s="32"/>
    </row>
    <row r="34" spans="1:15" ht="25.5" hidden="1" customHeight="1" x14ac:dyDescent="0.2">
      <c r="A34" s="32"/>
      <c r="B34" s="41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2"/>
      <c r="N34" s="32"/>
      <c r="O34" s="32"/>
    </row>
    <row r="35" spans="1:15" s="38" customFormat="1" hidden="1" x14ac:dyDescent="0.2">
      <c r="A35" s="35"/>
      <c r="B35" s="36" t="s">
        <v>97</v>
      </c>
      <c r="C35" s="37">
        <f>C36</f>
        <v>0</v>
      </c>
      <c r="D35" s="37">
        <f t="shared" ref="D35:K35" si="5">D36</f>
        <v>0</v>
      </c>
      <c r="E35" s="37">
        <f t="shared" si="5"/>
        <v>0</v>
      </c>
      <c r="F35" s="37">
        <f t="shared" si="5"/>
        <v>0</v>
      </c>
      <c r="G35" s="37">
        <f t="shared" si="5"/>
        <v>0</v>
      </c>
      <c r="H35" s="37">
        <f t="shared" si="5"/>
        <v>0</v>
      </c>
      <c r="I35" s="37">
        <f t="shared" si="5"/>
        <v>0</v>
      </c>
      <c r="J35" s="37">
        <f t="shared" si="5"/>
        <v>0</v>
      </c>
      <c r="K35" s="37">
        <f t="shared" si="5"/>
        <v>0</v>
      </c>
      <c r="L35" s="37"/>
      <c r="M35" s="35"/>
      <c r="N35" s="35"/>
      <c r="O35" s="35"/>
    </row>
    <row r="36" spans="1:15" s="38" customFormat="1" hidden="1" x14ac:dyDescent="0.2">
      <c r="A36" s="35"/>
      <c r="B36" s="39" t="s">
        <v>71</v>
      </c>
      <c r="C36" s="37">
        <f>C39</f>
        <v>0</v>
      </c>
      <c r="D36" s="37">
        <f t="shared" ref="D36:K36" si="6">D39</f>
        <v>0</v>
      </c>
      <c r="E36" s="37">
        <f t="shared" si="6"/>
        <v>0</v>
      </c>
      <c r="F36" s="37">
        <f t="shared" si="6"/>
        <v>0</v>
      </c>
      <c r="G36" s="37">
        <f t="shared" si="6"/>
        <v>0</v>
      </c>
      <c r="H36" s="37">
        <f t="shared" si="6"/>
        <v>0</v>
      </c>
      <c r="I36" s="37">
        <f t="shared" si="6"/>
        <v>0</v>
      </c>
      <c r="J36" s="37">
        <f t="shared" si="6"/>
        <v>0</v>
      </c>
      <c r="K36" s="37">
        <f t="shared" si="6"/>
        <v>0</v>
      </c>
      <c r="L36" s="37">
        <f>L37+L38+L41</f>
        <v>0</v>
      </c>
      <c r="M36" s="35"/>
      <c r="N36" s="35"/>
      <c r="O36" s="35"/>
    </row>
    <row r="37" spans="1:15" s="38" customFormat="1" ht="12.75" hidden="1" customHeight="1" x14ac:dyDescent="0.2">
      <c r="A37" s="32" t="s">
        <v>18</v>
      </c>
      <c r="B37" s="32" t="s">
        <v>75</v>
      </c>
      <c r="C37" s="37"/>
      <c r="D37" s="37"/>
      <c r="E37" s="37"/>
      <c r="F37" s="37"/>
      <c r="G37" s="37"/>
      <c r="H37" s="37"/>
      <c r="I37" s="37"/>
      <c r="J37" s="34">
        <f t="shared" ref="J37:J38" si="7">K37+L37</f>
        <v>0</v>
      </c>
      <c r="K37" s="37"/>
      <c r="L37" s="35"/>
      <c r="M37" s="35"/>
      <c r="N37" s="35"/>
      <c r="O37" s="35"/>
    </row>
    <row r="38" spans="1:15" s="38" customFormat="1" hidden="1" x14ac:dyDescent="0.2">
      <c r="A38" s="40" t="s">
        <v>19</v>
      </c>
      <c r="B38" s="41" t="s">
        <v>83</v>
      </c>
      <c r="C38" s="37"/>
      <c r="D38" s="37"/>
      <c r="E38" s="37"/>
      <c r="F38" s="37"/>
      <c r="G38" s="37"/>
      <c r="H38" s="37"/>
      <c r="I38" s="37"/>
      <c r="J38" s="34">
        <f t="shared" si="7"/>
        <v>0</v>
      </c>
      <c r="K38" s="37"/>
      <c r="L38" s="37"/>
      <c r="M38" s="35"/>
      <c r="N38" s="35"/>
      <c r="O38" s="35"/>
    </row>
    <row r="39" spans="1:15" s="38" customFormat="1" ht="22.5" hidden="1" customHeight="1" x14ac:dyDescent="0.2">
      <c r="A39" s="40" t="s">
        <v>20</v>
      </c>
      <c r="B39" s="41" t="s">
        <v>98</v>
      </c>
      <c r="C39" s="37"/>
      <c r="D39" s="37"/>
      <c r="E39" s="37"/>
      <c r="F39" s="37"/>
      <c r="G39" s="37"/>
      <c r="H39" s="37"/>
      <c r="I39" s="37"/>
      <c r="J39" s="34">
        <v>0</v>
      </c>
      <c r="K39" s="37"/>
      <c r="L39" s="37"/>
      <c r="M39" s="35"/>
      <c r="N39" s="35"/>
      <c r="O39" s="35"/>
    </row>
    <row r="40" spans="1:15" ht="25.5" hidden="1" customHeight="1" x14ac:dyDescent="0.2">
      <c r="A40" s="32"/>
      <c r="B40" s="41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2"/>
      <c r="N40" s="32"/>
      <c r="O40" s="32"/>
    </row>
    <row r="41" spans="1:15" s="38" customFormat="1" ht="30.6" x14ac:dyDescent="0.2">
      <c r="A41" s="35"/>
      <c r="B41" s="36" t="s">
        <v>77</v>
      </c>
      <c r="C41" s="53">
        <f>C42</f>
        <v>38700</v>
      </c>
      <c r="D41" s="53">
        <f t="shared" ref="D41:K41" si="8">D42</f>
        <v>0</v>
      </c>
      <c r="E41" s="53">
        <f t="shared" si="8"/>
        <v>38700</v>
      </c>
      <c r="F41" s="53">
        <f t="shared" si="8"/>
        <v>0</v>
      </c>
      <c r="G41" s="53">
        <f t="shared" si="8"/>
        <v>0</v>
      </c>
      <c r="H41" s="53">
        <f t="shared" si="8"/>
        <v>0</v>
      </c>
      <c r="I41" s="53">
        <f t="shared" si="8"/>
        <v>0</v>
      </c>
      <c r="J41" s="53">
        <f t="shared" si="8"/>
        <v>38700</v>
      </c>
      <c r="K41" s="53">
        <f t="shared" si="8"/>
        <v>38700</v>
      </c>
      <c r="L41" s="53"/>
      <c r="M41" s="54"/>
      <c r="N41" s="54"/>
      <c r="O41" s="54"/>
    </row>
    <row r="42" spans="1:15" s="38" customFormat="1" x14ac:dyDescent="0.2">
      <c r="A42" s="35"/>
      <c r="B42" s="39" t="s">
        <v>71</v>
      </c>
      <c r="C42" s="37">
        <f>C43+C45</f>
        <v>38700</v>
      </c>
      <c r="D42" s="37">
        <f t="shared" ref="D42:E42" si="9">D43+D45</f>
        <v>0</v>
      </c>
      <c r="E42" s="37">
        <f t="shared" si="9"/>
        <v>38700</v>
      </c>
      <c r="F42" s="37"/>
      <c r="G42" s="37"/>
      <c r="H42" s="37"/>
      <c r="I42" s="37"/>
      <c r="J42" s="34">
        <f t="shared" si="1"/>
        <v>38700</v>
      </c>
      <c r="K42" s="37">
        <f>K43+K45</f>
        <v>38700</v>
      </c>
      <c r="L42" s="37">
        <f>L43+L44+L47</f>
        <v>0</v>
      </c>
      <c r="M42" s="35"/>
      <c r="N42" s="35"/>
      <c r="O42" s="35"/>
    </row>
    <row r="43" spans="1:15" s="38" customFormat="1" ht="25.5" customHeight="1" x14ac:dyDescent="0.2">
      <c r="A43" s="32" t="s">
        <v>18</v>
      </c>
      <c r="B43" s="42" t="s">
        <v>95</v>
      </c>
      <c r="C43" s="37">
        <f>E43</f>
        <v>30000</v>
      </c>
      <c r="D43" s="37"/>
      <c r="E43" s="37">
        <f>F43+G43+H43+I43+J43</f>
        <v>30000</v>
      </c>
      <c r="F43" s="37"/>
      <c r="G43" s="37"/>
      <c r="H43" s="37"/>
      <c r="I43" s="37"/>
      <c r="J43" s="34">
        <f t="shared" si="1"/>
        <v>30000</v>
      </c>
      <c r="K43" s="37">
        <v>30000</v>
      </c>
      <c r="L43" s="35"/>
      <c r="M43" s="35"/>
      <c r="N43" s="35"/>
      <c r="O43" s="35"/>
    </row>
    <row r="44" spans="1:15" s="38" customFormat="1" x14ac:dyDescent="0.2">
      <c r="A44" s="40" t="s">
        <v>19</v>
      </c>
      <c r="B44" s="41" t="s">
        <v>83</v>
      </c>
      <c r="C44" s="37">
        <f t="shared" ref="C44:C45" si="10">E44</f>
        <v>0</v>
      </c>
      <c r="D44" s="37"/>
      <c r="E44" s="37">
        <f t="shared" ref="E44:E45" si="11">F44+G44+H44+I44+J44</f>
        <v>0</v>
      </c>
      <c r="F44" s="37"/>
      <c r="G44" s="37"/>
      <c r="H44" s="37"/>
      <c r="I44" s="37"/>
      <c r="J44" s="34">
        <f t="shared" si="1"/>
        <v>0</v>
      </c>
      <c r="K44" s="37"/>
      <c r="L44" s="37"/>
      <c r="M44" s="35"/>
      <c r="N44" s="35"/>
      <c r="O44" s="35"/>
    </row>
    <row r="45" spans="1:15" s="38" customFormat="1" ht="30.6" x14ac:dyDescent="0.2">
      <c r="A45" s="40" t="s">
        <v>20</v>
      </c>
      <c r="B45" s="41" t="s">
        <v>94</v>
      </c>
      <c r="C45" s="37">
        <f t="shared" si="10"/>
        <v>8700</v>
      </c>
      <c r="D45" s="37"/>
      <c r="E45" s="37">
        <f t="shared" si="11"/>
        <v>8700</v>
      </c>
      <c r="F45" s="37"/>
      <c r="G45" s="37"/>
      <c r="H45" s="37"/>
      <c r="I45" s="37"/>
      <c r="J45" s="34">
        <f t="shared" si="1"/>
        <v>8700</v>
      </c>
      <c r="K45" s="37">
        <v>8700</v>
      </c>
      <c r="L45" s="37"/>
      <c r="M45" s="35"/>
      <c r="N45" s="35"/>
      <c r="O45" s="35"/>
    </row>
    <row r="46" spans="1:15" s="38" customFormat="1" ht="30.6" x14ac:dyDescent="0.2">
      <c r="A46" s="35"/>
      <c r="B46" s="36" t="s">
        <v>92</v>
      </c>
      <c r="C46" s="53">
        <f>C47</f>
        <v>2200</v>
      </c>
      <c r="D46" s="53">
        <f t="shared" ref="D46:K46" si="12">D47</f>
        <v>0</v>
      </c>
      <c r="E46" s="53">
        <f t="shared" si="12"/>
        <v>2200</v>
      </c>
      <c r="F46" s="53">
        <f t="shared" si="12"/>
        <v>0</v>
      </c>
      <c r="G46" s="53">
        <f t="shared" si="12"/>
        <v>0</v>
      </c>
      <c r="H46" s="53">
        <f t="shared" si="12"/>
        <v>0</v>
      </c>
      <c r="I46" s="53">
        <f t="shared" si="12"/>
        <v>0</v>
      </c>
      <c r="J46" s="53">
        <f t="shared" si="12"/>
        <v>2200</v>
      </c>
      <c r="K46" s="53">
        <f t="shared" si="12"/>
        <v>2200</v>
      </c>
      <c r="L46" s="53"/>
      <c r="M46" s="54"/>
      <c r="N46" s="54"/>
      <c r="O46" s="54"/>
    </row>
    <row r="47" spans="1:15" s="38" customFormat="1" x14ac:dyDescent="0.2">
      <c r="A47" s="35"/>
      <c r="B47" s="39" t="s">
        <v>71</v>
      </c>
      <c r="C47" s="37">
        <f>C50</f>
        <v>2200</v>
      </c>
      <c r="D47" s="37">
        <f t="shared" ref="D47:K47" si="13">D50</f>
        <v>0</v>
      </c>
      <c r="E47" s="37">
        <f t="shared" si="13"/>
        <v>2200</v>
      </c>
      <c r="F47" s="37">
        <f t="shared" si="13"/>
        <v>0</v>
      </c>
      <c r="G47" s="37">
        <f t="shared" si="13"/>
        <v>0</v>
      </c>
      <c r="H47" s="37">
        <f t="shared" si="13"/>
        <v>0</v>
      </c>
      <c r="I47" s="37">
        <f t="shared" si="13"/>
        <v>0</v>
      </c>
      <c r="J47" s="37">
        <f t="shared" si="13"/>
        <v>2200</v>
      </c>
      <c r="K47" s="37">
        <f t="shared" si="13"/>
        <v>2200</v>
      </c>
      <c r="L47" s="37">
        <f>L48+L49+L59</f>
        <v>0</v>
      </c>
      <c r="M47" s="35"/>
      <c r="N47" s="35"/>
      <c r="O47" s="35"/>
    </row>
    <row r="48" spans="1:15" s="38" customFormat="1" ht="12.75" customHeight="1" x14ac:dyDescent="0.2">
      <c r="A48" s="32" t="s">
        <v>18</v>
      </c>
      <c r="B48" s="32" t="s">
        <v>75</v>
      </c>
      <c r="C48" s="37"/>
      <c r="D48" s="37"/>
      <c r="E48" s="37"/>
      <c r="F48" s="37"/>
      <c r="G48" s="37"/>
      <c r="H48" s="37"/>
      <c r="I48" s="37"/>
      <c r="J48" s="34">
        <f t="shared" ref="J48:J50" si="14">K48+L48</f>
        <v>0</v>
      </c>
      <c r="K48" s="37"/>
      <c r="L48" s="35"/>
      <c r="M48" s="35"/>
      <c r="N48" s="35"/>
      <c r="O48" s="35"/>
    </row>
    <row r="49" spans="1:15" s="38" customFormat="1" x14ac:dyDescent="0.2">
      <c r="A49" s="40" t="s">
        <v>19</v>
      </c>
      <c r="B49" s="41" t="s">
        <v>83</v>
      </c>
      <c r="C49" s="37"/>
      <c r="D49" s="37"/>
      <c r="E49" s="37"/>
      <c r="F49" s="37"/>
      <c r="G49" s="37"/>
      <c r="H49" s="37"/>
      <c r="I49" s="37"/>
      <c r="J49" s="34">
        <f t="shared" si="14"/>
        <v>0</v>
      </c>
      <c r="K49" s="37"/>
      <c r="L49" s="37"/>
      <c r="M49" s="35"/>
      <c r="N49" s="35"/>
      <c r="O49" s="35"/>
    </row>
    <row r="50" spans="1:15" s="38" customFormat="1" ht="20.399999999999999" x14ac:dyDescent="0.2">
      <c r="A50" s="40" t="s">
        <v>20</v>
      </c>
      <c r="B50" s="41" t="s">
        <v>120</v>
      </c>
      <c r="C50" s="37">
        <v>2200</v>
      </c>
      <c r="D50" s="37"/>
      <c r="E50" s="37">
        <v>2200</v>
      </c>
      <c r="F50" s="37"/>
      <c r="G50" s="37"/>
      <c r="H50" s="37"/>
      <c r="I50" s="37"/>
      <c r="J50" s="34">
        <f t="shared" si="14"/>
        <v>2200</v>
      </c>
      <c r="K50" s="37">
        <v>2200</v>
      </c>
      <c r="L50" s="37"/>
      <c r="M50" s="35"/>
      <c r="N50" s="35"/>
      <c r="O50" s="35"/>
    </row>
    <row r="51" spans="1:15" s="38" customFormat="1" x14ac:dyDescent="0.2">
      <c r="A51" s="35"/>
      <c r="B51" s="36" t="s">
        <v>101</v>
      </c>
      <c r="C51" s="37">
        <f>C52</f>
        <v>72000</v>
      </c>
      <c r="D51" s="37">
        <f t="shared" ref="D51:K51" si="15">D52</f>
        <v>0</v>
      </c>
      <c r="E51" s="37">
        <f t="shared" si="15"/>
        <v>72000</v>
      </c>
      <c r="F51" s="37">
        <f t="shared" si="15"/>
        <v>0</v>
      </c>
      <c r="G51" s="37">
        <f t="shared" si="15"/>
        <v>0</v>
      </c>
      <c r="H51" s="37">
        <f t="shared" si="15"/>
        <v>0</v>
      </c>
      <c r="I51" s="37">
        <f t="shared" si="15"/>
        <v>0</v>
      </c>
      <c r="J51" s="37">
        <f t="shared" si="15"/>
        <v>72000</v>
      </c>
      <c r="K51" s="37">
        <f t="shared" si="15"/>
        <v>72000</v>
      </c>
      <c r="L51" s="37"/>
      <c r="M51" s="35"/>
      <c r="N51" s="35"/>
      <c r="O51" s="35"/>
    </row>
    <row r="52" spans="1:15" s="38" customFormat="1" x14ac:dyDescent="0.2">
      <c r="A52" s="35"/>
      <c r="B52" s="39" t="s">
        <v>71</v>
      </c>
      <c r="C52" s="37">
        <f>E52</f>
        <v>72000</v>
      </c>
      <c r="D52" s="37">
        <f t="shared" ref="D52:K52" si="16">D53+D54+D59</f>
        <v>0</v>
      </c>
      <c r="E52" s="37">
        <f t="shared" si="16"/>
        <v>72000</v>
      </c>
      <c r="F52" s="37">
        <f t="shared" si="16"/>
        <v>0</v>
      </c>
      <c r="G52" s="37">
        <f t="shared" si="16"/>
        <v>0</v>
      </c>
      <c r="H52" s="37">
        <f t="shared" si="16"/>
        <v>0</v>
      </c>
      <c r="I52" s="37">
        <f t="shared" si="16"/>
        <v>0</v>
      </c>
      <c r="J52" s="37">
        <f t="shared" si="16"/>
        <v>72000</v>
      </c>
      <c r="K52" s="37">
        <f t="shared" si="16"/>
        <v>72000</v>
      </c>
      <c r="L52" s="37">
        <f>L53+L54+L61</f>
        <v>0</v>
      </c>
      <c r="M52" s="35"/>
      <c r="N52" s="35"/>
      <c r="O52" s="35"/>
    </row>
    <row r="53" spans="1:15" s="38" customFormat="1" ht="22.5" customHeight="1" x14ac:dyDescent="0.2">
      <c r="A53" s="32" t="s">
        <v>18</v>
      </c>
      <c r="B53" s="51" t="s">
        <v>121</v>
      </c>
      <c r="C53" s="37">
        <f>E53</f>
        <v>30000</v>
      </c>
      <c r="D53" s="37"/>
      <c r="E53" s="37">
        <f>F53+G53+H53+I53+J53</f>
        <v>30000</v>
      </c>
      <c r="F53" s="37"/>
      <c r="G53" s="37"/>
      <c r="H53" s="37"/>
      <c r="I53" s="37"/>
      <c r="J53" s="34">
        <f t="shared" ref="J53" si="17">K53+L53</f>
        <v>30000</v>
      </c>
      <c r="K53" s="37">
        <v>30000</v>
      </c>
      <c r="L53" s="35"/>
      <c r="M53" s="35"/>
      <c r="N53" s="35"/>
      <c r="O53" s="35"/>
    </row>
    <row r="54" spans="1:15" s="38" customFormat="1" ht="10.5" customHeight="1" x14ac:dyDescent="0.2">
      <c r="A54" s="40" t="s">
        <v>19</v>
      </c>
      <c r="B54" s="41" t="s">
        <v>122</v>
      </c>
      <c r="C54" s="37">
        <f>E54:E59</f>
        <v>20000</v>
      </c>
      <c r="D54" s="37"/>
      <c r="E54" s="37">
        <f>F54+G54+H54+I54+J54</f>
        <v>20000</v>
      </c>
      <c r="F54" s="37"/>
      <c r="G54" s="37"/>
      <c r="H54" s="37"/>
      <c r="I54" s="37"/>
      <c r="J54" s="34">
        <f t="shared" si="1"/>
        <v>20000</v>
      </c>
      <c r="K54" s="37">
        <v>20000</v>
      </c>
      <c r="L54" s="37"/>
      <c r="M54" s="35"/>
      <c r="N54" s="35"/>
      <c r="O54" s="35"/>
    </row>
    <row r="55" spans="1:15" s="58" customFormat="1" ht="23.25" customHeight="1" x14ac:dyDescent="0.2">
      <c r="A55" s="57"/>
      <c r="B55" s="49" t="s">
        <v>123</v>
      </c>
      <c r="C55" s="53">
        <f>C56</f>
        <v>22000</v>
      </c>
      <c r="D55" s="53"/>
      <c r="E55" s="53">
        <f>E56</f>
        <v>22000</v>
      </c>
      <c r="F55" s="53"/>
      <c r="G55" s="53"/>
      <c r="H55" s="53"/>
      <c r="I55" s="53"/>
      <c r="J55" s="55">
        <f>J56</f>
        <v>22000</v>
      </c>
      <c r="K55" s="53">
        <f>K56</f>
        <v>22000</v>
      </c>
      <c r="L55" s="53"/>
      <c r="M55" s="54"/>
      <c r="N55" s="54"/>
      <c r="O55" s="54"/>
    </row>
    <row r="56" spans="1:15" s="38" customFormat="1" ht="10.5" customHeight="1" x14ac:dyDescent="0.2">
      <c r="A56" s="40"/>
      <c r="B56" s="39" t="s">
        <v>71</v>
      </c>
      <c r="C56" s="37">
        <f>C59</f>
        <v>22000</v>
      </c>
      <c r="D56" s="37"/>
      <c r="E56" s="37">
        <f>E59</f>
        <v>22000</v>
      </c>
      <c r="F56" s="37"/>
      <c r="G56" s="37"/>
      <c r="H56" s="37"/>
      <c r="I56" s="37"/>
      <c r="J56" s="34">
        <f>J59</f>
        <v>22000</v>
      </c>
      <c r="K56" s="37">
        <f>K59</f>
        <v>22000</v>
      </c>
      <c r="L56" s="37"/>
      <c r="M56" s="35"/>
      <c r="N56" s="35"/>
      <c r="O56" s="35"/>
    </row>
    <row r="57" spans="1:15" s="38" customFormat="1" ht="12.75" customHeight="1" x14ac:dyDescent="0.2">
      <c r="A57" s="32" t="s">
        <v>18</v>
      </c>
      <c r="B57" s="32" t="s">
        <v>75</v>
      </c>
      <c r="C57" s="37"/>
      <c r="D57" s="37"/>
      <c r="E57" s="37"/>
      <c r="F57" s="37"/>
      <c r="G57" s="37"/>
      <c r="H57" s="37"/>
      <c r="I57" s="37"/>
      <c r="J57" s="34">
        <f t="shared" ref="J57:J58" si="18">K57+L57</f>
        <v>0</v>
      </c>
      <c r="K57" s="37"/>
      <c r="L57" s="35"/>
      <c r="M57" s="35"/>
      <c r="N57" s="35"/>
      <c r="O57" s="35"/>
    </row>
    <row r="58" spans="1:15" s="38" customFormat="1" x14ac:dyDescent="0.2">
      <c r="A58" s="40" t="s">
        <v>19</v>
      </c>
      <c r="B58" s="41" t="s">
        <v>83</v>
      </c>
      <c r="C58" s="37"/>
      <c r="D58" s="37"/>
      <c r="E58" s="37"/>
      <c r="F58" s="37"/>
      <c r="G58" s="37"/>
      <c r="H58" s="37"/>
      <c r="I58" s="37"/>
      <c r="J58" s="34">
        <f t="shared" si="18"/>
        <v>0</v>
      </c>
      <c r="K58" s="37"/>
      <c r="L58" s="37"/>
      <c r="M58" s="35"/>
      <c r="N58" s="35"/>
      <c r="O58" s="35"/>
    </row>
    <row r="59" spans="1:15" s="38" customFormat="1" ht="40.799999999999997" x14ac:dyDescent="0.2">
      <c r="A59" s="40" t="s">
        <v>20</v>
      </c>
      <c r="B59" s="41" t="s">
        <v>126</v>
      </c>
      <c r="C59" s="37">
        <f>E59</f>
        <v>22000</v>
      </c>
      <c r="D59" s="37"/>
      <c r="E59" s="37">
        <f>F59+G59+H59+I59+J59</f>
        <v>22000</v>
      </c>
      <c r="F59" s="37"/>
      <c r="G59" s="37"/>
      <c r="H59" s="37"/>
      <c r="I59" s="37"/>
      <c r="J59" s="34">
        <f t="shared" si="1"/>
        <v>22000</v>
      </c>
      <c r="K59" s="37">
        <v>22000</v>
      </c>
      <c r="L59" s="37"/>
      <c r="M59" s="35"/>
      <c r="N59" s="35"/>
      <c r="O59" s="35"/>
    </row>
    <row r="60" spans="1:15" s="38" customFormat="1" hidden="1" x14ac:dyDescent="0.2">
      <c r="A60" s="40"/>
      <c r="B60" s="41"/>
      <c r="C60" s="37"/>
      <c r="D60" s="37"/>
      <c r="E60" s="37"/>
      <c r="F60" s="37"/>
      <c r="G60" s="37"/>
      <c r="H60" s="37"/>
      <c r="I60" s="37"/>
      <c r="J60" s="34">
        <f t="shared" si="1"/>
        <v>0</v>
      </c>
      <c r="K60" s="37"/>
      <c r="L60" s="37"/>
      <c r="M60" s="35"/>
      <c r="N60" s="35"/>
      <c r="O60" s="35"/>
    </row>
    <row r="61" spans="1:15" s="38" customFormat="1" hidden="1" x14ac:dyDescent="0.2">
      <c r="A61" s="40"/>
      <c r="B61" s="36"/>
      <c r="C61" s="37"/>
      <c r="D61" s="37"/>
      <c r="E61" s="37"/>
      <c r="F61" s="37"/>
      <c r="G61" s="37"/>
      <c r="H61" s="37"/>
      <c r="I61" s="37"/>
      <c r="J61" s="34">
        <f t="shared" si="1"/>
        <v>0</v>
      </c>
      <c r="K61" s="37"/>
      <c r="L61" s="37"/>
      <c r="M61" s="35"/>
      <c r="N61" s="35"/>
      <c r="O61" s="35"/>
    </row>
    <row r="62" spans="1:15" s="59" customFormat="1" ht="22.5" customHeight="1" x14ac:dyDescent="0.2">
      <c r="A62" s="57"/>
      <c r="B62" s="49" t="s">
        <v>124</v>
      </c>
      <c r="C62" s="53">
        <f>C63</f>
        <v>38100</v>
      </c>
      <c r="D62" s="53"/>
      <c r="E62" s="53">
        <f>E63</f>
        <v>38100</v>
      </c>
      <c r="F62" s="53"/>
      <c r="G62" s="53"/>
      <c r="H62" s="53"/>
      <c r="I62" s="53"/>
      <c r="J62" s="53">
        <f>J63</f>
        <v>38100</v>
      </c>
      <c r="K62" s="53">
        <f>K63</f>
        <v>38100</v>
      </c>
      <c r="L62" s="53"/>
      <c r="M62" s="53"/>
      <c r="N62" s="53"/>
      <c r="O62" s="53"/>
    </row>
    <row r="63" spans="1:15" ht="48" customHeight="1" x14ac:dyDescent="0.2">
      <c r="A63" s="40"/>
      <c r="B63" s="47" t="s">
        <v>107</v>
      </c>
      <c r="C63" s="37">
        <f>E63</f>
        <v>38100</v>
      </c>
      <c r="D63" s="37"/>
      <c r="E63" s="37">
        <f>F63+G63+H63+I63+J63</f>
        <v>38100</v>
      </c>
      <c r="F63" s="37"/>
      <c r="G63" s="37"/>
      <c r="H63" s="37"/>
      <c r="I63" s="37"/>
      <c r="J63" s="37">
        <v>38100</v>
      </c>
      <c r="K63" s="37">
        <v>38100</v>
      </c>
      <c r="L63" s="37"/>
      <c r="M63" s="37"/>
      <c r="N63" s="37"/>
      <c r="O63" s="37"/>
    </row>
    <row r="64" spans="1:15" s="38" customFormat="1" ht="34.5" hidden="1" customHeight="1" x14ac:dyDescent="0.2">
      <c r="A64" s="40"/>
      <c r="B64" s="49" t="s">
        <v>109</v>
      </c>
      <c r="C64" s="37"/>
      <c r="D64" s="37"/>
      <c r="E64" s="37">
        <f>F64+G64+H64+I64+J64</f>
        <v>0</v>
      </c>
      <c r="F64" s="37"/>
      <c r="G64" s="37"/>
      <c r="H64" s="37"/>
      <c r="I64" s="37"/>
      <c r="J64" s="37">
        <f>K64+L64</f>
        <v>0</v>
      </c>
      <c r="K64" s="37"/>
      <c r="L64" s="37"/>
      <c r="M64" s="35"/>
      <c r="N64" s="35"/>
      <c r="O64" s="35"/>
    </row>
    <row r="65" spans="1:15" s="38" customFormat="1" ht="40.799999999999997" hidden="1" x14ac:dyDescent="0.2">
      <c r="A65" s="40" t="s">
        <v>110</v>
      </c>
      <c r="B65" s="41" t="s">
        <v>111</v>
      </c>
      <c r="C65" s="37"/>
      <c r="D65" s="37"/>
      <c r="E65" s="37">
        <f>F65+G65+H65+I65+J65</f>
        <v>0</v>
      </c>
      <c r="F65" s="37"/>
      <c r="G65" s="37"/>
      <c r="H65" s="37"/>
      <c r="I65" s="37"/>
      <c r="J65" s="37">
        <f>K65+L65</f>
        <v>0</v>
      </c>
      <c r="K65" s="37"/>
      <c r="L65" s="37"/>
      <c r="M65" s="35"/>
      <c r="N65" s="35"/>
      <c r="O65" s="35"/>
    </row>
    <row r="66" spans="1:15" s="38" customFormat="1" hidden="1" x14ac:dyDescent="0.2">
      <c r="A66" s="40"/>
      <c r="B66" s="36"/>
      <c r="C66" s="37"/>
      <c r="D66" s="37"/>
      <c r="E66" s="37"/>
      <c r="F66" s="37"/>
      <c r="G66" s="37"/>
      <c r="H66" s="37"/>
      <c r="I66" s="37"/>
      <c r="J66" s="34"/>
      <c r="K66" s="37"/>
      <c r="L66" s="37"/>
      <c r="M66" s="35"/>
      <c r="N66" s="35"/>
      <c r="O66" s="35"/>
    </row>
    <row r="67" spans="1:15" s="58" customFormat="1" x14ac:dyDescent="0.2">
      <c r="A67" s="54"/>
      <c r="B67" s="54" t="s">
        <v>85</v>
      </c>
      <c r="C67" s="53">
        <f>C69</f>
        <v>19500</v>
      </c>
      <c r="D67" s="53"/>
      <c r="E67" s="53">
        <f>E69</f>
        <v>19500</v>
      </c>
      <c r="F67" s="53"/>
      <c r="G67" s="53"/>
      <c r="H67" s="53"/>
      <c r="I67" s="53"/>
      <c r="J67" s="55">
        <f t="shared" si="1"/>
        <v>19500</v>
      </c>
      <c r="K67" s="53">
        <f>K69</f>
        <v>19500</v>
      </c>
      <c r="L67" s="53"/>
      <c r="M67" s="54"/>
      <c r="N67" s="54"/>
      <c r="O67" s="54"/>
    </row>
    <row r="68" spans="1:15" s="38" customFormat="1" hidden="1" x14ac:dyDescent="0.2">
      <c r="A68" s="35"/>
      <c r="B68" s="39"/>
      <c r="C68" s="37"/>
      <c r="D68" s="37"/>
      <c r="E68" s="37"/>
      <c r="F68" s="37"/>
      <c r="G68" s="37"/>
      <c r="H68" s="37"/>
      <c r="I68" s="37"/>
      <c r="J68" s="34"/>
      <c r="K68" s="37"/>
      <c r="L68" s="37"/>
      <c r="M68" s="35"/>
      <c r="N68" s="35"/>
      <c r="O68" s="35"/>
    </row>
    <row r="69" spans="1:15" s="38" customFormat="1" x14ac:dyDescent="0.2">
      <c r="A69" s="35"/>
      <c r="B69" s="39" t="s">
        <v>71</v>
      </c>
      <c r="C69" s="37">
        <f>C71+C72</f>
        <v>19500</v>
      </c>
      <c r="D69" s="37">
        <f t="shared" ref="D69:K69" si="19">D71+D72</f>
        <v>0</v>
      </c>
      <c r="E69" s="37">
        <f t="shared" si="19"/>
        <v>19500</v>
      </c>
      <c r="F69" s="37">
        <f t="shared" si="19"/>
        <v>0</v>
      </c>
      <c r="G69" s="37">
        <f t="shared" si="19"/>
        <v>0</v>
      </c>
      <c r="H69" s="37">
        <f t="shared" si="19"/>
        <v>0</v>
      </c>
      <c r="I69" s="37">
        <f t="shared" si="19"/>
        <v>0</v>
      </c>
      <c r="J69" s="37">
        <f t="shared" si="19"/>
        <v>19500</v>
      </c>
      <c r="K69" s="37">
        <f t="shared" si="19"/>
        <v>19500</v>
      </c>
      <c r="L69" s="37"/>
      <c r="M69" s="35"/>
      <c r="N69" s="35"/>
      <c r="O69" s="35"/>
    </row>
    <row r="70" spans="1:15" s="38" customFormat="1" ht="12.75" customHeight="1" x14ac:dyDescent="0.2">
      <c r="A70" s="32" t="s">
        <v>18</v>
      </c>
      <c r="B70" s="32" t="s">
        <v>75</v>
      </c>
      <c r="C70" s="37"/>
      <c r="D70" s="37"/>
      <c r="E70" s="37"/>
      <c r="F70" s="37"/>
      <c r="G70" s="37"/>
      <c r="H70" s="37"/>
      <c r="I70" s="37"/>
      <c r="J70" s="34">
        <f t="shared" ref="J70" si="20">K70+L70</f>
        <v>0</v>
      </c>
      <c r="K70" s="37"/>
      <c r="L70" s="35"/>
      <c r="M70" s="35"/>
      <c r="N70" s="35"/>
      <c r="O70" s="35"/>
    </row>
    <row r="71" spans="1:15" s="38" customFormat="1" hidden="1" x14ac:dyDescent="0.2">
      <c r="A71" s="35"/>
      <c r="B71" s="48"/>
      <c r="C71" s="37"/>
      <c r="D71" s="37"/>
      <c r="E71" s="37"/>
      <c r="F71" s="37"/>
      <c r="G71" s="37"/>
      <c r="H71" s="37"/>
      <c r="I71" s="37"/>
      <c r="J71" s="34"/>
      <c r="K71" s="37"/>
      <c r="L71" s="37"/>
      <c r="M71" s="35"/>
      <c r="N71" s="35"/>
      <c r="O71" s="35"/>
    </row>
    <row r="72" spans="1:15" s="38" customFormat="1" ht="24.75" customHeight="1" x14ac:dyDescent="0.2">
      <c r="A72" s="35" t="s">
        <v>19</v>
      </c>
      <c r="B72" s="48" t="s">
        <v>125</v>
      </c>
      <c r="C72" s="37">
        <f>E72</f>
        <v>19500</v>
      </c>
      <c r="D72" s="37"/>
      <c r="E72" s="37">
        <f>F72+G72+H72+I72+J72</f>
        <v>19500</v>
      </c>
      <c r="F72" s="37"/>
      <c r="G72" s="37"/>
      <c r="H72" s="37"/>
      <c r="I72" s="37"/>
      <c r="J72" s="34">
        <f t="shared" si="1"/>
        <v>19500</v>
      </c>
      <c r="K72" s="37">
        <v>19500</v>
      </c>
      <c r="L72" s="37"/>
      <c r="M72" s="35"/>
      <c r="N72" s="35"/>
      <c r="O72" s="35"/>
    </row>
    <row r="73" spans="1:15" s="38" customFormat="1" ht="24.75" hidden="1" customHeight="1" x14ac:dyDescent="0.2">
      <c r="A73" s="35" t="s">
        <v>19</v>
      </c>
      <c r="B73" s="48"/>
      <c r="C73" s="37"/>
      <c r="D73" s="37"/>
      <c r="E73" s="37"/>
      <c r="F73" s="37"/>
      <c r="G73" s="37"/>
      <c r="H73" s="37"/>
      <c r="I73" s="37"/>
      <c r="J73" s="34"/>
      <c r="K73" s="37"/>
      <c r="L73" s="37"/>
      <c r="M73" s="35"/>
      <c r="N73" s="35"/>
      <c r="O73" s="35"/>
    </row>
    <row r="74" spans="1:15" s="38" customFormat="1" ht="12.75" customHeight="1" x14ac:dyDescent="0.2">
      <c r="A74" s="35" t="s">
        <v>20</v>
      </c>
      <c r="B74" s="41" t="s">
        <v>86</v>
      </c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5"/>
      <c r="N74" s="35"/>
      <c r="O74" s="35"/>
    </row>
    <row r="75" spans="1:15" s="38" customFormat="1" ht="0.75" customHeight="1" x14ac:dyDescent="0.2">
      <c r="A75" s="35"/>
      <c r="B75" s="32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5"/>
      <c r="N75" s="35"/>
      <c r="O75" s="35"/>
    </row>
    <row r="76" spans="1:15" s="38" customFormat="1" ht="15" hidden="1" customHeight="1" x14ac:dyDescent="0.2">
      <c r="A76" s="35"/>
      <c r="B76" s="41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5"/>
      <c r="N76" s="35"/>
      <c r="O76" s="35"/>
    </row>
    <row r="77" spans="1:15" hidden="1" x14ac:dyDescent="0.2">
      <c r="A77" s="35"/>
      <c r="B77" s="41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5"/>
      <c r="N77" s="35"/>
      <c r="O77" s="35"/>
    </row>
    <row r="78" spans="1:15" ht="22.5" hidden="1" customHeight="1" x14ac:dyDescent="0.2">
      <c r="A78" s="40"/>
      <c r="B78" s="49" t="s">
        <v>103</v>
      </c>
      <c r="C78" s="37">
        <f>C79</f>
        <v>30000</v>
      </c>
      <c r="D78" s="37"/>
      <c r="E78" s="37">
        <f>E79</f>
        <v>0</v>
      </c>
      <c r="F78" s="37"/>
      <c r="G78" s="37"/>
      <c r="H78" s="37"/>
      <c r="I78" s="37"/>
      <c r="J78" s="37">
        <f>J79</f>
        <v>0</v>
      </c>
      <c r="K78" s="37">
        <f>K79</f>
        <v>0</v>
      </c>
      <c r="L78" s="37"/>
      <c r="M78" s="37">
        <f>M79</f>
        <v>0</v>
      </c>
      <c r="N78" s="37">
        <f>N79</f>
        <v>0</v>
      </c>
      <c r="O78" s="37">
        <f>O79</f>
        <v>0</v>
      </c>
    </row>
    <row r="79" spans="1:15" ht="48.75" hidden="1" customHeight="1" x14ac:dyDescent="0.2">
      <c r="A79" s="40"/>
      <c r="B79" s="47" t="s">
        <v>107</v>
      </c>
      <c r="C79" s="37">
        <v>30000</v>
      </c>
      <c r="D79" s="37"/>
      <c r="E79" s="37">
        <f>F79+G79+H79+I79+J79</f>
        <v>0</v>
      </c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s="38" customFormat="1" ht="34.5" hidden="1" customHeight="1" x14ac:dyDescent="0.2">
      <c r="A80" s="40"/>
      <c r="B80" s="49" t="s">
        <v>109</v>
      </c>
      <c r="C80" s="37">
        <v>197284</v>
      </c>
      <c r="D80" s="37"/>
      <c r="E80" s="37">
        <f>F80+G80+H80+I80+J80</f>
        <v>0</v>
      </c>
      <c r="F80" s="37"/>
      <c r="G80" s="37"/>
      <c r="H80" s="37"/>
      <c r="I80" s="37"/>
      <c r="J80" s="37"/>
      <c r="K80" s="37"/>
      <c r="L80" s="37"/>
      <c r="M80" s="35"/>
      <c r="N80" s="35"/>
      <c r="O80" s="35"/>
    </row>
    <row r="81" spans="1:15" s="38" customFormat="1" ht="40.799999999999997" hidden="1" x14ac:dyDescent="0.2">
      <c r="A81" s="40" t="s">
        <v>110</v>
      </c>
      <c r="B81" s="41" t="s">
        <v>111</v>
      </c>
      <c r="C81" s="37">
        <v>828445</v>
      </c>
      <c r="D81" s="37"/>
      <c r="E81" s="37">
        <f>F81+G81+H81+I81+J81</f>
        <v>0</v>
      </c>
      <c r="F81" s="37"/>
      <c r="G81" s="37"/>
      <c r="H81" s="37"/>
      <c r="I81" s="37"/>
      <c r="J81" s="37"/>
      <c r="K81" s="37"/>
      <c r="L81" s="37"/>
      <c r="M81" s="35"/>
      <c r="N81" s="35"/>
      <c r="O81" s="35"/>
    </row>
    <row r="82" spans="1:15" hidden="1" x14ac:dyDescent="0.2">
      <c r="A82" s="40"/>
      <c r="B82" s="41"/>
      <c r="C82" s="37"/>
      <c r="D82" s="37"/>
      <c r="E82" s="37">
        <f>F82+G82+H82+I82+J82</f>
        <v>0</v>
      </c>
      <c r="F82" s="37"/>
      <c r="G82" s="37"/>
      <c r="H82" s="37"/>
      <c r="I82" s="37"/>
      <c r="J82" s="37">
        <f>K82+L82</f>
        <v>0</v>
      </c>
      <c r="K82" s="37"/>
      <c r="L82" s="37"/>
      <c r="M82" s="35"/>
      <c r="N82" s="35"/>
      <c r="O82" s="35"/>
    </row>
    <row r="83" spans="1:15" hidden="1" x14ac:dyDescent="0.2">
      <c r="A83" s="32"/>
      <c r="B83" s="32"/>
      <c r="C83" s="34"/>
      <c r="D83" s="34"/>
      <c r="E83" s="37"/>
      <c r="F83" s="34"/>
      <c r="G83" s="34"/>
      <c r="H83" s="34"/>
      <c r="I83" s="34"/>
      <c r="J83" s="37"/>
      <c r="K83" s="34"/>
      <c r="L83" s="34"/>
      <c r="M83" s="32"/>
      <c r="N83" s="32"/>
      <c r="O83" s="32"/>
    </row>
    <row r="84" spans="1:15" ht="101.25" hidden="1" customHeight="1" x14ac:dyDescent="0.2">
      <c r="A84" s="32"/>
      <c r="B84" s="42"/>
      <c r="C84" s="34"/>
      <c r="D84" s="34"/>
      <c r="E84" s="37"/>
      <c r="F84" s="34"/>
      <c r="G84" s="34"/>
      <c r="H84" s="34"/>
      <c r="I84" s="34"/>
      <c r="J84" s="37"/>
      <c r="K84" s="34"/>
      <c r="L84" s="34"/>
      <c r="M84" s="32"/>
      <c r="N84" s="32"/>
      <c r="O84" s="32"/>
    </row>
    <row r="85" spans="1:15" s="38" customFormat="1" hidden="1" x14ac:dyDescent="0.2">
      <c r="A85" s="40"/>
      <c r="B85" s="41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5"/>
      <c r="N85" s="35"/>
      <c r="O85" s="35"/>
    </row>
    <row r="86" spans="1:15" s="38" customFormat="1" hidden="1" x14ac:dyDescent="0.2">
      <c r="A86" s="40"/>
      <c r="B86" s="41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5"/>
      <c r="N86" s="35"/>
      <c r="O86" s="35"/>
    </row>
    <row r="87" spans="1:15" s="38" customFormat="1" hidden="1" x14ac:dyDescent="0.2">
      <c r="A87" s="40"/>
      <c r="B87" s="41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5"/>
      <c r="N87" s="35"/>
      <c r="O87" s="35"/>
    </row>
    <row r="88" spans="1:15" s="38" customFormat="1" hidden="1" x14ac:dyDescent="0.2">
      <c r="A88" s="40"/>
      <c r="B88" s="41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5"/>
      <c r="N88" s="35"/>
      <c r="O88" s="35"/>
    </row>
    <row r="89" spans="1:15" s="38" customFormat="1" hidden="1" x14ac:dyDescent="0.2">
      <c r="A89" s="35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5"/>
      <c r="N89" s="35"/>
      <c r="O89" s="35"/>
    </row>
    <row r="90" spans="1:15" s="38" customFormat="1" hidden="1" x14ac:dyDescent="0.2">
      <c r="A90" s="35"/>
      <c r="B90" s="39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5"/>
      <c r="N90" s="35"/>
      <c r="O90" s="35"/>
    </row>
    <row r="91" spans="1:15" s="38" customFormat="1" hidden="1" x14ac:dyDescent="0.2">
      <c r="A91" s="40"/>
      <c r="B91" s="41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5"/>
      <c r="N91" s="35"/>
      <c r="O91" s="35"/>
    </row>
    <row r="92" spans="1:15" s="38" customFormat="1" hidden="1" x14ac:dyDescent="0.2">
      <c r="A92" s="40"/>
      <c r="B92" s="41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5"/>
      <c r="N92" s="35"/>
      <c r="O92" s="35"/>
    </row>
    <row r="93" spans="1:15" s="38" customFormat="1" hidden="1" x14ac:dyDescent="0.2">
      <c r="A93" s="40"/>
      <c r="B93" s="41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5"/>
      <c r="N93" s="35"/>
      <c r="O93" s="35"/>
    </row>
    <row r="94" spans="1:15" hidden="1" x14ac:dyDescent="0.2">
      <c r="A94" s="32"/>
      <c r="B94" s="43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2"/>
      <c r="N94" s="32"/>
      <c r="O94" s="32"/>
    </row>
    <row r="95" spans="1:15" hidden="1" x14ac:dyDescent="0.2">
      <c r="A95" s="32"/>
      <c r="B95" s="33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2"/>
      <c r="N95" s="32"/>
      <c r="O95" s="32"/>
    </row>
    <row r="96" spans="1:15" hidden="1" x14ac:dyDescent="0.2">
      <c r="A96" s="32"/>
      <c r="B96" s="32"/>
      <c r="C96" s="34"/>
      <c r="D96" s="34"/>
      <c r="E96" s="37"/>
      <c r="F96" s="34"/>
      <c r="G96" s="34"/>
      <c r="H96" s="34"/>
      <c r="I96" s="34"/>
      <c r="J96" s="37"/>
      <c r="K96" s="34"/>
      <c r="L96" s="34"/>
      <c r="M96" s="32"/>
      <c r="N96" s="32"/>
      <c r="O96" s="32"/>
    </row>
    <row r="97" spans="1:15" hidden="1" x14ac:dyDescent="0.2">
      <c r="A97" s="32"/>
      <c r="B97" s="32"/>
      <c r="C97" s="34"/>
      <c r="D97" s="34"/>
      <c r="E97" s="37"/>
      <c r="F97" s="34"/>
      <c r="G97" s="34"/>
      <c r="H97" s="34"/>
      <c r="I97" s="34"/>
      <c r="J97" s="37"/>
      <c r="K97" s="34"/>
      <c r="L97" s="34"/>
      <c r="M97" s="32"/>
      <c r="N97" s="32"/>
      <c r="O97" s="32"/>
    </row>
    <row r="98" spans="1:15" s="38" customFormat="1" hidden="1" x14ac:dyDescent="0.2">
      <c r="A98" s="40"/>
      <c r="B98" s="41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5"/>
      <c r="N98" s="35"/>
      <c r="O98" s="35"/>
    </row>
    <row r="99" spans="1:15" s="38" customFormat="1" hidden="1" x14ac:dyDescent="0.2">
      <c r="A99" s="40"/>
      <c r="B99" s="41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5"/>
      <c r="N99" s="35"/>
      <c r="O99" s="35"/>
    </row>
    <row r="100" spans="1:15" s="38" customFormat="1" hidden="1" x14ac:dyDescent="0.2">
      <c r="A100" s="40"/>
      <c r="B100" s="41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5"/>
      <c r="N100" s="35"/>
      <c r="O100" s="35"/>
    </row>
    <row r="101" spans="1:15" s="38" customFormat="1" hidden="1" x14ac:dyDescent="0.2">
      <c r="A101" s="40"/>
      <c r="B101" s="41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5"/>
      <c r="N101" s="35"/>
      <c r="O101" s="35"/>
    </row>
    <row r="102" spans="1:15" s="38" customFormat="1" hidden="1" x14ac:dyDescent="0.2">
      <c r="A102" s="40"/>
      <c r="B102" s="41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5"/>
      <c r="N102" s="35"/>
      <c r="O102" s="35"/>
    </row>
    <row r="103" spans="1:15" s="38" customFormat="1" hidden="1" x14ac:dyDescent="0.2">
      <c r="A103" s="40"/>
      <c r="B103" s="41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5"/>
      <c r="N103" s="35"/>
      <c r="O103" s="35"/>
    </row>
    <row r="104" spans="1:15" s="38" customFormat="1" hidden="1" x14ac:dyDescent="0.2">
      <c r="A104" s="40"/>
      <c r="B104" s="41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5"/>
      <c r="N104" s="35"/>
      <c r="O104" s="35"/>
    </row>
    <row r="105" spans="1:15" s="38" customFormat="1" hidden="1" x14ac:dyDescent="0.2">
      <c r="A105" s="40"/>
      <c r="B105" s="42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5"/>
      <c r="N105" s="35"/>
      <c r="O105" s="35"/>
    </row>
    <row r="106" spans="1:15" hidden="1" x14ac:dyDescent="0.2">
      <c r="A106" s="32"/>
      <c r="B106" s="43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2"/>
      <c r="N106" s="32"/>
      <c r="O106" s="32"/>
    </row>
    <row r="107" spans="1:15" hidden="1" x14ac:dyDescent="0.2">
      <c r="A107" s="32"/>
      <c r="B107" s="33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2"/>
      <c r="N107" s="32"/>
      <c r="O107" s="32"/>
    </row>
    <row r="108" spans="1:15" hidden="1" x14ac:dyDescent="0.2">
      <c r="A108" s="32"/>
      <c r="B108" s="32"/>
      <c r="C108" s="34"/>
      <c r="D108" s="34"/>
      <c r="E108" s="37"/>
      <c r="F108" s="34"/>
      <c r="G108" s="34"/>
      <c r="H108" s="34"/>
      <c r="I108" s="34"/>
      <c r="J108" s="37"/>
      <c r="K108" s="34"/>
      <c r="L108" s="34"/>
      <c r="M108" s="32"/>
      <c r="N108" s="32"/>
      <c r="O108" s="32"/>
    </row>
    <row r="109" spans="1:15" hidden="1" x14ac:dyDescent="0.2">
      <c r="A109" s="32"/>
      <c r="B109" s="32"/>
      <c r="C109" s="34"/>
      <c r="D109" s="34"/>
      <c r="E109" s="37"/>
      <c r="F109" s="34"/>
      <c r="G109" s="34"/>
      <c r="H109" s="34"/>
      <c r="I109" s="34"/>
      <c r="J109" s="37"/>
      <c r="K109" s="34"/>
      <c r="L109" s="34"/>
      <c r="M109" s="32"/>
      <c r="N109" s="32"/>
      <c r="O109" s="32"/>
    </row>
    <row r="110" spans="1:15" s="38" customFormat="1" hidden="1" x14ac:dyDescent="0.2">
      <c r="A110" s="40"/>
      <c r="B110" s="41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5"/>
      <c r="N110" s="35"/>
      <c r="O110" s="35"/>
    </row>
    <row r="111" spans="1:15" s="38" customFormat="1" hidden="1" x14ac:dyDescent="0.2">
      <c r="A111" s="40"/>
      <c r="B111" s="41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5"/>
      <c r="N111" s="35"/>
      <c r="O111" s="35"/>
    </row>
    <row r="112" spans="1:15" s="38" customFormat="1" hidden="1" x14ac:dyDescent="0.2">
      <c r="A112" s="40"/>
      <c r="B112" s="41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5"/>
      <c r="N112" s="35"/>
      <c r="O112" s="35"/>
    </row>
    <row r="113" spans="1:15" s="38" customFormat="1" hidden="1" x14ac:dyDescent="0.2">
      <c r="A113" s="40"/>
      <c r="B113" s="41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5"/>
      <c r="N113" s="35"/>
      <c r="O113" s="35"/>
    </row>
    <row r="114" spans="1:15" s="38" customFormat="1" hidden="1" x14ac:dyDescent="0.2">
      <c r="A114" s="40"/>
      <c r="B114" s="41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5"/>
      <c r="N114" s="35"/>
      <c r="O114" s="35"/>
    </row>
    <row r="115" spans="1:15" s="38" customFormat="1" hidden="1" x14ac:dyDescent="0.2">
      <c r="A115" s="40"/>
      <c r="B115" s="41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5"/>
      <c r="N115" s="35"/>
      <c r="O115" s="35"/>
    </row>
    <row r="116" spans="1:15" s="38" customFormat="1" hidden="1" x14ac:dyDescent="0.2">
      <c r="A116" s="40"/>
      <c r="B116" s="41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5"/>
      <c r="N116" s="35"/>
      <c r="O116" s="35"/>
    </row>
    <row r="117" spans="1:15" s="38" customFormat="1" hidden="1" x14ac:dyDescent="0.2">
      <c r="A117" s="40"/>
      <c r="B117" s="42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5"/>
      <c r="N117" s="35"/>
      <c r="O117" s="44"/>
    </row>
    <row r="118" spans="1:15" s="38" customFormat="1" hidden="1" x14ac:dyDescent="0.2">
      <c r="A118" s="40"/>
      <c r="B118" s="42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5"/>
      <c r="N118" s="35"/>
      <c r="O118" s="44"/>
    </row>
    <row r="119" spans="1:15" s="38" customFormat="1" hidden="1" x14ac:dyDescent="0.2">
      <c r="A119" s="40"/>
      <c r="B119" s="42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5"/>
      <c r="N119" s="35"/>
      <c r="O119" s="44"/>
    </row>
    <row r="120" spans="1:15" ht="2.25" customHeight="1" x14ac:dyDescent="0.2"/>
    <row r="121" spans="1:15" ht="23.25" customHeight="1" x14ac:dyDescent="0.2"/>
    <row r="122" spans="1:15" ht="9.75" customHeight="1" x14ac:dyDescent="0.2"/>
    <row r="123" spans="1:15" x14ac:dyDescent="0.2">
      <c r="G123" s="28" t="s">
        <v>47</v>
      </c>
    </row>
    <row r="124" spans="1:15" x14ac:dyDescent="0.2">
      <c r="G124" s="28" t="s">
        <v>48</v>
      </c>
    </row>
  </sheetData>
  <mergeCells count="17">
    <mergeCell ref="H14:H15"/>
    <mergeCell ref="I14:I15"/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44"/>
  <sheetViews>
    <sheetView topLeftCell="A38" workbookViewId="0">
      <selection sqref="A1:XFD1048576"/>
    </sheetView>
  </sheetViews>
  <sheetFormatPr defaultColWidth="9.109375" defaultRowHeight="10.199999999999999" x14ac:dyDescent="0.2"/>
  <cols>
    <col min="1" max="1" width="3.44140625" style="3" customWidth="1"/>
    <col min="2" max="2" width="29.5546875" style="3" customWidth="1"/>
    <col min="3" max="3" width="7.88671875" style="3" customWidth="1"/>
    <col min="4" max="4" width="8.441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8.44140625" style="3" customWidth="1"/>
    <col min="10" max="10" width="8.109375" style="3" customWidth="1"/>
    <col min="11" max="11" width="10.109375" style="3" customWidth="1"/>
    <col min="12" max="12" width="9.88671875" style="3" customWidth="1"/>
    <col min="13" max="13" width="7.109375" style="3" customWidth="1"/>
    <col min="14" max="14" width="6.88671875" style="3" customWidth="1"/>
    <col min="15" max="15" width="6.109375" style="3" customWidth="1"/>
    <col min="16" max="16384" width="9.109375" style="3"/>
  </cols>
  <sheetData>
    <row r="1" spans="1:15" ht="17.25" customHeight="1" x14ac:dyDescent="0.2">
      <c r="A1" s="27" t="s">
        <v>24</v>
      </c>
      <c r="K1" s="27"/>
      <c r="L1" s="27" t="s">
        <v>25</v>
      </c>
      <c r="M1" s="27"/>
      <c r="N1" s="27"/>
    </row>
    <row r="2" spans="1:15" ht="14.25" customHeight="1" x14ac:dyDescent="0.2">
      <c r="A2" s="27" t="s">
        <v>65</v>
      </c>
      <c r="K2" s="27" t="s">
        <v>26</v>
      </c>
      <c r="L2" s="27"/>
      <c r="M2" s="27"/>
      <c r="N2" s="27"/>
    </row>
    <row r="3" spans="1:15" ht="12" customHeight="1" x14ac:dyDescent="0.2">
      <c r="K3" s="27" t="s">
        <v>38</v>
      </c>
      <c r="L3" s="27"/>
      <c r="M3" s="27"/>
      <c r="N3" s="27"/>
    </row>
    <row r="4" spans="1:15" ht="10.5" customHeight="1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 t="s">
        <v>28</v>
      </c>
      <c r="L5" s="45"/>
    </row>
    <row r="6" spans="1:15" ht="0.75" hidden="1" customHeight="1" x14ac:dyDescent="0.2">
      <c r="K6" s="28"/>
    </row>
    <row r="7" spans="1:15" ht="4.5" hidden="1" customHeight="1" x14ac:dyDescent="0.2">
      <c r="K7" s="28"/>
    </row>
    <row r="8" spans="1:15" s="30" customFormat="1" ht="0.75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14.25" customHeight="1" x14ac:dyDescent="0.2">
      <c r="C9" s="88" t="s">
        <v>135</v>
      </c>
      <c r="D9" s="88"/>
      <c r="E9" s="88"/>
      <c r="F9" s="88"/>
      <c r="G9" s="88"/>
      <c r="H9" s="88"/>
      <c r="I9" s="88"/>
      <c r="J9" s="88"/>
      <c r="K9" s="88"/>
      <c r="L9" s="28" t="s">
        <v>157</v>
      </c>
    </row>
    <row r="10" spans="1:15" ht="0.7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t="12" customHeight="1" x14ac:dyDescent="0.2">
      <c r="L11" s="28" t="s">
        <v>159</v>
      </c>
    </row>
    <row r="12" spans="1:15" x14ac:dyDescent="0.2">
      <c r="O12" s="31" t="s">
        <v>30</v>
      </c>
    </row>
    <row r="13" spans="1:15" ht="11.25" customHeight="1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116</v>
      </c>
      <c r="N13" s="90" t="s">
        <v>155</v>
      </c>
      <c r="O13" s="85" t="s">
        <v>156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51" customHeight="1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x14ac:dyDescent="0.2">
      <c r="A17" s="32"/>
      <c r="B17" s="33" t="s">
        <v>70</v>
      </c>
      <c r="C17" s="34">
        <f>C18+C19+C20</f>
        <v>1609615</v>
      </c>
      <c r="D17" s="34">
        <f t="shared" ref="D17:I17" si="0">D18+D19+D20</f>
        <v>0</v>
      </c>
      <c r="E17" s="34">
        <f>E18+E19+E20</f>
        <v>1609615</v>
      </c>
      <c r="F17" s="34">
        <f t="shared" si="0"/>
        <v>0</v>
      </c>
      <c r="G17" s="34">
        <f t="shared" si="0"/>
        <v>0</v>
      </c>
      <c r="H17" s="34">
        <f t="shared" si="0"/>
        <v>0</v>
      </c>
      <c r="I17" s="34">
        <f t="shared" si="0"/>
        <v>0</v>
      </c>
      <c r="J17" s="34">
        <f>J18+J19+J20</f>
        <v>1609615</v>
      </c>
      <c r="K17" s="34">
        <f>K18+K19+K20</f>
        <v>1609615</v>
      </c>
      <c r="L17" s="34">
        <f>L18+L19+L20</f>
        <v>0</v>
      </c>
      <c r="M17" s="34"/>
      <c r="N17" s="34"/>
      <c r="O17" s="34"/>
    </row>
    <row r="18" spans="1:15" x14ac:dyDescent="0.2">
      <c r="A18" s="32" t="s">
        <v>18</v>
      </c>
      <c r="B18" s="32" t="s">
        <v>21</v>
      </c>
      <c r="C18" s="34">
        <f>E18</f>
        <v>197000</v>
      </c>
      <c r="D18" s="34"/>
      <c r="E18" s="34">
        <f>SUM(F18:J18)</f>
        <v>197000</v>
      </c>
      <c r="F18" s="34"/>
      <c r="G18" s="34"/>
      <c r="H18" s="34"/>
      <c r="I18" s="34"/>
      <c r="J18" s="34">
        <f t="shared" ref="J18:J92" si="1">K18+L18</f>
        <v>197000</v>
      </c>
      <c r="K18" s="34">
        <f>K23+K90</f>
        <v>197000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280000</v>
      </c>
      <c r="D19" s="34"/>
      <c r="E19" s="34">
        <f>F19+G19+H19+I19+J19</f>
        <v>280000</v>
      </c>
      <c r="F19" s="34"/>
      <c r="G19" s="34"/>
      <c r="H19" s="34"/>
      <c r="I19" s="34"/>
      <c r="J19" s="34">
        <f t="shared" si="1"/>
        <v>280000</v>
      </c>
      <c r="K19" s="34">
        <f>K46+K62+K68+K56</f>
        <v>280000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1132615</v>
      </c>
      <c r="D20" s="34"/>
      <c r="E20" s="34">
        <f>SUM(F20:J20)</f>
        <v>1132615</v>
      </c>
      <c r="F20" s="34">
        <f>F54+F91+F108+F125+F113+F53</f>
        <v>0</v>
      </c>
      <c r="G20" s="34">
        <f>G54+G91+G108+G125+G113+G53</f>
        <v>0</v>
      </c>
      <c r="H20" s="34">
        <f>H54+H91+H108+H125+H113+H53</f>
        <v>0</v>
      </c>
      <c r="I20" s="34"/>
      <c r="J20" s="34">
        <f t="shared" si="1"/>
        <v>1132615</v>
      </c>
      <c r="K20" s="34">
        <f>K25+K40+K57+K63+K69+K74+K94+K95</f>
        <v>1132615</v>
      </c>
      <c r="L20" s="34">
        <f>L54+L91+L108+L125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>C22</f>
        <v>167000</v>
      </c>
      <c r="D21" s="55">
        <f t="shared" ref="D21:I21" si="2">D22</f>
        <v>0</v>
      </c>
      <c r="E21" s="55">
        <f>E22</f>
        <v>167000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>K21</f>
        <v>167000</v>
      </c>
      <c r="K21" s="55">
        <f>K22+K25</f>
        <v>167000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>E22</f>
        <v>167000</v>
      </c>
      <c r="D22" s="34"/>
      <c r="E22" s="34">
        <f>F22+G22+H22+I22+J22</f>
        <v>167000</v>
      </c>
      <c r="F22" s="34"/>
      <c r="G22" s="34"/>
      <c r="H22" s="34"/>
      <c r="I22" s="34"/>
      <c r="J22" s="34">
        <f>J23+J25</f>
        <v>167000</v>
      </c>
      <c r="K22" s="34">
        <f>K23+K24+K26</f>
        <v>137000</v>
      </c>
      <c r="L22" s="34"/>
      <c r="M22" s="32"/>
      <c r="N22" s="32"/>
      <c r="O22" s="32"/>
    </row>
    <row r="23" spans="1:15" ht="20.25" customHeight="1" x14ac:dyDescent="0.2">
      <c r="A23" s="32"/>
      <c r="B23" s="42" t="s">
        <v>137</v>
      </c>
      <c r="C23" s="34">
        <f>E23</f>
        <v>137000</v>
      </c>
      <c r="D23" s="34"/>
      <c r="E23" s="34">
        <f t="shared" ref="E23:E26" si="3">F23+G23+H23+I23+J23</f>
        <v>137000</v>
      </c>
      <c r="F23" s="34"/>
      <c r="G23" s="34"/>
      <c r="H23" s="34"/>
      <c r="I23" s="34"/>
      <c r="J23" s="34">
        <f t="shared" si="1"/>
        <v>137000</v>
      </c>
      <c r="K23" s="34">
        <v>137000</v>
      </c>
      <c r="L23" s="34"/>
      <c r="M23" s="32"/>
      <c r="N23" s="32"/>
      <c r="O23" s="32"/>
    </row>
    <row r="24" spans="1:15" x14ac:dyDescent="0.2">
      <c r="A24" s="32"/>
      <c r="B24" s="41" t="s">
        <v>83</v>
      </c>
      <c r="C24" s="34"/>
      <c r="D24" s="34"/>
      <c r="E24" s="34">
        <f t="shared" si="3"/>
        <v>0</v>
      </c>
      <c r="F24" s="34"/>
      <c r="G24" s="34"/>
      <c r="H24" s="34"/>
      <c r="I24" s="34"/>
      <c r="J24" s="34">
        <f t="shared" si="1"/>
        <v>0</v>
      </c>
      <c r="K24" s="34"/>
      <c r="L24" s="34"/>
      <c r="M24" s="32"/>
      <c r="N24" s="32"/>
      <c r="O24" s="32"/>
    </row>
    <row r="25" spans="1:15" ht="20.399999999999999" x14ac:dyDescent="0.2">
      <c r="A25" s="32"/>
      <c r="B25" s="41" t="s">
        <v>138</v>
      </c>
      <c r="C25" s="34">
        <f>E25</f>
        <v>30000</v>
      </c>
      <c r="D25" s="34"/>
      <c r="E25" s="34">
        <f t="shared" si="3"/>
        <v>30000</v>
      </c>
      <c r="F25" s="34"/>
      <c r="G25" s="34"/>
      <c r="H25" s="34"/>
      <c r="I25" s="34"/>
      <c r="J25" s="34">
        <f t="shared" si="1"/>
        <v>30000</v>
      </c>
      <c r="K25" s="34">
        <v>30000</v>
      </c>
      <c r="L25" s="34"/>
      <c r="M25" s="32"/>
      <c r="N25" s="32"/>
      <c r="O25" s="32"/>
    </row>
    <row r="26" spans="1:15" x14ac:dyDescent="0.2">
      <c r="A26" s="32"/>
      <c r="B26" s="41" t="s">
        <v>136</v>
      </c>
      <c r="C26" s="34">
        <f>E26</f>
        <v>0</v>
      </c>
      <c r="D26" s="34"/>
      <c r="E26" s="34">
        <f t="shared" si="3"/>
        <v>0</v>
      </c>
      <c r="F26" s="34"/>
      <c r="G26" s="34"/>
      <c r="H26" s="34"/>
      <c r="I26" s="34"/>
      <c r="J26" s="34"/>
      <c r="K26" s="34"/>
      <c r="L26" s="34"/>
      <c r="M26" s="32"/>
      <c r="N26" s="32"/>
      <c r="O26" s="32"/>
    </row>
    <row r="27" spans="1:15" ht="33.75" hidden="1" customHeight="1" x14ac:dyDescent="0.2">
      <c r="A27" s="32"/>
      <c r="B27" s="52" t="s">
        <v>118</v>
      </c>
      <c r="C27" s="34">
        <v>0</v>
      </c>
      <c r="D27" s="34"/>
      <c r="E27" s="34">
        <v>0</v>
      </c>
      <c r="F27" s="34"/>
      <c r="G27" s="34"/>
      <c r="H27" s="34"/>
      <c r="I27" s="34"/>
      <c r="J27" s="34">
        <f t="shared" si="1"/>
        <v>0</v>
      </c>
      <c r="K27" s="34">
        <v>0</v>
      </c>
      <c r="L27" s="34"/>
      <c r="M27" s="32"/>
      <c r="N27" s="32"/>
      <c r="O27" s="32"/>
    </row>
    <row r="28" spans="1:15" s="38" customFormat="1" ht="20.399999999999999" hidden="1" x14ac:dyDescent="0.2">
      <c r="A28" s="35"/>
      <c r="B28" s="36" t="s">
        <v>96</v>
      </c>
      <c r="C28" s="37">
        <f>C29</f>
        <v>0</v>
      </c>
      <c r="D28" s="37">
        <f t="shared" ref="D28:I28" si="4">D29</f>
        <v>0</v>
      </c>
      <c r="E28" s="37"/>
      <c r="F28" s="37">
        <f t="shared" si="4"/>
        <v>0</v>
      </c>
      <c r="G28" s="37">
        <f t="shared" si="4"/>
        <v>0</v>
      </c>
      <c r="H28" s="37">
        <f t="shared" si="4"/>
        <v>0</v>
      </c>
      <c r="I28" s="37">
        <f t="shared" si="4"/>
        <v>0</v>
      </c>
      <c r="J28" s="37"/>
      <c r="K28" s="37"/>
      <c r="L28" s="37"/>
      <c r="M28" s="35"/>
      <c r="N28" s="35"/>
      <c r="O28" s="35"/>
    </row>
    <row r="29" spans="1:15" s="38" customFormat="1" hidden="1" x14ac:dyDescent="0.2">
      <c r="A29" s="35"/>
      <c r="B29" s="39" t="s">
        <v>71</v>
      </c>
      <c r="C29" s="37"/>
      <c r="D29" s="37">
        <f t="shared" ref="D29:I29" si="5">D32</f>
        <v>0</v>
      </c>
      <c r="E29" s="37"/>
      <c r="F29" s="37">
        <f t="shared" si="5"/>
        <v>0</v>
      </c>
      <c r="G29" s="37">
        <f t="shared" si="5"/>
        <v>0</v>
      </c>
      <c r="H29" s="37">
        <f t="shared" si="5"/>
        <v>0</v>
      </c>
      <c r="I29" s="37">
        <f t="shared" si="5"/>
        <v>0</v>
      </c>
      <c r="J29" s="37"/>
      <c r="K29" s="37"/>
      <c r="L29" s="37">
        <f>L30+L31+L34</f>
        <v>0</v>
      </c>
      <c r="M29" s="35"/>
      <c r="N29" s="35"/>
      <c r="O29" s="35"/>
    </row>
    <row r="30" spans="1:15" s="38" customFormat="1" ht="12.75" hidden="1" customHeight="1" x14ac:dyDescent="0.2">
      <c r="A30" s="32" t="s">
        <v>18</v>
      </c>
      <c r="B30" s="32" t="s">
        <v>75</v>
      </c>
      <c r="C30" s="37"/>
      <c r="D30" s="37"/>
      <c r="E30" s="37"/>
      <c r="F30" s="37"/>
      <c r="G30" s="37"/>
      <c r="H30" s="37"/>
      <c r="I30" s="37"/>
      <c r="J30" s="34"/>
      <c r="K30" s="37"/>
      <c r="L30" s="35"/>
      <c r="M30" s="35"/>
      <c r="N30" s="35"/>
      <c r="O30" s="35"/>
    </row>
    <row r="31" spans="1:15" s="38" customFormat="1" hidden="1" x14ac:dyDescent="0.2">
      <c r="A31" s="40" t="s">
        <v>19</v>
      </c>
      <c r="B31" s="41" t="s">
        <v>83</v>
      </c>
      <c r="C31" s="37"/>
      <c r="D31" s="37"/>
      <c r="E31" s="37"/>
      <c r="F31" s="37"/>
      <c r="G31" s="37"/>
      <c r="H31" s="37"/>
      <c r="I31" s="37"/>
      <c r="J31" s="34"/>
      <c r="K31" s="37"/>
      <c r="L31" s="37"/>
      <c r="M31" s="35"/>
      <c r="N31" s="35"/>
      <c r="O31" s="35"/>
    </row>
    <row r="32" spans="1:15" s="38" customFormat="1" hidden="1" x14ac:dyDescent="0.2">
      <c r="A32" s="40" t="s">
        <v>20</v>
      </c>
      <c r="B32" s="41" t="s">
        <v>99</v>
      </c>
      <c r="C32" s="37"/>
      <c r="D32" s="37"/>
      <c r="E32" s="37"/>
      <c r="F32" s="37"/>
      <c r="G32" s="37"/>
      <c r="H32" s="37"/>
      <c r="I32" s="37"/>
      <c r="J32" s="34"/>
      <c r="K32" s="37"/>
      <c r="L32" s="37"/>
      <c r="M32" s="35"/>
      <c r="N32" s="35"/>
      <c r="O32" s="35"/>
    </row>
    <row r="33" spans="1:15" hidden="1" x14ac:dyDescent="0.2">
      <c r="A33" s="32"/>
      <c r="B33" s="39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2"/>
      <c r="N33" s="32"/>
      <c r="O33" s="32"/>
    </row>
    <row r="34" spans="1:15" ht="25.5" hidden="1" customHeight="1" x14ac:dyDescent="0.2">
      <c r="A34" s="32"/>
      <c r="B34" s="41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2"/>
      <c r="N34" s="32"/>
      <c r="O34" s="32"/>
    </row>
    <row r="35" spans="1:15" s="58" customFormat="1" x14ac:dyDescent="0.2">
      <c r="A35" s="54"/>
      <c r="B35" s="49" t="s">
        <v>97</v>
      </c>
      <c r="C35" s="53">
        <f>C36</f>
        <v>437330</v>
      </c>
      <c r="D35" s="53">
        <f t="shared" ref="D35:K35" si="6">D36</f>
        <v>0</v>
      </c>
      <c r="E35" s="53">
        <f t="shared" si="6"/>
        <v>437330</v>
      </c>
      <c r="F35" s="53">
        <f t="shared" si="6"/>
        <v>0</v>
      </c>
      <c r="G35" s="53">
        <f t="shared" si="6"/>
        <v>0</v>
      </c>
      <c r="H35" s="53">
        <f t="shared" si="6"/>
        <v>0</v>
      </c>
      <c r="I35" s="53">
        <f t="shared" si="6"/>
        <v>0</v>
      </c>
      <c r="J35" s="53">
        <f t="shared" si="6"/>
        <v>437330</v>
      </c>
      <c r="K35" s="53">
        <f t="shared" si="6"/>
        <v>437330</v>
      </c>
      <c r="L35" s="53"/>
      <c r="M35" s="54"/>
      <c r="N35" s="54"/>
      <c r="O35" s="54"/>
    </row>
    <row r="36" spans="1:15" s="38" customFormat="1" x14ac:dyDescent="0.2">
      <c r="A36" s="35"/>
      <c r="B36" s="39" t="s">
        <v>71</v>
      </c>
      <c r="C36" s="37">
        <f>C40+C37</f>
        <v>437330</v>
      </c>
      <c r="D36" s="37">
        <f t="shared" ref="D36:I36" si="7">D40</f>
        <v>0</v>
      </c>
      <c r="E36" s="37">
        <f>F36+G36+H36+I36+J36</f>
        <v>437330</v>
      </c>
      <c r="F36" s="37">
        <f t="shared" si="7"/>
        <v>0</v>
      </c>
      <c r="G36" s="37">
        <f t="shared" si="7"/>
        <v>0</v>
      </c>
      <c r="H36" s="37">
        <f t="shared" si="7"/>
        <v>0</v>
      </c>
      <c r="I36" s="37">
        <f t="shared" si="7"/>
        <v>0</v>
      </c>
      <c r="J36" s="37">
        <f>J37+J40</f>
        <v>437330</v>
      </c>
      <c r="K36" s="37">
        <f>K40+K37</f>
        <v>437330</v>
      </c>
      <c r="L36" s="37">
        <f>L37+L39+L43</f>
        <v>0</v>
      </c>
      <c r="M36" s="35"/>
      <c r="N36" s="35"/>
      <c r="O36" s="35"/>
    </row>
    <row r="37" spans="1:15" s="38" customFormat="1" ht="24.75" customHeight="1" x14ac:dyDescent="0.2">
      <c r="A37" s="32" t="s">
        <v>18</v>
      </c>
      <c r="B37" s="63" t="s">
        <v>158</v>
      </c>
      <c r="C37" s="37">
        <f t="shared" ref="C37:C39" si="8">E37</f>
        <v>404330</v>
      </c>
      <c r="D37" s="64"/>
      <c r="E37" s="65">
        <f>F37+G37+H37+I37+J37</f>
        <v>404330</v>
      </c>
      <c r="F37" s="37"/>
      <c r="G37" s="37"/>
      <c r="H37" s="37"/>
      <c r="I37" s="37"/>
      <c r="J37" s="34">
        <f t="shared" ref="J37:J39" si="9">K37+L37</f>
        <v>404330</v>
      </c>
      <c r="K37" s="37">
        <v>404330</v>
      </c>
      <c r="L37" s="35"/>
      <c r="M37" s="35"/>
      <c r="N37" s="35"/>
      <c r="O37" s="35"/>
    </row>
    <row r="38" spans="1:15" s="38" customFormat="1" x14ac:dyDescent="0.2">
      <c r="A38" s="40" t="s">
        <v>19</v>
      </c>
      <c r="B38" s="41" t="s">
        <v>139</v>
      </c>
      <c r="C38" s="37">
        <f t="shared" si="8"/>
        <v>0</v>
      </c>
      <c r="D38" s="37"/>
      <c r="E38" s="65">
        <f>F38+G38+H38+I38+J38</f>
        <v>0</v>
      </c>
      <c r="F38" s="37"/>
      <c r="G38" s="37"/>
      <c r="H38" s="37"/>
      <c r="I38" s="37"/>
      <c r="J38" s="34">
        <f t="shared" ref="J38" si="10">K38+L38</f>
        <v>0</v>
      </c>
      <c r="K38" s="37"/>
      <c r="L38" s="37"/>
      <c r="M38" s="35"/>
      <c r="N38" s="35"/>
      <c r="O38" s="35"/>
    </row>
    <row r="39" spans="1:15" s="38" customFormat="1" hidden="1" x14ac:dyDescent="0.2">
      <c r="A39" s="40" t="s">
        <v>19</v>
      </c>
      <c r="B39" s="41" t="s">
        <v>140</v>
      </c>
      <c r="C39" s="37">
        <f t="shared" si="8"/>
        <v>60000</v>
      </c>
      <c r="D39" s="37"/>
      <c r="E39" s="65">
        <f>F39+G39+H39+I39+J39</f>
        <v>60000</v>
      </c>
      <c r="F39" s="37"/>
      <c r="G39" s="37"/>
      <c r="H39" s="37"/>
      <c r="I39" s="37"/>
      <c r="J39" s="34">
        <f t="shared" si="9"/>
        <v>60000</v>
      </c>
      <c r="K39" s="37">
        <v>60000</v>
      </c>
      <c r="L39" s="37"/>
      <c r="M39" s="35"/>
      <c r="N39" s="35"/>
      <c r="O39" s="35"/>
    </row>
    <row r="40" spans="1:15" s="38" customFormat="1" ht="34.5" customHeight="1" x14ac:dyDescent="0.2">
      <c r="A40" s="40" t="s">
        <v>20</v>
      </c>
      <c r="B40" s="41" t="s">
        <v>141</v>
      </c>
      <c r="C40" s="37">
        <f>E40</f>
        <v>33000</v>
      </c>
      <c r="D40" s="37"/>
      <c r="E40" s="65">
        <f>F40+G40+H40+I40+J40</f>
        <v>33000</v>
      </c>
      <c r="F40" s="37"/>
      <c r="G40" s="37"/>
      <c r="H40" s="37"/>
      <c r="I40" s="37"/>
      <c r="J40" s="34">
        <f>K40</f>
        <v>33000</v>
      </c>
      <c r="K40" s="37">
        <v>33000</v>
      </c>
      <c r="L40" s="37"/>
      <c r="M40" s="35"/>
      <c r="N40" s="35"/>
      <c r="O40" s="35"/>
    </row>
    <row r="41" spans="1:15" ht="25.5" hidden="1" customHeight="1" x14ac:dyDescent="0.2">
      <c r="A41" s="32"/>
      <c r="B41" s="41"/>
      <c r="C41" s="34"/>
      <c r="D41" s="34"/>
      <c r="E41" s="53">
        <f t="shared" ref="E41:E42" si="11">E42</f>
        <v>40000</v>
      </c>
      <c r="F41" s="34"/>
      <c r="G41" s="34"/>
      <c r="H41" s="34"/>
      <c r="I41" s="34"/>
      <c r="J41" s="34"/>
      <c r="K41" s="34"/>
      <c r="L41" s="34"/>
      <c r="M41" s="32"/>
      <c r="N41" s="32"/>
      <c r="O41" s="32"/>
    </row>
    <row r="42" spans="1:15" ht="25.5" hidden="1" customHeight="1" x14ac:dyDescent="0.2">
      <c r="A42" s="32"/>
      <c r="B42" s="41"/>
      <c r="C42" s="34"/>
      <c r="D42" s="34"/>
      <c r="E42" s="53">
        <f t="shared" si="11"/>
        <v>40000</v>
      </c>
      <c r="F42" s="34"/>
      <c r="G42" s="34"/>
      <c r="H42" s="34"/>
      <c r="I42" s="34"/>
      <c r="J42" s="34"/>
      <c r="K42" s="34"/>
      <c r="L42" s="34"/>
      <c r="M42" s="32"/>
      <c r="N42" s="32"/>
      <c r="O42" s="32"/>
    </row>
    <row r="43" spans="1:15" s="38" customFormat="1" ht="20.399999999999999" x14ac:dyDescent="0.2">
      <c r="A43" s="35"/>
      <c r="B43" s="36" t="s">
        <v>142</v>
      </c>
      <c r="C43" s="53">
        <f>C44</f>
        <v>40000</v>
      </c>
      <c r="D43" s="53">
        <f t="shared" ref="D43:K43" si="12">D44</f>
        <v>0</v>
      </c>
      <c r="E43" s="53">
        <f t="shared" si="12"/>
        <v>40000</v>
      </c>
      <c r="F43" s="53">
        <f t="shared" si="12"/>
        <v>0</v>
      </c>
      <c r="G43" s="53">
        <f t="shared" si="12"/>
        <v>0</v>
      </c>
      <c r="H43" s="53">
        <f t="shared" si="12"/>
        <v>0</v>
      </c>
      <c r="I43" s="53">
        <f t="shared" si="12"/>
        <v>0</v>
      </c>
      <c r="J43" s="53">
        <f t="shared" si="12"/>
        <v>40000</v>
      </c>
      <c r="K43" s="53">
        <f t="shared" si="12"/>
        <v>40000</v>
      </c>
      <c r="L43" s="53"/>
      <c r="M43" s="54"/>
      <c r="N43" s="54"/>
      <c r="O43" s="54"/>
    </row>
    <row r="44" spans="1:15" s="38" customFormat="1" x14ac:dyDescent="0.2">
      <c r="A44" s="35"/>
      <c r="B44" s="39" t="s">
        <v>71</v>
      </c>
      <c r="C44" s="37">
        <f>E44</f>
        <v>40000</v>
      </c>
      <c r="D44" s="37">
        <f t="shared" ref="D44" si="13">D45+D47</f>
        <v>0</v>
      </c>
      <c r="E44" s="37">
        <f>F44+G44+H44+I44+J44</f>
        <v>40000</v>
      </c>
      <c r="F44" s="37"/>
      <c r="G44" s="37"/>
      <c r="H44" s="37"/>
      <c r="I44" s="37"/>
      <c r="J44" s="34">
        <f t="shared" si="1"/>
        <v>40000</v>
      </c>
      <c r="K44" s="37">
        <f>K45+K46</f>
        <v>40000</v>
      </c>
      <c r="L44" s="37">
        <f>L45+L46+L54</f>
        <v>0</v>
      </c>
      <c r="M44" s="35"/>
      <c r="N44" s="35"/>
      <c r="O44" s="35"/>
    </row>
    <row r="45" spans="1:15" s="38" customFormat="1" ht="13.5" customHeight="1" x14ac:dyDescent="0.2">
      <c r="A45" s="32" t="s">
        <v>18</v>
      </c>
      <c r="B45" s="42" t="s">
        <v>143</v>
      </c>
      <c r="C45" s="37">
        <f>E45</f>
        <v>0</v>
      </c>
      <c r="D45" s="37"/>
      <c r="E45" s="37">
        <f>F45+G45+H45+I45+J45</f>
        <v>0</v>
      </c>
      <c r="F45" s="37"/>
      <c r="G45" s="37"/>
      <c r="H45" s="37"/>
      <c r="I45" s="37"/>
      <c r="J45" s="34">
        <f t="shared" si="1"/>
        <v>0</v>
      </c>
      <c r="K45" s="37"/>
      <c r="L45" s="35"/>
      <c r="M45" s="35"/>
      <c r="N45" s="35"/>
      <c r="O45" s="35"/>
    </row>
    <row r="46" spans="1:15" s="38" customFormat="1" ht="20.399999999999999" x14ac:dyDescent="0.2">
      <c r="A46" s="40" t="s">
        <v>19</v>
      </c>
      <c r="B46" s="41" t="s">
        <v>144</v>
      </c>
      <c r="C46" s="37">
        <f t="shared" ref="C46:C47" si="14">E46</f>
        <v>40000</v>
      </c>
      <c r="D46" s="37"/>
      <c r="E46" s="37">
        <f t="shared" ref="E46:E47" si="15">F46+G46+H46+I46+J46</f>
        <v>40000</v>
      </c>
      <c r="F46" s="37"/>
      <c r="G46" s="37"/>
      <c r="H46" s="37"/>
      <c r="I46" s="37"/>
      <c r="J46" s="34">
        <f t="shared" si="1"/>
        <v>40000</v>
      </c>
      <c r="K46" s="37">
        <v>40000</v>
      </c>
      <c r="L46" s="37"/>
      <c r="M46" s="35"/>
      <c r="N46" s="35"/>
      <c r="O46" s="35"/>
    </row>
    <row r="47" spans="1:15" s="38" customFormat="1" ht="30.6" hidden="1" x14ac:dyDescent="0.2">
      <c r="A47" s="40" t="s">
        <v>20</v>
      </c>
      <c r="B47" s="41" t="s">
        <v>94</v>
      </c>
      <c r="C47" s="37">
        <f t="shared" si="14"/>
        <v>0</v>
      </c>
      <c r="D47" s="37"/>
      <c r="E47" s="37">
        <f t="shared" si="15"/>
        <v>0</v>
      </c>
      <c r="F47" s="37"/>
      <c r="G47" s="37"/>
      <c r="H47" s="37"/>
      <c r="I47" s="37"/>
      <c r="J47" s="34">
        <f t="shared" si="1"/>
        <v>0</v>
      </c>
      <c r="K47" s="37">
        <v>0</v>
      </c>
      <c r="L47" s="37"/>
      <c r="M47" s="35"/>
      <c r="N47" s="35"/>
      <c r="O47" s="35"/>
    </row>
    <row r="48" spans="1:15" s="38" customFormat="1" ht="30.6" hidden="1" x14ac:dyDescent="0.2">
      <c r="A48" s="35"/>
      <c r="B48" s="36" t="s">
        <v>130</v>
      </c>
      <c r="C48" s="53">
        <f>C49</f>
        <v>0</v>
      </c>
      <c r="D48" s="53">
        <f t="shared" ref="D48:K48" si="16">D49</f>
        <v>0</v>
      </c>
      <c r="E48" s="53">
        <f t="shared" si="16"/>
        <v>0</v>
      </c>
      <c r="F48" s="53">
        <f t="shared" si="16"/>
        <v>0</v>
      </c>
      <c r="G48" s="53">
        <f t="shared" si="16"/>
        <v>0</v>
      </c>
      <c r="H48" s="53">
        <f t="shared" si="16"/>
        <v>0</v>
      </c>
      <c r="I48" s="53">
        <f t="shared" si="16"/>
        <v>0</v>
      </c>
      <c r="J48" s="53">
        <f t="shared" si="16"/>
        <v>0</v>
      </c>
      <c r="K48" s="53">
        <f t="shared" si="16"/>
        <v>0</v>
      </c>
      <c r="L48" s="53"/>
      <c r="M48" s="54"/>
      <c r="N48" s="54"/>
      <c r="O48" s="54"/>
    </row>
    <row r="49" spans="1:15" s="38" customFormat="1" hidden="1" x14ac:dyDescent="0.2">
      <c r="A49" s="35"/>
      <c r="B49" s="39" t="s">
        <v>71</v>
      </c>
      <c r="C49" s="37">
        <f>C50+C52</f>
        <v>0</v>
      </c>
      <c r="D49" s="37">
        <f t="shared" ref="D49:E49" si="17">D50+D52</f>
        <v>0</v>
      </c>
      <c r="E49" s="37">
        <f t="shared" si="17"/>
        <v>0</v>
      </c>
      <c r="F49" s="37"/>
      <c r="G49" s="37"/>
      <c r="H49" s="37"/>
      <c r="I49" s="37"/>
      <c r="J49" s="34">
        <f t="shared" ref="J49:J52" si="18">K49+L49</f>
        <v>0</v>
      </c>
      <c r="K49" s="37">
        <f>K50+K52</f>
        <v>0</v>
      </c>
      <c r="L49" s="37">
        <f>L50+L51+L59</f>
        <v>0</v>
      </c>
      <c r="M49" s="35"/>
      <c r="N49" s="35"/>
      <c r="O49" s="35"/>
    </row>
    <row r="50" spans="1:15" s="38" customFormat="1" ht="16.5" hidden="1" customHeight="1" x14ac:dyDescent="0.2">
      <c r="A50" s="32" t="s">
        <v>18</v>
      </c>
      <c r="B50" s="42" t="s">
        <v>75</v>
      </c>
      <c r="C50" s="37">
        <f>E50</f>
        <v>0</v>
      </c>
      <c r="D50" s="37"/>
      <c r="E50" s="37">
        <f>F50+G50+H50+I50+J50</f>
        <v>0</v>
      </c>
      <c r="F50" s="37"/>
      <c r="G50" s="37"/>
      <c r="H50" s="37"/>
      <c r="I50" s="37"/>
      <c r="J50" s="34">
        <f t="shared" si="18"/>
        <v>0</v>
      </c>
      <c r="K50" s="37"/>
      <c r="L50" s="35"/>
      <c r="M50" s="35"/>
      <c r="N50" s="35"/>
      <c r="O50" s="35"/>
    </row>
    <row r="51" spans="1:15" s="38" customFormat="1" hidden="1" x14ac:dyDescent="0.2">
      <c r="A51" s="40" t="s">
        <v>19</v>
      </c>
      <c r="B51" s="41" t="s">
        <v>83</v>
      </c>
      <c r="C51" s="37">
        <f t="shared" ref="C51:C52" si="19">E51</f>
        <v>0</v>
      </c>
      <c r="D51" s="37"/>
      <c r="E51" s="37">
        <f t="shared" ref="E51:E52" si="20">F51+G51+H51+I51+J51</f>
        <v>0</v>
      </c>
      <c r="F51" s="37"/>
      <c r="G51" s="37"/>
      <c r="H51" s="37"/>
      <c r="I51" s="37"/>
      <c r="J51" s="34">
        <f t="shared" si="18"/>
        <v>0</v>
      </c>
      <c r="K51" s="37"/>
      <c r="L51" s="37"/>
      <c r="M51" s="35"/>
      <c r="N51" s="35"/>
      <c r="O51" s="35"/>
    </row>
    <row r="52" spans="1:15" s="38" customFormat="1" ht="61.2" hidden="1" x14ac:dyDescent="0.2">
      <c r="A52" s="40" t="s">
        <v>20</v>
      </c>
      <c r="B52" s="41" t="s">
        <v>131</v>
      </c>
      <c r="C52" s="37">
        <f t="shared" si="19"/>
        <v>0</v>
      </c>
      <c r="D52" s="37"/>
      <c r="E52" s="37">
        <f t="shared" si="20"/>
        <v>0</v>
      </c>
      <c r="F52" s="37"/>
      <c r="G52" s="37"/>
      <c r="H52" s="37"/>
      <c r="I52" s="37"/>
      <c r="J52" s="34">
        <f t="shared" si="18"/>
        <v>0</v>
      </c>
      <c r="K52" s="37">
        <v>0</v>
      </c>
      <c r="L52" s="37"/>
      <c r="M52" s="35"/>
      <c r="N52" s="35"/>
      <c r="O52" s="35"/>
    </row>
    <row r="53" spans="1:15" s="38" customFormat="1" ht="30.6" x14ac:dyDescent="0.2">
      <c r="A53" s="35"/>
      <c r="B53" s="36" t="s">
        <v>92</v>
      </c>
      <c r="C53" s="53">
        <f>E53</f>
        <v>167500</v>
      </c>
      <c r="D53" s="53">
        <f t="shared" ref="D53:K53" si="21">D54</f>
        <v>0</v>
      </c>
      <c r="E53" s="53">
        <f>F53+G53+H53+I53+J53</f>
        <v>167500</v>
      </c>
      <c r="F53" s="53">
        <f t="shared" si="21"/>
        <v>0</v>
      </c>
      <c r="G53" s="53">
        <f t="shared" si="21"/>
        <v>0</v>
      </c>
      <c r="H53" s="53">
        <f t="shared" si="21"/>
        <v>0</v>
      </c>
      <c r="I53" s="53">
        <f t="shared" si="21"/>
        <v>0</v>
      </c>
      <c r="J53" s="53">
        <f t="shared" si="21"/>
        <v>167500</v>
      </c>
      <c r="K53" s="53">
        <f t="shared" si="21"/>
        <v>167500</v>
      </c>
      <c r="L53" s="53"/>
      <c r="M53" s="54"/>
      <c r="N53" s="54"/>
      <c r="O53" s="54"/>
    </row>
    <row r="54" spans="1:15" s="38" customFormat="1" x14ac:dyDescent="0.2">
      <c r="A54" s="35"/>
      <c r="B54" s="39" t="s">
        <v>71</v>
      </c>
      <c r="C54" s="37">
        <f>E54</f>
        <v>167500</v>
      </c>
      <c r="D54" s="37">
        <f t="shared" ref="D54:I54" si="22">D57</f>
        <v>0</v>
      </c>
      <c r="E54" s="37">
        <f>E57+E56</f>
        <v>167500</v>
      </c>
      <c r="F54" s="37">
        <f t="shared" si="22"/>
        <v>0</v>
      </c>
      <c r="G54" s="37">
        <f t="shared" si="22"/>
        <v>0</v>
      </c>
      <c r="H54" s="37">
        <f t="shared" si="22"/>
        <v>0</v>
      </c>
      <c r="I54" s="37">
        <f t="shared" si="22"/>
        <v>0</v>
      </c>
      <c r="J54" s="37">
        <f>J57+J56</f>
        <v>167500</v>
      </c>
      <c r="K54" s="37">
        <f>K57+K56</f>
        <v>167500</v>
      </c>
      <c r="L54" s="37">
        <f>L55+L56+L79</f>
        <v>0</v>
      </c>
      <c r="M54" s="35"/>
      <c r="N54" s="35"/>
      <c r="O54" s="35"/>
    </row>
    <row r="55" spans="1:15" s="38" customFormat="1" ht="12.75" customHeight="1" x14ac:dyDescent="0.2">
      <c r="A55" s="32" t="s">
        <v>18</v>
      </c>
      <c r="B55" s="32" t="s">
        <v>75</v>
      </c>
      <c r="C55" s="37"/>
      <c r="D55" s="37"/>
      <c r="E55" s="37"/>
      <c r="F55" s="37"/>
      <c r="G55" s="37"/>
      <c r="H55" s="37"/>
      <c r="I55" s="37"/>
      <c r="J55" s="34">
        <f t="shared" ref="J55:J57" si="23">K55+L55</f>
        <v>0</v>
      </c>
      <c r="K55" s="37"/>
      <c r="L55" s="35"/>
      <c r="M55" s="35"/>
      <c r="N55" s="35"/>
      <c r="O55" s="35"/>
    </row>
    <row r="56" spans="1:15" s="38" customFormat="1" ht="20.399999999999999" x14ac:dyDescent="0.2">
      <c r="A56" s="40" t="s">
        <v>19</v>
      </c>
      <c r="B56" s="41" t="s">
        <v>134</v>
      </c>
      <c r="C56" s="37">
        <f>E56</f>
        <v>165000</v>
      </c>
      <c r="D56" s="37"/>
      <c r="E56" s="37">
        <f>F56+H56+I56+J56</f>
        <v>165000</v>
      </c>
      <c r="F56" s="37"/>
      <c r="G56" s="37"/>
      <c r="H56" s="37"/>
      <c r="I56" s="37"/>
      <c r="J56" s="34">
        <f t="shared" si="23"/>
        <v>165000</v>
      </c>
      <c r="K56" s="37">
        <v>165000</v>
      </c>
      <c r="L56" s="37"/>
      <c r="M56" s="35"/>
      <c r="N56" s="35"/>
      <c r="O56" s="35"/>
    </row>
    <row r="57" spans="1:15" s="38" customFormat="1" ht="20.399999999999999" x14ac:dyDescent="0.2">
      <c r="A57" s="40" t="s">
        <v>20</v>
      </c>
      <c r="B57" s="41" t="s">
        <v>120</v>
      </c>
      <c r="C57" s="37">
        <f>E57</f>
        <v>2500</v>
      </c>
      <c r="D57" s="37"/>
      <c r="E57" s="37">
        <f>F57+H57+I57+J57</f>
        <v>2500</v>
      </c>
      <c r="F57" s="37"/>
      <c r="G57" s="37"/>
      <c r="H57" s="37"/>
      <c r="I57" s="37"/>
      <c r="J57" s="34">
        <f t="shared" si="23"/>
        <v>2500</v>
      </c>
      <c r="K57" s="37">
        <v>2500</v>
      </c>
      <c r="L57" s="37"/>
      <c r="M57" s="35"/>
      <c r="N57" s="35"/>
      <c r="O57" s="35"/>
    </row>
    <row r="58" spans="1:15" s="58" customFormat="1" x14ac:dyDescent="0.2">
      <c r="A58" s="54"/>
      <c r="B58" s="49" t="s">
        <v>101</v>
      </c>
      <c r="C58" s="53">
        <f>C59</f>
        <v>22000</v>
      </c>
      <c r="D58" s="53">
        <f t="shared" ref="D58:J58" si="24">D59</f>
        <v>0</v>
      </c>
      <c r="E58" s="53">
        <f t="shared" si="24"/>
        <v>22000</v>
      </c>
      <c r="F58" s="53">
        <f t="shared" si="24"/>
        <v>0</v>
      </c>
      <c r="G58" s="53">
        <f t="shared" si="24"/>
        <v>0</v>
      </c>
      <c r="H58" s="53">
        <f t="shared" si="24"/>
        <v>0</v>
      </c>
      <c r="I58" s="53">
        <f t="shared" si="24"/>
        <v>0</v>
      </c>
      <c r="J58" s="53">
        <f t="shared" si="24"/>
        <v>22000</v>
      </c>
      <c r="K58" s="53">
        <f>K59</f>
        <v>22000</v>
      </c>
      <c r="L58" s="53"/>
      <c r="M58" s="54"/>
      <c r="N58" s="54"/>
      <c r="O58" s="54"/>
    </row>
    <row r="59" spans="1:15" s="38" customFormat="1" x14ac:dyDescent="0.2">
      <c r="A59" s="35"/>
      <c r="B59" s="39" t="s">
        <v>71</v>
      </c>
      <c r="C59" s="37">
        <f>E59</f>
        <v>22000</v>
      </c>
      <c r="D59" s="37">
        <f t="shared" ref="D59:I59" si="25">D60+D62</f>
        <v>0</v>
      </c>
      <c r="E59" s="37">
        <f>F59+G59+H59+J59</f>
        <v>22000</v>
      </c>
      <c r="F59" s="37">
        <f t="shared" si="25"/>
        <v>0</v>
      </c>
      <c r="G59" s="37">
        <f t="shared" si="25"/>
        <v>0</v>
      </c>
      <c r="H59" s="37">
        <f t="shared" si="25"/>
        <v>0</v>
      </c>
      <c r="I59" s="37">
        <f t="shared" si="25"/>
        <v>0</v>
      </c>
      <c r="J59" s="37">
        <f>J60+J62+J63</f>
        <v>22000</v>
      </c>
      <c r="K59" s="37">
        <f>K60+K62+K63</f>
        <v>22000</v>
      </c>
      <c r="L59" s="37">
        <f>L61+L62+L81</f>
        <v>0</v>
      </c>
      <c r="M59" s="35"/>
      <c r="N59" s="35"/>
      <c r="O59" s="35"/>
    </row>
    <row r="60" spans="1:15" s="38" customFormat="1" ht="20.399999999999999" x14ac:dyDescent="0.2">
      <c r="A60" s="35" t="s">
        <v>18</v>
      </c>
      <c r="B60" s="51" t="s">
        <v>129</v>
      </c>
      <c r="C60" s="37">
        <f>E60</f>
        <v>0</v>
      </c>
      <c r="D60" s="37"/>
      <c r="E60" s="37">
        <f>F60+G60+H60+I60+J60</f>
        <v>0</v>
      </c>
      <c r="F60" s="37"/>
      <c r="G60" s="37"/>
      <c r="H60" s="37"/>
      <c r="I60" s="37"/>
      <c r="J60" s="34">
        <f t="shared" si="1"/>
        <v>0</v>
      </c>
      <c r="K60" s="37"/>
      <c r="L60" s="37"/>
      <c r="M60" s="35"/>
      <c r="N60" s="35"/>
      <c r="O60" s="35"/>
    </row>
    <row r="61" spans="1:15" s="38" customFormat="1" ht="22.5" hidden="1" customHeight="1" x14ac:dyDescent="0.2">
      <c r="A61" s="32" t="s">
        <v>18</v>
      </c>
      <c r="B61" s="51" t="s">
        <v>121</v>
      </c>
      <c r="C61" s="37">
        <f>E61</f>
        <v>0</v>
      </c>
      <c r="D61" s="37"/>
      <c r="E61" s="37">
        <f>F61+G61+H61+I61+J61</f>
        <v>0</v>
      </c>
      <c r="F61" s="37"/>
      <c r="G61" s="37"/>
      <c r="H61" s="37"/>
      <c r="I61" s="37"/>
      <c r="J61" s="34">
        <f t="shared" si="1"/>
        <v>0</v>
      </c>
      <c r="K61" s="37">
        <v>0</v>
      </c>
      <c r="L61" s="35"/>
      <c r="M61" s="35"/>
      <c r="N61" s="35"/>
      <c r="O61" s="35"/>
    </row>
    <row r="62" spans="1:15" s="38" customFormat="1" ht="17.25" customHeight="1" x14ac:dyDescent="0.2">
      <c r="A62" s="40" t="s">
        <v>19</v>
      </c>
      <c r="B62" s="41" t="s">
        <v>145</v>
      </c>
      <c r="C62" s="37">
        <f>E62:E79</f>
        <v>15000</v>
      </c>
      <c r="D62" s="37"/>
      <c r="E62" s="37">
        <f>F62+G62+H62+I62+J62</f>
        <v>15000</v>
      </c>
      <c r="F62" s="37"/>
      <c r="G62" s="37"/>
      <c r="H62" s="37"/>
      <c r="I62" s="37"/>
      <c r="J62" s="34">
        <f t="shared" si="1"/>
        <v>15000</v>
      </c>
      <c r="K62" s="37">
        <v>15000</v>
      </c>
      <c r="L62" s="37"/>
      <c r="M62" s="35"/>
      <c r="N62" s="35"/>
      <c r="O62" s="35"/>
    </row>
    <row r="63" spans="1:15" s="38" customFormat="1" ht="34.5" customHeight="1" x14ac:dyDescent="0.2">
      <c r="A63" s="40" t="s">
        <v>20</v>
      </c>
      <c r="B63" s="41" t="s">
        <v>146</v>
      </c>
      <c r="C63" s="37">
        <f>E63</f>
        <v>7000</v>
      </c>
      <c r="D63" s="37"/>
      <c r="E63" s="65">
        <f>F63+G63+H63+I63+J63</f>
        <v>7000</v>
      </c>
      <c r="F63" s="37"/>
      <c r="G63" s="37"/>
      <c r="H63" s="37"/>
      <c r="I63" s="37"/>
      <c r="J63" s="34">
        <f>K63</f>
        <v>7000</v>
      </c>
      <c r="K63" s="37">
        <v>7000</v>
      </c>
      <c r="L63" s="37"/>
      <c r="M63" s="35"/>
      <c r="N63" s="35"/>
      <c r="O63" s="35"/>
    </row>
    <row r="64" spans="1:15" s="58" customFormat="1" ht="20.399999999999999" x14ac:dyDescent="0.2">
      <c r="A64" s="54"/>
      <c r="B64" s="49" t="s">
        <v>147</v>
      </c>
      <c r="C64" s="53">
        <f>C65</f>
        <v>70000</v>
      </c>
      <c r="D64" s="53">
        <f t="shared" ref="D64:J64" si="26">D65</f>
        <v>0</v>
      </c>
      <c r="E64" s="53">
        <f t="shared" si="26"/>
        <v>70000</v>
      </c>
      <c r="F64" s="53">
        <f t="shared" si="26"/>
        <v>0</v>
      </c>
      <c r="G64" s="53">
        <f t="shared" si="26"/>
        <v>0</v>
      </c>
      <c r="H64" s="53">
        <f t="shared" si="26"/>
        <v>0</v>
      </c>
      <c r="I64" s="53">
        <f t="shared" si="26"/>
        <v>0</v>
      </c>
      <c r="J64" s="53">
        <f t="shared" si="26"/>
        <v>70000</v>
      </c>
      <c r="K64" s="53">
        <f>K65</f>
        <v>70000</v>
      </c>
      <c r="L64" s="53"/>
      <c r="M64" s="54"/>
      <c r="N64" s="54"/>
      <c r="O64" s="54"/>
    </row>
    <row r="65" spans="1:15" s="38" customFormat="1" x14ac:dyDescent="0.2">
      <c r="A65" s="35"/>
      <c r="B65" s="39" t="s">
        <v>71</v>
      </c>
      <c r="C65" s="37">
        <f>E65</f>
        <v>70000</v>
      </c>
      <c r="D65" s="37">
        <f t="shared" ref="D65" si="27">D66+D68</f>
        <v>0</v>
      </c>
      <c r="E65" s="37">
        <f>F65+G65+H65+J65</f>
        <v>70000</v>
      </c>
      <c r="F65" s="37">
        <f t="shared" ref="F65:I65" si="28">F66+F68</f>
        <v>0</v>
      </c>
      <c r="G65" s="37">
        <f t="shared" si="28"/>
        <v>0</v>
      </c>
      <c r="H65" s="37">
        <f t="shared" si="28"/>
        <v>0</v>
      </c>
      <c r="I65" s="37">
        <f t="shared" si="28"/>
        <v>0</v>
      </c>
      <c r="J65" s="37">
        <f>J66+J68+J69</f>
        <v>70000</v>
      </c>
      <c r="K65" s="37">
        <f>K66+K68+K69</f>
        <v>70000</v>
      </c>
      <c r="L65" s="37">
        <f>L67+L68+L87</f>
        <v>0</v>
      </c>
      <c r="M65" s="35"/>
      <c r="N65" s="35"/>
      <c r="O65" s="35"/>
    </row>
    <row r="66" spans="1:15" s="38" customFormat="1" x14ac:dyDescent="0.2">
      <c r="A66" s="35" t="s">
        <v>18</v>
      </c>
      <c r="B66" s="51" t="s">
        <v>143</v>
      </c>
      <c r="C66" s="37">
        <f>E66</f>
        <v>0</v>
      </c>
      <c r="D66" s="37"/>
      <c r="E66" s="37">
        <f>F66+G66+H66+I66+J66</f>
        <v>0</v>
      </c>
      <c r="F66" s="37"/>
      <c r="G66" s="37"/>
      <c r="H66" s="37"/>
      <c r="I66" s="37"/>
      <c r="J66" s="34">
        <f t="shared" ref="J66:J68" si="29">K66+L66</f>
        <v>0</v>
      </c>
      <c r="K66" s="37"/>
      <c r="L66" s="37"/>
      <c r="M66" s="35"/>
      <c r="N66" s="35"/>
      <c r="O66" s="35"/>
    </row>
    <row r="67" spans="1:15" s="38" customFormat="1" ht="22.5" hidden="1" customHeight="1" x14ac:dyDescent="0.2">
      <c r="A67" s="32" t="s">
        <v>18</v>
      </c>
      <c r="B67" s="51" t="s">
        <v>121</v>
      </c>
      <c r="C67" s="37">
        <f>E67</f>
        <v>0</v>
      </c>
      <c r="D67" s="37"/>
      <c r="E67" s="37">
        <f>F67+G67+H67+I67+J67</f>
        <v>0</v>
      </c>
      <c r="F67" s="37"/>
      <c r="G67" s="37"/>
      <c r="H67" s="37"/>
      <c r="I67" s="37"/>
      <c r="J67" s="34">
        <f t="shared" si="29"/>
        <v>0</v>
      </c>
      <c r="K67" s="37">
        <v>0</v>
      </c>
      <c r="L67" s="35"/>
      <c r="M67" s="35"/>
      <c r="N67" s="35"/>
      <c r="O67" s="35"/>
    </row>
    <row r="68" spans="1:15" s="38" customFormat="1" ht="22.5" customHeight="1" x14ac:dyDescent="0.2">
      <c r="A68" s="40" t="s">
        <v>19</v>
      </c>
      <c r="B68" s="41" t="s">
        <v>148</v>
      </c>
      <c r="C68" s="37">
        <f>E68:E85</f>
        <v>60000</v>
      </c>
      <c r="D68" s="37"/>
      <c r="E68" s="37">
        <f>F68+G68+H68+I68+J68</f>
        <v>60000</v>
      </c>
      <c r="F68" s="37"/>
      <c r="G68" s="37"/>
      <c r="H68" s="37"/>
      <c r="I68" s="37"/>
      <c r="J68" s="34">
        <f t="shared" si="29"/>
        <v>60000</v>
      </c>
      <c r="K68" s="37">
        <v>60000</v>
      </c>
      <c r="L68" s="37"/>
      <c r="M68" s="35"/>
      <c r="N68" s="35"/>
      <c r="O68" s="35"/>
    </row>
    <row r="69" spans="1:15" s="38" customFormat="1" ht="34.5" customHeight="1" x14ac:dyDescent="0.2">
      <c r="A69" s="40" t="s">
        <v>20</v>
      </c>
      <c r="B69" s="41" t="s">
        <v>149</v>
      </c>
      <c r="C69" s="37">
        <f>E69</f>
        <v>10000</v>
      </c>
      <c r="D69" s="37"/>
      <c r="E69" s="65">
        <f>F69+G69+H69+I69+J69</f>
        <v>10000</v>
      </c>
      <c r="F69" s="37"/>
      <c r="G69" s="37"/>
      <c r="H69" s="37"/>
      <c r="I69" s="37"/>
      <c r="J69" s="34">
        <f>K69</f>
        <v>10000</v>
      </c>
      <c r="K69" s="37">
        <v>10000</v>
      </c>
      <c r="L69" s="37"/>
      <c r="M69" s="35"/>
      <c r="N69" s="35"/>
      <c r="O69" s="35"/>
    </row>
    <row r="70" spans="1:15" s="38" customFormat="1" ht="36.75" customHeight="1" x14ac:dyDescent="0.2">
      <c r="A70" s="40"/>
      <c r="B70" s="49" t="s">
        <v>150</v>
      </c>
      <c r="C70" s="37">
        <f>C71</f>
        <v>640000</v>
      </c>
      <c r="D70" s="37"/>
      <c r="E70" s="65">
        <f>E71</f>
        <v>640000</v>
      </c>
      <c r="F70" s="37"/>
      <c r="G70" s="37"/>
      <c r="H70" s="37"/>
      <c r="I70" s="37"/>
      <c r="J70" s="34">
        <f>J71</f>
        <v>640000</v>
      </c>
      <c r="K70" s="37">
        <f>K71</f>
        <v>640000</v>
      </c>
      <c r="L70" s="37"/>
      <c r="M70" s="35"/>
      <c r="N70" s="35"/>
      <c r="O70" s="35"/>
    </row>
    <row r="71" spans="1:15" s="38" customFormat="1" ht="11.25" customHeight="1" x14ac:dyDescent="0.2">
      <c r="A71" s="40"/>
      <c r="B71" s="39" t="s">
        <v>71</v>
      </c>
      <c r="C71" s="65">
        <f>E71</f>
        <v>640000</v>
      </c>
      <c r="D71" s="37"/>
      <c r="E71" s="65">
        <f>F74+G74+H74+J74</f>
        <v>640000</v>
      </c>
      <c r="F71" s="37"/>
      <c r="G71" s="37"/>
      <c r="H71" s="37"/>
      <c r="I71" s="37"/>
      <c r="J71" s="34">
        <f>J72+J73+J74</f>
        <v>640000</v>
      </c>
      <c r="K71" s="37">
        <f>K72+K74+K73</f>
        <v>640000</v>
      </c>
      <c r="L71" s="37"/>
      <c r="M71" s="35"/>
      <c r="N71" s="35"/>
      <c r="O71" s="35"/>
    </row>
    <row r="72" spans="1:15" s="38" customFormat="1" ht="10.5" customHeight="1" x14ac:dyDescent="0.2">
      <c r="A72" s="40" t="s">
        <v>18</v>
      </c>
      <c r="B72" s="32" t="s">
        <v>75</v>
      </c>
      <c r="C72" s="65"/>
      <c r="D72" s="37"/>
      <c r="E72" s="37"/>
      <c r="F72" s="37"/>
      <c r="G72" s="37"/>
      <c r="H72" s="37"/>
      <c r="I72" s="37"/>
      <c r="J72" s="34"/>
      <c r="K72" s="37"/>
      <c r="L72" s="37"/>
      <c r="M72" s="35"/>
      <c r="N72" s="35"/>
      <c r="O72" s="35"/>
    </row>
    <row r="73" spans="1:15" s="38" customFormat="1" ht="12" customHeight="1" x14ac:dyDescent="0.2">
      <c r="A73" s="40" t="s">
        <v>19</v>
      </c>
      <c r="B73" s="41" t="s">
        <v>83</v>
      </c>
      <c r="C73" s="65"/>
      <c r="D73" s="37"/>
      <c r="E73" s="37"/>
      <c r="F73" s="37"/>
      <c r="G73" s="37"/>
      <c r="H73" s="37"/>
      <c r="I73" s="37"/>
      <c r="J73" s="34"/>
      <c r="K73" s="37"/>
      <c r="L73" s="37"/>
      <c r="M73" s="35"/>
      <c r="N73" s="35"/>
      <c r="O73" s="35"/>
    </row>
    <row r="74" spans="1:15" s="58" customFormat="1" ht="48" customHeight="1" x14ac:dyDescent="0.2">
      <c r="A74" s="67" t="s">
        <v>20</v>
      </c>
      <c r="B74" s="41" t="s">
        <v>151</v>
      </c>
      <c r="C74" s="65">
        <f>E71</f>
        <v>640000</v>
      </c>
      <c r="D74" s="65"/>
      <c r="E74" s="53">
        <f>F74+G74+I74+J74</f>
        <v>640000</v>
      </c>
      <c r="F74" s="65"/>
      <c r="G74" s="65"/>
      <c r="H74" s="65"/>
      <c r="I74" s="65"/>
      <c r="J74" s="66">
        <v>640000</v>
      </c>
      <c r="K74" s="65">
        <v>640000</v>
      </c>
      <c r="L74" s="53"/>
      <c r="M74" s="54"/>
      <c r="N74" s="54"/>
      <c r="O74" s="54"/>
    </row>
    <row r="75" spans="1:15" s="58" customFormat="1" ht="21" hidden="1" customHeight="1" x14ac:dyDescent="0.2">
      <c r="A75" s="57"/>
      <c r="B75" s="49" t="s">
        <v>123</v>
      </c>
      <c r="C75" s="53">
        <f>C76</f>
        <v>0</v>
      </c>
      <c r="D75" s="53"/>
      <c r="E75" s="68">
        <f>E76</f>
        <v>0</v>
      </c>
      <c r="F75" s="53"/>
      <c r="G75" s="53"/>
      <c r="H75" s="53"/>
      <c r="I75" s="53"/>
      <c r="J75" s="55">
        <f>J76</f>
        <v>0</v>
      </c>
      <c r="K75" s="53">
        <f>K76</f>
        <v>0</v>
      </c>
      <c r="L75" s="53"/>
      <c r="M75" s="54"/>
      <c r="N75" s="54"/>
      <c r="O75" s="54"/>
    </row>
    <row r="76" spans="1:15" s="38" customFormat="1" ht="10.5" hidden="1" customHeight="1" x14ac:dyDescent="0.2">
      <c r="A76" s="40"/>
      <c r="B76" s="39" t="s">
        <v>71</v>
      </c>
      <c r="C76" s="37">
        <f>C79</f>
        <v>0</v>
      </c>
      <c r="D76" s="37"/>
      <c r="E76" s="37">
        <f>E79</f>
        <v>0</v>
      </c>
      <c r="F76" s="37"/>
      <c r="G76" s="37"/>
      <c r="H76" s="37"/>
      <c r="I76" s="37"/>
      <c r="J76" s="34">
        <f>J79</f>
        <v>0</v>
      </c>
      <c r="K76" s="37">
        <f>K79</f>
        <v>0</v>
      </c>
      <c r="L76" s="37"/>
      <c r="M76" s="35"/>
      <c r="N76" s="35"/>
      <c r="O76" s="35"/>
    </row>
    <row r="77" spans="1:15" s="38" customFormat="1" ht="12.75" hidden="1" customHeight="1" x14ac:dyDescent="0.2">
      <c r="A77" s="32" t="s">
        <v>18</v>
      </c>
      <c r="B77" s="32" t="s">
        <v>75</v>
      </c>
      <c r="C77" s="37"/>
      <c r="D77" s="37"/>
      <c r="E77" s="37"/>
      <c r="F77" s="37"/>
      <c r="G77" s="37"/>
      <c r="H77" s="37"/>
      <c r="I77" s="37"/>
      <c r="J77" s="34">
        <f t="shared" ref="J77:J78" si="30">K77+L77</f>
        <v>0</v>
      </c>
      <c r="K77" s="37"/>
      <c r="L77" s="35"/>
      <c r="M77" s="35"/>
      <c r="N77" s="35"/>
      <c r="O77" s="35"/>
    </row>
    <row r="78" spans="1:15" s="38" customFormat="1" hidden="1" x14ac:dyDescent="0.2">
      <c r="A78" s="40" t="s">
        <v>19</v>
      </c>
      <c r="B78" s="41" t="s">
        <v>83</v>
      </c>
      <c r="C78" s="37"/>
      <c r="D78" s="37"/>
      <c r="E78" s="37"/>
      <c r="F78" s="37"/>
      <c r="G78" s="37"/>
      <c r="H78" s="37"/>
      <c r="I78" s="37"/>
      <c r="J78" s="34">
        <f t="shared" si="30"/>
        <v>0</v>
      </c>
      <c r="K78" s="37"/>
      <c r="L78" s="37"/>
      <c r="M78" s="35"/>
      <c r="N78" s="35"/>
      <c r="O78" s="35"/>
    </row>
    <row r="79" spans="1:15" s="38" customFormat="1" ht="40.799999999999997" hidden="1" x14ac:dyDescent="0.2">
      <c r="A79" s="40" t="s">
        <v>20</v>
      </c>
      <c r="B79" s="41" t="s">
        <v>133</v>
      </c>
      <c r="C79" s="37">
        <f>E79</f>
        <v>0</v>
      </c>
      <c r="D79" s="37"/>
      <c r="E79" s="37">
        <f>F79+G79+H79+I79+J79</f>
        <v>0</v>
      </c>
      <c r="F79" s="37"/>
      <c r="G79" s="37"/>
      <c r="H79" s="37"/>
      <c r="I79" s="37"/>
      <c r="J79" s="34">
        <f t="shared" si="1"/>
        <v>0</v>
      </c>
      <c r="K79" s="37"/>
      <c r="L79" s="37"/>
      <c r="M79" s="35"/>
      <c r="N79" s="35"/>
      <c r="O79" s="35"/>
    </row>
    <row r="80" spans="1:15" s="38" customFormat="1" hidden="1" x14ac:dyDescent="0.2">
      <c r="A80" s="40"/>
      <c r="B80" s="41"/>
      <c r="C80" s="37"/>
      <c r="D80" s="37"/>
      <c r="E80" s="37"/>
      <c r="F80" s="37"/>
      <c r="G80" s="37"/>
      <c r="H80" s="37"/>
      <c r="I80" s="37"/>
      <c r="J80" s="34">
        <f t="shared" si="1"/>
        <v>0</v>
      </c>
      <c r="K80" s="37"/>
      <c r="L80" s="37"/>
      <c r="M80" s="35"/>
      <c r="N80" s="35"/>
      <c r="O80" s="35"/>
    </row>
    <row r="81" spans="1:15" s="38" customFormat="1" hidden="1" x14ac:dyDescent="0.2">
      <c r="A81" s="40"/>
      <c r="B81" s="36"/>
      <c r="C81" s="37"/>
      <c r="D81" s="37"/>
      <c r="E81" s="37"/>
      <c r="F81" s="37"/>
      <c r="G81" s="37"/>
      <c r="H81" s="37"/>
      <c r="I81" s="37"/>
      <c r="J81" s="34">
        <f t="shared" si="1"/>
        <v>0</v>
      </c>
      <c r="K81" s="37"/>
      <c r="L81" s="37"/>
      <c r="M81" s="35"/>
      <c r="N81" s="35"/>
      <c r="O81" s="35"/>
    </row>
    <row r="82" spans="1:15" s="59" customFormat="1" ht="22.5" hidden="1" customHeight="1" x14ac:dyDescent="0.2">
      <c r="A82" s="57"/>
      <c r="B82" s="49" t="s">
        <v>124</v>
      </c>
      <c r="C82" s="53">
        <f>C83</f>
        <v>0</v>
      </c>
      <c r="D82" s="53"/>
      <c r="E82" s="53">
        <f>E83</f>
        <v>0</v>
      </c>
      <c r="F82" s="53"/>
      <c r="G82" s="53"/>
      <c r="H82" s="53"/>
      <c r="I82" s="53"/>
      <c r="J82" s="53">
        <f>J83</f>
        <v>0</v>
      </c>
      <c r="K82" s="53">
        <f>K83</f>
        <v>0</v>
      </c>
      <c r="L82" s="53"/>
      <c r="M82" s="53"/>
      <c r="N82" s="53"/>
      <c r="O82" s="53"/>
    </row>
    <row r="83" spans="1:15" ht="48" hidden="1" customHeight="1" x14ac:dyDescent="0.2">
      <c r="A83" s="40"/>
      <c r="B83" s="47" t="s">
        <v>107</v>
      </c>
      <c r="C83" s="37">
        <f>E83</f>
        <v>0</v>
      </c>
      <c r="D83" s="37"/>
      <c r="E83" s="37">
        <f>F83+G83+H83+I83+J83</f>
        <v>0</v>
      </c>
      <c r="F83" s="37"/>
      <c r="G83" s="37"/>
      <c r="H83" s="37"/>
      <c r="I83" s="37"/>
      <c r="J83" s="37"/>
      <c r="K83" s="37"/>
      <c r="L83" s="37"/>
      <c r="M83" s="37"/>
      <c r="N83" s="37"/>
      <c r="O83" s="37"/>
    </row>
    <row r="84" spans="1:15" s="38" customFormat="1" ht="34.5" hidden="1" customHeight="1" x14ac:dyDescent="0.2">
      <c r="A84" s="40"/>
      <c r="B84" s="49" t="s">
        <v>109</v>
      </c>
      <c r="C84" s="37"/>
      <c r="D84" s="37"/>
      <c r="E84" s="37">
        <f>F84+G84+H84+I84+J84</f>
        <v>0</v>
      </c>
      <c r="F84" s="37"/>
      <c r="G84" s="37"/>
      <c r="H84" s="37"/>
      <c r="I84" s="37"/>
      <c r="J84" s="37">
        <f>K84+L84</f>
        <v>0</v>
      </c>
      <c r="K84" s="37"/>
      <c r="L84" s="37"/>
      <c r="M84" s="35"/>
      <c r="N84" s="35"/>
      <c r="O84" s="35"/>
    </row>
    <row r="85" spans="1:15" s="38" customFormat="1" ht="40.799999999999997" hidden="1" x14ac:dyDescent="0.2">
      <c r="A85" s="40" t="s">
        <v>110</v>
      </c>
      <c r="B85" s="41" t="s">
        <v>111</v>
      </c>
      <c r="C85" s="37"/>
      <c r="D85" s="37"/>
      <c r="E85" s="37">
        <f>F85+G85+H85+I85+J85</f>
        <v>0</v>
      </c>
      <c r="F85" s="37"/>
      <c r="G85" s="37"/>
      <c r="H85" s="37"/>
      <c r="I85" s="37"/>
      <c r="J85" s="37">
        <f>K85+L85</f>
        <v>0</v>
      </c>
      <c r="K85" s="37"/>
      <c r="L85" s="37"/>
      <c r="M85" s="35"/>
      <c r="N85" s="35"/>
      <c r="O85" s="35"/>
    </row>
    <row r="86" spans="1:15" s="38" customFormat="1" hidden="1" x14ac:dyDescent="0.2">
      <c r="A86" s="40"/>
      <c r="B86" s="36"/>
      <c r="C86" s="37"/>
      <c r="D86" s="37"/>
      <c r="E86" s="37"/>
      <c r="F86" s="37"/>
      <c r="G86" s="37"/>
      <c r="H86" s="37"/>
      <c r="I86" s="37"/>
      <c r="J86" s="34"/>
      <c r="K86" s="37"/>
      <c r="L86" s="37"/>
      <c r="M86" s="35"/>
      <c r="N86" s="35"/>
      <c r="O86" s="35"/>
    </row>
    <row r="87" spans="1:15" s="58" customFormat="1" x14ac:dyDescent="0.2">
      <c r="A87" s="54"/>
      <c r="B87" s="54" t="s">
        <v>85</v>
      </c>
      <c r="C87" s="53">
        <f>C89</f>
        <v>80000</v>
      </c>
      <c r="D87" s="53"/>
      <c r="E87" s="53">
        <f>E89</f>
        <v>80000</v>
      </c>
      <c r="F87" s="53"/>
      <c r="G87" s="53"/>
      <c r="H87" s="53"/>
      <c r="I87" s="53"/>
      <c r="J87" s="55">
        <f t="shared" si="1"/>
        <v>470115</v>
      </c>
      <c r="K87" s="53">
        <f>K89</f>
        <v>470115</v>
      </c>
      <c r="L87" s="53"/>
      <c r="M87" s="54"/>
      <c r="N87" s="54"/>
      <c r="O87" s="54"/>
    </row>
    <row r="88" spans="1:15" s="38" customFormat="1" hidden="1" x14ac:dyDescent="0.2">
      <c r="A88" s="35"/>
      <c r="B88" s="39"/>
      <c r="C88" s="37"/>
      <c r="D88" s="37"/>
      <c r="E88" s="37"/>
      <c r="F88" s="37"/>
      <c r="G88" s="37"/>
      <c r="H88" s="37"/>
      <c r="I88" s="37"/>
      <c r="J88" s="34"/>
      <c r="K88" s="37"/>
      <c r="L88" s="37"/>
      <c r="M88" s="35"/>
      <c r="N88" s="35"/>
      <c r="O88" s="35"/>
    </row>
    <row r="89" spans="1:15" s="38" customFormat="1" x14ac:dyDescent="0.2">
      <c r="A89" s="35"/>
      <c r="B89" s="39" t="s">
        <v>71</v>
      </c>
      <c r="C89" s="37">
        <f>C90+C92+C94</f>
        <v>80000</v>
      </c>
      <c r="D89" s="37">
        <f t="shared" ref="D89:I89" si="31">D91+D92</f>
        <v>0</v>
      </c>
      <c r="E89" s="37">
        <f>E90+E92+E94</f>
        <v>80000</v>
      </c>
      <c r="F89" s="37">
        <f t="shared" si="31"/>
        <v>0</v>
      </c>
      <c r="G89" s="37">
        <f t="shared" si="31"/>
        <v>0</v>
      </c>
      <c r="H89" s="37">
        <f t="shared" si="31"/>
        <v>0</v>
      </c>
      <c r="I89" s="37">
        <f t="shared" si="31"/>
        <v>0</v>
      </c>
      <c r="J89" s="37">
        <f>J90+J92+J94</f>
        <v>80000</v>
      </c>
      <c r="K89" s="37">
        <f>K90+K92+K94+K95</f>
        <v>470115</v>
      </c>
      <c r="L89" s="37"/>
      <c r="M89" s="35"/>
      <c r="N89" s="35"/>
      <c r="O89" s="35"/>
    </row>
    <row r="90" spans="1:15" s="38" customFormat="1" ht="32.25" customHeight="1" x14ac:dyDescent="0.2">
      <c r="A90" s="32" t="s">
        <v>18</v>
      </c>
      <c r="B90" s="63" t="s">
        <v>152</v>
      </c>
      <c r="C90" s="37">
        <f t="shared" ref="C90:C91" si="32">E90</f>
        <v>60000</v>
      </c>
      <c r="D90" s="64"/>
      <c r="E90" s="37">
        <f t="shared" ref="E90:E91" si="33">F90+G90+H90+I90+J90</f>
        <v>60000</v>
      </c>
      <c r="F90" s="37"/>
      <c r="G90" s="37"/>
      <c r="H90" s="37"/>
      <c r="I90" s="37"/>
      <c r="J90" s="34">
        <f t="shared" ref="J90" si="34">K90+L90</f>
        <v>60000</v>
      </c>
      <c r="K90" s="37">
        <v>60000</v>
      </c>
      <c r="L90" s="35"/>
      <c r="M90" s="35"/>
      <c r="N90" s="35"/>
      <c r="O90" s="35"/>
    </row>
    <row r="91" spans="1:15" s="38" customFormat="1" hidden="1" x14ac:dyDescent="0.2">
      <c r="A91" s="35"/>
      <c r="B91" s="48"/>
      <c r="C91" s="37">
        <f t="shared" si="32"/>
        <v>0</v>
      </c>
      <c r="D91" s="37"/>
      <c r="E91" s="37">
        <f t="shared" si="33"/>
        <v>0</v>
      </c>
      <c r="F91" s="37"/>
      <c r="G91" s="37"/>
      <c r="H91" s="37"/>
      <c r="I91" s="37"/>
      <c r="J91" s="34"/>
      <c r="K91" s="37"/>
      <c r="L91" s="37"/>
      <c r="M91" s="35"/>
      <c r="N91" s="35"/>
      <c r="O91" s="35"/>
    </row>
    <row r="92" spans="1:15" s="38" customFormat="1" ht="15" customHeight="1" x14ac:dyDescent="0.2">
      <c r="A92" s="35" t="s">
        <v>19</v>
      </c>
      <c r="B92" s="48" t="s">
        <v>132</v>
      </c>
      <c r="C92" s="37">
        <f>E92</f>
        <v>0</v>
      </c>
      <c r="D92" s="37"/>
      <c r="E92" s="37">
        <f>F92+G92+H92+I92+J92</f>
        <v>0</v>
      </c>
      <c r="F92" s="37"/>
      <c r="G92" s="37"/>
      <c r="H92" s="37"/>
      <c r="I92" s="37"/>
      <c r="J92" s="34">
        <f t="shared" si="1"/>
        <v>0</v>
      </c>
      <c r="K92" s="37">
        <v>0</v>
      </c>
      <c r="L92" s="37"/>
      <c r="M92" s="35"/>
      <c r="N92" s="35"/>
      <c r="O92" s="35"/>
    </row>
    <row r="93" spans="1:15" s="38" customFormat="1" ht="24.75" hidden="1" customHeight="1" x14ac:dyDescent="0.2">
      <c r="A93" s="35" t="s">
        <v>19</v>
      </c>
      <c r="B93" s="48"/>
      <c r="C93" s="37">
        <f t="shared" ref="C93:C94" si="35">E93</f>
        <v>0</v>
      </c>
      <c r="D93" s="37"/>
      <c r="E93" s="37">
        <f t="shared" ref="E93:E94" si="36">F93+G93+H93+I93+J93</f>
        <v>0</v>
      </c>
      <c r="F93" s="37"/>
      <c r="G93" s="37"/>
      <c r="H93" s="37"/>
      <c r="I93" s="37"/>
      <c r="J93" s="34"/>
      <c r="K93" s="37"/>
      <c r="L93" s="37"/>
      <c r="M93" s="35"/>
      <c r="N93" s="35"/>
      <c r="O93" s="35"/>
    </row>
    <row r="94" spans="1:15" s="38" customFormat="1" ht="34.5" customHeight="1" x14ac:dyDescent="0.2">
      <c r="A94" s="35" t="s">
        <v>20</v>
      </c>
      <c r="B94" s="62" t="s">
        <v>153</v>
      </c>
      <c r="C94" s="37">
        <f t="shared" si="35"/>
        <v>20000</v>
      </c>
      <c r="D94" s="37"/>
      <c r="E94" s="37">
        <f t="shared" si="36"/>
        <v>20000</v>
      </c>
      <c r="F94" s="37"/>
      <c r="G94" s="37"/>
      <c r="H94" s="37"/>
      <c r="I94" s="37"/>
      <c r="J94" s="37">
        <v>20000</v>
      </c>
      <c r="K94" s="37">
        <v>20000</v>
      </c>
      <c r="L94" s="37"/>
      <c r="M94" s="35"/>
      <c r="N94" s="35"/>
      <c r="O94" s="35"/>
    </row>
    <row r="95" spans="1:15" s="58" customFormat="1" ht="48" customHeight="1" x14ac:dyDescent="0.2">
      <c r="A95" s="67" t="s">
        <v>20</v>
      </c>
      <c r="B95" s="41" t="s">
        <v>154</v>
      </c>
      <c r="C95" s="65">
        <f>E95</f>
        <v>390115</v>
      </c>
      <c r="D95" s="65"/>
      <c r="E95" s="53">
        <f>F95+G95+I95+J95</f>
        <v>390115</v>
      </c>
      <c r="F95" s="65"/>
      <c r="G95" s="65"/>
      <c r="H95" s="65"/>
      <c r="I95" s="65"/>
      <c r="J95" s="66">
        <v>390115</v>
      </c>
      <c r="K95" s="65">
        <v>390115</v>
      </c>
      <c r="L95" s="53"/>
      <c r="M95" s="54"/>
      <c r="N95" s="54"/>
      <c r="O95" s="54"/>
    </row>
    <row r="96" spans="1:15" s="38" customFormat="1" ht="34.5" hidden="1" customHeight="1" x14ac:dyDescent="0.2">
      <c r="A96" s="35"/>
      <c r="B96" s="41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5"/>
      <c r="N96" s="35"/>
      <c r="O96" s="35"/>
    </row>
    <row r="97" spans="1:15" ht="34.5" hidden="1" customHeight="1" x14ac:dyDescent="0.2">
      <c r="A97" s="35"/>
      <c r="B97" s="41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5"/>
      <c r="N97" s="35"/>
      <c r="O97" s="35"/>
    </row>
    <row r="98" spans="1:15" ht="34.5" hidden="1" customHeight="1" x14ac:dyDescent="0.2">
      <c r="A98" s="40"/>
      <c r="B98" s="49" t="s">
        <v>103</v>
      </c>
      <c r="C98" s="37"/>
      <c r="D98" s="37"/>
      <c r="E98" s="37">
        <f>E99</f>
        <v>0</v>
      </c>
      <c r="F98" s="37"/>
      <c r="G98" s="37"/>
      <c r="H98" s="37"/>
      <c r="I98" s="37"/>
      <c r="J98" s="37">
        <f>J99</f>
        <v>0</v>
      </c>
      <c r="K98" s="37">
        <f>K99</f>
        <v>0</v>
      </c>
      <c r="L98" s="37"/>
      <c r="M98" s="37">
        <f>M99</f>
        <v>0</v>
      </c>
      <c r="N98" s="37">
        <f>N99</f>
        <v>0</v>
      </c>
      <c r="O98" s="37">
        <f>O99</f>
        <v>0</v>
      </c>
    </row>
    <row r="99" spans="1:15" ht="34.5" hidden="1" customHeight="1" x14ac:dyDescent="0.2">
      <c r="A99" s="40"/>
      <c r="B99" s="47" t="s">
        <v>107</v>
      </c>
      <c r="C99" s="37"/>
      <c r="D99" s="37"/>
      <c r="E99" s="37">
        <f>F99+G99+H99+I99+J99</f>
        <v>0</v>
      </c>
      <c r="F99" s="37"/>
      <c r="G99" s="37"/>
      <c r="H99" s="37"/>
      <c r="I99" s="37"/>
      <c r="J99" s="37"/>
      <c r="K99" s="37"/>
      <c r="L99" s="37"/>
      <c r="M99" s="37"/>
      <c r="N99" s="37"/>
      <c r="O99" s="37"/>
    </row>
    <row r="100" spans="1:15" s="38" customFormat="1" ht="34.5" hidden="1" customHeight="1" x14ac:dyDescent="0.2">
      <c r="A100" s="40"/>
      <c r="B100" s="49" t="s">
        <v>109</v>
      </c>
      <c r="C100" s="37"/>
      <c r="D100" s="37"/>
      <c r="E100" s="37">
        <f>F100+G100+H100+I100+J100</f>
        <v>0</v>
      </c>
      <c r="F100" s="37"/>
      <c r="G100" s="37"/>
      <c r="H100" s="37"/>
      <c r="I100" s="37"/>
      <c r="J100" s="37"/>
      <c r="K100" s="37"/>
      <c r="L100" s="37"/>
      <c r="M100" s="35"/>
      <c r="N100" s="35"/>
      <c r="O100" s="35"/>
    </row>
    <row r="101" spans="1:15" s="38" customFormat="1" ht="34.5" hidden="1" customHeight="1" x14ac:dyDescent="0.2">
      <c r="A101" s="40" t="s">
        <v>110</v>
      </c>
      <c r="B101" s="41" t="s">
        <v>111</v>
      </c>
      <c r="C101" s="37"/>
      <c r="D101" s="37"/>
      <c r="E101" s="37">
        <f>F101+G101+H101+I101+J101</f>
        <v>0</v>
      </c>
      <c r="F101" s="37"/>
      <c r="G101" s="37"/>
      <c r="H101" s="37"/>
      <c r="I101" s="37"/>
      <c r="J101" s="37"/>
      <c r="K101" s="37"/>
      <c r="L101" s="37"/>
      <c r="M101" s="35"/>
      <c r="N101" s="35"/>
      <c r="O101" s="35"/>
    </row>
    <row r="102" spans="1:15" ht="34.5" hidden="1" customHeight="1" x14ac:dyDescent="0.2">
      <c r="A102" s="40"/>
      <c r="B102" s="41"/>
      <c r="C102" s="37"/>
      <c r="D102" s="37"/>
      <c r="E102" s="37">
        <f>F102+G102+H102+I102+J102</f>
        <v>0</v>
      </c>
      <c r="F102" s="37"/>
      <c r="G102" s="37"/>
      <c r="H102" s="37"/>
      <c r="I102" s="37"/>
      <c r="J102" s="37">
        <f>K102+L102</f>
        <v>0</v>
      </c>
      <c r="K102" s="37"/>
      <c r="L102" s="37"/>
      <c r="M102" s="35"/>
      <c r="N102" s="35"/>
      <c r="O102" s="35"/>
    </row>
    <row r="103" spans="1:15" ht="34.5" hidden="1" customHeight="1" x14ac:dyDescent="0.2">
      <c r="A103" s="32"/>
      <c r="B103" s="32"/>
      <c r="C103" s="34"/>
      <c r="D103" s="34"/>
      <c r="E103" s="37"/>
      <c r="F103" s="34"/>
      <c r="G103" s="34"/>
      <c r="H103" s="34"/>
      <c r="I103" s="34"/>
      <c r="J103" s="37"/>
      <c r="K103" s="34"/>
      <c r="L103" s="34"/>
      <c r="M103" s="32"/>
      <c r="N103" s="32"/>
      <c r="O103" s="32"/>
    </row>
    <row r="104" spans="1:15" ht="34.5" hidden="1" customHeight="1" x14ac:dyDescent="0.2">
      <c r="A104" s="32"/>
      <c r="B104" s="42"/>
      <c r="C104" s="34"/>
      <c r="D104" s="34"/>
      <c r="E104" s="37"/>
      <c r="F104" s="34"/>
      <c r="G104" s="34"/>
      <c r="H104" s="34"/>
      <c r="I104" s="34"/>
      <c r="J104" s="37"/>
      <c r="K104" s="34"/>
      <c r="L104" s="34"/>
      <c r="M104" s="32"/>
      <c r="N104" s="32"/>
      <c r="O104" s="32"/>
    </row>
    <row r="105" spans="1:15" s="38" customFormat="1" ht="34.5" hidden="1" customHeight="1" x14ac:dyDescent="0.2">
      <c r="A105" s="40"/>
      <c r="B105" s="41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5"/>
      <c r="N105" s="35"/>
      <c r="O105" s="35"/>
    </row>
    <row r="106" spans="1:15" s="38" customFormat="1" ht="34.5" hidden="1" customHeight="1" x14ac:dyDescent="0.2">
      <c r="A106" s="40"/>
      <c r="B106" s="41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5"/>
      <c r="N106" s="35"/>
      <c r="O106" s="35"/>
    </row>
    <row r="107" spans="1:15" s="38" customFormat="1" ht="34.5" hidden="1" customHeight="1" x14ac:dyDescent="0.2">
      <c r="A107" s="40"/>
      <c r="B107" s="41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5"/>
      <c r="N107" s="35"/>
      <c r="O107" s="35"/>
    </row>
    <row r="108" spans="1:15" s="38" customFormat="1" ht="34.5" hidden="1" customHeight="1" x14ac:dyDescent="0.2">
      <c r="A108" s="40"/>
      <c r="B108" s="41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5"/>
      <c r="N108" s="35"/>
      <c r="O108" s="35"/>
    </row>
    <row r="109" spans="1:15" s="38" customFormat="1" ht="34.5" hidden="1" customHeight="1" x14ac:dyDescent="0.2">
      <c r="A109" s="35"/>
      <c r="B109" s="36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5"/>
      <c r="N109" s="35"/>
      <c r="O109" s="35"/>
    </row>
    <row r="110" spans="1:15" s="38" customFormat="1" ht="34.5" hidden="1" customHeight="1" x14ac:dyDescent="0.2">
      <c r="A110" s="35"/>
      <c r="B110" s="39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5"/>
      <c r="N110" s="35"/>
      <c r="O110" s="35"/>
    </row>
    <row r="111" spans="1:15" s="38" customFormat="1" ht="34.5" hidden="1" customHeight="1" x14ac:dyDescent="0.2">
      <c r="A111" s="40"/>
      <c r="B111" s="41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5"/>
      <c r="N111" s="35"/>
      <c r="O111" s="35"/>
    </row>
    <row r="112" spans="1:15" s="38" customFormat="1" ht="34.5" hidden="1" customHeight="1" x14ac:dyDescent="0.2">
      <c r="A112" s="40"/>
      <c r="B112" s="41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5"/>
      <c r="N112" s="35"/>
      <c r="O112" s="35"/>
    </row>
    <row r="113" spans="1:15" s="38" customFormat="1" ht="34.5" hidden="1" customHeight="1" x14ac:dyDescent="0.2">
      <c r="A113" s="40"/>
      <c r="B113" s="41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5"/>
      <c r="N113" s="35"/>
      <c r="O113" s="35"/>
    </row>
    <row r="114" spans="1:15" ht="34.5" hidden="1" customHeight="1" x14ac:dyDescent="0.2">
      <c r="A114" s="32"/>
      <c r="B114" s="43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2"/>
      <c r="N114" s="32"/>
      <c r="O114" s="32"/>
    </row>
    <row r="115" spans="1:15" ht="34.5" hidden="1" customHeight="1" x14ac:dyDescent="0.2">
      <c r="A115" s="32"/>
      <c r="B115" s="33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2"/>
      <c r="N115" s="32"/>
      <c r="O115" s="32"/>
    </row>
    <row r="116" spans="1:15" ht="34.5" hidden="1" customHeight="1" x14ac:dyDescent="0.2">
      <c r="A116" s="32"/>
      <c r="B116" s="32"/>
      <c r="C116" s="34"/>
      <c r="D116" s="34"/>
      <c r="E116" s="37"/>
      <c r="F116" s="34"/>
      <c r="G116" s="34"/>
      <c r="H116" s="34"/>
      <c r="I116" s="34"/>
      <c r="J116" s="37"/>
      <c r="K116" s="34"/>
      <c r="L116" s="34"/>
      <c r="M116" s="32"/>
      <c r="N116" s="32"/>
      <c r="O116" s="32"/>
    </row>
    <row r="117" spans="1:15" ht="34.5" hidden="1" customHeight="1" x14ac:dyDescent="0.2">
      <c r="A117" s="32"/>
      <c r="B117" s="32"/>
      <c r="C117" s="34"/>
      <c r="D117" s="34"/>
      <c r="E117" s="37"/>
      <c r="F117" s="34"/>
      <c r="G117" s="34"/>
      <c r="H117" s="34"/>
      <c r="I117" s="34"/>
      <c r="J117" s="37"/>
      <c r="K117" s="34"/>
      <c r="L117" s="34"/>
      <c r="M117" s="32"/>
      <c r="N117" s="32"/>
      <c r="O117" s="32"/>
    </row>
    <row r="118" spans="1:15" s="38" customFormat="1" ht="34.5" hidden="1" customHeight="1" x14ac:dyDescent="0.2">
      <c r="A118" s="40"/>
      <c r="B118" s="41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5"/>
      <c r="N118" s="35"/>
      <c r="O118" s="35"/>
    </row>
    <row r="119" spans="1:15" s="38" customFormat="1" ht="34.5" hidden="1" customHeight="1" x14ac:dyDescent="0.2">
      <c r="A119" s="40"/>
      <c r="B119" s="41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5"/>
      <c r="N119" s="35"/>
      <c r="O119" s="35"/>
    </row>
    <row r="120" spans="1:15" s="38" customFormat="1" ht="34.5" hidden="1" customHeight="1" x14ac:dyDescent="0.2">
      <c r="A120" s="40"/>
      <c r="B120" s="41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5"/>
      <c r="N120" s="35"/>
      <c r="O120" s="35"/>
    </row>
    <row r="121" spans="1:15" s="38" customFormat="1" ht="34.5" hidden="1" customHeight="1" x14ac:dyDescent="0.2">
      <c r="A121" s="40"/>
      <c r="B121" s="41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5"/>
      <c r="N121" s="35"/>
      <c r="O121" s="35"/>
    </row>
    <row r="122" spans="1:15" s="38" customFormat="1" ht="34.5" hidden="1" customHeight="1" x14ac:dyDescent="0.2">
      <c r="A122" s="40"/>
      <c r="B122" s="41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5"/>
      <c r="N122" s="35"/>
      <c r="O122" s="35"/>
    </row>
    <row r="123" spans="1:15" s="38" customFormat="1" ht="34.5" hidden="1" customHeight="1" x14ac:dyDescent="0.2">
      <c r="A123" s="40"/>
      <c r="B123" s="41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5"/>
      <c r="N123" s="35"/>
      <c r="O123" s="35"/>
    </row>
    <row r="124" spans="1:15" s="38" customFormat="1" ht="34.5" hidden="1" customHeight="1" x14ac:dyDescent="0.2">
      <c r="A124" s="40"/>
      <c r="B124" s="41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5"/>
      <c r="N124" s="35"/>
      <c r="O124" s="35"/>
    </row>
    <row r="125" spans="1:15" s="38" customFormat="1" ht="34.5" hidden="1" customHeight="1" x14ac:dyDescent="0.2">
      <c r="A125" s="40"/>
      <c r="B125" s="42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5"/>
      <c r="N125" s="35"/>
      <c r="O125" s="35"/>
    </row>
    <row r="126" spans="1:15" ht="34.5" hidden="1" customHeight="1" x14ac:dyDescent="0.2">
      <c r="A126" s="32"/>
      <c r="B126" s="43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2"/>
      <c r="N126" s="32"/>
      <c r="O126" s="32"/>
    </row>
    <row r="127" spans="1:15" ht="34.5" hidden="1" customHeight="1" x14ac:dyDescent="0.2">
      <c r="A127" s="32"/>
      <c r="B127" s="33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2"/>
      <c r="N127" s="32"/>
      <c r="O127" s="32"/>
    </row>
    <row r="128" spans="1:15" ht="34.5" hidden="1" customHeight="1" x14ac:dyDescent="0.2">
      <c r="A128" s="32"/>
      <c r="B128" s="32"/>
      <c r="C128" s="34"/>
      <c r="D128" s="34"/>
      <c r="E128" s="37"/>
      <c r="F128" s="34"/>
      <c r="G128" s="34"/>
      <c r="H128" s="34"/>
      <c r="I128" s="34"/>
      <c r="J128" s="37"/>
      <c r="K128" s="34"/>
      <c r="L128" s="34"/>
      <c r="M128" s="32"/>
      <c r="N128" s="32"/>
      <c r="O128" s="32"/>
    </row>
    <row r="129" spans="1:15" ht="34.5" hidden="1" customHeight="1" x14ac:dyDescent="0.2">
      <c r="A129" s="32"/>
      <c r="B129" s="32"/>
      <c r="C129" s="34"/>
      <c r="D129" s="34"/>
      <c r="E129" s="37"/>
      <c r="F129" s="34"/>
      <c r="G129" s="34"/>
      <c r="H129" s="34"/>
      <c r="I129" s="34"/>
      <c r="J129" s="37"/>
      <c r="K129" s="34"/>
      <c r="L129" s="34"/>
      <c r="M129" s="32"/>
      <c r="N129" s="32"/>
      <c r="O129" s="32"/>
    </row>
    <row r="130" spans="1:15" s="38" customFormat="1" ht="34.5" hidden="1" customHeight="1" x14ac:dyDescent="0.2">
      <c r="A130" s="40"/>
      <c r="B130" s="41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5"/>
      <c r="N130" s="35"/>
      <c r="O130" s="35"/>
    </row>
    <row r="131" spans="1:15" s="38" customFormat="1" ht="34.5" hidden="1" customHeight="1" x14ac:dyDescent="0.2">
      <c r="A131" s="40"/>
      <c r="B131" s="41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5"/>
      <c r="N131" s="35"/>
      <c r="O131" s="35"/>
    </row>
    <row r="132" spans="1:15" s="38" customFormat="1" ht="34.5" hidden="1" customHeight="1" x14ac:dyDescent="0.2">
      <c r="A132" s="40"/>
      <c r="B132" s="41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5"/>
      <c r="N132" s="35"/>
      <c r="O132" s="35"/>
    </row>
    <row r="133" spans="1:15" s="38" customFormat="1" ht="34.5" hidden="1" customHeight="1" x14ac:dyDescent="0.2">
      <c r="A133" s="40"/>
      <c r="B133" s="41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5"/>
      <c r="N133" s="35"/>
      <c r="O133" s="35"/>
    </row>
    <row r="134" spans="1:15" s="38" customFormat="1" ht="34.5" hidden="1" customHeight="1" x14ac:dyDescent="0.2">
      <c r="A134" s="40"/>
      <c r="B134" s="41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5"/>
      <c r="N134" s="35"/>
      <c r="O134" s="35"/>
    </row>
    <row r="135" spans="1:15" s="38" customFormat="1" ht="34.5" hidden="1" customHeight="1" x14ac:dyDescent="0.2">
      <c r="A135" s="40"/>
      <c r="B135" s="41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5"/>
      <c r="N135" s="35"/>
      <c r="O135" s="35"/>
    </row>
    <row r="136" spans="1:15" s="38" customFormat="1" ht="34.5" hidden="1" customHeight="1" x14ac:dyDescent="0.2">
      <c r="A136" s="40"/>
      <c r="B136" s="41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5"/>
      <c r="N136" s="35"/>
      <c r="O136" s="35"/>
    </row>
    <row r="137" spans="1:15" s="38" customFormat="1" ht="34.5" hidden="1" customHeight="1" x14ac:dyDescent="0.2">
      <c r="A137" s="40"/>
      <c r="B137" s="42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5"/>
      <c r="N137" s="35"/>
      <c r="O137" s="44"/>
    </row>
    <row r="138" spans="1:15" s="38" customFormat="1" ht="34.5" hidden="1" customHeight="1" x14ac:dyDescent="0.2">
      <c r="A138" s="40"/>
      <c r="B138" s="42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5"/>
      <c r="N138" s="35"/>
      <c r="O138" s="44"/>
    </row>
    <row r="139" spans="1:15" s="38" customFormat="1" ht="34.5" hidden="1" customHeight="1" x14ac:dyDescent="0.2">
      <c r="A139" s="40"/>
      <c r="B139" s="42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5"/>
      <c r="N139" s="35"/>
      <c r="O139" s="44"/>
    </row>
    <row r="140" spans="1:15" ht="34.5" customHeight="1" x14ac:dyDescent="0.2"/>
    <row r="141" spans="1:15" ht="23.25" customHeight="1" x14ac:dyDescent="0.2"/>
    <row r="142" spans="1:15" ht="9.75" customHeight="1" x14ac:dyDescent="0.2"/>
    <row r="143" spans="1:15" x14ac:dyDescent="0.2">
      <c r="G143" s="28" t="s">
        <v>47</v>
      </c>
    </row>
    <row r="144" spans="1:15" x14ac:dyDescent="0.2">
      <c r="G144" s="28" t="s">
        <v>48</v>
      </c>
    </row>
  </sheetData>
  <mergeCells count="17">
    <mergeCell ref="H14:H15"/>
    <mergeCell ref="I14:I15"/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13"/>
  <sheetViews>
    <sheetView workbookViewId="0">
      <selection activeCell="A11" sqref="A1:XFD1048576"/>
    </sheetView>
  </sheetViews>
  <sheetFormatPr defaultColWidth="9.109375" defaultRowHeight="10.199999999999999" x14ac:dyDescent="0.2"/>
  <cols>
    <col min="1" max="1" width="3.44140625" style="3" customWidth="1"/>
    <col min="2" max="2" width="31" style="3" customWidth="1"/>
    <col min="3" max="3" width="7.44140625" style="3" customWidth="1"/>
    <col min="4" max="4" width="8.441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8.44140625" style="3" customWidth="1"/>
    <col min="10" max="10" width="8.109375" style="3" customWidth="1"/>
    <col min="11" max="11" width="7.5546875" style="3" customWidth="1"/>
    <col min="12" max="12" width="9.88671875" style="3" customWidth="1"/>
    <col min="13" max="13" width="7.44140625" style="3" customWidth="1"/>
    <col min="14" max="14" width="6.88671875" style="3" customWidth="1"/>
    <col min="15" max="15" width="7.88671875" style="3" customWidth="1"/>
    <col min="16" max="16384" width="9.109375" style="3"/>
  </cols>
  <sheetData>
    <row r="1" spans="1:15" ht="17.25" customHeight="1" x14ac:dyDescent="0.2">
      <c r="A1" s="27" t="s">
        <v>24</v>
      </c>
      <c r="K1" s="27"/>
      <c r="L1" s="27" t="s">
        <v>25</v>
      </c>
      <c r="M1" s="27"/>
      <c r="N1" s="27"/>
    </row>
    <row r="2" spans="1:15" ht="14.25" customHeight="1" x14ac:dyDescent="0.2">
      <c r="A2" s="27" t="s">
        <v>65</v>
      </c>
      <c r="K2" s="27" t="s">
        <v>26</v>
      </c>
      <c r="L2" s="27"/>
      <c r="M2" s="27"/>
      <c r="N2" s="27"/>
    </row>
    <row r="3" spans="1:15" ht="12" customHeight="1" x14ac:dyDescent="0.2">
      <c r="K3" s="27" t="s">
        <v>38</v>
      </c>
      <c r="L3" s="27"/>
      <c r="M3" s="27"/>
      <c r="N3" s="27"/>
    </row>
    <row r="4" spans="1:15" ht="10.5" customHeight="1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 t="s">
        <v>28</v>
      </c>
      <c r="L5" s="45"/>
    </row>
    <row r="6" spans="1:15" ht="0.75" hidden="1" customHeight="1" x14ac:dyDescent="0.2">
      <c r="K6" s="28"/>
    </row>
    <row r="7" spans="1:15" ht="4.5" hidden="1" customHeight="1" x14ac:dyDescent="0.2">
      <c r="K7" s="28"/>
    </row>
    <row r="8" spans="1:15" s="30" customFormat="1" ht="2.25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14.25" customHeight="1" x14ac:dyDescent="0.2">
      <c r="C9" s="88" t="s">
        <v>87</v>
      </c>
      <c r="D9" s="88"/>
      <c r="E9" s="88"/>
      <c r="F9" s="88"/>
      <c r="G9" s="88"/>
      <c r="H9" s="88"/>
      <c r="I9" s="88"/>
      <c r="J9" s="88"/>
      <c r="K9" s="88"/>
      <c r="L9" s="28" t="s">
        <v>79</v>
      </c>
    </row>
    <row r="10" spans="1:15" ht="1.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t="12" customHeight="1" x14ac:dyDescent="0.2">
      <c r="L11" s="28" t="s">
        <v>102</v>
      </c>
    </row>
    <row r="12" spans="1:15" x14ac:dyDescent="0.2">
      <c r="O12" s="31" t="s">
        <v>30</v>
      </c>
    </row>
    <row r="13" spans="1:15" ht="11.25" customHeight="1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104</v>
      </c>
      <c r="N13" s="90" t="s">
        <v>105</v>
      </c>
      <c r="O13" s="85" t="s">
        <v>106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51" customHeight="1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x14ac:dyDescent="0.2">
      <c r="A17" s="32"/>
      <c r="B17" s="33" t="s">
        <v>70</v>
      </c>
      <c r="C17" s="34">
        <f>C18+C19+C20+C67</f>
        <v>196600</v>
      </c>
      <c r="D17" s="34">
        <f t="shared" ref="D17:I17" si="0">D18+D19+D20</f>
        <v>0</v>
      </c>
      <c r="E17" s="34">
        <f>E18+E19+E20+E67</f>
        <v>196600</v>
      </c>
      <c r="F17" s="34">
        <f t="shared" si="0"/>
        <v>0</v>
      </c>
      <c r="G17" s="34">
        <f t="shared" si="0"/>
        <v>0</v>
      </c>
      <c r="H17" s="34">
        <f t="shared" si="0"/>
        <v>0</v>
      </c>
      <c r="I17" s="34">
        <f t="shared" si="0"/>
        <v>0</v>
      </c>
      <c r="J17" s="34">
        <f>J18+J19+J20+J67</f>
        <v>196600</v>
      </c>
      <c r="K17" s="34">
        <f>K18+K19+K20+K67</f>
        <v>196600</v>
      </c>
      <c r="L17" s="34">
        <f>L18+L19+L20</f>
        <v>0</v>
      </c>
      <c r="M17" s="34">
        <v>35000</v>
      </c>
      <c r="N17" s="34">
        <v>40000</v>
      </c>
      <c r="O17" s="34">
        <v>45000</v>
      </c>
    </row>
    <row r="18" spans="1:15" x14ac:dyDescent="0.2">
      <c r="A18" s="32" t="s">
        <v>18</v>
      </c>
      <c r="B18" s="32" t="s">
        <v>21</v>
      </c>
      <c r="C18" s="34">
        <v>16550</v>
      </c>
      <c r="D18" s="34"/>
      <c r="E18" s="34">
        <v>16550</v>
      </c>
      <c r="F18" s="34"/>
      <c r="G18" s="34"/>
      <c r="H18" s="34"/>
      <c r="I18" s="34"/>
      <c r="J18" s="34">
        <f t="shared" ref="J18:J61" si="1">K18+L18</f>
        <v>16550</v>
      </c>
      <c r="K18" s="34">
        <f>K41</f>
        <v>16550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v>120000</v>
      </c>
      <c r="D19" s="34"/>
      <c r="E19" s="34">
        <v>120000</v>
      </c>
      <c r="F19" s="34"/>
      <c r="G19" s="34"/>
      <c r="H19" s="34"/>
      <c r="I19" s="34"/>
      <c r="J19" s="34">
        <f t="shared" si="1"/>
        <v>120000</v>
      </c>
      <c r="K19" s="34">
        <f>K52+K60+K61</f>
        <v>120000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v>30050</v>
      </c>
      <c r="D20" s="34"/>
      <c r="E20" s="34">
        <v>30050</v>
      </c>
      <c r="F20" s="34">
        <f>F45+F60+F77+F94+F82+F44</f>
        <v>0</v>
      </c>
      <c r="G20" s="34">
        <f>G45+G60+G77+G94+G82+G44</f>
        <v>0</v>
      </c>
      <c r="H20" s="34">
        <f>H45+H60+H77+H94+H82+H44</f>
        <v>0</v>
      </c>
      <c r="I20" s="34"/>
      <c r="J20" s="34">
        <f t="shared" si="1"/>
        <v>30050</v>
      </c>
      <c r="K20" s="34">
        <f>K25+K30+K37+K43+K48+K53</f>
        <v>30050</v>
      </c>
      <c r="L20" s="34">
        <f>L45+L60+L77+L94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34">
        <f>C22</f>
        <v>5000</v>
      </c>
      <c r="D21" s="34">
        <f t="shared" ref="D21:K21" si="2">D22</f>
        <v>0</v>
      </c>
      <c r="E21" s="34">
        <f t="shared" si="2"/>
        <v>5000</v>
      </c>
      <c r="F21" s="34">
        <f t="shared" si="2"/>
        <v>0</v>
      </c>
      <c r="G21" s="34">
        <f t="shared" si="2"/>
        <v>0</v>
      </c>
      <c r="H21" s="34">
        <f t="shared" si="2"/>
        <v>0</v>
      </c>
      <c r="I21" s="34">
        <f t="shared" si="2"/>
        <v>0</v>
      </c>
      <c r="J21" s="34">
        <f t="shared" si="2"/>
        <v>5000</v>
      </c>
      <c r="K21" s="34">
        <f t="shared" si="2"/>
        <v>5000</v>
      </c>
      <c r="L21" s="46"/>
      <c r="M21" s="33"/>
      <c r="N21" s="33"/>
      <c r="O21" s="33"/>
    </row>
    <row r="22" spans="1:15" x14ac:dyDescent="0.2">
      <c r="A22" s="32"/>
      <c r="B22" s="39" t="s">
        <v>71</v>
      </c>
      <c r="C22" s="34">
        <f>C25</f>
        <v>5000</v>
      </c>
      <c r="D22" s="34"/>
      <c r="E22" s="34">
        <f>E25</f>
        <v>5000</v>
      </c>
      <c r="F22" s="34"/>
      <c r="G22" s="34"/>
      <c r="H22" s="34"/>
      <c r="I22" s="34"/>
      <c r="J22" s="34">
        <f t="shared" si="1"/>
        <v>5000</v>
      </c>
      <c r="K22" s="34">
        <f>K25</f>
        <v>5000</v>
      </c>
      <c r="L22" s="34"/>
      <c r="M22" s="32"/>
      <c r="N22" s="32"/>
      <c r="O22" s="32"/>
    </row>
    <row r="23" spans="1:15" x14ac:dyDescent="0.2">
      <c r="A23" s="32"/>
      <c r="B23" s="32" t="s">
        <v>75</v>
      </c>
      <c r="C23" s="34"/>
      <c r="D23" s="34"/>
      <c r="E23" s="34"/>
      <c r="F23" s="34"/>
      <c r="G23" s="34"/>
      <c r="H23" s="34"/>
      <c r="I23" s="34"/>
      <c r="J23" s="34">
        <f t="shared" si="1"/>
        <v>0</v>
      </c>
      <c r="K23" s="34"/>
      <c r="L23" s="34"/>
      <c r="M23" s="32"/>
      <c r="N23" s="32"/>
      <c r="O23" s="32"/>
    </row>
    <row r="24" spans="1:15" x14ac:dyDescent="0.2">
      <c r="A24" s="32"/>
      <c r="B24" s="41" t="s">
        <v>83</v>
      </c>
      <c r="C24" s="34"/>
      <c r="D24" s="34"/>
      <c r="E24" s="34"/>
      <c r="F24" s="34"/>
      <c r="G24" s="34"/>
      <c r="H24" s="34"/>
      <c r="I24" s="34"/>
      <c r="J24" s="34">
        <f t="shared" si="1"/>
        <v>0</v>
      </c>
      <c r="K24" s="34"/>
      <c r="L24" s="34"/>
      <c r="M24" s="32"/>
      <c r="N24" s="32"/>
      <c r="O24" s="32"/>
    </row>
    <row r="25" spans="1:15" ht="25.5" customHeight="1" x14ac:dyDescent="0.2">
      <c r="A25" s="32"/>
      <c r="B25" s="41" t="s">
        <v>100</v>
      </c>
      <c r="C25" s="34">
        <v>5000</v>
      </c>
      <c r="D25" s="34"/>
      <c r="E25" s="34">
        <v>5000</v>
      </c>
      <c r="F25" s="34"/>
      <c r="G25" s="34"/>
      <c r="H25" s="34"/>
      <c r="I25" s="34"/>
      <c r="J25" s="34">
        <f t="shared" si="1"/>
        <v>5000</v>
      </c>
      <c r="K25" s="34">
        <v>5000</v>
      </c>
      <c r="L25" s="34"/>
      <c r="M25" s="32"/>
      <c r="N25" s="32"/>
      <c r="O25" s="32"/>
    </row>
    <row r="26" spans="1:15" s="38" customFormat="1" ht="20.399999999999999" x14ac:dyDescent="0.2">
      <c r="A26" s="35"/>
      <c r="B26" s="36" t="s">
        <v>96</v>
      </c>
      <c r="C26" s="37">
        <f>C27</f>
        <v>5000</v>
      </c>
      <c r="D26" s="37">
        <f t="shared" ref="D26" si="3">D27</f>
        <v>0</v>
      </c>
      <c r="E26" s="37">
        <f t="shared" ref="E26" si="4">E27</f>
        <v>5000</v>
      </c>
      <c r="F26" s="37">
        <f t="shared" ref="F26" si="5">F27</f>
        <v>0</v>
      </c>
      <c r="G26" s="37">
        <f t="shared" ref="G26" si="6">G27</f>
        <v>0</v>
      </c>
      <c r="H26" s="37">
        <f t="shared" ref="H26" si="7">H27</f>
        <v>0</v>
      </c>
      <c r="I26" s="37">
        <f t="shared" ref="I26" si="8">I27</f>
        <v>0</v>
      </c>
      <c r="J26" s="37">
        <f t="shared" ref="J26" si="9">J27</f>
        <v>5000</v>
      </c>
      <c r="K26" s="37">
        <f t="shared" ref="K26" si="10">K27</f>
        <v>5000</v>
      </c>
      <c r="L26" s="37"/>
      <c r="M26" s="35"/>
      <c r="N26" s="35"/>
      <c r="O26" s="35"/>
    </row>
    <row r="27" spans="1:15" s="38" customFormat="1" x14ac:dyDescent="0.2">
      <c r="A27" s="35"/>
      <c r="B27" s="39" t="s">
        <v>71</v>
      </c>
      <c r="C27" s="37">
        <f>C30</f>
        <v>5000</v>
      </c>
      <c r="D27" s="37">
        <f t="shared" ref="D27:K27" si="11">D30</f>
        <v>0</v>
      </c>
      <c r="E27" s="37">
        <f t="shared" si="11"/>
        <v>5000</v>
      </c>
      <c r="F27" s="37">
        <f t="shared" si="11"/>
        <v>0</v>
      </c>
      <c r="G27" s="37">
        <f t="shared" si="11"/>
        <v>0</v>
      </c>
      <c r="H27" s="37">
        <f t="shared" si="11"/>
        <v>0</v>
      </c>
      <c r="I27" s="37">
        <f t="shared" si="11"/>
        <v>0</v>
      </c>
      <c r="J27" s="37">
        <f t="shared" si="11"/>
        <v>5000</v>
      </c>
      <c r="K27" s="37">
        <f t="shared" si="11"/>
        <v>5000</v>
      </c>
      <c r="L27" s="37">
        <f>L28+L29+L32</f>
        <v>0</v>
      </c>
      <c r="M27" s="35"/>
      <c r="N27" s="35"/>
      <c r="O27" s="35"/>
    </row>
    <row r="28" spans="1:15" s="38" customFormat="1" ht="12.75" customHeight="1" x14ac:dyDescent="0.2">
      <c r="A28" s="32" t="s">
        <v>18</v>
      </c>
      <c r="B28" s="32" t="s">
        <v>75</v>
      </c>
      <c r="C28" s="37"/>
      <c r="D28" s="37"/>
      <c r="E28" s="37"/>
      <c r="F28" s="37"/>
      <c r="G28" s="37"/>
      <c r="H28" s="37"/>
      <c r="I28" s="37"/>
      <c r="J28" s="34">
        <f t="shared" ref="J28:J29" si="12">K28+L28</f>
        <v>0</v>
      </c>
      <c r="K28" s="37"/>
      <c r="L28" s="35"/>
      <c r="M28" s="35"/>
      <c r="N28" s="35"/>
      <c r="O28" s="35"/>
    </row>
    <row r="29" spans="1:15" s="38" customFormat="1" x14ac:dyDescent="0.2">
      <c r="A29" s="40" t="s">
        <v>19</v>
      </c>
      <c r="B29" s="41" t="s">
        <v>83</v>
      </c>
      <c r="C29" s="37"/>
      <c r="D29" s="37"/>
      <c r="E29" s="37"/>
      <c r="F29" s="37"/>
      <c r="G29" s="37"/>
      <c r="H29" s="37"/>
      <c r="I29" s="37"/>
      <c r="J29" s="34">
        <f t="shared" si="12"/>
        <v>0</v>
      </c>
      <c r="K29" s="37"/>
      <c r="L29" s="37"/>
      <c r="M29" s="35"/>
      <c r="N29" s="35"/>
      <c r="O29" s="35"/>
    </row>
    <row r="30" spans="1:15" s="38" customFormat="1" x14ac:dyDescent="0.2">
      <c r="A30" s="40" t="s">
        <v>20</v>
      </c>
      <c r="B30" s="41" t="s">
        <v>99</v>
      </c>
      <c r="C30" s="37">
        <v>5000</v>
      </c>
      <c r="D30" s="37"/>
      <c r="E30" s="37">
        <v>5000</v>
      </c>
      <c r="F30" s="37"/>
      <c r="G30" s="37"/>
      <c r="H30" s="37"/>
      <c r="I30" s="37"/>
      <c r="J30" s="34">
        <v>5000</v>
      </c>
      <c r="K30" s="37">
        <v>5000</v>
      </c>
      <c r="L30" s="37"/>
      <c r="M30" s="35"/>
      <c r="N30" s="35"/>
      <c r="O30" s="35"/>
    </row>
    <row r="31" spans="1:15" hidden="1" x14ac:dyDescent="0.2">
      <c r="A31" s="32"/>
      <c r="B31" s="39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2"/>
      <c r="N31" s="32"/>
      <c r="O31" s="32"/>
    </row>
    <row r="32" spans="1:15" ht="25.5" hidden="1" customHeight="1" x14ac:dyDescent="0.2">
      <c r="A32" s="32"/>
      <c r="B32" s="41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2"/>
      <c r="N32" s="32"/>
      <c r="O32" s="32"/>
    </row>
    <row r="33" spans="1:15" s="38" customFormat="1" x14ac:dyDescent="0.2">
      <c r="A33" s="35"/>
      <c r="B33" s="36" t="s">
        <v>97</v>
      </c>
      <c r="C33" s="37">
        <f>C34</f>
        <v>3850</v>
      </c>
      <c r="D33" s="37">
        <f t="shared" ref="D33" si="13">D34</f>
        <v>0</v>
      </c>
      <c r="E33" s="37">
        <f t="shared" ref="E33" si="14">E34</f>
        <v>3850</v>
      </c>
      <c r="F33" s="37">
        <f t="shared" ref="F33" si="15">F34</f>
        <v>0</v>
      </c>
      <c r="G33" s="37">
        <f t="shared" ref="G33" si="16">G34</f>
        <v>0</v>
      </c>
      <c r="H33" s="37">
        <f t="shared" ref="H33" si="17">H34</f>
        <v>0</v>
      </c>
      <c r="I33" s="37">
        <f t="shared" ref="I33" si="18">I34</f>
        <v>0</v>
      </c>
      <c r="J33" s="37">
        <f t="shared" ref="J33" si="19">J34</f>
        <v>3850</v>
      </c>
      <c r="K33" s="37">
        <f t="shared" ref="K33" si="20">K34</f>
        <v>3850</v>
      </c>
      <c r="L33" s="37"/>
      <c r="M33" s="35"/>
      <c r="N33" s="35"/>
      <c r="O33" s="35"/>
    </row>
    <row r="34" spans="1:15" s="38" customFormat="1" x14ac:dyDescent="0.2">
      <c r="A34" s="35"/>
      <c r="B34" s="39" t="s">
        <v>71</v>
      </c>
      <c r="C34" s="37">
        <f>C37</f>
        <v>3850</v>
      </c>
      <c r="D34" s="37">
        <f t="shared" ref="D34:K34" si="21">D37</f>
        <v>0</v>
      </c>
      <c r="E34" s="37">
        <f t="shared" si="21"/>
        <v>3850</v>
      </c>
      <c r="F34" s="37">
        <f t="shared" si="21"/>
        <v>0</v>
      </c>
      <c r="G34" s="37">
        <f t="shared" si="21"/>
        <v>0</v>
      </c>
      <c r="H34" s="37">
        <f t="shared" si="21"/>
        <v>0</v>
      </c>
      <c r="I34" s="37">
        <f t="shared" si="21"/>
        <v>0</v>
      </c>
      <c r="J34" s="37">
        <f t="shared" si="21"/>
        <v>3850</v>
      </c>
      <c r="K34" s="37">
        <f t="shared" si="21"/>
        <v>3850</v>
      </c>
      <c r="L34" s="37">
        <f>L35+L36+L39</f>
        <v>0</v>
      </c>
      <c r="M34" s="35"/>
      <c r="N34" s="35"/>
      <c r="O34" s="35"/>
    </row>
    <row r="35" spans="1:15" s="38" customFormat="1" ht="12.75" customHeight="1" x14ac:dyDescent="0.2">
      <c r="A35" s="32" t="s">
        <v>18</v>
      </c>
      <c r="B35" s="32" t="s">
        <v>75</v>
      </c>
      <c r="C35" s="37"/>
      <c r="D35" s="37"/>
      <c r="E35" s="37"/>
      <c r="F35" s="37"/>
      <c r="G35" s="37"/>
      <c r="H35" s="37"/>
      <c r="I35" s="37"/>
      <c r="J35" s="34">
        <f t="shared" ref="J35:J36" si="22">K35+L35</f>
        <v>0</v>
      </c>
      <c r="K35" s="37"/>
      <c r="L35" s="35"/>
      <c r="M35" s="35"/>
      <c r="N35" s="35"/>
      <c r="O35" s="35"/>
    </row>
    <row r="36" spans="1:15" s="38" customFormat="1" x14ac:dyDescent="0.2">
      <c r="A36" s="40" t="s">
        <v>19</v>
      </c>
      <c r="B36" s="41" t="s">
        <v>83</v>
      </c>
      <c r="C36" s="37"/>
      <c r="D36" s="37"/>
      <c r="E36" s="37"/>
      <c r="F36" s="37"/>
      <c r="G36" s="37"/>
      <c r="H36" s="37"/>
      <c r="I36" s="37"/>
      <c r="J36" s="34">
        <f t="shared" si="22"/>
        <v>0</v>
      </c>
      <c r="K36" s="37"/>
      <c r="L36" s="37"/>
      <c r="M36" s="35"/>
      <c r="N36" s="35"/>
      <c r="O36" s="35"/>
    </row>
    <row r="37" spans="1:15" s="38" customFormat="1" ht="22.5" customHeight="1" x14ac:dyDescent="0.2">
      <c r="A37" s="40" t="s">
        <v>20</v>
      </c>
      <c r="B37" s="41" t="s">
        <v>98</v>
      </c>
      <c r="C37" s="37">
        <v>3850</v>
      </c>
      <c r="D37" s="37"/>
      <c r="E37" s="37">
        <v>3850</v>
      </c>
      <c r="F37" s="37"/>
      <c r="G37" s="37"/>
      <c r="H37" s="37"/>
      <c r="I37" s="37"/>
      <c r="J37" s="34">
        <v>3850</v>
      </c>
      <c r="K37" s="37">
        <v>3850</v>
      </c>
      <c r="L37" s="37"/>
      <c r="M37" s="35"/>
      <c r="N37" s="35"/>
      <c r="O37" s="35"/>
    </row>
    <row r="38" spans="1:15" ht="25.5" hidden="1" customHeight="1" x14ac:dyDescent="0.2">
      <c r="A38" s="32"/>
      <c r="B38" s="41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2"/>
      <c r="N38" s="32"/>
      <c r="O38" s="32"/>
    </row>
    <row r="39" spans="1:15" s="38" customFormat="1" ht="30.6" x14ac:dyDescent="0.2">
      <c r="A39" s="35"/>
      <c r="B39" s="36" t="s">
        <v>77</v>
      </c>
      <c r="C39" s="37">
        <f>C40</f>
        <v>21550</v>
      </c>
      <c r="D39" s="37">
        <f t="shared" ref="D39:K39" si="23">D40</f>
        <v>0</v>
      </c>
      <c r="E39" s="37">
        <f t="shared" si="23"/>
        <v>21550</v>
      </c>
      <c r="F39" s="37">
        <f t="shared" si="23"/>
        <v>0</v>
      </c>
      <c r="G39" s="37">
        <f t="shared" si="23"/>
        <v>0</v>
      </c>
      <c r="H39" s="37">
        <f t="shared" si="23"/>
        <v>0</v>
      </c>
      <c r="I39" s="37">
        <f t="shared" si="23"/>
        <v>0</v>
      </c>
      <c r="J39" s="37">
        <f t="shared" si="23"/>
        <v>21550</v>
      </c>
      <c r="K39" s="37">
        <f t="shared" si="23"/>
        <v>21550</v>
      </c>
      <c r="L39" s="37"/>
      <c r="M39" s="35"/>
      <c r="N39" s="35"/>
      <c r="O39" s="35"/>
    </row>
    <row r="40" spans="1:15" s="38" customFormat="1" x14ac:dyDescent="0.2">
      <c r="A40" s="35"/>
      <c r="B40" s="39" t="s">
        <v>71</v>
      </c>
      <c r="C40" s="37">
        <f>C41+C43</f>
        <v>21550</v>
      </c>
      <c r="D40" s="37">
        <f t="shared" ref="D40:E40" si="24">D41+D43</f>
        <v>0</v>
      </c>
      <c r="E40" s="37">
        <f t="shared" si="24"/>
        <v>21550</v>
      </c>
      <c r="F40" s="37"/>
      <c r="G40" s="37"/>
      <c r="H40" s="37"/>
      <c r="I40" s="37"/>
      <c r="J40" s="34">
        <f t="shared" si="1"/>
        <v>21550</v>
      </c>
      <c r="K40" s="37">
        <f>K41+K43</f>
        <v>21550</v>
      </c>
      <c r="L40" s="37">
        <f>L41+L42+L45</f>
        <v>0</v>
      </c>
      <c r="M40" s="35"/>
      <c r="N40" s="35"/>
      <c r="O40" s="35"/>
    </row>
    <row r="41" spans="1:15" s="38" customFormat="1" ht="25.5" customHeight="1" x14ac:dyDescent="0.2">
      <c r="A41" s="32" t="s">
        <v>18</v>
      </c>
      <c r="B41" s="42" t="s">
        <v>95</v>
      </c>
      <c r="C41" s="37">
        <v>16550</v>
      </c>
      <c r="D41" s="37"/>
      <c r="E41" s="37">
        <v>16550</v>
      </c>
      <c r="F41" s="37"/>
      <c r="G41" s="37"/>
      <c r="H41" s="37"/>
      <c r="I41" s="37"/>
      <c r="J41" s="34">
        <f t="shared" si="1"/>
        <v>16550</v>
      </c>
      <c r="K41" s="37">
        <v>16550</v>
      </c>
      <c r="L41" s="35"/>
      <c r="M41" s="35"/>
      <c r="N41" s="35"/>
      <c r="O41" s="35"/>
    </row>
    <row r="42" spans="1:15" s="38" customFormat="1" x14ac:dyDescent="0.2">
      <c r="A42" s="40" t="s">
        <v>19</v>
      </c>
      <c r="B42" s="41" t="s">
        <v>83</v>
      </c>
      <c r="C42" s="37"/>
      <c r="D42" s="37"/>
      <c r="E42" s="37"/>
      <c r="F42" s="37"/>
      <c r="G42" s="37"/>
      <c r="H42" s="37"/>
      <c r="I42" s="37"/>
      <c r="J42" s="34">
        <f t="shared" si="1"/>
        <v>0</v>
      </c>
      <c r="K42" s="37"/>
      <c r="L42" s="37"/>
      <c r="M42" s="35"/>
      <c r="N42" s="35"/>
      <c r="O42" s="35"/>
    </row>
    <row r="43" spans="1:15" s="38" customFormat="1" ht="30.6" x14ac:dyDescent="0.2">
      <c r="A43" s="40" t="s">
        <v>20</v>
      </c>
      <c r="B43" s="41" t="s">
        <v>94</v>
      </c>
      <c r="C43" s="37">
        <v>5000</v>
      </c>
      <c r="D43" s="37"/>
      <c r="E43" s="37">
        <v>5000</v>
      </c>
      <c r="F43" s="37"/>
      <c r="G43" s="37"/>
      <c r="H43" s="37"/>
      <c r="I43" s="37"/>
      <c r="J43" s="34">
        <f t="shared" si="1"/>
        <v>5000</v>
      </c>
      <c r="K43" s="37">
        <v>5000</v>
      </c>
      <c r="L43" s="37"/>
      <c r="M43" s="35"/>
      <c r="N43" s="35"/>
      <c r="O43" s="35"/>
    </row>
    <row r="44" spans="1:15" s="38" customFormat="1" ht="20.399999999999999" x14ac:dyDescent="0.2">
      <c r="A44" s="35"/>
      <c r="B44" s="36" t="s">
        <v>92</v>
      </c>
      <c r="C44" s="37">
        <f>C45</f>
        <v>2200</v>
      </c>
      <c r="D44" s="37">
        <f t="shared" ref="D44:K44" si="25">D45</f>
        <v>0</v>
      </c>
      <c r="E44" s="37">
        <f t="shared" si="25"/>
        <v>2200</v>
      </c>
      <c r="F44" s="37">
        <f t="shared" si="25"/>
        <v>0</v>
      </c>
      <c r="G44" s="37">
        <f t="shared" si="25"/>
        <v>0</v>
      </c>
      <c r="H44" s="37">
        <f t="shared" si="25"/>
        <v>0</v>
      </c>
      <c r="I44" s="37">
        <f t="shared" si="25"/>
        <v>0</v>
      </c>
      <c r="J44" s="37">
        <f t="shared" si="25"/>
        <v>2200</v>
      </c>
      <c r="K44" s="37">
        <f t="shared" si="25"/>
        <v>2200</v>
      </c>
      <c r="L44" s="37"/>
      <c r="M44" s="35"/>
      <c r="N44" s="35"/>
      <c r="O44" s="35"/>
    </row>
    <row r="45" spans="1:15" s="38" customFormat="1" x14ac:dyDescent="0.2">
      <c r="A45" s="35"/>
      <c r="B45" s="39" t="s">
        <v>71</v>
      </c>
      <c r="C45" s="37">
        <f>C48</f>
        <v>2200</v>
      </c>
      <c r="D45" s="37">
        <f t="shared" ref="D45:K45" si="26">D48</f>
        <v>0</v>
      </c>
      <c r="E45" s="37">
        <f t="shared" si="26"/>
        <v>2200</v>
      </c>
      <c r="F45" s="37">
        <f t="shared" si="26"/>
        <v>0</v>
      </c>
      <c r="G45" s="37">
        <f t="shared" si="26"/>
        <v>0</v>
      </c>
      <c r="H45" s="37">
        <f t="shared" si="26"/>
        <v>0</v>
      </c>
      <c r="I45" s="37">
        <f t="shared" si="26"/>
        <v>0</v>
      </c>
      <c r="J45" s="37">
        <f t="shared" si="26"/>
        <v>2200</v>
      </c>
      <c r="K45" s="37">
        <f t="shared" si="26"/>
        <v>2200</v>
      </c>
      <c r="L45" s="37">
        <f>L46+L47+L53</f>
        <v>0</v>
      </c>
      <c r="M45" s="35"/>
      <c r="N45" s="35"/>
      <c r="O45" s="35"/>
    </row>
    <row r="46" spans="1:15" s="38" customFormat="1" ht="12.75" customHeight="1" x14ac:dyDescent="0.2">
      <c r="A46" s="32" t="s">
        <v>18</v>
      </c>
      <c r="B46" s="32" t="s">
        <v>75</v>
      </c>
      <c r="C46" s="37"/>
      <c r="D46" s="37"/>
      <c r="E46" s="37"/>
      <c r="F46" s="37"/>
      <c r="G46" s="37"/>
      <c r="H46" s="37"/>
      <c r="I46" s="37"/>
      <c r="J46" s="34">
        <f t="shared" ref="J46:J48" si="27">K46+L46</f>
        <v>0</v>
      </c>
      <c r="K46" s="37"/>
      <c r="L46" s="35"/>
      <c r="M46" s="35"/>
      <c r="N46" s="35"/>
      <c r="O46" s="35"/>
    </row>
    <row r="47" spans="1:15" s="38" customFormat="1" x14ac:dyDescent="0.2">
      <c r="A47" s="40" t="s">
        <v>19</v>
      </c>
      <c r="B47" s="41" t="s">
        <v>83</v>
      </c>
      <c r="C47" s="37"/>
      <c r="D47" s="37"/>
      <c r="E47" s="37"/>
      <c r="F47" s="37"/>
      <c r="G47" s="37"/>
      <c r="H47" s="37"/>
      <c r="I47" s="37"/>
      <c r="J47" s="34">
        <f t="shared" si="27"/>
        <v>0</v>
      </c>
      <c r="K47" s="37"/>
      <c r="L47" s="37"/>
      <c r="M47" s="35"/>
      <c r="N47" s="35"/>
      <c r="O47" s="35"/>
    </row>
    <row r="48" spans="1:15" s="38" customFormat="1" ht="30.6" x14ac:dyDescent="0.2">
      <c r="A48" s="40" t="s">
        <v>20</v>
      </c>
      <c r="B48" s="41" t="s">
        <v>93</v>
      </c>
      <c r="C48" s="37">
        <v>2200</v>
      </c>
      <c r="D48" s="37"/>
      <c r="E48" s="37">
        <v>2200</v>
      </c>
      <c r="F48" s="37"/>
      <c r="G48" s="37"/>
      <c r="H48" s="37"/>
      <c r="I48" s="37"/>
      <c r="J48" s="34">
        <f t="shared" si="27"/>
        <v>2200</v>
      </c>
      <c r="K48" s="37">
        <v>2200</v>
      </c>
      <c r="L48" s="37"/>
      <c r="M48" s="35"/>
      <c r="N48" s="35"/>
      <c r="O48" s="35"/>
    </row>
    <row r="49" spans="1:15" s="38" customFormat="1" x14ac:dyDescent="0.2">
      <c r="A49" s="35"/>
      <c r="B49" s="36" t="s">
        <v>101</v>
      </c>
      <c r="C49" s="37">
        <f>C50</f>
        <v>39000</v>
      </c>
      <c r="D49" s="37">
        <f t="shared" ref="D49" si="28">D50</f>
        <v>0</v>
      </c>
      <c r="E49" s="37">
        <f t="shared" ref="E49" si="29">E50</f>
        <v>39000</v>
      </c>
      <c r="F49" s="37">
        <f t="shared" ref="F49" si="30">F50</f>
        <v>0</v>
      </c>
      <c r="G49" s="37">
        <f t="shared" ref="G49" si="31">G50</f>
        <v>0</v>
      </c>
      <c r="H49" s="37">
        <f t="shared" ref="H49" si="32">H50</f>
        <v>0</v>
      </c>
      <c r="I49" s="37">
        <f t="shared" ref="I49" si="33">I50</f>
        <v>0</v>
      </c>
      <c r="J49" s="37">
        <f t="shared" ref="J49" si="34">J50</f>
        <v>39000</v>
      </c>
      <c r="K49" s="37">
        <f t="shared" ref="K49" si="35">K50</f>
        <v>39000</v>
      </c>
      <c r="L49" s="37"/>
      <c r="M49" s="35"/>
      <c r="N49" s="35"/>
      <c r="O49" s="35"/>
    </row>
    <row r="50" spans="1:15" s="38" customFormat="1" x14ac:dyDescent="0.2">
      <c r="A50" s="35"/>
      <c r="B50" s="39" t="s">
        <v>71</v>
      </c>
      <c r="C50" s="37">
        <f>C52+C53</f>
        <v>39000</v>
      </c>
      <c r="D50" s="37">
        <f t="shared" ref="D50:K50" si="36">D52+D53</f>
        <v>0</v>
      </c>
      <c r="E50" s="37">
        <f t="shared" si="36"/>
        <v>39000</v>
      </c>
      <c r="F50" s="37">
        <f t="shared" si="36"/>
        <v>0</v>
      </c>
      <c r="G50" s="37">
        <f t="shared" si="36"/>
        <v>0</v>
      </c>
      <c r="H50" s="37">
        <f t="shared" si="36"/>
        <v>0</v>
      </c>
      <c r="I50" s="37">
        <f t="shared" si="36"/>
        <v>0</v>
      </c>
      <c r="J50" s="37">
        <f t="shared" si="36"/>
        <v>39000</v>
      </c>
      <c r="K50" s="37">
        <f t="shared" si="36"/>
        <v>39000</v>
      </c>
      <c r="L50" s="37">
        <f>L51+L52+L55</f>
        <v>0</v>
      </c>
      <c r="M50" s="35"/>
      <c r="N50" s="35"/>
      <c r="O50" s="35"/>
    </row>
    <row r="51" spans="1:15" s="38" customFormat="1" ht="12.75" customHeight="1" x14ac:dyDescent="0.2">
      <c r="A51" s="32" t="s">
        <v>18</v>
      </c>
      <c r="B51" s="32" t="s">
        <v>75</v>
      </c>
      <c r="C51" s="37"/>
      <c r="D51" s="37"/>
      <c r="E51" s="37"/>
      <c r="F51" s="37"/>
      <c r="G51" s="37"/>
      <c r="H51" s="37"/>
      <c r="I51" s="37"/>
      <c r="J51" s="34">
        <f t="shared" ref="J51" si="37">K51+L51</f>
        <v>0</v>
      </c>
      <c r="K51" s="37"/>
      <c r="L51" s="35"/>
      <c r="M51" s="35"/>
      <c r="N51" s="35"/>
      <c r="O51" s="35"/>
    </row>
    <row r="52" spans="1:15" s="38" customFormat="1" ht="10.5" customHeight="1" x14ac:dyDescent="0.2">
      <c r="A52" s="40" t="s">
        <v>19</v>
      </c>
      <c r="B52" s="41" t="s">
        <v>91</v>
      </c>
      <c r="C52" s="37">
        <v>30000</v>
      </c>
      <c r="D52" s="37"/>
      <c r="E52" s="37">
        <f>F52+G52+H52+I52+J52</f>
        <v>30000</v>
      </c>
      <c r="F52" s="37"/>
      <c r="G52" s="37"/>
      <c r="H52" s="37"/>
      <c r="I52" s="37"/>
      <c r="J52" s="34">
        <f t="shared" si="1"/>
        <v>30000</v>
      </c>
      <c r="K52" s="37">
        <v>30000</v>
      </c>
      <c r="L52" s="37"/>
      <c r="M52" s="35"/>
      <c r="N52" s="35"/>
      <c r="O52" s="35"/>
    </row>
    <row r="53" spans="1:15" s="38" customFormat="1" ht="40.799999999999997" x14ac:dyDescent="0.2">
      <c r="A53" s="40" t="s">
        <v>20</v>
      </c>
      <c r="B53" s="41" t="s">
        <v>90</v>
      </c>
      <c r="C53" s="37">
        <v>9000</v>
      </c>
      <c r="D53" s="37"/>
      <c r="E53" s="37">
        <v>9000</v>
      </c>
      <c r="F53" s="37"/>
      <c r="G53" s="37"/>
      <c r="H53" s="37"/>
      <c r="I53" s="37"/>
      <c r="J53" s="34">
        <f t="shared" si="1"/>
        <v>9000</v>
      </c>
      <c r="K53" s="37">
        <v>9000</v>
      </c>
      <c r="L53" s="37"/>
      <c r="M53" s="35"/>
      <c r="N53" s="35"/>
      <c r="O53" s="35"/>
    </row>
    <row r="54" spans="1:15" s="38" customFormat="1" hidden="1" x14ac:dyDescent="0.2">
      <c r="A54" s="40"/>
      <c r="B54" s="41"/>
      <c r="C54" s="37"/>
      <c r="D54" s="37"/>
      <c r="E54" s="37"/>
      <c r="F54" s="37"/>
      <c r="G54" s="37"/>
      <c r="H54" s="37"/>
      <c r="I54" s="37"/>
      <c r="J54" s="34">
        <f t="shared" si="1"/>
        <v>0</v>
      </c>
      <c r="K54" s="37"/>
      <c r="L54" s="37"/>
      <c r="M54" s="35"/>
      <c r="N54" s="35"/>
      <c r="O54" s="35"/>
    </row>
    <row r="55" spans="1:15" s="38" customFormat="1" hidden="1" x14ac:dyDescent="0.2">
      <c r="A55" s="40"/>
      <c r="B55" s="36"/>
      <c r="C55" s="37"/>
      <c r="D55" s="37"/>
      <c r="E55" s="37"/>
      <c r="F55" s="37"/>
      <c r="G55" s="37"/>
      <c r="H55" s="37"/>
      <c r="I55" s="37"/>
      <c r="J55" s="34">
        <f t="shared" si="1"/>
        <v>0</v>
      </c>
      <c r="K55" s="37"/>
      <c r="L55" s="37"/>
      <c r="M55" s="35"/>
      <c r="N55" s="35"/>
      <c r="O55" s="35"/>
    </row>
    <row r="56" spans="1:15" s="38" customFormat="1" x14ac:dyDescent="0.2">
      <c r="A56" s="35"/>
      <c r="B56" s="39" t="s">
        <v>85</v>
      </c>
      <c r="C56" s="37">
        <f>C58</f>
        <v>90000</v>
      </c>
      <c r="D56" s="37"/>
      <c r="E56" s="37">
        <f>E58</f>
        <v>90000</v>
      </c>
      <c r="F56" s="37"/>
      <c r="G56" s="37"/>
      <c r="H56" s="37"/>
      <c r="I56" s="37"/>
      <c r="J56" s="34">
        <f t="shared" si="1"/>
        <v>90000</v>
      </c>
      <c r="K56" s="37">
        <f>K58</f>
        <v>90000</v>
      </c>
      <c r="L56" s="37"/>
      <c r="M56" s="35"/>
      <c r="N56" s="35"/>
      <c r="O56" s="35"/>
    </row>
    <row r="57" spans="1:15" s="38" customFormat="1" hidden="1" x14ac:dyDescent="0.2">
      <c r="A57" s="35"/>
      <c r="B57" s="39"/>
      <c r="C57" s="37"/>
      <c r="D57" s="37"/>
      <c r="E57" s="37"/>
      <c r="F57" s="37"/>
      <c r="G57" s="37"/>
      <c r="H57" s="37"/>
      <c r="I57" s="37"/>
      <c r="J57" s="34"/>
      <c r="K57" s="37"/>
      <c r="L57" s="37"/>
      <c r="M57" s="35"/>
      <c r="N57" s="35"/>
      <c r="O57" s="35"/>
    </row>
    <row r="58" spans="1:15" s="38" customFormat="1" x14ac:dyDescent="0.2">
      <c r="A58" s="35"/>
      <c r="B58" s="39" t="s">
        <v>71</v>
      </c>
      <c r="C58" s="37">
        <f>C60+C61</f>
        <v>90000</v>
      </c>
      <c r="D58" s="37">
        <f t="shared" ref="D58:K58" si="38">D60+D61</f>
        <v>0</v>
      </c>
      <c r="E58" s="37">
        <f t="shared" si="38"/>
        <v>90000</v>
      </c>
      <c r="F58" s="37">
        <f t="shared" si="38"/>
        <v>0</v>
      </c>
      <c r="G58" s="37">
        <f t="shared" si="38"/>
        <v>0</v>
      </c>
      <c r="H58" s="37">
        <f t="shared" si="38"/>
        <v>0</v>
      </c>
      <c r="I58" s="37">
        <f t="shared" si="38"/>
        <v>0</v>
      </c>
      <c r="J58" s="37">
        <f t="shared" si="38"/>
        <v>90000</v>
      </c>
      <c r="K58" s="37">
        <f t="shared" si="38"/>
        <v>90000</v>
      </c>
      <c r="L58" s="37"/>
      <c r="M58" s="35"/>
      <c r="N58" s="35"/>
      <c r="O58" s="35"/>
    </row>
    <row r="59" spans="1:15" s="38" customFormat="1" ht="12.75" customHeight="1" x14ac:dyDescent="0.2">
      <c r="A59" s="32" t="s">
        <v>18</v>
      </c>
      <c r="B59" s="32" t="s">
        <v>75</v>
      </c>
      <c r="C59" s="37"/>
      <c r="D59" s="37"/>
      <c r="E59" s="37"/>
      <c r="F59" s="37"/>
      <c r="G59" s="37"/>
      <c r="H59" s="37"/>
      <c r="I59" s="37"/>
      <c r="J59" s="34">
        <f t="shared" ref="J59" si="39">K59+L59</f>
        <v>0</v>
      </c>
      <c r="K59" s="37"/>
      <c r="L59" s="35"/>
      <c r="M59" s="35"/>
      <c r="N59" s="35"/>
      <c r="O59" s="35"/>
    </row>
    <row r="60" spans="1:15" s="38" customFormat="1" ht="20.399999999999999" x14ac:dyDescent="0.2">
      <c r="A60" s="35" t="s">
        <v>19</v>
      </c>
      <c r="B60" s="48" t="s">
        <v>89</v>
      </c>
      <c r="C60" s="37">
        <v>60000</v>
      </c>
      <c r="D60" s="37"/>
      <c r="E60" s="37">
        <v>60000</v>
      </c>
      <c r="F60" s="37"/>
      <c r="G60" s="37"/>
      <c r="H60" s="37"/>
      <c r="I60" s="37"/>
      <c r="J60" s="34">
        <f t="shared" si="1"/>
        <v>60000</v>
      </c>
      <c r="K60" s="37">
        <v>60000</v>
      </c>
      <c r="L60" s="37"/>
      <c r="M60" s="35"/>
      <c r="N60" s="35"/>
      <c r="O60" s="35"/>
    </row>
    <row r="61" spans="1:15" s="38" customFormat="1" ht="24.75" customHeight="1" x14ac:dyDescent="0.2">
      <c r="A61" s="35" t="s">
        <v>19</v>
      </c>
      <c r="B61" s="48" t="s">
        <v>88</v>
      </c>
      <c r="C61" s="37">
        <v>30000</v>
      </c>
      <c r="D61" s="37"/>
      <c r="E61" s="37">
        <v>30000</v>
      </c>
      <c r="F61" s="37"/>
      <c r="G61" s="37"/>
      <c r="H61" s="37"/>
      <c r="I61" s="37"/>
      <c r="J61" s="34">
        <f t="shared" si="1"/>
        <v>30000</v>
      </c>
      <c r="K61" s="37">
        <v>30000</v>
      </c>
      <c r="L61" s="37"/>
      <c r="M61" s="35"/>
      <c r="N61" s="35"/>
      <c r="O61" s="35"/>
    </row>
    <row r="62" spans="1:15" s="38" customFormat="1" ht="24.75" hidden="1" customHeight="1" x14ac:dyDescent="0.2">
      <c r="A62" s="35" t="s">
        <v>19</v>
      </c>
      <c r="B62" s="48"/>
      <c r="C62" s="37"/>
      <c r="D62" s="37"/>
      <c r="E62" s="37"/>
      <c r="F62" s="37"/>
      <c r="G62" s="37"/>
      <c r="H62" s="37"/>
      <c r="I62" s="37"/>
      <c r="J62" s="34"/>
      <c r="K62" s="37"/>
      <c r="L62" s="37"/>
      <c r="M62" s="35"/>
      <c r="N62" s="35"/>
      <c r="O62" s="35"/>
    </row>
    <row r="63" spans="1:15" s="38" customFormat="1" ht="12.75" customHeight="1" x14ac:dyDescent="0.2">
      <c r="A63" s="35" t="s">
        <v>20</v>
      </c>
      <c r="B63" s="41" t="s">
        <v>86</v>
      </c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5"/>
      <c r="N63" s="35"/>
      <c r="O63" s="35"/>
    </row>
    <row r="64" spans="1:15" s="38" customFormat="1" ht="0.75" customHeight="1" x14ac:dyDescent="0.2">
      <c r="A64" s="35"/>
      <c r="B64" s="32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5"/>
      <c r="N64" s="35"/>
      <c r="O64" s="35"/>
    </row>
    <row r="65" spans="1:15" s="38" customFormat="1" ht="15" customHeight="1" x14ac:dyDescent="0.2">
      <c r="A65" s="35"/>
      <c r="B65" s="41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5"/>
      <c r="N65" s="35"/>
      <c r="O65" s="35"/>
    </row>
    <row r="66" spans="1:15" x14ac:dyDescent="0.2">
      <c r="A66" s="35"/>
      <c r="B66" s="41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5"/>
      <c r="N66" s="35"/>
      <c r="O66" s="35"/>
    </row>
    <row r="67" spans="1:15" ht="27.75" customHeight="1" x14ac:dyDescent="0.2">
      <c r="A67" s="40"/>
      <c r="B67" s="49" t="s">
        <v>103</v>
      </c>
      <c r="C67" s="37">
        <f>C68</f>
        <v>30000</v>
      </c>
      <c r="D67" s="37"/>
      <c r="E67" s="37">
        <f>E68</f>
        <v>30000</v>
      </c>
      <c r="F67" s="37"/>
      <c r="G67" s="37"/>
      <c r="H67" s="37"/>
      <c r="I67" s="37"/>
      <c r="J67" s="37">
        <f>J68</f>
        <v>30000</v>
      </c>
      <c r="K67" s="37">
        <f>K68</f>
        <v>30000</v>
      </c>
      <c r="L67" s="37"/>
      <c r="M67" s="37">
        <f>M68</f>
        <v>35000</v>
      </c>
      <c r="N67" s="37">
        <f>N68</f>
        <v>40000</v>
      </c>
      <c r="O67" s="37">
        <f>O68</f>
        <v>45000</v>
      </c>
    </row>
    <row r="68" spans="1:15" ht="36.75" customHeight="1" x14ac:dyDescent="0.2">
      <c r="A68" s="40"/>
      <c r="B68" s="47" t="s">
        <v>107</v>
      </c>
      <c r="C68" s="37">
        <v>30000</v>
      </c>
      <c r="D68" s="37"/>
      <c r="E68" s="37">
        <f>F68+G68+H68+I68+J68</f>
        <v>30000</v>
      </c>
      <c r="F68" s="37"/>
      <c r="G68" s="37"/>
      <c r="H68" s="37"/>
      <c r="I68" s="37"/>
      <c r="J68" s="37">
        <f>K68+L68</f>
        <v>30000</v>
      </c>
      <c r="K68" s="37">
        <v>30000</v>
      </c>
      <c r="L68" s="37"/>
      <c r="M68" s="37">
        <v>35000</v>
      </c>
      <c r="N68" s="37">
        <v>40000</v>
      </c>
      <c r="O68" s="37">
        <v>45000</v>
      </c>
    </row>
    <row r="69" spans="1:15" s="38" customFormat="1" x14ac:dyDescent="0.2">
      <c r="A69" s="40"/>
      <c r="B69" s="41"/>
      <c r="C69" s="37"/>
      <c r="D69" s="37"/>
      <c r="E69" s="37">
        <f>F69+G69+H69+I69+J69</f>
        <v>0</v>
      </c>
      <c r="F69" s="37"/>
      <c r="G69" s="37"/>
      <c r="H69" s="37"/>
      <c r="I69" s="37"/>
      <c r="J69" s="37">
        <f>K69+L69</f>
        <v>0</v>
      </c>
      <c r="K69" s="37"/>
      <c r="L69" s="37"/>
      <c r="M69" s="35"/>
      <c r="N69" s="35"/>
      <c r="O69" s="35"/>
    </row>
    <row r="70" spans="1:15" s="38" customFormat="1" hidden="1" x14ac:dyDescent="0.2">
      <c r="A70" s="40"/>
      <c r="B70" s="41"/>
      <c r="C70" s="37"/>
      <c r="D70" s="37"/>
      <c r="E70" s="37">
        <f>F70+G70+H70+I70+J70</f>
        <v>0</v>
      </c>
      <c r="F70" s="37"/>
      <c r="G70" s="37"/>
      <c r="H70" s="37"/>
      <c r="I70" s="37"/>
      <c r="J70" s="37">
        <f>K70+L70</f>
        <v>0</v>
      </c>
      <c r="K70" s="37"/>
      <c r="L70" s="37"/>
      <c r="M70" s="35"/>
      <c r="N70" s="35"/>
      <c r="O70" s="35"/>
    </row>
    <row r="71" spans="1:15" hidden="1" x14ac:dyDescent="0.2">
      <c r="A71" s="40"/>
      <c r="B71" s="41"/>
      <c r="C71" s="37"/>
      <c r="D71" s="37"/>
      <c r="E71" s="37">
        <f>F71+G71+H71+I71+J71</f>
        <v>0</v>
      </c>
      <c r="F71" s="37"/>
      <c r="G71" s="37"/>
      <c r="H71" s="37"/>
      <c r="I71" s="37"/>
      <c r="J71" s="37">
        <f>K71+L71</f>
        <v>0</v>
      </c>
      <c r="K71" s="37"/>
      <c r="L71" s="37"/>
      <c r="M71" s="35"/>
      <c r="N71" s="35"/>
      <c r="O71" s="35"/>
    </row>
    <row r="72" spans="1:15" hidden="1" x14ac:dyDescent="0.2">
      <c r="A72" s="32"/>
      <c r="B72" s="32"/>
      <c r="C72" s="34"/>
      <c r="D72" s="34"/>
      <c r="E72" s="37"/>
      <c r="F72" s="34"/>
      <c r="G72" s="34"/>
      <c r="H72" s="34"/>
      <c r="I72" s="34"/>
      <c r="J72" s="37"/>
      <c r="K72" s="34"/>
      <c r="L72" s="34"/>
      <c r="M72" s="32"/>
      <c r="N72" s="32"/>
      <c r="O72" s="32"/>
    </row>
    <row r="73" spans="1:15" ht="101.25" hidden="1" customHeight="1" x14ac:dyDescent="0.2">
      <c r="A73" s="32"/>
      <c r="B73" s="42"/>
      <c r="C73" s="34"/>
      <c r="D73" s="34"/>
      <c r="E73" s="37"/>
      <c r="F73" s="34"/>
      <c r="G73" s="34"/>
      <c r="H73" s="34"/>
      <c r="I73" s="34"/>
      <c r="J73" s="37"/>
      <c r="K73" s="34"/>
      <c r="L73" s="34"/>
      <c r="M73" s="32"/>
      <c r="N73" s="32"/>
      <c r="O73" s="32"/>
    </row>
    <row r="74" spans="1:15" s="38" customFormat="1" hidden="1" x14ac:dyDescent="0.2">
      <c r="A74" s="40"/>
      <c r="B74" s="41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5"/>
      <c r="N74" s="35"/>
      <c r="O74" s="35"/>
    </row>
    <row r="75" spans="1:15" s="38" customFormat="1" hidden="1" x14ac:dyDescent="0.2">
      <c r="A75" s="40"/>
      <c r="B75" s="41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5"/>
      <c r="N75" s="35"/>
      <c r="O75" s="35"/>
    </row>
    <row r="76" spans="1:15" s="38" customFormat="1" hidden="1" x14ac:dyDescent="0.2">
      <c r="A76" s="40"/>
      <c r="B76" s="41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5"/>
      <c r="N76" s="35"/>
      <c r="O76" s="35"/>
    </row>
    <row r="77" spans="1:15" s="38" customFormat="1" hidden="1" x14ac:dyDescent="0.2">
      <c r="A77" s="40"/>
      <c r="B77" s="41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5"/>
      <c r="N77" s="35"/>
      <c r="O77" s="35"/>
    </row>
    <row r="78" spans="1:15" s="38" customFormat="1" hidden="1" x14ac:dyDescent="0.2">
      <c r="A78" s="35"/>
      <c r="B78" s="36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5"/>
      <c r="N78" s="35"/>
      <c r="O78" s="35"/>
    </row>
    <row r="79" spans="1:15" s="38" customFormat="1" hidden="1" x14ac:dyDescent="0.2">
      <c r="A79" s="35"/>
      <c r="B79" s="39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5"/>
      <c r="N79" s="35"/>
      <c r="O79" s="35"/>
    </row>
    <row r="80" spans="1:15" s="38" customFormat="1" hidden="1" x14ac:dyDescent="0.2">
      <c r="A80" s="40"/>
      <c r="B80" s="41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5"/>
      <c r="N80" s="35"/>
      <c r="O80" s="35"/>
    </row>
    <row r="81" spans="1:15" s="38" customFormat="1" hidden="1" x14ac:dyDescent="0.2">
      <c r="A81" s="40"/>
      <c r="B81" s="41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5"/>
      <c r="N81" s="35"/>
      <c r="O81" s="35"/>
    </row>
    <row r="82" spans="1:15" s="38" customFormat="1" hidden="1" x14ac:dyDescent="0.2">
      <c r="A82" s="40"/>
      <c r="B82" s="41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5"/>
      <c r="N82" s="35"/>
      <c r="O82" s="35"/>
    </row>
    <row r="83" spans="1:15" hidden="1" x14ac:dyDescent="0.2">
      <c r="A83" s="32"/>
      <c r="B83" s="43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2"/>
      <c r="N83" s="32"/>
      <c r="O83" s="32"/>
    </row>
    <row r="84" spans="1:15" hidden="1" x14ac:dyDescent="0.2">
      <c r="A84" s="32"/>
      <c r="B84" s="33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2"/>
      <c r="N84" s="32"/>
      <c r="O84" s="32"/>
    </row>
    <row r="85" spans="1:15" hidden="1" x14ac:dyDescent="0.2">
      <c r="A85" s="32"/>
      <c r="B85" s="32"/>
      <c r="C85" s="34"/>
      <c r="D85" s="34"/>
      <c r="E85" s="37"/>
      <c r="F85" s="34"/>
      <c r="G85" s="34"/>
      <c r="H85" s="34"/>
      <c r="I85" s="34"/>
      <c r="J85" s="37"/>
      <c r="K85" s="34"/>
      <c r="L85" s="34"/>
      <c r="M85" s="32"/>
      <c r="N85" s="32"/>
      <c r="O85" s="32"/>
    </row>
    <row r="86" spans="1:15" hidden="1" x14ac:dyDescent="0.2">
      <c r="A86" s="32"/>
      <c r="B86" s="32"/>
      <c r="C86" s="34"/>
      <c r="D86" s="34"/>
      <c r="E86" s="37"/>
      <c r="F86" s="34"/>
      <c r="G86" s="34"/>
      <c r="H86" s="34"/>
      <c r="I86" s="34"/>
      <c r="J86" s="37"/>
      <c r="K86" s="34"/>
      <c r="L86" s="34"/>
      <c r="M86" s="32"/>
      <c r="N86" s="32"/>
      <c r="O86" s="32"/>
    </row>
    <row r="87" spans="1:15" s="38" customFormat="1" hidden="1" x14ac:dyDescent="0.2">
      <c r="A87" s="40"/>
      <c r="B87" s="41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5"/>
      <c r="N87" s="35"/>
      <c r="O87" s="35"/>
    </row>
    <row r="88" spans="1:15" s="38" customFormat="1" hidden="1" x14ac:dyDescent="0.2">
      <c r="A88" s="40"/>
      <c r="B88" s="41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5"/>
      <c r="N88" s="35"/>
      <c r="O88" s="35"/>
    </row>
    <row r="89" spans="1:15" s="38" customFormat="1" hidden="1" x14ac:dyDescent="0.2">
      <c r="A89" s="40"/>
      <c r="B89" s="41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5"/>
      <c r="N89" s="35"/>
      <c r="O89" s="35"/>
    </row>
    <row r="90" spans="1:15" s="38" customFormat="1" hidden="1" x14ac:dyDescent="0.2">
      <c r="A90" s="40"/>
      <c r="B90" s="41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5"/>
      <c r="N90" s="35"/>
      <c r="O90" s="35"/>
    </row>
    <row r="91" spans="1:15" s="38" customFormat="1" hidden="1" x14ac:dyDescent="0.2">
      <c r="A91" s="40"/>
      <c r="B91" s="41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5"/>
      <c r="N91" s="35"/>
      <c r="O91" s="35"/>
    </row>
    <row r="92" spans="1:15" s="38" customFormat="1" hidden="1" x14ac:dyDescent="0.2">
      <c r="A92" s="40"/>
      <c r="B92" s="41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5"/>
      <c r="N92" s="35"/>
      <c r="O92" s="35"/>
    </row>
    <row r="93" spans="1:15" s="38" customFormat="1" hidden="1" x14ac:dyDescent="0.2">
      <c r="A93" s="40"/>
      <c r="B93" s="41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5"/>
      <c r="N93" s="35"/>
      <c r="O93" s="35"/>
    </row>
    <row r="94" spans="1:15" s="38" customFormat="1" hidden="1" x14ac:dyDescent="0.2">
      <c r="A94" s="40"/>
      <c r="B94" s="42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5"/>
      <c r="N94" s="35"/>
      <c r="O94" s="35"/>
    </row>
    <row r="95" spans="1:15" hidden="1" x14ac:dyDescent="0.2">
      <c r="A95" s="32"/>
      <c r="B95" s="43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2"/>
      <c r="N95" s="32"/>
      <c r="O95" s="32"/>
    </row>
    <row r="96" spans="1:15" hidden="1" x14ac:dyDescent="0.2">
      <c r="A96" s="32"/>
      <c r="B96" s="33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2"/>
      <c r="N96" s="32"/>
      <c r="O96" s="32"/>
    </row>
    <row r="97" spans="1:15" hidden="1" x14ac:dyDescent="0.2">
      <c r="A97" s="32"/>
      <c r="B97" s="32"/>
      <c r="C97" s="34"/>
      <c r="D97" s="34"/>
      <c r="E97" s="37"/>
      <c r="F97" s="34"/>
      <c r="G97" s="34"/>
      <c r="H97" s="34"/>
      <c r="I97" s="34"/>
      <c r="J97" s="37"/>
      <c r="K97" s="34"/>
      <c r="L97" s="34"/>
      <c r="M97" s="32"/>
      <c r="N97" s="32"/>
      <c r="O97" s="32"/>
    </row>
    <row r="98" spans="1:15" hidden="1" x14ac:dyDescent="0.2">
      <c r="A98" s="32"/>
      <c r="B98" s="32"/>
      <c r="C98" s="34"/>
      <c r="D98" s="34"/>
      <c r="E98" s="37"/>
      <c r="F98" s="34"/>
      <c r="G98" s="34"/>
      <c r="H98" s="34"/>
      <c r="I98" s="34"/>
      <c r="J98" s="37"/>
      <c r="K98" s="34"/>
      <c r="L98" s="34"/>
      <c r="M98" s="32"/>
      <c r="N98" s="32"/>
      <c r="O98" s="32"/>
    </row>
    <row r="99" spans="1:15" s="38" customFormat="1" hidden="1" x14ac:dyDescent="0.2">
      <c r="A99" s="40"/>
      <c r="B99" s="41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5"/>
      <c r="N99" s="35"/>
      <c r="O99" s="35"/>
    </row>
    <row r="100" spans="1:15" s="38" customFormat="1" hidden="1" x14ac:dyDescent="0.2">
      <c r="A100" s="40"/>
      <c r="B100" s="41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5"/>
      <c r="N100" s="35"/>
      <c r="O100" s="35"/>
    </row>
    <row r="101" spans="1:15" s="38" customFormat="1" hidden="1" x14ac:dyDescent="0.2">
      <c r="A101" s="40"/>
      <c r="B101" s="41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5"/>
      <c r="N101" s="35"/>
      <c r="O101" s="35"/>
    </row>
    <row r="102" spans="1:15" s="38" customFormat="1" hidden="1" x14ac:dyDescent="0.2">
      <c r="A102" s="40"/>
      <c r="B102" s="41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5"/>
      <c r="N102" s="35"/>
      <c r="O102" s="35"/>
    </row>
    <row r="103" spans="1:15" s="38" customFormat="1" hidden="1" x14ac:dyDescent="0.2">
      <c r="A103" s="40"/>
      <c r="B103" s="41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5"/>
      <c r="N103" s="35"/>
      <c r="O103" s="35"/>
    </row>
    <row r="104" spans="1:15" s="38" customFormat="1" hidden="1" x14ac:dyDescent="0.2">
      <c r="A104" s="40"/>
      <c r="B104" s="41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5"/>
      <c r="N104" s="35"/>
      <c r="O104" s="35"/>
    </row>
    <row r="105" spans="1:15" s="38" customFormat="1" hidden="1" x14ac:dyDescent="0.2">
      <c r="A105" s="40"/>
      <c r="B105" s="41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5"/>
      <c r="N105" s="35"/>
      <c r="O105" s="35"/>
    </row>
    <row r="106" spans="1:15" s="38" customFormat="1" hidden="1" x14ac:dyDescent="0.2">
      <c r="A106" s="40"/>
      <c r="B106" s="42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5"/>
      <c r="N106" s="35"/>
      <c r="O106" s="44"/>
    </row>
    <row r="107" spans="1:15" s="38" customFormat="1" hidden="1" x14ac:dyDescent="0.2">
      <c r="A107" s="40"/>
      <c r="B107" s="42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5"/>
      <c r="N107" s="35"/>
      <c r="O107" s="44"/>
    </row>
    <row r="108" spans="1:15" s="38" customFormat="1" hidden="1" x14ac:dyDescent="0.2">
      <c r="A108" s="40"/>
      <c r="B108" s="42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5"/>
      <c r="N108" s="35"/>
      <c r="O108" s="44"/>
    </row>
    <row r="109" spans="1:15" ht="2.25" customHeight="1" x14ac:dyDescent="0.2"/>
    <row r="110" spans="1:15" ht="0.75" customHeight="1" x14ac:dyDescent="0.2"/>
    <row r="111" spans="1:15" ht="9.75" customHeight="1" x14ac:dyDescent="0.2"/>
    <row r="112" spans="1:15" x14ac:dyDescent="0.2">
      <c r="G112" s="28" t="s">
        <v>47</v>
      </c>
    </row>
    <row r="113" spans="7:7" x14ac:dyDescent="0.2">
      <c r="G113" s="28" t="s">
        <v>48</v>
      </c>
    </row>
  </sheetData>
  <mergeCells count="17">
    <mergeCell ref="H14:H15"/>
    <mergeCell ref="I14:I15"/>
    <mergeCell ref="N13:N15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O13:O15"/>
    <mergeCell ref="J14:J15"/>
    <mergeCell ref="K14:L14"/>
    <mergeCell ref="F14:F15"/>
    <mergeCell ref="G14:G15"/>
  </mergeCells>
  <phoneticPr fontId="18" type="noConversion"/>
  <pageMargins left="0.25" right="0.25" top="0.75" bottom="0.75" header="0.3" footer="0.3"/>
  <pageSetup orientation="landscape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94"/>
  <sheetViews>
    <sheetView workbookViewId="0">
      <selection activeCell="A11" sqref="A1:XFD1048576"/>
    </sheetView>
  </sheetViews>
  <sheetFormatPr defaultColWidth="9.109375" defaultRowHeight="10.199999999999999" x14ac:dyDescent="0.2"/>
  <cols>
    <col min="1" max="1" width="3.44140625" style="3" customWidth="1"/>
    <col min="2" max="2" width="47.88671875" style="3" customWidth="1"/>
    <col min="3" max="3" width="7.44140625" style="3" customWidth="1"/>
    <col min="4" max="4" width="7.33203125" style="3" customWidth="1"/>
    <col min="5" max="5" width="8.33203125" style="3" customWidth="1"/>
    <col min="6" max="6" width="6.5546875" style="3" customWidth="1"/>
    <col min="7" max="7" width="7.44140625" style="3" customWidth="1"/>
    <col min="8" max="8" width="7.109375" style="3" customWidth="1"/>
    <col min="9" max="9" width="8.33203125" style="3" customWidth="1"/>
    <col min="10" max="10" width="8.109375" style="3" customWidth="1"/>
    <col min="11" max="11" width="7.5546875" style="3" customWidth="1"/>
    <col min="12" max="12" width="10.109375" style="3" customWidth="1"/>
    <col min="13" max="14" width="8.109375" style="3" customWidth="1"/>
    <col min="15" max="16384" width="9.109375" style="3"/>
  </cols>
  <sheetData>
    <row r="1" spans="1:14" ht="17.25" customHeight="1" x14ac:dyDescent="0.2">
      <c r="A1" s="27" t="s">
        <v>24</v>
      </c>
      <c r="K1" s="27"/>
      <c r="L1" s="27" t="s">
        <v>25</v>
      </c>
      <c r="M1" s="27"/>
    </row>
    <row r="2" spans="1:14" ht="14.25" customHeight="1" x14ac:dyDescent="0.2">
      <c r="A2" s="27" t="s">
        <v>65</v>
      </c>
      <c r="K2" s="27" t="s">
        <v>26</v>
      </c>
      <c r="L2" s="27"/>
      <c r="M2" s="27"/>
    </row>
    <row r="3" spans="1:14" ht="12" customHeight="1" x14ac:dyDescent="0.2">
      <c r="K3" s="27" t="s">
        <v>38</v>
      </c>
      <c r="L3" s="27"/>
      <c r="M3" s="27"/>
    </row>
    <row r="4" spans="1:14" ht="10.5" customHeight="1" x14ac:dyDescent="0.2">
      <c r="K4" s="3" t="s">
        <v>27</v>
      </c>
    </row>
    <row r="5" spans="1:14" x14ac:dyDescent="0.2">
      <c r="C5" s="28" t="s">
        <v>68</v>
      </c>
      <c r="D5" s="28"/>
      <c r="E5" s="28"/>
      <c r="F5" s="28"/>
      <c r="G5" s="28"/>
      <c r="K5" s="28" t="s">
        <v>28</v>
      </c>
      <c r="L5" s="45">
        <v>40875</v>
      </c>
    </row>
    <row r="6" spans="1:14" ht="0.75" hidden="1" customHeight="1" x14ac:dyDescent="0.2">
      <c r="K6" s="28"/>
    </row>
    <row r="7" spans="1:14" ht="4.5" hidden="1" customHeight="1" x14ac:dyDescent="0.2">
      <c r="K7" s="28"/>
    </row>
    <row r="8" spans="1:14" s="30" customFormat="1" ht="2.25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</row>
    <row r="9" spans="1:14" ht="14.25" customHeight="1" x14ac:dyDescent="0.2">
      <c r="C9" s="88" t="s">
        <v>69</v>
      </c>
      <c r="D9" s="88"/>
      <c r="E9" s="88"/>
      <c r="F9" s="88"/>
      <c r="G9" s="88"/>
      <c r="H9" s="88"/>
      <c r="I9" s="88"/>
      <c r="J9" s="88"/>
      <c r="K9" s="88"/>
      <c r="L9" s="3" t="s">
        <v>79</v>
      </c>
    </row>
    <row r="10" spans="1:14" ht="1.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</row>
    <row r="11" spans="1:14" ht="12" customHeight="1" x14ac:dyDescent="0.2">
      <c r="L11" s="3" t="s">
        <v>82</v>
      </c>
    </row>
    <row r="12" spans="1:14" x14ac:dyDescent="0.2">
      <c r="N12" s="31" t="s">
        <v>30</v>
      </c>
    </row>
    <row r="13" spans="1:14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85" t="s">
        <v>12</v>
      </c>
      <c r="N13" s="85" t="s">
        <v>13</v>
      </c>
    </row>
    <row r="14" spans="1:14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85"/>
      <c r="N14" s="85"/>
    </row>
    <row r="15" spans="1:14" ht="51" customHeight="1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85"/>
      <c r="N15" s="85"/>
    </row>
    <row r="16" spans="1:14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6">
        <v>13</v>
      </c>
    </row>
    <row r="17" spans="1:14" x14ac:dyDescent="0.2">
      <c r="A17" s="32"/>
      <c r="B17" s="33" t="s">
        <v>70</v>
      </c>
      <c r="C17" s="34">
        <v>620798</v>
      </c>
      <c r="D17" s="34"/>
      <c r="E17" s="34">
        <v>620798</v>
      </c>
      <c r="F17" s="34">
        <f>F18+F19+F20</f>
        <v>0</v>
      </c>
      <c r="G17" s="34">
        <f>G18+G19+G20</f>
        <v>0</v>
      </c>
      <c r="H17" s="34">
        <f>H18+H19+H20</f>
        <v>0</v>
      </c>
      <c r="I17" s="34">
        <f>I18+I19+I20</f>
        <v>0</v>
      </c>
      <c r="J17" s="34">
        <v>620798</v>
      </c>
      <c r="K17" s="34">
        <v>620798</v>
      </c>
      <c r="L17" s="34">
        <f>L18+L19+L20</f>
        <v>0</v>
      </c>
      <c r="M17" s="32"/>
      <c r="N17" s="32"/>
    </row>
    <row r="18" spans="1:14" x14ac:dyDescent="0.2">
      <c r="A18" s="32" t="s">
        <v>18</v>
      </c>
      <c r="B18" s="32" t="s">
        <v>21</v>
      </c>
      <c r="C18" s="34">
        <v>471000</v>
      </c>
      <c r="D18" s="34"/>
      <c r="E18" s="34">
        <v>471000</v>
      </c>
      <c r="F18" s="34">
        <v>0</v>
      </c>
      <c r="G18" s="34">
        <f>G28+G38+G39+G40+G41+G47+G48+G49+G51++G66+G67+G69+G70+G71+G72+G68</f>
        <v>0</v>
      </c>
      <c r="H18" s="34">
        <f>H28+H38+H39+H40+H41+H47+H48+H49+H51++H66+H67+H69+H70+H71+H72+H68</f>
        <v>0</v>
      </c>
      <c r="I18" s="34">
        <v>0</v>
      </c>
      <c r="J18" s="34">
        <v>471000</v>
      </c>
      <c r="K18" s="34">
        <v>471000</v>
      </c>
      <c r="L18" s="34"/>
      <c r="M18" s="32"/>
      <c r="N18" s="32"/>
    </row>
    <row r="19" spans="1:14" x14ac:dyDescent="0.2">
      <c r="A19" s="32" t="s">
        <v>19</v>
      </c>
      <c r="B19" s="32" t="s">
        <v>22</v>
      </c>
      <c r="C19" s="34">
        <v>139798</v>
      </c>
      <c r="D19" s="34"/>
      <c r="E19" s="34">
        <v>139798</v>
      </c>
      <c r="F19" s="34"/>
      <c r="G19" s="34"/>
      <c r="H19" s="34"/>
      <c r="I19" s="34"/>
      <c r="J19" s="34">
        <v>139798</v>
      </c>
      <c r="K19" s="34">
        <v>139798</v>
      </c>
      <c r="L19" s="34"/>
      <c r="M19" s="32"/>
      <c r="N19" s="32"/>
    </row>
    <row r="20" spans="1:14" x14ac:dyDescent="0.2">
      <c r="A20" s="32" t="s">
        <v>20</v>
      </c>
      <c r="B20" s="32" t="s">
        <v>23</v>
      </c>
      <c r="C20" s="34">
        <v>10000</v>
      </c>
      <c r="D20" s="34"/>
      <c r="E20" s="34">
        <v>10000</v>
      </c>
      <c r="F20" s="34">
        <f>F32+F42+F58+F75+F63+F31</f>
        <v>0</v>
      </c>
      <c r="G20" s="34">
        <f>G32+G42+G58+G75+G63+G31</f>
        <v>0</v>
      </c>
      <c r="H20" s="34">
        <f>H32+H42+H58+H75+H63+H31</f>
        <v>0</v>
      </c>
      <c r="I20" s="34"/>
      <c r="J20" s="34">
        <v>10000</v>
      </c>
      <c r="K20" s="34">
        <v>10000</v>
      </c>
      <c r="L20" s="34">
        <f>L32+L42+L58+L75</f>
        <v>0</v>
      </c>
      <c r="M20" s="32"/>
      <c r="N20" s="32"/>
    </row>
    <row r="21" spans="1:14" x14ac:dyDescent="0.2">
      <c r="A21" s="32"/>
      <c r="B21" s="36" t="s">
        <v>81</v>
      </c>
      <c r="C21" s="34">
        <v>60000</v>
      </c>
      <c r="D21" s="34"/>
      <c r="E21" s="34">
        <v>60000</v>
      </c>
      <c r="F21" s="34"/>
      <c r="G21" s="34"/>
      <c r="H21" s="34"/>
      <c r="I21" s="34"/>
      <c r="J21" s="34">
        <v>60000</v>
      </c>
      <c r="K21" s="34">
        <v>60000</v>
      </c>
      <c r="L21" s="46"/>
      <c r="M21" s="33"/>
      <c r="N21" s="33"/>
    </row>
    <row r="22" spans="1:14" x14ac:dyDescent="0.2">
      <c r="A22" s="32"/>
      <c r="B22" s="39" t="s">
        <v>71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2"/>
      <c r="N22" s="32"/>
    </row>
    <row r="23" spans="1:14" x14ac:dyDescent="0.2">
      <c r="A23" s="32"/>
      <c r="B23" s="32" t="s">
        <v>75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2"/>
      <c r="N23" s="32"/>
    </row>
    <row r="24" spans="1:14" x14ac:dyDescent="0.2">
      <c r="A24" s="32"/>
      <c r="B24" s="41" t="s">
        <v>80</v>
      </c>
      <c r="C24" s="34">
        <v>60000</v>
      </c>
      <c r="D24" s="34"/>
      <c r="E24" s="34">
        <v>60000</v>
      </c>
      <c r="F24" s="34"/>
      <c r="G24" s="34"/>
      <c r="H24" s="34"/>
      <c r="I24" s="34"/>
      <c r="J24" s="34">
        <v>60000</v>
      </c>
      <c r="K24" s="34">
        <v>60000</v>
      </c>
      <c r="L24" s="34"/>
      <c r="M24" s="32"/>
      <c r="N24" s="32"/>
    </row>
    <row r="25" spans="1:14" x14ac:dyDescent="0.2">
      <c r="A25" s="32"/>
      <c r="B25" s="41" t="s">
        <v>23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2"/>
      <c r="N25" s="32"/>
    </row>
    <row r="26" spans="1:14" s="38" customFormat="1" ht="20.399999999999999" x14ac:dyDescent="0.2">
      <c r="A26" s="35"/>
      <c r="B26" s="36" t="s">
        <v>77</v>
      </c>
      <c r="C26" s="37">
        <v>79798</v>
      </c>
      <c r="D26" s="37"/>
      <c r="E26" s="37">
        <v>79798</v>
      </c>
      <c r="F26" s="37"/>
      <c r="G26" s="37"/>
      <c r="H26" s="37"/>
      <c r="I26" s="37"/>
      <c r="J26" s="37">
        <v>79798</v>
      </c>
      <c r="K26" s="37">
        <v>79798</v>
      </c>
      <c r="L26" s="37"/>
      <c r="M26" s="35"/>
      <c r="N26" s="35"/>
    </row>
    <row r="27" spans="1:14" s="38" customFormat="1" x14ac:dyDescent="0.2">
      <c r="A27" s="35"/>
      <c r="B27" s="39" t="s">
        <v>71</v>
      </c>
      <c r="C27" s="37"/>
      <c r="D27" s="37"/>
      <c r="E27" s="37"/>
      <c r="F27" s="37"/>
      <c r="G27" s="37"/>
      <c r="H27" s="37"/>
      <c r="I27" s="37"/>
      <c r="J27" s="37"/>
      <c r="K27" s="37"/>
      <c r="L27" s="37">
        <f>L28+L29+L32</f>
        <v>0</v>
      </c>
      <c r="M27" s="35"/>
      <c r="N27" s="35"/>
    </row>
    <row r="28" spans="1:14" s="38" customFormat="1" ht="12.75" customHeight="1" x14ac:dyDescent="0.2">
      <c r="A28" s="32" t="s">
        <v>18</v>
      </c>
      <c r="B28" s="32" t="s">
        <v>75</v>
      </c>
      <c r="C28" s="37"/>
      <c r="D28" s="37"/>
      <c r="E28" s="37"/>
      <c r="F28" s="37"/>
      <c r="G28" s="37"/>
      <c r="H28" s="37"/>
      <c r="I28" s="37"/>
      <c r="J28" s="37"/>
      <c r="K28" s="37"/>
      <c r="L28" s="35"/>
      <c r="M28" s="35"/>
      <c r="N28" s="35"/>
    </row>
    <row r="29" spans="1:14" s="38" customFormat="1" x14ac:dyDescent="0.2">
      <c r="A29" s="40" t="s">
        <v>19</v>
      </c>
      <c r="B29" s="41" t="s">
        <v>78</v>
      </c>
      <c r="C29" s="37">
        <v>79798</v>
      </c>
      <c r="D29" s="37"/>
      <c r="E29" s="37">
        <v>79798</v>
      </c>
      <c r="F29" s="37"/>
      <c r="G29" s="37"/>
      <c r="H29" s="37"/>
      <c r="I29" s="37"/>
      <c r="J29" s="37">
        <v>79798</v>
      </c>
      <c r="K29" s="37">
        <v>79798</v>
      </c>
      <c r="L29" s="37"/>
      <c r="M29" s="35"/>
      <c r="N29" s="35"/>
    </row>
    <row r="30" spans="1:14" s="38" customFormat="1" x14ac:dyDescent="0.2">
      <c r="A30" s="40" t="s">
        <v>20</v>
      </c>
      <c r="B30" s="41" t="s">
        <v>23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5"/>
      <c r="N30" s="35"/>
    </row>
    <row r="31" spans="1:14" s="38" customFormat="1" hidden="1" x14ac:dyDescent="0.2">
      <c r="A31" s="40"/>
      <c r="B31" s="41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5"/>
      <c r="N31" s="35"/>
    </row>
    <row r="32" spans="1:14" s="38" customFormat="1" ht="1.5" customHeight="1" x14ac:dyDescent="0.2">
      <c r="A32" s="40"/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5"/>
      <c r="N32" s="35"/>
    </row>
    <row r="33" spans="1:14" s="38" customFormat="1" x14ac:dyDescent="0.2">
      <c r="A33" s="35"/>
      <c r="B33" s="36" t="s">
        <v>67</v>
      </c>
      <c r="C33" s="37"/>
      <c r="D33" s="37"/>
      <c r="E33" s="37"/>
      <c r="F33" s="37">
        <f t="shared" ref="F33:I34" si="0">F34+F35+F38</f>
        <v>0</v>
      </c>
      <c r="G33" s="37">
        <f t="shared" si="0"/>
        <v>0</v>
      </c>
      <c r="H33" s="37">
        <f t="shared" si="0"/>
        <v>0</v>
      </c>
      <c r="I33" s="37">
        <f t="shared" si="0"/>
        <v>0</v>
      </c>
      <c r="J33" s="37"/>
      <c r="K33" s="37"/>
      <c r="L33" s="37"/>
      <c r="M33" s="35"/>
      <c r="N33" s="35"/>
    </row>
    <row r="34" spans="1:14" s="38" customFormat="1" ht="13.5" customHeight="1" x14ac:dyDescent="0.2">
      <c r="A34" s="35"/>
      <c r="B34" s="39" t="s">
        <v>71</v>
      </c>
      <c r="C34" s="37">
        <v>471000</v>
      </c>
      <c r="D34" s="37"/>
      <c r="E34" s="37">
        <v>471000</v>
      </c>
      <c r="F34" s="37">
        <f t="shared" si="0"/>
        <v>0</v>
      </c>
      <c r="G34" s="37">
        <f t="shared" si="0"/>
        <v>0</v>
      </c>
      <c r="H34" s="37">
        <f t="shared" si="0"/>
        <v>0</v>
      </c>
      <c r="I34" s="37">
        <f t="shared" si="0"/>
        <v>0</v>
      </c>
      <c r="J34" s="37">
        <v>471000</v>
      </c>
      <c r="K34" s="37">
        <v>471000</v>
      </c>
      <c r="L34" s="37">
        <f>L35+L36+L39</f>
        <v>0</v>
      </c>
      <c r="M34" s="35"/>
      <c r="N34" s="35"/>
    </row>
    <row r="35" spans="1:14" s="38" customFormat="1" x14ac:dyDescent="0.2">
      <c r="A35" s="32" t="s">
        <v>18</v>
      </c>
      <c r="B35" s="32" t="s">
        <v>72</v>
      </c>
      <c r="C35" s="37">
        <v>471000</v>
      </c>
      <c r="D35" s="37"/>
      <c r="E35" s="37">
        <v>471000</v>
      </c>
      <c r="F35" s="37"/>
      <c r="G35" s="37"/>
      <c r="H35" s="37"/>
      <c r="I35" s="37"/>
      <c r="J35" s="37">
        <v>471000</v>
      </c>
      <c r="K35" s="37">
        <v>471000</v>
      </c>
      <c r="L35" s="35"/>
      <c r="M35" s="35"/>
      <c r="N35" s="35"/>
    </row>
    <row r="36" spans="1:14" s="38" customFormat="1" ht="10.5" customHeight="1" x14ac:dyDescent="0.2">
      <c r="A36" s="40" t="s">
        <v>19</v>
      </c>
      <c r="B36" s="41" t="s">
        <v>35</v>
      </c>
      <c r="C36" s="37"/>
      <c r="D36" s="37"/>
      <c r="E36" s="37">
        <f>F36+G36+H36+I36+J36</f>
        <v>0</v>
      </c>
      <c r="F36" s="37"/>
      <c r="G36" s="37"/>
      <c r="H36" s="37"/>
      <c r="I36" s="37"/>
      <c r="J36" s="37">
        <f>K36+L36</f>
        <v>0</v>
      </c>
      <c r="K36" s="37"/>
      <c r="L36" s="37"/>
      <c r="M36" s="35"/>
      <c r="N36" s="35"/>
    </row>
    <row r="37" spans="1:14" s="38" customFormat="1" x14ac:dyDescent="0.2">
      <c r="A37" s="40" t="s">
        <v>20</v>
      </c>
      <c r="B37" s="41" t="s">
        <v>23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5"/>
      <c r="N37" s="35"/>
    </row>
    <row r="38" spans="1:14" s="38" customFormat="1" hidden="1" x14ac:dyDescent="0.2">
      <c r="A38" s="40"/>
      <c r="B38" s="41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5"/>
      <c r="N38" s="35"/>
    </row>
    <row r="39" spans="1:14" s="38" customFormat="1" hidden="1" x14ac:dyDescent="0.2">
      <c r="A39" s="40"/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5"/>
      <c r="N39" s="35"/>
    </row>
    <row r="40" spans="1:14" s="38" customFormat="1" x14ac:dyDescent="0.2">
      <c r="A40" s="35"/>
      <c r="B40" s="39" t="s">
        <v>74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5"/>
      <c r="N40" s="35"/>
    </row>
    <row r="41" spans="1:14" s="38" customFormat="1" x14ac:dyDescent="0.2">
      <c r="A41" s="35"/>
      <c r="B41" s="39" t="s">
        <v>71</v>
      </c>
      <c r="C41" s="37">
        <v>10000</v>
      </c>
      <c r="D41" s="37"/>
      <c r="E41" s="37">
        <v>10000</v>
      </c>
      <c r="F41" s="37"/>
      <c r="G41" s="37"/>
      <c r="H41" s="37"/>
      <c r="I41" s="37"/>
      <c r="J41" s="37">
        <v>10000</v>
      </c>
      <c r="K41" s="37">
        <v>10000</v>
      </c>
      <c r="L41" s="37"/>
      <c r="M41" s="35"/>
      <c r="N41" s="35"/>
    </row>
    <row r="42" spans="1:14" s="38" customFormat="1" x14ac:dyDescent="0.2">
      <c r="A42" s="35"/>
      <c r="B42" s="32" t="s">
        <v>75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5"/>
      <c r="N42" s="35"/>
    </row>
    <row r="43" spans="1:14" s="38" customFormat="1" ht="13.5" customHeight="1" x14ac:dyDescent="0.2">
      <c r="A43" s="35"/>
      <c r="B43" s="41" t="s">
        <v>35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5"/>
      <c r="N43" s="35"/>
    </row>
    <row r="44" spans="1:14" s="38" customFormat="1" ht="43.5" customHeight="1" x14ac:dyDescent="0.2">
      <c r="A44" s="35"/>
      <c r="B44" s="41" t="s">
        <v>76</v>
      </c>
      <c r="C44" s="37">
        <v>10000</v>
      </c>
      <c r="D44" s="37"/>
      <c r="E44" s="37">
        <v>10000</v>
      </c>
      <c r="F44" s="37"/>
      <c r="G44" s="37"/>
      <c r="H44" s="37"/>
      <c r="I44" s="37"/>
      <c r="J44" s="37">
        <v>10000</v>
      </c>
      <c r="K44" s="37">
        <v>10000</v>
      </c>
      <c r="L44" s="37"/>
      <c r="M44" s="35"/>
      <c r="N44" s="35"/>
    </row>
    <row r="45" spans="1:14" s="38" customFormat="1" ht="0.75" hidden="1" customHeight="1" x14ac:dyDescent="0.2">
      <c r="A45" s="35"/>
      <c r="B45" s="32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5"/>
      <c r="N45" s="35"/>
    </row>
    <row r="46" spans="1:14" s="38" customFormat="1" hidden="1" x14ac:dyDescent="0.2">
      <c r="A46" s="35"/>
      <c r="B46" s="41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5"/>
      <c r="N46" s="35"/>
    </row>
    <row r="47" spans="1:14" hidden="1" x14ac:dyDescent="0.2">
      <c r="A47" s="35"/>
      <c r="B47" s="41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5"/>
      <c r="N47" s="35"/>
    </row>
    <row r="48" spans="1:14" ht="21.75" hidden="1" customHeight="1" x14ac:dyDescent="0.2">
      <c r="A48" s="40"/>
      <c r="B48" s="41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5"/>
      <c r="N48" s="35"/>
    </row>
    <row r="49" spans="1:14" ht="112.5" hidden="1" customHeight="1" x14ac:dyDescent="0.2">
      <c r="A49" s="40"/>
      <c r="B49" s="41"/>
      <c r="C49" s="37"/>
      <c r="D49" s="37"/>
      <c r="E49" s="37">
        <f>F49+G49+H49+I49+J49</f>
        <v>0</v>
      </c>
      <c r="F49" s="37"/>
      <c r="G49" s="37"/>
      <c r="H49" s="37"/>
      <c r="I49" s="37"/>
      <c r="J49" s="37">
        <f>K49+L49</f>
        <v>0</v>
      </c>
      <c r="K49" s="37"/>
      <c r="L49" s="37"/>
      <c r="M49" s="35"/>
      <c r="N49" s="35"/>
    </row>
    <row r="50" spans="1:14" s="38" customFormat="1" hidden="1" x14ac:dyDescent="0.2">
      <c r="A50" s="40"/>
      <c r="B50" s="41"/>
      <c r="C50" s="37"/>
      <c r="D50" s="37"/>
      <c r="E50" s="37">
        <f>F50+G50+H50+I50+J50</f>
        <v>0</v>
      </c>
      <c r="F50" s="37"/>
      <c r="G50" s="37"/>
      <c r="H50" s="37"/>
      <c r="I50" s="37"/>
      <c r="J50" s="37">
        <f>K50+L50</f>
        <v>0</v>
      </c>
      <c r="K50" s="37"/>
      <c r="L50" s="37"/>
      <c r="M50" s="35"/>
      <c r="N50" s="35"/>
    </row>
    <row r="51" spans="1:14" s="38" customFormat="1" hidden="1" x14ac:dyDescent="0.2">
      <c r="A51" s="40"/>
      <c r="B51" s="41"/>
      <c r="C51" s="37"/>
      <c r="D51" s="37"/>
      <c r="E51" s="37">
        <f>F51+G51+H51+I51+J51</f>
        <v>0</v>
      </c>
      <c r="F51" s="37"/>
      <c r="G51" s="37"/>
      <c r="H51" s="37"/>
      <c r="I51" s="37"/>
      <c r="J51" s="37">
        <f>K51+L51</f>
        <v>0</v>
      </c>
      <c r="K51" s="37"/>
      <c r="L51" s="37"/>
      <c r="M51" s="35"/>
      <c r="N51" s="35"/>
    </row>
    <row r="52" spans="1:14" hidden="1" x14ac:dyDescent="0.2">
      <c r="A52" s="40"/>
      <c r="B52" s="41"/>
      <c r="C52" s="37"/>
      <c r="D52" s="37"/>
      <c r="E52" s="37">
        <f>F52+G52+H52+I52+J52</f>
        <v>0</v>
      </c>
      <c r="F52" s="37"/>
      <c r="G52" s="37"/>
      <c r="H52" s="37"/>
      <c r="I52" s="37"/>
      <c r="J52" s="37">
        <f>K52+L52</f>
        <v>0</v>
      </c>
      <c r="K52" s="37"/>
      <c r="L52" s="37"/>
      <c r="M52" s="35"/>
      <c r="N52" s="35"/>
    </row>
    <row r="53" spans="1:14" hidden="1" x14ac:dyDescent="0.2">
      <c r="A53" s="32"/>
      <c r="B53" s="32"/>
      <c r="C53" s="34"/>
      <c r="D53" s="34"/>
      <c r="E53" s="37"/>
      <c r="F53" s="34"/>
      <c r="G53" s="34"/>
      <c r="H53" s="34"/>
      <c r="I53" s="34"/>
      <c r="J53" s="37"/>
      <c r="K53" s="34"/>
      <c r="L53" s="34"/>
      <c r="M53" s="32"/>
      <c r="N53" s="32"/>
    </row>
    <row r="54" spans="1:14" ht="101.25" hidden="1" customHeight="1" x14ac:dyDescent="0.2">
      <c r="A54" s="32"/>
      <c r="B54" s="42"/>
      <c r="C54" s="34"/>
      <c r="D54" s="34"/>
      <c r="E54" s="37"/>
      <c r="F54" s="34"/>
      <c r="G54" s="34"/>
      <c r="H54" s="34"/>
      <c r="I54" s="34"/>
      <c r="J54" s="37"/>
      <c r="K54" s="34"/>
      <c r="L54" s="34"/>
      <c r="M54" s="32"/>
      <c r="N54" s="32"/>
    </row>
    <row r="55" spans="1:14" s="38" customFormat="1" hidden="1" x14ac:dyDescent="0.2">
      <c r="A55" s="40"/>
      <c r="B55" s="41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5"/>
      <c r="N55" s="35"/>
    </row>
    <row r="56" spans="1:14" s="38" customFormat="1" hidden="1" x14ac:dyDescent="0.2">
      <c r="A56" s="40"/>
      <c r="B56" s="41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5"/>
      <c r="N56" s="35"/>
    </row>
    <row r="57" spans="1:14" s="38" customFormat="1" hidden="1" x14ac:dyDescent="0.2">
      <c r="A57" s="40"/>
      <c r="B57" s="41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5"/>
      <c r="N57" s="35"/>
    </row>
    <row r="58" spans="1:14" s="38" customFormat="1" hidden="1" x14ac:dyDescent="0.2">
      <c r="A58" s="40"/>
      <c r="B58" s="41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5"/>
      <c r="N58" s="35"/>
    </row>
    <row r="59" spans="1:14" s="38" customFormat="1" hidden="1" x14ac:dyDescent="0.2">
      <c r="A59" s="35"/>
      <c r="B59" s="36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5"/>
      <c r="N59" s="35"/>
    </row>
    <row r="60" spans="1:14" s="38" customFormat="1" hidden="1" x14ac:dyDescent="0.2">
      <c r="A60" s="35"/>
      <c r="B60" s="39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5"/>
      <c r="N60" s="35"/>
    </row>
    <row r="61" spans="1:14" s="38" customFormat="1" hidden="1" x14ac:dyDescent="0.2">
      <c r="A61" s="40"/>
      <c r="B61" s="41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5"/>
      <c r="N61" s="35"/>
    </row>
    <row r="62" spans="1:14" s="38" customFormat="1" hidden="1" x14ac:dyDescent="0.2">
      <c r="A62" s="40"/>
      <c r="B62" s="41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5"/>
      <c r="N62" s="35"/>
    </row>
    <row r="63" spans="1:14" s="38" customFormat="1" hidden="1" x14ac:dyDescent="0.2">
      <c r="A63" s="40"/>
      <c r="B63" s="41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5"/>
      <c r="N63" s="35"/>
    </row>
    <row r="64" spans="1:14" hidden="1" x14ac:dyDescent="0.2">
      <c r="A64" s="32"/>
      <c r="B64" s="43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2"/>
      <c r="N64" s="32"/>
    </row>
    <row r="65" spans="1:14" hidden="1" x14ac:dyDescent="0.2">
      <c r="A65" s="32"/>
      <c r="B65" s="33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2"/>
      <c r="N65" s="32"/>
    </row>
    <row r="66" spans="1:14" hidden="1" x14ac:dyDescent="0.2">
      <c r="A66" s="32"/>
      <c r="B66" s="32"/>
      <c r="C66" s="34"/>
      <c r="D66" s="34"/>
      <c r="E66" s="37"/>
      <c r="F66" s="34"/>
      <c r="G66" s="34"/>
      <c r="H66" s="34"/>
      <c r="I66" s="34"/>
      <c r="J66" s="37"/>
      <c r="K66" s="34"/>
      <c r="L66" s="34"/>
      <c r="M66" s="32"/>
      <c r="N66" s="32"/>
    </row>
    <row r="67" spans="1:14" hidden="1" x14ac:dyDescent="0.2">
      <c r="A67" s="32"/>
      <c r="B67" s="32"/>
      <c r="C67" s="34"/>
      <c r="D67" s="34"/>
      <c r="E67" s="37"/>
      <c r="F67" s="34"/>
      <c r="G67" s="34"/>
      <c r="H67" s="34"/>
      <c r="I67" s="34"/>
      <c r="J67" s="37"/>
      <c r="K67" s="34"/>
      <c r="L67" s="34"/>
      <c r="M67" s="32"/>
      <c r="N67" s="32"/>
    </row>
    <row r="68" spans="1:14" s="38" customFormat="1" hidden="1" x14ac:dyDescent="0.2">
      <c r="A68" s="40"/>
      <c r="B68" s="41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5"/>
      <c r="N68" s="35"/>
    </row>
    <row r="69" spans="1:14" s="38" customFormat="1" hidden="1" x14ac:dyDescent="0.2">
      <c r="A69" s="40"/>
      <c r="B69" s="41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5"/>
      <c r="N69" s="35"/>
    </row>
    <row r="70" spans="1:14" s="38" customFormat="1" hidden="1" x14ac:dyDescent="0.2">
      <c r="A70" s="40"/>
      <c r="B70" s="41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5"/>
      <c r="N70" s="35"/>
    </row>
    <row r="71" spans="1:14" s="38" customFormat="1" hidden="1" x14ac:dyDescent="0.2">
      <c r="A71" s="40"/>
      <c r="B71" s="41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5"/>
      <c r="N71" s="35"/>
    </row>
    <row r="72" spans="1:14" s="38" customFormat="1" hidden="1" x14ac:dyDescent="0.2">
      <c r="A72" s="40"/>
      <c r="B72" s="41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5"/>
      <c r="N72" s="35"/>
    </row>
    <row r="73" spans="1:14" s="38" customFormat="1" hidden="1" x14ac:dyDescent="0.2">
      <c r="A73" s="40"/>
      <c r="B73" s="41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5"/>
      <c r="N73" s="35"/>
    </row>
    <row r="74" spans="1:14" s="38" customFormat="1" hidden="1" x14ac:dyDescent="0.2">
      <c r="A74" s="40"/>
      <c r="B74" s="41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5"/>
      <c r="N74" s="35"/>
    </row>
    <row r="75" spans="1:14" s="38" customFormat="1" hidden="1" x14ac:dyDescent="0.2">
      <c r="A75" s="40"/>
      <c r="B75" s="42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5"/>
      <c r="N75" s="35"/>
    </row>
    <row r="76" spans="1:14" hidden="1" x14ac:dyDescent="0.2">
      <c r="A76" s="32"/>
      <c r="B76" s="43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2"/>
      <c r="N76" s="32"/>
    </row>
    <row r="77" spans="1:14" hidden="1" x14ac:dyDescent="0.2">
      <c r="A77" s="32"/>
      <c r="B77" s="33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2"/>
      <c r="N77" s="32"/>
    </row>
    <row r="78" spans="1:14" hidden="1" x14ac:dyDescent="0.2">
      <c r="A78" s="32"/>
      <c r="B78" s="32"/>
      <c r="C78" s="34"/>
      <c r="D78" s="34"/>
      <c r="E78" s="37"/>
      <c r="F78" s="34"/>
      <c r="G78" s="34"/>
      <c r="H78" s="34"/>
      <c r="I78" s="34"/>
      <c r="J78" s="37"/>
      <c r="K78" s="34"/>
      <c r="L78" s="34"/>
      <c r="M78" s="32"/>
      <c r="N78" s="32"/>
    </row>
    <row r="79" spans="1:14" hidden="1" x14ac:dyDescent="0.2">
      <c r="A79" s="32"/>
      <c r="B79" s="32"/>
      <c r="C79" s="34"/>
      <c r="D79" s="34"/>
      <c r="E79" s="37"/>
      <c r="F79" s="34"/>
      <c r="G79" s="34"/>
      <c r="H79" s="34"/>
      <c r="I79" s="34"/>
      <c r="J79" s="37"/>
      <c r="K79" s="34"/>
      <c r="L79" s="34"/>
      <c r="M79" s="32"/>
      <c r="N79" s="32"/>
    </row>
    <row r="80" spans="1:14" s="38" customFormat="1" hidden="1" x14ac:dyDescent="0.2">
      <c r="A80" s="40"/>
      <c r="B80" s="41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5"/>
      <c r="N80" s="35"/>
    </row>
    <row r="81" spans="1:14" s="38" customFormat="1" hidden="1" x14ac:dyDescent="0.2">
      <c r="A81" s="40"/>
      <c r="B81" s="41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5"/>
      <c r="N81" s="35"/>
    </row>
    <row r="82" spans="1:14" s="38" customFormat="1" hidden="1" x14ac:dyDescent="0.2">
      <c r="A82" s="40"/>
      <c r="B82" s="41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5"/>
      <c r="N82" s="35"/>
    </row>
    <row r="83" spans="1:14" s="38" customFormat="1" hidden="1" x14ac:dyDescent="0.2">
      <c r="A83" s="40"/>
      <c r="B83" s="41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5"/>
      <c r="N83" s="35"/>
    </row>
    <row r="84" spans="1:14" s="38" customFormat="1" hidden="1" x14ac:dyDescent="0.2">
      <c r="A84" s="40"/>
      <c r="B84" s="41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5"/>
      <c r="N84" s="35"/>
    </row>
    <row r="85" spans="1:14" s="38" customFormat="1" hidden="1" x14ac:dyDescent="0.2">
      <c r="A85" s="40"/>
      <c r="B85" s="41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5"/>
      <c r="N85" s="35"/>
    </row>
    <row r="86" spans="1:14" s="38" customFormat="1" hidden="1" x14ac:dyDescent="0.2">
      <c r="A86" s="40"/>
      <c r="B86" s="41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5"/>
      <c r="N86" s="35"/>
    </row>
    <row r="87" spans="1:14" s="38" customFormat="1" hidden="1" x14ac:dyDescent="0.2">
      <c r="A87" s="40"/>
      <c r="B87" s="42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5"/>
      <c r="N87" s="44"/>
    </row>
    <row r="88" spans="1:14" s="38" customFormat="1" hidden="1" x14ac:dyDescent="0.2">
      <c r="A88" s="40"/>
      <c r="B88" s="42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5"/>
      <c r="N88" s="44"/>
    </row>
    <row r="89" spans="1:14" s="38" customFormat="1" hidden="1" x14ac:dyDescent="0.2">
      <c r="A89" s="40"/>
      <c r="B89" s="42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5"/>
      <c r="N89" s="44"/>
    </row>
    <row r="90" spans="1:14" ht="2.25" hidden="1" customHeight="1" x14ac:dyDescent="0.2"/>
    <row r="91" spans="1:14" ht="0.75" hidden="1" customHeight="1" x14ac:dyDescent="0.2"/>
    <row r="92" spans="1:14" ht="9.75" customHeight="1" x14ac:dyDescent="0.2"/>
    <row r="93" spans="1:14" x14ac:dyDescent="0.2">
      <c r="G93" s="28" t="s">
        <v>47</v>
      </c>
    </row>
    <row r="94" spans="1:14" x14ac:dyDescent="0.2">
      <c r="G94" s="28" t="s">
        <v>48</v>
      </c>
    </row>
  </sheetData>
  <mergeCells count="16">
    <mergeCell ref="A8:N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J14:J15"/>
    <mergeCell ref="K14:L14"/>
    <mergeCell ref="F14:F15"/>
    <mergeCell ref="G14:G15"/>
    <mergeCell ref="H14:H15"/>
    <mergeCell ref="I14:I15"/>
  </mergeCells>
  <phoneticPr fontId="0" type="noConversion"/>
  <pageMargins left="0" right="0" top="0.39370078740157483" bottom="0.39370078740157483" header="0.31496062992125984" footer="0.51181102362204722"/>
  <pageSetup paperSize="9" orientation="landscape" r:id="rId1"/>
  <headerFooter alignWithMargins="0"/>
  <cellWatches>
    <cellWatch r="B28"/>
  </cellWatch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13"/>
  <sheetViews>
    <sheetView workbookViewId="0">
      <selection activeCell="A11" sqref="A1:XFD1048576"/>
    </sheetView>
  </sheetViews>
  <sheetFormatPr defaultColWidth="9.109375" defaultRowHeight="10.199999999999999" x14ac:dyDescent="0.2"/>
  <cols>
    <col min="1" max="1" width="3.44140625" style="3" customWidth="1"/>
    <col min="2" max="2" width="29.5546875" style="3" customWidth="1"/>
    <col min="3" max="3" width="7.88671875" style="3" customWidth="1"/>
    <col min="4" max="4" width="8.441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8.44140625" style="3" customWidth="1"/>
    <col min="10" max="10" width="8.109375" style="3" customWidth="1"/>
    <col min="11" max="11" width="7.5546875" style="3" customWidth="1"/>
    <col min="12" max="12" width="9.88671875" style="3" customWidth="1"/>
    <col min="13" max="13" width="7.44140625" style="3" customWidth="1"/>
    <col min="14" max="14" width="6.88671875" style="3" customWidth="1"/>
    <col min="15" max="15" width="7.88671875" style="3" customWidth="1"/>
    <col min="16" max="16384" width="9.109375" style="3"/>
  </cols>
  <sheetData>
    <row r="1" spans="1:15" ht="17.25" customHeight="1" x14ac:dyDescent="0.2">
      <c r="A1" s="27" t="s">
        <v>24</v>
      </c>
      <c r="K1" s="27"/>
      <c r="L1" s="27" t="s">
        <v>25</v>
      </c>
      <c r="M1" s="27"/>
      <c r="N1" s="27"/>
    </row>
    <row r="2" spans="1:15" ht="14.25" customHeight="1" x14ac:dyDescent="0.2">
      <c r="A2" s="27" t="s">
        <v>65</v>
      </c>
      <c r="K2" s="27" t="s">
        <v>26</v>
      </c>
      <c r="L2" s="27"/>
      <c r="M2" s="27"/>
      <c r="N2" s="27"/>
    </row>
    <row r="3" spans="1:15" ht="12" customHeight="1" x14ac:dyDescent="0.2">
      <c r="K3" s="27" t="s">
        <v>38</v>
      </c>
      <c r="L3" s="27"/>
      <c r="M3" s="27"/>
      <c r="N3" s="27"/>
    </row>
    <row r="4" spans="1:15" ht="10.5" customHeight="1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 t="s">
        <v>28</v>
      </c>
      <c r="L5" s="45"/>
    </row>
    <row r="6" spans="1:15" ht="0.75" hidden="1" customHeight="1" x14ac:dyDescent="0.2">
      <c r="K6" s="28"/>
    </row>
    <row r="7" spans="1:15" ht="4.5" hidden="1" customHeight="1" x14ac:dyDescent="0.2">
      <c r="K7" s="28"/>
    </row>
    <row r="8" spans="1:15" s="30" customFormat="1" ht="2.25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14.25" customHeight="1" x14ac:dyDescent="0.2">
      <c r="C9" s="88" t="s">
        <v>87</v>
      </c>
      <c r="D9" s="88"/>
      <c r="E9" s="88"/>
      <c r="F9" s="88"/>
      <c r="G9" s="88"/>
      <c r="H9" s="88"/>
      <c r="I9" s="88"/>
      <c r="J9" s="88"/>
      <c r="K9" s="88"/>
      <c r="L9" s="28" t="s">
        <v>79</v>
      </c>
    </row>
    <row r="10" spans="1:15" ht="1.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t="12" customHeight="1" x14ac:dyDescent="0.2">
      <c r="L11" s="28" t="s">
        <v>112</v>
      </c>
    </row>
    <row r="12" spans="1:15" x14ac:dyDescent="0.2">
      <c r="O12" s="31" t="s">
        <v>30</v>
      </c>
    </row>
    <row r="13" spans="1:15" ht="11.25" customHeight="1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104</v>
      </c>
      <c r="N13" s="90" t="s">
        <v>105</v>
      </c>
      <c r="O13" s="85" t="s">
        <v>106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51" customHeight="1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x14ac:dyDescent="0.2">
      <c r="A17" s="32"/>
      <c r="B17" s="33" t="s">
        <v>70</v>
      </c>
      <c r="C17" s="34">
        <f>C18+C19+C20+C67</f>
        <v>1175045</v>
      </c>
      <c r="D17" s="34">
        <f t="shared" ref="D17:I17" si="0">D18+D19+D20</f>
        <v>0</v>
      </c>
      <c r="E17" s="34">
        <f>E18+E19+E20+E67</f>
        <v>1175045</v>
      </c>
      <c r="F17" s="34">
        <f t="shared" si="0"/>
        <v>0</v>
      </c>
      <c r="G17" s="34">
        <f t="shared" si="0"/>
        <v>0</v>
      </c>
      <c r="H17" s="34">
        <f t="shared" si="0"/>
        <v>0</v>
      </c>
      <c r="I17" s="34">
        <f t="shared" si="0"/>
        <v>0</v>
      </c>
      <c r="J17" s="34">
        <f>J18+J19+J20+J67</f>
        <v>1175045</v>
      </c>
      <c r="K17" s="34">
        <f>K18+K19+K20+K67</f>
        <v>1175045</v>
      </c>
      <c r="L17" s="34">
        <f>L18+L19+L20</f>
        <v>0</v>
      </c>
      <c r="M17" s="34">
        <v>35000</v>
      </c>
      <c r="N17" s="34">
        <v>40000</v>
      </c>
      <c r="O17" s="34">
        <v>45000</v>
      </c>
    </row>
    <row r="18" spans="1:15" x14ac:dyDescent="0.2">
      <c r="A18" s="32" t="s">
        <v>18</v>
      </c>
      <c r="B18" s="32" t="s">
        <v>21</v>
      </c>
      <c r="C18" s="34">
        <f>E18</f>
        <v>166550</v>
      </c>
      <c r="D18" s="34"/>
      <c r="E18" s="34">
        <f>SUM(F18:J18)</f>
        <v>166550</v>
      </c>
      <c r="F18" s="34"/>
      <c r="G18" s="34"/>
      <c r="H18" s="34"/>
      <c r="I18" s="34"/>
      <c r="J18" s="34">
        <f t="shared" ref="J18:J61" si="1">K18+L18</f>
        <v>166550</v>
      </c>
      <c r="K18" s="34">
        <f>K41+K51</f>
        <v>166550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v>120000</v>
      </c>
      <c r="D19" s="34"/>
      <c r="E19" s="34">
        <v>120000</v>
      </c>
      <c r="F19" s="34"/>
      <c r="G19" s="34"/>
      <c r="H19" s="34"/>
      <c r="I19" s="34"/>
      <c r="J19" s="34">
        <f t="shared" si="1"/>
        <v>120000</v>
      </c>
      <c r="K19" s="34">
        <f>K52+K60+K61</f>
        <v>120000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858495</v>
      </c>
      <c r="D20" s="34"/>
      <c r="E20" s="34">
        <f>SUM(F20:J20)</f>
        <v>858495</v>
      </c>
      <c r="F20" s="34">
        <f>F45+F60+F77+F94+F82+F44</f>
        <v>0</v>
      </c>
      <c r="G20" s="34">
        <f>G45+G60+G77+G94+G82+G44</f>
        <v>0</v>
      </c>
      <c r="H20" s="34">
        <f>H45+H60+H77+H94+H82+H44</f>
        <v>0</v>
      </c>
      <c r="I20" s="34"/>
      <c r="J20" s="34">
        <f t="shared" si="1"/>
        <v>858495</v>
      </c>
      <c r="K20" s="34">
        <f>K25+K30+K37+K43+K48+K53+K70</f>
        <v>858495</v>
      </c>
      <c r="L20" s="34">
        <f>L45+L60+L77+L94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34">
        <f>C22</f>
        <v>5000</v>
      </c>
      <c r="D21" s="34">
        <f t="shared" ref="D21:K21" si="2">D22</f>
        <v>0</v>
      </c>
      <c r="E21" s="34">
        <f t="shared" si="2"/>
        <v>5000</v>
      </c>
      <c r="F21" s="34">
        <f t="shared" si="2"/>
        <v>0</v>
      </c>
      <c r="G21" s="34">
        <f t="shared" si="2"/>
        <v>0</v>
      </c>
      <c r="H21" s="34">
        <f t="shared" si="2"/>
        <v>0</v>
      </c>
      <c r="I21" s="34">
        <f t="shared" si="2"/>
        <v>0</v>
      </c>
      <c r="J21" s="34">
        <f t="shared" si="2"/>
        <v>5000</v>
      </c>
      <c r="K21" s="34">
        <f t="shared" si="2"/>
        <v>5000</v>
      </c>
      <c r="L21" s="46"/>
      <c r="M21" s="33"/>
      <c r="N21" s="33"/>
      <c r="O21" s="33"/>
    </row>
    <row r="22" spans="1:15" x14ac:dyDescent="0.2">
      <c r="A22" s="32"/>
      <c r="B22" s="39" t="s">
        <v>71</v>
      </c>
      <c r="C22" s="34">
        <f>C25</f>
        <v>5000</v>
      </c>
      <c r="D22" s="34"/>
      <c r="E22" s="34">
        <f>E25</f>
        <v>5000</v>
      </c>
      <c r="F22" s="34"/>
      <c r="G22" s="34"/>
      <c r="H22" s="34"/>
      <c r="I22" s="34"/>
      <c r="J22" s="34">
        <f t="shared" si="1"/>
        <v>5000</v>
      </c>
      <c r="K22" s="34">
        <f>K25</f>
        <v>5000</v>
      </c>
      <c r="L22" s="34"/>
      <c r="M22" s="32"/>
      <c r="N22" s="32"/>
      <c r="O22" s="32"/>
    </row>
    <row r="23" spans="1:15" x14ac:dyDescent="0.2">
      <c r="A23" s="32"/>
      <c r="B23" s="32" t="s">
        <v>75</v>
      </c>
      <c r="C23" s="34"/>
      <c r="D23" s="34"/>
      <c r="E23" s="34"/>
      <c r="F23" s="34"/>
      <c r="G23" s="34"/>
      <c r="H23" s="34"/>
      <c r="I23" s="34"/>
      <c r="J23" s="34">
        <f t="shared" si="1"/>
        <v>0</v>
      </c>
      <c r="K23" s="34"/>
      <c r="L23" s="34"/>
      <c r="M23" s="32"/>
      <c r="N23" s="32"/>
      <c r="O23" s="32"/>
    </row>
    <row r="24" spans="1:15" x14ac:dyDescent="0.2">
      <c r="A24" s="32"/>
      <c r="B24" s="41" t="s">
        <v>83</v>
      </c>
      <c r="C24" s="34"/>
      <c r="D24" s="34"/>
      <c r="E24" s="34"/>
      <c r="F24" s="34"/>
      <c r="G24" s="34"/>
      <c r="H24" s="34"/>
      <c r="I24" s="34"/>
      <c r="J24" s="34">
        <f t="shared" si="1"/>
        <v>0</v>
      </c>
      <c r="K24" s="34"/>
      <c r="L24" s="34"/>
      <c r="M24" s="32"/>
      <c r="N24" s="32"/>
      <c r="O24" s="32"/>
    </row>
    <row r="25" spans="1:15" ht="25.5" customHeight="1" x14ac:dyDescent="0.2">
      <c r="A25" s="32"/>
      <c r="B25" s="41" t="s">
        <v>100</v>
      </c>
      <c r="C25" s="34">
        <v>5000</v>
      </c>
      <c r="D25" s="34"/>
      <c r="E25" s="34">
        <v>5000</v>
      </c>
      <c r="F25" s="34"/>
      <c r="G25" s="34"/>
      <c r="H25" s="34"/>
      <c r="I25" s="34"/>
      <c r="J25" s="34">
        <f t="shared" si="1"/>
        <v>5000</v>
      </c>
      <c r="K25" s="34">
        <v>5000</v>
      </c>
      <c r="L25" s="34"/>
      <c r="M25" s="32"/>
      <c r="N25" s="32"/>
      <c r="O25" s="32"/>
    </row>
    <row r="26" spans="1:15" s="38" customFormat="1" ht="20.399999999999999" x14ac:dyDescent="0.2">
      <c r="A26" s="35"/>
      <c r="B26" s="36" t="s">
        <v>96</v>
      </c>
      <c r="C26" s="37">
        <f>C27</f>
        <v>5000</v>
      </c>
      <c r="D26" s="37">
        <f t="shared" ref="D26:K26" si="3">D27</f>
        <v>0</v>
      </c>
      <c r="E26" s="37">
        <f t="shared" si="3"/>
        <v>5000</v>
      </c>
      <c r="F26" s="37">
        <f t="shared" si="3"/>
        <v>0</v>
      </c>
      <c r="G26" s="37">
        <f t="shared" si="3"/>
        <v>0</v>
      </c>
      <c r="H26" s="37">
        <f t="shared" si="3"/>
        <v>0</v>
      </c>
      <c r="I26" s="37">
        <f t="shared" si="3"/>
        <v>0</v>
      </c>
      <c r="J26" s="37">
        <f t="shared" si="3"/>
        <v>5000</v>
      </c>
      <c r="K26" s="37">
        <f t="shared" si="3"/>
        <v>5000</v>
      </c>
      <c r="L26" s="37"/>
      <c r="M26" s="35"/>
      <c r="N26" s="35"/>
      <c r="O26" s="35"/>
    </row>
    <row r="27" spans="1:15" s="38" customFormat="1" x14ac:dyDescent="0.2">
      <c r="A27" s="35"/>
      <c r="B27" s="39" t="s">
        <v>71</v>
      </c>
      <c r="C27" s="37">
        <f>C30</f>
        <v>5000</v>
      </c>
      <c r="D27" s="37">
        <f t="shared" ref="D27:K27" si="4">D30</f>
        <v>0</v>
      </c>
      <c r="E27" s="37">
        <f t="shared" si="4"/>
        <v>5000</v>
      </c>
      <c r="F27" s="37">
        <f t="shared" si="4"/>
        <v>0</v>
      </c>
      <c r="G27" s="37">
        <f t="shared" si="4"/>
        <v>0</v>
      </c>
      <c r="H27" s="37">
        <f t="shared" si="4"/>
        <v>0</v>
      </c>
      <c r="I27" s="37">
        <f t="shared" si="4"/>
        <v>0</v>
      </c>
      <c r="J27" s="37">
        <f t="shared" si="4"/>
        <v>5000</v>
      </c>
      <c r="K27" s="37">
        <f t="shared" si="4"/>
        <v>5000</v>
      </c>
      <c r="L27" s="37">
        <f>L28+L29+L32</f>
        <v>0</v>
      </c>
      <c r="M27" s="35"/>
      <c r="N27" s="35"/>
      <c r="O27" s="35"/>
    </row>
    <row r="28" spans="1:15" s="38" customFormat="1" ht="12.75" customHeight="1" x14ac:dyDescent="0.2">
      <c r="A28" s="32" t="s">
        <v>18</v>
      </c>
      <c r="B28" s="32" t="s">
        <v>75</v>
      </c>
      <c r="C28" s="37"/>
      <c r="D28" s="37"/>
      <c r="E28" s="37"/>
      <c r="F28" s="37"/>
      <c r="G28" s="37"/>
      <c r="H28" s="37"/>
      <c r="I28" s="37"/>
      <c r="J28" s="34">
        <f t="shared" ref="J28:J29" si="5">K28+L28</f>
        <v>0</v>
      </c>
      <c r="K28" s="37"/>
      <c r="L28" s="35"/>
      <c r="M28" s="35"/>
      <c r="N28" s="35"/>
      <c r="O28" s="35"/>
    </row>
    <row r="29" spans="1:15" s="38" customFormat="1" x14ac:dyDescent="0.2">
      <c r="A29" s="40" t="s">
        <v>19</v>
      </c>
      <c r="B29" s="41" t="s">
        <v>83</v>
      </c>
      <c r="C29" s="37"/>
      <c r="D29" s="37"/>
      <c r="E29" s="37"/>
      <c r="F29" s="37"/>
      <c r="G29" s="37"/>
      <c r="H29" s="37"/>
      <c r="I29" s="37"/>
      <c r="J29" s="34">
        <f t="shared" si="5"/>
        <v>0</v>
      </c>
      <c r="K29" s="37"/>
      <c r="L29" s="37"/>
      <c r="M29" s="35"/>
      <c r="N29" s="35"/>
      <c r="O29" s="35"/>
    </row>
    <row r="30" spans="1:15" s="38" customFormat="1" x14ac:dyDescent="0.2">
      <c r="A30" s="40" t="s">
        <v>20</v>
      </c>
      <c r="B30" s="41" t="s">
        <v>99</v>
      </c>
      <c r="C30" s="37">
        <v>5000</v>
      </c>
      <c r="D30" s="37"/>
      <c r="E30" s="37">
        <v>5000</v>
      </c>
      <c r="F30" s="37"/>
      <c r="G30" s="37"/>
      <c r="H30" s="37"/>
      <c r="I30" s="37"/>
      <c r="J30" s="34">
        <v>5000</v>
      </c>
      <c r="K30" s="37">
        <v>5000</v>
      </c>
      <c r="L30" s="37"/>
      <c r="M30" s="35"/>
      <c r="N30" s="35"/>
      <c r="O30" s="35"/>
    </row>
    <row r="31" spans="1:15" hidden="1" x14ac:dyDescent="0.2">
      <c r="A31" s="32"/>
      <c r="B31" s="39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2"/>
      <c r="N31" s="32"/>
      <c r="O31" s="32"/>
    </row>
    <row r="32" spans="1:15" ht="25.5" hidden="1" customHeight="1" x14ac:dyDescent="0.2">
      <c r="A32" s="32"/>
      <c r="B32" s="41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2"/>
      <c r="N32" s="32"/>
      <c r="O32" s="32"/>
    </row>
    <row r="33" spans="1:15" s="38" customFormat="1" x14ac:dyDescent="0.2">
      <c r="A33" s="35"/>
      <c r="B33" s="36" t="s">
        <v>97</v>
      </c>
      <c r="C33" s="37">
        <f>C34</f>
        <v>3850</v>
      </c>
      <c r="D33" s="37">
        <f t="shared" ref="D33:K33" si="6">D34</f>
        <v>0</v>
      </c>
      <c r="E33" s="37">
        <f t="shared" si="6"/>
        <v>3850</v>
      </c>
      <c r="F33" s="37">
        <f t="shared" si="6"/>
        <v>0</v>
      </c>
      <c r="G33" s="37">
        <f t="shared" si="6"/>
        <v>0</v>
      </c>
      <c r="H33" s="37">
        <f t="shared" si="6"/>
        <v>0</v>
      </c>
      <c r="I33" s="37">
        <f t="shared" si="6"/>
        <v>0</v>
      </c>
      <c r="J33" s="37">
        <f t="shared" si="6"/>
        <v>3850</v>
      </c>
      <c r="K33" s="37">
        <f t="shared" si="6"/>
        <v>3850</v>
      </c>
      <c r="L33" s="37"/>
      <c r="M33" s="35"/>
      <c r="N33" s="35"/>
      <c r="O33" s="35"/>
    </row>
    <row r="34" spans="1:15" s="38" customFormat="1" x14ac:dyDescent="0.2">
      <c r="A34" s="35"/>
      <c r="B34" s="39" t="s">
        <v>71</v>
      </c>
      <c r="C34" s="37">
        <f>C37</f>
        <v>3850</v>
      </c>
      <c r="D34" s="37">
        <f t="shared" ref="D34:K34" si="7">D37</f>
        <v>0</v>
      </c>
      <c r="E34" s="37">
        <f t="shared" si="7"/>
        <v>3850</v>
      </c>
      <c r="F34" s="37">
        <f t="shared" si="7"/>
        <v>0</v>
      </c>
      <c r="G34" s="37">
        <f t="shared" si="7"/>
        <v>0</v>
      </c>
      <c r="H34" s="37">
        <f t="shared" si="7"/>
        <v>0</v>
      </c>
      <c r="I34" s="37">
        <f t="shared" si="7"/>
        <v>0</v>
      </c>
      <c r="J34" s="37">
        <f t="shared" si="7"/>
        <v>3850</v>
      </c>
      <c r="K34" s="37">
        <f t="shared" si="7"/>
        <v>3850</v>
      </c>
      <c r="L34" s="37">
        <f>L35+L36+L39</f>
        <v>0</v>
      </c>
      <c r="M34" s="35"/>
      <c r="N34" s="35"/>
      <c r="O34" s="35"/>
    </row>
    <row r="35" spans="1:15" s="38" customFormat="1" ht="12.75" customHeight="1" x14ac:dyDescent="0.2">
      <c r="A35" s="32" t="s">
        <v>18</v>
      </c>
      <c r="B35" s="32" t="s">
        <v>75</v>
      </c>
      <c r="C35" s="37"/>
      <c r="D35" s="37"/>
      <c r="E35" s="37"/>
      <c r="F35" s="37"/>
      <c r="G35" s="37"/>
      <c r="H35" s="37"/>
      <c r="I35" s="37"/>
      <c r="J35" s="34">
        <f t="shared" ref="J35:J36" si="8">K35+L35</f>
        <v>0</v>
      </c>
      <c r="K35" s="37"/>
      <c r="L35" s="35"/>
      <c r="M35" s="35"/>
      <c r="N35" s="35"/>
      <c r="O35" s="35"/>
    </row>
    <row r="36" spans="1:15" s="38" customFormat="1" x14ac:dyDescent="0.2">
      <c r="A36" s="40" t="s">
        <v>19</v>
      </c>
      <c r="B36" s="41" t="s">
        <v>83</v>
      </c>
      <c r="C36" s="37"/>
      <c r="D36" s="37"/>
      <c r="E36" s="37"/>
      <c r="F36" s="37"/>
      <c r="G36" s="37"/>
      <c r="H36" s="37"/>
      <c r="I36" s="37"/>
      <c r="J36" s="34">
        <f t="shared" si="8"/>
        <v>0</v>
      </c>
      <c r="K36" s="37"/>
      <c r="L36" s="37"/>
      <c r="M36" s="35"/>
      <c r="N36" s="35"/>
      <c r="O36" s="35"/>
    </row>
    <row r="37" spans="1:15" s="38" customFormat="1" ht="22.5" customHeight="1" x14ac:dyDescent="0.2">
      <c r="A37" s="40" t="s">
        <v>20</v>
      </c>
      <c r="B37" s="41" t="s">
        <v>98</v>
      </c>
      <c r="C37" s="37">
        <v>3850</v>
      </c>
      <c r="D37" s="37"/>
      <c r="E37" s="37">
        <v>3850</v>
      </c>
      <c r="F37" s="37"/>
      <c r="G37" s="37"/>
      <c r="H37" s="37"/>
      <c r="I37" s="37"/>
      <c r="J37" s="34">
        <v>3850</v>
      </c>
      <c r="K37" s="37">
        <v>3850</v>
      </c>
      <c r="L37" s="37"/>
      <c r="M37" s="35"/>
      <c r="N37" s="35"/>
      <c r="O37" s="35"/>
    </row>
    <row r="38" spans="1:15" ht="25.5" hidden="1" customHeight="1" x14ac:dyDescent="0.2">
      <c r="A38" s="32"/>
      <c r="B38" s="41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2"/>
      <c r="N38" s="32"/>
      <c r="O38" s="32"/>
    </row>
    <row r="39" spans="1:15" s="38" customFormat="1" ht="30.6" x14ac:dyDescent="0.2">
      <c r="A39" s="35"/>
      <c r="B39" s="36" t="s">
        <v>77</v>
      </c>
      <c r="C39" s="37">
        <f>C40</f>
        <v>21550</v>
      </c>
      <c r="D39" s="37">
        <f t="shared" ref="D39:K39" si="9">D40</f>
        <v>0</v>
      </c>
      <c r="E39" s="37">
        <f t="shared" si="9"/>
        <v>21550</v>
      </c>
      <c r="F39" s="37">
        <f t="shared" si="9"/>
        <v>0</v>
      </c>
      <c r="G39" s="37">
        <f t="shared" si="9"/>
        <v>0</v>
      </c>
      <c r="H39" s="37">
        <f t="shared" si="9"/>
        <v>0</v>
      </c>
      <c r="I39" s="37">
        <f t="shared" si="9"/>
        <v>0</v>
      </c>
      <c r="J39" s="37">
        <f t="shared" si="9"/>
        <v>21550</v>
      </c>
      <c r="K39" s="37">
        <f t="shared" si="9"/>
        <v>21550</v>
      </c>
      <c r="L39" s="37"/>
      <c r="M39" s="35"/>
      <c r="N39" s="35"/>
      <c r="O39" s="35"/>
    </row>
    <row r="40" spans="1:15" s="38" customFormat="1" x14ac:dyDescent="0.2">
      <c r="A40" s="35"/>
      <c r="B40" s="39" t="s">
        <v>71</v>
      </c>
      <c r="C40" s="37">
        <f>C41+C43</f>
        <v>21550</v>
      </c>
      <c r="D40" s="37">
        <f t="shared" ref="D40:E40" si="10">D41+D43</f>
        <v>0</v>
      </c>
      <c r="E40" s="37">
        <f t="shared" si="10"/>
        <v>21550</v>
      </c>
      <c r="F40" s="37"/>
      <c r="G40" s="37"/>
      <c r="H40" s="37"/>
      <c r="I40" s="37"/>
      <c r="J40" s="34">
        <f t="shared" si="1"/>
        <v>21550</v>
      </c>
      <c r="K40" s="37">
        <f>K41+K43</f>
        <v>21550</v>
      </c>
      <c r="L40" s="37">
        <f>L41+L42+L45</f>
        <v>0</v>
      </c>
      <c r="M40" s="35"/>
      <c r="N40" s="35"/>
      <c r="O40" s="35"/>
    </row>
    <row r="41" spans="1:15" s="38" customFormat="1" ht="25.5" customHeight="1" x14ac:dyDescent="0.2">
      <c r="A41" s="32" t="s">
        <v>18</v>
      </c>
      <c r="B41" s="42" t="s">
        <v>95</v>
      </c>
      <c r="C41" s="37">
        <v>16550</v>
      </c>
      <c r="D41" s="37"/>
      <c r="E41" s="37">
        <v>16550</v>
      </c>
      <c r="F41" s="37"/>
      <c r="G41" s="37"/>
      <c r="H41" s="37"/>
      <c r="I41" s="37"/>
      <c r="J41" s="34">
        <f t="shared" si="1"/>
        <v>16550</v>
      </c>
      <c r="K41" s="37">
        <v>16550</v>
      </c>
      <c r="L41" s="35"/>
      <c r="M41" s="35"/>
      <c r="N41" s="35"/>
      <c r="O41" s="35"/>
    </row>
    <row r="42" spans="1:15" s="38" customFormat="1" x14ac:dyDescent="0.2">
      <c r="A42" s="40" t="s">
        <v>19</v>
      </c>
      <c r="B42" s="41" t="s">
        <v>83</v>
      </c>
      <c r="C42" s="37"/>
      <c r="D42" s="37"/>
      <c r="E42" s="37"/>
      <c r="F42" s="37"/>
      <c r="G42" s="37"/>
      <c r="H42" s="37"/>
      <c r="I42" s="37"/>
      <c r="J42" s="34">
        <f t="shared" si="1"/>
        <v>0</v>
      </c>
      <c r="K42" s="37"/>
      <c r="L42" s="37"/>
      <c r="M42" s="35"/>
      <c r="N42" s="35"/>
      <c r="O42" s="35"/>
    </row>
    <row r="43" spans="1:15" s="38" customFormat="1" ht="30.6" x14ac:dyDescent="0.2">
      <c r="A43" s="40" t="s">
        <v>20</v>
      </c>
      <c r="B43" s="41" t="s">
        <v>94</v>
      </c>
      <c r="C43" s="37">
        <v>5000</v>
      </c>
      <c r="D43" s="37"/>
      <c r="E43" s="37">
        <v>5000</v>
      </c>
      <c r="F43" s="37"/>
      <c r="G43" s="37"/>
      <c r="H43" s="37"/>
      <c r="I43" s="37"/>
      <c r="J43" s="34">
        <f t="shared" si="1"/>
        <v>5000</v>
      </c>
      <c r="K43" s="37">
        <v>5000</v>
      </c>
      <c r="L43" s="37"/>
      <c r="M43" s="35"/>
      <c r="N43" s="35"/>
      <c r="O43" s="35"/>
    </row>
    <row r="44" spans="1:15" s="38" customFormat="1" ht="30.6" x14ac:dyDescent="0.2">
      <c r="A44" s="35"/>
      <c r="B44" s="36" t="s">
        <v>92</v>
      </c>
      <c r="C44" s="37">
        <f>C45</f>
        <v>2200</v>
      </c>
      <c r="D44" s="37">
        <f t="shared" ref="D44:K44" si="11">D45</f>
        <v>0</v>
      </c>
      <c r="E44" s="37">
        <f t="shared" si="11"/>
        <v>2200</v>
      </c>
      <c r="F44" s="37">
        <f t="shared" si="11"/>
        <v>0</v>
      </c>
      <c r="G44" s="37">
        <f t="shared" si="11"/>
        <v>0</v>
      </c>
      <c r="H44" s="37">
        <f t="shared" si="11"/>
        <v>0</v>
      </c>
      <c r="I44" s="37">
        <f t="shared" si="11"/>
        <v>0</v>
      </c>
      <c r="J44" s="37">
        <f t="shared" si="11"/>
        <v>2200</v>
      </c>
      <c r="K44" s="37">
        <f t="shared" si="11"/>
        <v>2200</v>
      </c>
      <c r="L44" s="37"/>
      <c r="M44" s="35"/>
      <c r="N44" s="35"/>
      <c r="O44" s="35"/>
    </row>
    <row r="45" spans="1:15" s="38" customFormat="1" x14ac:dyDescent="0.2">
      <c r="A45" s="35"/>
      <c r="B45" s="39" t="s">
        <v>71</v>
      </c>
      <c r="C45" s="37">
        <f>C48</f>
        <v>2200</v>
      </c>
      <c r="D45" s="37">
        <f t="shared" ref="D45:K45" si="12">D48</f>
        <v>0</v>
      </c>
      <c r="E45" s="37">
        <f t="shared" si="12"/>
        <v>2200</v>
      </c>
      <c r="F45" s="37">
        <f t="shared" si="12"/>
        <v>0</v>
      </c>
      <c r="G45" s="37">
        <f t="shared" si="12"/>
        <v>0</v>
      </c>
      <c r="H45" s="37">
        <f t="shared" si="12"/>
        <v>0</v>
      </c>
      <c r="I45" s="37">
        <f t="shared" si="12"/>
        <v>0</v>
      </c>
      <c r="J45" s="37">
        <f t="shared" si="12"/>
        <v>2200</v>
      </c>
      <c r="K45" s="37">
        <f t="shared" si="12"/>
        <v>2200</v>
      </c>
      <c r="L45" s="37">
        <f>L46+L47+L53</f>
        <v>0</v>
      </c>
      <c r="M45" s="35"/>
      <c r="N45" s="35"/>
      <c r="O45" s="35"/>
    </row>
    <row r="46" spans="1:15" s="38" customFormat="1" ht="12.75" customHeight="1" x14ac:dyDescent="0.2">
      <c r="A46" s="32" t="s">
        <v>18</v>
      </c>
      <c r="B46" s="32" t="s">
        <v>75</v>
      </c>
      <c r="C46" s="37"/>
      <c r="D46" s="37"/>
      <c r="E46" s="37"/>
      <c r="F46" s="37"/>
      <c r="G46" s="37"/>
      <c r="H46" s="37"/>
      <c r="I46" s="37"/>
      <c r="J46" s="34">
        <f t="shared" ref="J46:J48" si="13">K46+L46</f>
        <v>0</v>
      </c>
      <c r="K46" s="37"/>
      <c r="L46" s="35"/>
      <c r="M46" s="35"/>
      <c r="N46" s="35"/>
      <c r="O46" s="35"/>
    </row>
    <row r="47" spans="1:15" s="38" customFormat="1" x14ac:dyDescent="0.2">
      <c r="A47" s="40" t="s">
        <v>19</v>
      </c>
      <c r="B47" s="41" t="s">
        <v>83</v>
      </c>
      <c r="C47" s="37"/>
      <c r="D47" s="37"/>
      <c r="E47" s="37"/>
      <c r="F47" s="37"/>
      <c r="G47" s="37"/>
      <c r="H47" s="37"/>
      <c r="I47" s="37"/>
      <c r="J47" s="34">
        <f t="shared" si="13"/>
        <v>0</v>
      </c>
      <c r="K47" s="37"/>
      <c r="L47" s="37"/>
      <c r="M47" s="35"/>
      <c r="N47" s="35"/>
      <c r="O47" s="35"/>
    </row>
    <row r="48" spans="1:15" s="38" customFormat="1" ht="30.6" x14ac:dyDescent="0.2">
      <c r="A48" s="40" t="s">
        <v>20</v>
      </c>
      <c r="B48" s="41" t="s">
        <v>93</v>
      </c>
      <c r="C48" s="37">
        <v>2200</v>
      </c>
      <c r="D48" s="37"/>
      <c r="E48" s="37">
        <v>2200</v>
      </c>
      <c r="F48" s="37"/>
      <c r="G48" s="37"/>
      <c r="H48" s="37"/>
      <c r="I48" s="37"/>
      <c r="J48" s="34">
        <f t="shared" si="13"/>
        <v>2200</v>
      </c>
      <c r="K48" s="37">
        <v>2200</v>
      </c>
      <c r="L48" s="37"/>
      <c r="M48" s="35"/>
      <c r="N48" s="35"/>
      <c r="O48" s="35"/>
    </row>
    <row r="49" spans="1:15" s="38" customFormat="1" x14ac:dyDescent="0.2">
      <c r="A49" s="35"/>
      <c r="B49" s="36" t="s">
        <v>101</v>
      </c>
      <c r="C49" s="37">
        <f>C50</f>
        <v>189000</v>
      </c>
      <c r="D49" s="37">
        <f t="shared" ref="D49:K49" si="14">D50</f>
        <v>0</v>
      </c>
      <c r="E49" s="37">
        <f t="shared" si="14"/>
        <v>189000</v>
      </c>
      <c r="F49" s="37">
        <f t="shared" si="14"/>
        <v>0</v>
      </c>
      <c r="G49" s="37">
        <f t="shared" si="14"/>
        <v>0</v>
      </c>
      <c r="H49" s="37">
        <f t="shared" si="14"/>
        <v>0</v>
      </c>
      <c r="I49" s="37">
        <f t="shared" si="14"/>
        <v>0</v>
      </c>
      <c r="J49" s="37">
        <f t="shared" si="14"/>
        <v>189000</v>
      </c>
      <c r="K49" s="37">
        <f t="shared" si="14"/>
        <v>189000</v>
      </c>
      <c r="L49" s="37"/>
      <c r="M49" s="35"/>
      <c r="N49" s="35"/>
      <c r="O49" s="35"/>
    </row>
    <row r="50" spans="1:15" s="38" customFormat="1" x14ac:dyDescent="0.2">
      <c r="A50" s="35"/>
      <c r="B50" s="39" t="s">
        <v>71</v>
      </c>
      <c r="C50" s="37">
        <f>C51+C52+C53</f>
        <v>189000</v>
      </c>
      <c r="D50" s="37">
        <f t="shared" ref="D50:K50" si="15">D51+D52+D53</f>
        <v>0</v>
      </c>
      <c r="E50" s="37">
        <f t="shared" si="15"/>
        <v>189000</v>
      </c>
      <c r="F50" s="37">
        <f t="shared" si="15"/>
        <v>0</v>
      </c>
      <c r="G50" s="37">
        <f t="shared" si="15"/>
        <v>0</v>
      </c>
      <c r="H50" s="37">
        <f t="shared" si="15"/>
        <v>0</v>
      </c>
      <c r="I50" s="37">
        <f t="shared" si="15"/>
        <v>0</v>
      </c>
      <c r="J50" s="37">
        <f t="shared" si="15"/>
        <v>189000</v>
      </c>
      <c r="K50" s="37">
        <f t="shared" si="15"/>
        <v>189000</v>
      </c>
      <c r="L50" s="37">
        <f>L51+L52+L55</f>
        <v>0</v>
      </c>
      <c r="M50" s="35"/>
      <c r="N50" s="35"/>
      <c r="O50" s="35"/>
    </row>
    <row r="51" spans="1:15" s="38" customFormat="1" ht="22.5" customHeight="1" x14ac:dyDescent="0.2">
      <c r="A51" s="32" t="s">
        <v>18</v>
      </c>
      <c r="B51" s="51" t="s">
        <v>108</v>
      </c>
      <c r="C51" s="37">
        <v>150000</v>
      </c>
      <c r="D51" s="37"/>
      <c r="E51" s="37">
        <v>150000</v>
      </c>
      <c r="F51" s="37"/>
      <c r="G51" s="37"/>
      <c r="H51" s="37"/>
      <c r="I51" s="37"/>
      <c r="J51" s="34">
        <f t="shared" ref="J51" si="16">K51+L51</f>
        <v>150000</v>
      </c>
      <c r="K51" s="37">
        <v>150000</v>
      </c>
      <c r="L51" s="35"/>
      <c r="M51" s="35"/>
      <c r="N51" s="35"/>
      <c r="O51" s="35"/>
    </row>
    <row r="52" spans="1:15" s="38" customFormat="1" ht="10.5" customHeight="1" x14ac:dyDescent="0.2">
      <c r="A52" s="40" t="s">
        <v>19</v>
      </c>
      <c r="B52" s="41" t="s">
        <v>91</v>
      </c>
      <c r="C52" s="37">
        <v>30000</v>
      </c>
      <c r="D52" s="37"/>
      <c r="E52" s="37">
        <f>F52+G52+H52+I52+J52</f>
        <v>30000</v>
      </c>
      <c r="F52" s="37"/>
      <c r="G52" s="37"/>
      <c r="H52" s="37"/>
      <c r="I52" s="37"/>
      <c r="J52" s="34">
        <f t="shared" si="1"/>
        <v>30000</v>
      </c>
      <c r="K52" s="37">
        <v>30000</v>
      </c>
      <c r="L52" s="37"/>
      <c r="M52" s="35"/>
      <c r="N52" s="35"/>
      <c r="O52" s="35"/>
    </row>
    <row r="53" spans="1:15" s="38" customFormat="1" ht="40.799999999999997" x14ac:dyDescent="0.2">
      <c r="A53" s="40" t="s">
        <v>20</v>
      </c>
      <c r="B53" s="41" t="s">
        <v>90</v>
      </c>
      <c r="C53" s="37">
        <v>9000</v>
      </c>
      <c r="D53" s="37"/>
      <c r="E53" s="37">
        <v>9000</v>
      </c>
      <c r="F53" s="37"/>
      <c r="G53" s="37"/>
      <c r="H53" s="37"/>
      <c r="I53" s="37"/>
      <c r="J53" s="34">
        <f t="shared" si="1"/>
        <v>9000</v>
      </c>
      <c r="K53" s="37">
        <v>9000</v>
      </c>
      <c r="L53" s="37"/>
      <c r="M53" s="35"/>
      <c r="N53" s="35"/>
      <c r="O53" s="35"/>
    </row>
    <row r="54" spans="1:15" s="38" customFormat="1" hidden="1" x14ac:dyDescent="0.2">
      <c r="A54" s="40"/>
      <c r="B54" s="41"/>
      <c r="C54" s="37"/>
      <c r="D54" s="37"/>
      <c r="E54" s="37"/>
      <c r="F54" s="37"/>
      <c r="G54" s="37"/>
      <c r="H54" s="37"/>
      <c r="I54" s="37"/>
      <c r="J54" s="34">
        <f t="shared" si="1"/>
        <v>0</v>
      </c>
      <c r="K54" s="37"/>
      <c r="L54" s="37"/>
      <c r="M54" s="35"/>
      <c r="N54" s="35"/>
      <c r="O54" s="35"/>
    </row>
    <row r="55" spans="1:15" s="38" customFormat="1" hidden="1" x14ac:dyDescent="0.2">
      <c r="A55" s="40"/>
      <c r="B55" s="36"/>
      <c r="C55" s="37"/>
      <c r="D55" s="37"/>
      <c r="E55" s="37"/>
      <c r="F55" s="37"/>
      <c r="G55" s="37"/>
      <c r="H55" s="37"/>
      <c r="I55" s="37"/>
      <c r="J55" s="34">
        <f t="shared" si="1"/>
        <v>0</v>
      </c>
      <c r="K55" s="37"/>
      <c r="L55" s="37"/>
      <c r="M55" s="35"/>
      <c r="N55" s="35"/>
      <c r="O55" s="35"/>
    </row>
    <row r="56" spans="1:15" s="38" customFormat="1" x14ac:dyDescent="0.2">
      <c r="A56" s="35"/>
      <c r="B56" s="39" t="s">
        <v>85</v>
      </c>
      <c r="C56" s="37">
        <f>C58</f>
        <v>90000</v>
      </c>
      <c r="D56" s="37"/>
      <c r="E56" s="37">
        <f>E58</f>
        <v>90000</v>
      </c>
      <c r="F56" s="37"/>
      <c r="G56" s="37"/>
      <c r="H56" s="37"/>
      <c r="I56" s="37"/>
      <c r="J56" s="34">
        <f t="shared" si="1"/>
        <v>90000</v>
      </c>
      <c r="K56" s="37">
        <f>K58</f>
        <v>90000</v>
      </c>
      <c r="L56" s="37"/>
      <c r="M56" s="35"/>
      <c r="N56" s="35"/>
      <c r="O56" s="35"/>
    </row>
    <row r="57" spans="1:15" s="38" customFormat="1" hidden="1" x14ac:dyDescent="0.2">
      <c r="A57" s="35"/>
      <c r="B57" s="39"/>
      <c r="C57" s="37"/>
      <c r="D57" s="37"/>
      <c r="E57" s="37"/>
      <c r="F57" s="37"/>
      <c r="G57" s="37"/>
      <c r="H57" s="37"/>
      <c r="I57" s="37"/>
      <c r="J57" s="34"/>
      <c r="K57" s="37"/>
      <c r="L57" s="37"/>
      <c r="M57" s="35"/>
      <c r="N57" s="35"/>
      <c r="O57" s="35"/>
    </row>
    <row r="58" spans="1:15" s="38" customFormat="1" x14ac:dyDescent="0.2">
      <c r="A58" s="35"/>
      <c r="B58" s="39" t="s">
        <v>71</v>
      </c>
      <c r="C58" s="37">
        <f>C60+C61</f>
        <v>90000</v>
      </c>
      <c r="D58" s="37">
        <f t="shared" ref="D58:K58" si="17">D60+D61</f>
        <v>0</v>
      </c>
      <c r="E58" s="37">
        <f t="shared" si="17"/>
        <v>90000</v>
      </c>
      <c r="F58" s="37">
        <f t="shared" si="17"/>
        <v>0</v>
      </c>
      <c r="G58" s="37">
        <f t="shared" si="17"/>
        <v>0</v>
      </c>
      <c r="H58" s="37">
        <f t="shared" si="17"/>
        <v>0</v>
      </c>
      <c r="I58" s="37">
        <f t="shared" si="17"/>
        <v>0</v>
      </c>
      <c r="J58" s="37">
        <f t="shared" si="17"/>
        <v>90000</v>
      </c>
      <c r="K58" s="37">
        <f t="shared" si="17"/>
        <v>90000</v>
      </c>
      <c r="L58" s="37"/>
      <c r="M58" s="35"/>
      <c r="N58" s="35"/>
      <c r="O58" s="35"/>
    </row>
    <row r="59" spans="1:15" s="38" customFormat="1" ht="12.75" customHeight="1" x14ac:dyDescent="0.2">
      <c r="A59" s="32" t="s">
        <v>18</v>
      </c>
      <c r="B59" s="32" t="s">
        <v>75</v>
      </c>
      <c r="C59" s="37"/>
      <c r="D59" s="37"/>
      <c r="E59" s="37"/>
      <c r="F59" s="37"/>
      <c r="G59" s="37"/>
      <c r="H59" s="37"/>
      <c r="I59" s="37"/>
      <c r="J59" s="34">
        <f t="shared" ref="J59" si="18">K59+L59</f>
        <v>0</v>
      </c>
      <c r="K59" s="37"/>
      <c r="L59" s="35"/>
      <c r="M59" s="35"/>
      <c r="N59" s="35"/>
      <c r="O59" s="35"/>
    </row>
    <row r="60" spans="1:15" s="38" customFormat="1" ht="20.399999999999999" x14ac:dyDescent="0.2">
      <c r="A60" s="35" t="s">
        <v>19</v>
      </c>
      <c r="B60" s="48" t="s">
        <v>89</v>
      </c>
      <c r="C60" s="37">
        <v>60000</v>
      </c>
      <c r="D60" s="37"/>
      <c r="E60" s="37">
        <v>60000</v>
      </c>
      <c r="F60" s="37"/>
      <c r="G60" s="37"/>
      <c r="H60" s="37"/>
      <c r="I60" s="37"/>
      <c r="J60" s="34">
        <f t="shared" si="1"/>
        <v>60000</v>
      </c>
      <c r="K60" s="37">
        <v>60000</v>
      </c>
      <c r="L60" s="37"/>
      <c r="M60" s="35"/>
      <c r="N60" s="35"/>
      <c r="O60" s="35"/>
    </row>
    <row r="61" spans="1:15" s="38" customFormat="1" ht="24.75" customHeight="1" x14ac:dyDescent="0.2">
      <c r="A61" s="35" t="s">
        <v>19</v>
      </c>
      <c r="B61" s="48" t="s">
        <v>88</v>
      </c>
      <c r="C61" s="37">
        <v>30000</v>
      </c>
      <c r="D61" s="37"/>
      <c r="E61" s="37">
        <v>30000</v>
      </c>
      <c r="F61" s="37"/>
      <c r="G61" s="37"/>
      <c r="H61" s="37"/>
      <c r="I61" s="37"/>
      <c r="J61" s="34">
        <f t="shared" si="1"/>
        <v>30000</v>
      </c>
      <c r="K61" s="37">
        <v>30000</v>
      </c>
      <c r="L61" s="37"/>
      <c r="M61" s="35"/>
      <c r="N61" s="35"/>
      <c r="O61" s="35"/>
    </row>
    <row r="62" spans="1:15" s="38" customFormat="1" ht="24.75" hidden="1" customHeight="1" x14ac:dyDescent="0.2">
      <c r="A62" s="35" t="s">
        <v>19</v>
      </c>
      <c r="B62" s="48"/>
      <c r="C62" s="37"/>
      <c r="D62" s="37"/>
      <c r="E62" s="37"/>
      <c r="F62" s="37"/>
      <c r="G62" s="37"/>
      <c r="H62" s="37"/>
      <c r="I62" s="37"/>
      <c r="J62" s="34"/>
      <c r="K62" s="37"/>
      <c r="L62" s="37"/>
      <c r="M62" s="35"/>
      <c r="N62" s="35"/>
      <c r="O62" s="35"/>
    </row>
    <row r="63" spans="1:15" s="38" customFormat="1" ht="12.75" customHeight="1" x14ac:dyDescent="0.2">
      <c r="A63" s="35" t="s">
        <v>20</v>
      </c>
      <c r="B63" s="41" t="s">
        <v>86</v>
      </c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5"/>
      <c r="N63" s="35"/>
      <c r="O63" s="35"/>
    </row>
    <row r="64" spans="1:15" s="38" customFormat="1" ht="0.75" customHeight="1" x14ac:dyDescent="0.2">
      <c r="A64" s="35"/>
      <c r="B64" s="32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5"/>
      <c r="N64" s="35"/>
      <c r="O64" s="35"/>
    </row>
    <row r="65" spans="1:15" s="38" customFormat="1" ht="15" hidden="1" customHeight="1" x14ac:dyDescent="0.2">
      <c r="A65" s="35"/>
      <c r="B65" s="41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5"/>
      <c r="N65" s="35"/>
      <c r="O65" s="35"/>
    </row>
    <row r="66" spans="1:15" hidden="1" x14ac:dyDescent="0.2">
      <c r="A66" s="35"/>
      <c r="B66" s="41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5"/>
      <c r="N66" s="35"/>
      <c r="O66" s="35"/>
    </row>
    <row r="67" spans="1:15" ht="22.5" customHeight="1" x14ac:dyDescent="0.2">
      <c r="A67" s="40"/>
      <c r="B67" s="49" t="s">
        <v>103</v>
      </c>
      <c r="C67" s="37">
        <f>C68</f>
        <v>30000</v>
      </c>
      <c r="D67" s="37"/>
      <c r="E67" s="37">
        <f>E68</f>
        <v>30000</v>
      </c>
      <c r="F67" s="37"/>
      <c r="G67" s="37"/>
      <c r="H67" s="37"/>
      <c r="I67" s="37"/>
      <c r="J67" s="37">
        <f>J68</f>
        <v>30000</v>
      </c>
      <c r="K67" s="37">
        <f>K68</f>
        <v>30000</v>
      </c>
      <c r="L67" s="37"/>
      <c r="M67" s="37">
        <f>M68</f>
        <v>35000</v>
      </c>
      <c r="N67" s="37">
        <f>N68</f>
        <v>40000</v>
      </c>
      <c r="O67" s="37">
        <f>O68</f>
        <v>45000</v>
      </c>
    </row>
    <row r="68" spans="1:15" ht="48.75" customHeight="1" x14ac:dyDescent="0.2">
      <c r="A68" s="40"/>
      <c r="B68" s="47" t="s">
        <v>107</v>
      </c>
      <c r="C68" s="37">
        <v>30000</v>
      </c>
      <c r="D68" s="37"/>
      <c r="E68" s="37">
        <f>F68+G68+H68+I68+J68</f>
        <v>30000</v>
      </c>
      <c r="F68" s="37"/>
      <c r="G68" s="37"/>
      <c r="H68" s="37"/>
      <c r="I68" s="37"/>
      <c r="J68" s="37">
        <f>K68+L68</f>
        <v>30000</v>
      </c>
      <c r="K68" s="37">
        <v>30000</v>
      </c>
      <c r="L68" s="37"/>
      <c r="M68" s="37">
        <v>35000</v>
      </c>
      <c r="N68" s="37">
        <v>40000</v>
      </c>
      <c r="O68" s="37">
        <v>45000</v>
      </c>
    </row>
    <row r="69" spans="1:15" s="38" customFormat="1" ht="34.5" customHeight="1" x14ac:dyDescent="0.2">
      <c r="A69" s="40"/>
      <c r="B69" s="49" t="s">
        <v>109</v>
      </c>
      <c r="C69" s="37">
        <v>197284</v>
      </c>
      <c r="D69" s="37"/>
      <c r="E69" s="37">
        <f>F69+G69+H69+I69+J69</f>
        <v>197284</v>
      </c>
      <c r="F69" s="37"/>
      <c r="G69" s="37"/>
      <c r="H69" s="37"/>
      <c r="I69" s="37"/>
      <c r="J69" s="37">
        <f>K69+L69</f>
        <v>197284</v>
      </c>
      <c r="K69" s="37">
        <v>197284</v>
      </c>
      <c r="L69" s="37"/>
      <c r="M69" s="35"/>
      <c r="N69" s="35"/>
      <c r="O69" s="35"/>
    </row>
    <row r="70" spans="1:15" s="38" customFormat="1" ht="40.799999999999997" x14ac:dyDescent="0.2">
      <c r="A70" s="40" t="s">
        <v>110</v>
      </c>
      <c r="B70" s="41" t="s">
        <v>111</v>
      </c>
      <c r="C70" s="37">
        <v>197284</v>
      </c>
      <c r="D70" s="37"/>
      <c r="E70" s="37">
        <f>F70+G70+H70+I70+J70</f>
        <v>828445</v>
      </c>
      <c r="F70" s="37"/>
      <c r="G70" s="37"/>
      <c r="H70" s="37"/>
      <c r="I70" s="37"/>
      <c r="J70" s="37">
        <f>K70+L70</f>
        <v>828445</v>
      </c>
      <c r="K70" s="37">
        <v>828445</v>
      </c>
      <c r="L70" s="37"/>
      <c r="M70" s="35"/>
      <c r="N70" s="35"/>
      <c r="O70" s="35"/>
    </row>
    <row r="71" spans="1:15" hidden="1" x14ac:dyDescent="0.2">
      <c r="A71" s="40"/>
      <c r="B71" s="41"/>
      <c r="C71" s="37"/>
      <c r="D71" s="37"/>
      <c r="E71" s="37">
        <f>F71+G71+H71+I71+J71</f>
        <v>0</v>
      </c>
      <c r="F71" s="37"/>
      <c r="G71" s="37"/>
      <c r="H71" s="37"/>
      <c r="I71" s="37"/>
      <c r="J71" s="37">
        <f>K71+L71</f>
        <v>0</v>
      </c>
      <c r="K71" s="37"/>
      <c r="L71" s="37"/>
      <c r="M71" s="35"/>
      <c r="N71" s="35"/>
      <c r="O71" s="35"/>
    </row>
    <row r="72" spans="1:15" hidden="1" x14ac:dyDescent="0.2">
      <c r="A72" s="32"/>
      <c r="B72" s="32"/>
      <c r="C72" s="34"/>
      <c r="D72" s="34"/>
      <c r="E72" s="37"/>
      <c r="F72" s="34"/>
      <c r="G72" s="34"/>
      <c r="H72" s="34"/>
      <c r="I72" s="34"/>
      <c r="J72" s="37"/>
      <c r="K72" s="34"/>
      <c r="L72" s="34"/>
      <c r="M72" s="32"/>
      <c r="N72" s="32"/>
      <c r="O72" s="32"/>
    </row>
    <row r="73" spans="1:15" ht="101.25" hidden="1" customHeight="1" x14ac:dyDescent="0.2">
      <c r="A73" s="32"/>
      <c r="B73" s="42"/>
      <c r="C73" s="34"/>
      <c r="D73" s="34"/>
      <c r="E73" s="37"/>
      <c r="F73" s="34"/>
      <c r="G73" s="34"/>
      <c r="H73" s="34"/>
      <c r="I73" s="34"/>
      <c r="J73" s="37"/>
      <c r="K73" s="34"/>
      <c r="L73" s="34"/>
      <c r="M73" s="32"/>
      <c r="N73" s="32"/>
      <c r="O73" s="32"/>
    </row>
    <row r="74" spans="1:15" s="38" customFormat="1" hidden="1" x14ac:dyDescent="0.2">
      <c r="A74" s="40"/>
      <c r="B74" s="41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5"/>
      <c r="N74" s="35"/>
      <c r="O74" s="35"/>
    </row>
    <row r="75" spans="1:15" s="38" customFormat="1" hidden="1" x14ac:dyDescent="0.2">
      <c r="A75" s="40"/>
      <c r="B75" s="41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5"/>
      <c r="N75" s="35"/>
      <c r="O75" s="35"/>
    </row>
    <row r="76" spans="1:15" s="38" customFormat="1" hidden="1" x14ac:dyDescent="0.2">
      <c r="A76" s="40"/>
      <c r="B76" s="41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5"/>
      <c r="N76" s="35"/>
      <c r="O76" s="35"/>
    </row>
    <row r="77" spans="1:15" s="38" customFormat="1" hidden="1" x14ac:dyDescent="0.2">
      <c r="A77" s="40"/>
      <c r="B77" s="41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5"/>
      <c r="N77" s="35"/>
      <c r="O77" s="35"/>
    </row>
    <row r="78" spans="1:15" s="38" customFormat="1" hidden="1" x14ac:dyDescent="0.2">
      <c r="A78" s="35"/>
      <c r="B78" s="36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5"/>
      <c r="N78" s="35"/>
      <c r="O78" s="35"/>
    </row>
    <row r="79" spans="1:15" s="38" customFormat="1" hidden="1" x14ac:dyDescent="0.2">
      <c r="A79" s="35"/>
      <c r="B79" s="39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5"/>
      <c r="N79" s="35"/>
      <c r="O79" s="35"/>
    </row>
    <row r="80" spans="1:15" s="38" customFormat="1" hidden="1" x14ac:dyDescent="0.2">
      <c r="A80" s="40"/>
      <c r="B80" s="41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5"/>
      <c r="N80" s="35"/>
      <c r="O80" s="35"/>
    </row>
    <row r="81" spans="1:15" s="38" customFormat="1" hidden="1" x14ac:dyDescent="0.2">
      <c r="A81" s="40"/>
      <c r="B81" s="41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5"/>
      <c r="N81" s="35"/>
      <c r="O81" s="35"/>
    </row>
    <row r="82" spans="1:15" s="38" customFormat="1" hidden="1" x14ac:dyDescent="0.2">
      <c r="A82" s="40"/>
      <c r="B82" s="41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5"/>
      <c r="N82" s="35"/>
      <c r="O82" s="35"/>
    </row>
    <row r="83" spans="1:15" hidden="1" x14ac:dyDescent="0.2">
      <c r="A83" s="32"/>
      <c r="B83" s="43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2"/>
      <c r="N83" s="32"/>
      <c r="O83" s="32"/>
    </row>
    <row r="84" spans="1:15" hidden="1" x14ac:dyDescent="0.2">
      <c r="A84" s="32"/>
      <c r="B84" s="33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2"/>
      <c r="N84" s="32"/>
      <c r="O84" s="32"/>
    </row>
    <row r="85" spans="1:15" hidden="1" x14ac:dyDescent="0.2">
      <c r="A85" s="32"/>
      <c r="B85" s="32"/>
      <c r="C85" s="34"/>
      <c r="D85" s="34"/>
      <c r="E85" s="37"/>
      <c r="F85" s="34"/>
      <c r="G85" s="34"/>
      <c r="H85" s="34"/>
      <c r="I85" s="34"/>
      <c r="J85" s="37"/>
      <c r="K85" s="34"/>
      <c r="L85" s="34"/>
      <c r="M85" s="32"/>
      <c r="N85" s="32"/>
      <c r="O85" s="32"/>
    </row>
    <row r="86" spans="1:15" hidden="1" x14ac:dyDescent="0.2">
      <c r="A86" s="32"/>
      <c r="B86" s="32"/>
      <c r="C86" s="34"/>
      <c r="D86" s="34"/>
      <c r="E86" s="37"/>
      <c r="F86" s="34"/>
      <c r="G86" s="34"/>
      <c r="H86" s="34"/>
      <c r="I86" s="34"/>
      <c r="J86" s="37"/>
      <c r="K86" s="34"/>
      <c r="L86" s="34"/>
      <c r="M86" s="32"/>
      <c r="N86" s="32"/>
      <c r="O86" s="32"/>
    </row>
    <row r="87" spans="1:15" s="38" customFormat="1" hidden="1" x14ac:dyDescent="0.2">
      <c r="A87" s="40"/>
      <c r="B87" s="41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5"/>
      <c r="N87" s="35"/>
      <c r="O87" s="35"/>
    </row>
    <row r="88" spans="1:15" s="38" customFormat="1" hidden="1" x14ac:dyDescent="0.2">
      <c r="A88" s="40"/>
      <c r="B88" s="41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5"/>
      <c r="N88" s="35"/>
      <c r="O88" s="35"/>
    </row>
    <row r="89" spans="1:15" s="38" customFormat="1" hidden="1" x14ac:dyDescent="0.2">
      <c r="A89" s="40"/>
      <c r="B89" s="41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5"/>
      <c r="N89" s="35"/>
      <c r="O89" s="35"/>
    </row>
    <row r="90" spans="1:15" s="38" customFormat="1" hidden="1" x14ac:dyDescent="0.2">
      <c r="A90" s="40"/>
      <c r="B90" s="41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5"/>
      <c r="N90" s="35"/>
      <c r="O90" s="35"/>
    </row>
    <row r="91" spans="1:15" s="38" customFormat="1" hidden="1" x14ac:dyDescent="0.2">
      <c r="A91" s="40"/>
      <c r="B91" s="41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5"/>
      <c r="N91" s="35"/>
      <c r="O91" s="35"/>
    </row>
    <row r="92" spans="1:15" s="38" customFormat="1" hidden="1" x14ac:dyDescent="0.2">
      <c r="A92" s="40"/>
      <c r="B92" s="41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5"/>
      <c r="N92" s="35"/>
      <c r="O92" s="35"/>
    </row>
    <row r="93" spans="1:15" s="38" customFormat="1" hidden="1" x14ac:dyDescent="0.2">
      <c r="A93" s="40"/>
      <c r="B93" s="41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5"/>
      <c r="N93" s="35"/>
      <c r="O93" s="35"/>
    </row>
    <row r="94" spans="1:15" s="38" customFormat="1" hidden="1" x14ac:dyDescent="0.2">
      <c r="A94" s="40"/>
      <c r="B94" s="42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5"/>
      <c r="N94" s="35"/>
      <c r="O94" s="35"/>
    </row>
    <row r="95" spans="1:15" hidden="1" x14ac:dyDescent="0.2">
      <c r="A95" s="32"/>
      <c r="B95" s="43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2"/>
      <c r="N95" s="32"/>
      <c r="O95" s="32"/>
    </row>
    <row r="96" spans="1:15" hidden="1" x14ac:dyDescent="0.2">
      <c r="A96" s="32"/>
      <c r="B96" s="33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2"/>
      <c r="N96" s="32"/>
      <c r="O96" s="32"/>
    </row>
    <row r="97" spans="1:15" hidden="1" x14ac:dyDescent="0.2">
      <c r="A97" s="32"/>
      <c r="B97" s="32"/>
      <c r="C97" s="34"/>
      <c r="D97" s="34"/>
      <c r="E97" s="37"/>
      <c r="F97" s="34"/>
      <c r="G97" s="34"/>
      <c r="H97" s="34"/>
      <c r="I97" s="34"/>
      <c r="J97" s="37"/>
      <c r="K97" s="34"/>
      <c r="L97" s="34"/>
      <c r="M97" s="32"/>
      <c r="N97" s="32"/>
      <c r="O97" s="32"/>
    </row>
    <row r="98" spans="1:15" hidden="1" x14ac:dyDescent="0.2">
      <c r="A98" s="32"/>
      <c r="B98" s="32"/>
      <c r="C98" s="34"/>
      <c r="D98" s="34"/>
      <c r="E98" s="37"/>
      <c r="F98" s="34"/>
      <c r="G98" s="34"/>
      <c r="H98" s="34"/>
      <c r="I98" s="34"/>
      <c r="J98" s="37"/>
      <c r="K98" s="34"/>
      <c r="L98" s="34"/>
      <c r="M98" s="32"/>
      <c r="N98" s="32"/>
      <c r="O98" s="32"/>
    </row>
    <row r="99" spans="1:15" s="38" customFormat="1" hidden="1" x14ac:dyDescent="0.2">
      <c r="A99" s="40"/>
      <c r="B99" s="41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5"/>
      <c r="N99" s="35"/>
      <c r="O99" s="35"/>
    </row>
    <row r="100" spans="1:15" s="38" customFormat="1" hidden="1" x14ac:dyDescent="0.2">
      <c r="A100" s="40"/>
      <c r="B100" s="41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5"/>
      <c r="N100" s="35"/>
      <c r="O100" s="35"/>
    </row>
    <row r="101" spans="1:15" s="38" customFormat="1" hidden="1" x14ac:dyDescent="0.2">
      <c r="A101" s="40"/>
      <c r="B101" s="41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5"/>
      <c r="N101" s="35"/>
      <c r="O101" s="35"/>
    </row>
    <row r="102" spans="1:15" s="38" customFormat="1" hidden="1" x14ac:dyDescent="0.2">
      <c r="A102" s="40"/>
      <c r="B102" s="41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5"/>
      <c r="N102" s="35"/>
      <c r="O102" s="35"/>
    </row>
    <row r="103" spans="1:15" s="38" customFormat="1" hidden="1" x14ac:dyDescent="0.2">
      <c r="A103" s="40"/>
      <c r="B103" s="41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5"/>
      <c r="N103" s="35"/>
      <c r="O103" s="35"/>
    </row>
    <row r="104" spans="1:15" s="38" customFormat="1" hidden="1" x14ac:dyDescent="0.2">
      <c r="A104" s="40"/>
      <c r="B104" s="41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5"/>
      <c r="N104" s="35"/>
      <c r="O104" s="35"/>
    </row>
    <row r="105" spans="1:15" s="38" customFormat="1" hidden="1" x14ac:dyDescent="0.2">
      <c r="A105" s="40"/>
      <c r="B105" s="41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5"/>
      <c r="N105" s="35"/>
      <c r="O105" s="35"/>
    </row>
    <row r="106" spans="1:15" s="38" customFormat="1" hidden="1" x14ac:dyDescent="0.2">
      <c r="A106" s="40"/>
      <c r="B106" s="42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5"/>
      <c r="N106" s="35"/>
      <c r="O106" s="44"/>
    </row>
    <row r="107" spans="1:15" s="38" customFormat="1" hidden="1" x14ac:dyDescent="0.2">
      <c r="A107" s="40"/>
      <c r="B107" s="42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5"/>
      <c r="N107" s="35"/>
      <c r="O107" s="44"/>
    </row>
    <row r="108" spans="1:15" s="38" customFormat="1" hidden="1" x14ac:dyDescent="0.2">
      <c r="A108" s="40"/>
      <c r="B108" s="42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5"/>
      <c r="N108" s="35"/>
      <c r="O108" s="44"/>
    </row>
    <row r="109" spans="1:15" ht="2.25" customHeight="1" x14ac:dyDescent="0.2"/>
    <row r="110" spans="1:15" ht="23.25" customHeight="1" x14ac:dyDescent="0.2"/>
    <row r="111" spans="1:15" ht="9.75" customHeight="1" x14ac:dyDescent="0.2"/>
    <row r="112" spans="1:15" x14ac:dyDescent="0.2">
      <c r="G112" s="28" t="s">
        <v>47</v>
      </c>
    </row>
    <row r="113" spans="7:7" x14ac:dyDescent="0.2">
      <c r="G113" s="28" t="s">
        <v>48</v>
      </c>
    </row>
  </sheetData>
  <mergeCells count="17"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  <mergeCell ref="H14:H15"/>
    <mergeCell ref="I14:I15"/>
    <mergeCell ref="J14:J15"/>
    <mergeCell ref="K14:L14"/>
  </mergeCells>
  <pageMargins left="0.7" right="0.7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13"/>
  <sheetViews>
    <sheetView workbookViewId="0">
      <selection activeCell="A11" sqref="A1:XFD1048576"/>
    </sheetView>
  </sheetViews>
  <sheetFormatPr defaultColWidth="9.109375" defaultRowHeight="10.199999999999999" x14ac:dyDescent="0.2"/>
  <cols>
    <col min="1" max="1" width="3.44140625" style="3" customWidth="1"/>
    <col min="2" max="2" width="29.5546875" style="3" customWidth="1"/>
    <col min="3" max="3" width="7.88671875" style="3" customWidth="1"/>
    <col min="4" max="4" width="8.441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8.44140625" style="3" customWidth="1"/>
    <col min="10" max="10" width="8.109375" style="3" customWidth="1"/>
    <col min="11" max="11" width="7.5546875" style="3" customWidth="1"/>
    <col min="12" max="12" width="9.88671875" style="3" customWidth="1"/>
    <col min="13" max="13" width="7.44140625" style="3" customWidth="1"/>
    <col min="14" max="14" width="6.88671875" style="3" customWidth="1"/>
    <col min="15" max="15" width="7.88671875" style="3" customWidth="1"/>
    <col min="16" max="16384" width="9.109375" style="3"/>
  </cols>
  <sheetData>
    <row r="1" spans="1:15" ht="17.25" customHeight="1" x14ac:dyDescent="0.2">
      <c r="A1" s="27" t="s">
        <v>24</v>
      </c>
      <c r="K1" s="27"/>
      <c r="L1" s="27" t="s">
        <v>25</v>
      </c>
      <c r="M1" s="27"/>
      <c r="N1" s="27"/>
    </row>
    <row r="2" spans="1:15" ht="14.25" customHeight="1" x14ac:dyDescent="0.2">
      <c r="A2" s="27" t="s">
        <v>65</v>
      </c>
      <c r="K2" s="27" t="s">
        <v>26</v>
      </c>
      <c r="L2" s="27"/>
      <c r="M2" s="27"/>
      <c r="N2" s="27"/>
    </row>
    <row r="3" spans="1:15" ht="12" customHeight="1" x14ac:dyDescent="0.2">
      <c r="K3" s="27" t="s">
        <v>38</v>
      </c>
      <c r="L3" s="27"/>
      <c r="M3" s="27"/>
      <c r="N3" s="27"/>
    </row>
    <row r="4" spans="1:15" ht="10.5" customHeight="1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 t="s">
        <v>28</v>
      </c>
      <c r="L5" s="45"/>
    </row>
    <row r="6" spans="1:15" ht="0.75" hidden="1" customHeight="1" x14ac:dyDescent="0.2">
      <c r="K6" s="28"/>
    </row>
    <row r="7" spans="1:15" ht="4.5" hidden="1" customHeight="1" x14ac:dyDescent="0.2">
      <c r="K7" s="28"/>
    </row>
    <row r="8" spans="1:15" s="30" customFormat="1" ht="2.25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14.25" customHeight="1" x14ac:dyDescent="0.2">
      <c r="C9" s="88" t="s">
        <v>87</v>
      </c>
      <c r="D9" s="88"/>
      <c r="E9" s="88"/>
      <c r="F9" s="88"/>
      <c r="G9" s="88"/>
      <c r="H9" s="88"/>
      <c r="I9" s="88"/>
      <c r="J9" s="88"/>
      <c r="K9" s="88"/>
      <c r="L9" s="28" t="s">
        <v>113</v>
      </c>
    </row>
    <row r="10" spans="1:15" ht="1.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t="12" customHeight="1" x14ac:dyDescent="0.2">
      <c r="L11" s="28" t="s">
        <v>114</v>
      </c>
    </row>
    <row r="12" spans="1:15" x14ac:dyDescent="0.2">
      <c r="O12" s="31" t="s">
        <v>30</v>
      </c>
    </row>
    <row r="13" spans="1:15" ht="11.25" customHeight="1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104</v>
      </c>
      <c r="N13" s="90" t="s">
        <v>105</v>
      </c>
      <c r="O13" s="85" t="s">
        <v>106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51" customHeight="1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x14ac:dyDescent="0.2">
      <c r="A17" s="32"/>
      <c r="B17" s="33" t="s">
        <v>70</v>
      </c>
      <c r="C17" s="34">
        <f>C18+C19+C20+C67</f>
        <v>1239345</v>
      </c>
      <c r="D17" s="34">
        <f t="shared" ref="D17:I17" si="0">D18+D19+D20</f>
        <v>0</v>
      </c>
      <c r="E17" s="34">
        <f>E18+E19+E20+E67</f>
        <v>1239345</v>
      </c>
      <c r="F17" s="34">
        <f t="shared" si="0"/>
        <v>0</v>
      </c>
      <c r="G17" s="34">
        <f t="shared" si="0"/>
        <v>0</v>
      </c>
      <c r="H17" s="34">
        <f t="shared" si="0"/>
        <v>0</v>
      </c>
      <c r="I17" s="34">
        <f t="shared" si="0"/>
        <v>0</v>
      </c>
      <c r="J17" s="34">
        <f>J18+J19+J20+J67</f>
        <v>1239345</v>
      </c>
      <c r="K17" s="34">
        <f>K18+K19+K20+K67</f>
        <v>1239345</v>
      </c>
      <c r="L17" s="34">
        <f>L18+L19+L20</f>
        <v>0</v>
      </c>
      <c r="M17" s="34">
        <v>35000</v>
      </c>
      <c r="N17" s="34">
        <v>40000</v>
      </c>
      <c r="O17" s="34">
        <v>45000</v>
      </c>
    </row>
    <row r="18" spans="1:15" x14ac:dyDescent="0.2">
      <c r="A18" s="32" t="s">
        <v>18</v>
      </c>
      <c r="B18" s="32" t="s">
        <v>21</v>
      </c>
      <c r="C18" s="34">
        <f>E18</f>
        <v>230850</v>
      </c>
      <c r="D18" s="34"/>
      <c r="E18" s="34">
        <f>SUM(F18:J18)</f>
        <v>230850</v>
      </c>
      <c r="F18" s="34"/>
      <c r="G18" s="34"/>
      <c r="H18" s="34"/>
      <c r="I18" s="34"/>
      <c r="J18" s="34">
        <f t="shared" ref="J18:J61" si="1">K18+L18</f>
        <v>230850</v>
      </c>
      <c r="K18" s="34">
        <f>K41+K51</f>
        <v>230850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v>120000</v>
      </c>
      <c r="D19" s="34"/>
      <c r="E19" s="34">
        <v>120000</v>
      </c>
      <c r="F19" s="34"/>
      <c r="G19" s="34"/>
      <c r="H19" s="34"/>
      <c r="I19" s="34"/>
      <c r="J19" s="34">
        <f t="shared" si="1"/>
        <v>120000</v>
      </c>
      <c r="K19" s="34">
        <f>K52+K60+K61</f>
        <v>120000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858495</v>
      </c>
      <c r="D20" s="34"/>
      <c r="E20" s="34">
        <f>SUM(F20:J20)</f>
        <v>858495</v>
      </c>
      <c r="F20" s="34">
        <f>F45+F60+F77+F94+F82+F44</f>
        <v>0</v>
      </c>
      <c r="G20" s="34">
        <f>G45+G60+G77+G94+G82+G44</f>
        <v>0</v>
      </c>
      <c r="H20" s="34">
        <f>H45+H60+H77+H94+H82+H44</f>
        <v>0</v>
      </c>
      <c r="I20" s="34"/>
      <c r="J20" s="34">
        <f t="shared" si="1"/>
        <v>858495</v>
      </c>
      <c r="K20" s="34">
        <f>K25+K30+K37+K43+K48+K53+K70</f>
        <v>858495</v>
      </c>
      <c r="L20" s="34">
        <f>L45+L60+L77+L94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34">
        <f>C22</f>
        <v>5000</v>
      </c>
      <c r="D21" s="34">
        <f t="shared" ref="D21:K21" si="2">D22</f>
        <v>0</v>
      </c>
      <c r="E21" s="34">
        <f t="shared" si="2"/>
        <v>5000</v>
      </c>
      <c r="F21" s="34">
        <f t="shared" si="2"/>
        <v>0</v>
      </c>
      <c r="G21" s="34">
        <f t="shared" si="2"/>
        <v>0</v>
      </c>
      <c r="H21" s="34">
        <f t="shared" si="2"/>
        <v>0</v>
      </c>
      <c r="I21" s="34">
        <f t="shared" si="2"/>
        <v>0</v>
      </c>
      <c r="J21" s="34">
        <f t="shared" si="2"/>
        <v>5000</v>
      </c>
      <c r="K21" s="34">
        <f t="shared" si="2"/>
        <v>5000</v>
      </c>
      <c r="L21" s="46"/>
      <c r="M21" s="33"/>
      <c r="N21" s="33"/>
      <c r="O21" s="33"/>
    </row>
    <row r="22" spans="1:15" x14ac:dyDescent="0.2">
      <c r="A22" s="32"/>
      <c r="B22" s="39" t="s">
        <v>71</v>
      </c>
      <c r="C22" s="34">
        <f>C25</f>
        <v>5000</v>
      </c>
      <c r="D22" s="34"/>
      <c r="E22" s="34">
        <f>E25</f>
        <v>5000</v>
      </c>
      <c r="F22" s="34"/>
      <c r="G22" s="34"/>
      <c r="H22" s="34"/>
      <c r="I22" s="34"/>
      <c r="J22" s="34">
        <f t="shared" si="1"/>
        <v>5000</v>
      </c>
      <c r="K22" s="34">
        <f>K25</f>
        <v>5000</v>
      </c>
      <c r="L22" s="34"/>
      <c r="M22" s="32"/>
      <c r="N22" s="32"/>
      <c r="O22" s="32"/>
    </row>
    <row r="23" spans="1:15" x14ac:dyDescent="0.2">
      <c r="A23" s="32"/>
      <c r="B23" s="32" t="s">
        <v>75</v>
      </c>
      <c r="C23" s="34"/>
      <c r="D23" s="34"/>
      <c r="E23" s="34"/>
      <c r="F23" s="34"/>
      <c r="G23" s="34"/>
      <c r="H23" s="34"/>
      <c r="I23" s="34"/>
      <c r="J23" s="34">
        <f t="shared" si="1"/>
        <v>0</v>
      </c>
      <c r="K23" s="34"/>
      <c r="L23" s="34"/>
      <c r="M23" s="32"/>
      <c r="N23" s="32"/>
      <c r="O23" s="32"/>
    </row>
    <row r="24" spans="1:15" x14ac:dyDescent="0.2">
      <c r="A24" s="32"/>
      <c r="B24" s="41" t="s">
        <v>83</v>
      </c>
      <c r="C24" s="34"/>
      <c r="D24" s="34"/>
      <c r="E24" s="34"/>
      <c r="F24" s="34"/>
      <c r="G24" s="34"/>
      <c r="H24" s="34"/>
      <c r="I24" s="34"/>
      <c r="J24" s="34">
        <f t="shared" si="1"/>
        <v>0</v>
      </c>
      <c r="K24" s="34"/>
      <c r="L24" s="34"/>
      <c r="M24" s="32"/>
      <c r="N24" s="32"/>
      <c r="O24" s="32"/>
    </row>
    <row r="25" spans="1:15" ht="25.5" customHeight="1" x14ac:dyDescent="0.2">
      <c r="A25" s="32"/>
      <c r="B25" s="41" t="s">
        <v>100</v>
      </c>
      <c r="C25" s="34">
        <v>5000</v>
      </c>
      <c r="D25" s="34"/>
      <c r="E25" s="34">
        <v>5000</v>
      </c>
      <c r="F25" s="34"/>
      <c r="G25" s="34"/>
      <c r="H25" s="34"/>
      <c r="I25" s="34"/>
      <c r="J25" s="34">
        <f t="shared" si="1"/>
        <v>5000</v>
      </c>
      <c r="K25" s="34">
        <v>5000</v>
      </c>
      <c r="L25" s="34"/>
      <c r="M25" s="32"/>
      <c r="N25" s="32"/>
      <c r="O25" s="32"/>
    </row>
    <row r="26" spans="1:15" s="38" customFormat="1" ht="20.399999999999999" x14ac:dyDescent="0.2">
      <c r="A26" s="35"/>
      <c r="B26" s="36" t="s">
        <v>96</v>
      </c>
      <c r="C26" s="37">
        <f>C27</f>
        <v>5000</v>
      </c>
      <c r="D26" s="37">
        <f t="shared" ref="D26:K26" si="3">D27</f>
        <v>0</v>
      </c>
      <c r="E26" s="37">
        <f t="shared" si="3"/>
        <v>5000</v>
      </c>
      <c r="F26" s="37">
        <f t="shared" si="3"/>
        <v>0</v>
      </c>
      <c r="G26" s="37">
        <f t="shared" si="3"/>
        <v>0</v>
      </c>
      <c r="H26" s="37">
        <f t="shared" si="3"/>
        <v>0</v>
      </c>
      <c r="I26" s="37">
        <f t="shared" si="3"/>
        <v>0</v>
      </c>
      <c r="J26" s="37">
        <f t="shared" si="3"/>
        <v>5000</v>
      </c>
      <c r="K26" s="37">
        <f t="shared" si="3"/>
        <v>5000</v>
      </c>
      <c r="L26" s="37"/>
      <c r="M26" s="35"/>
      <c r="N26" s="35"/>
      <c r="O26" s="35"/>
    </row>
    <row r="27" spans="1:15" s="38" customFormat="1" x14ac:dyDescent="0.2">
      <c r="A27" s="35"/>
      <c r="B27" s="39" t="s">
        <v>71</v>
      </c>
      <c r="C27" s="37">
        <f>C30</f>
        <v>5000</v>
      </c>
      <c r="D27" s="37">
        <f t="shared" ref="D27:K27" si="4">D30</f>
        <v>0</v>
      </c>
      <c r="E27" s="37">
        <f t="shared" si="4"/>
        <v>5000</v>
      </c>
      <c r="F27" s="37">
        <f t="shared" si="4"/>
        <v>0</v>
      </c>
      <c r="G27" s="37">
        <f t="shared" si="4"/>
        <v>0</v>
      </c>
      <c r="H27" s="37">
        <f t="shared" si="4"/>
        <v>0</v>
      </c>
      <c r="I27" s="37">
        <f t="shared" si="4"/>
        <v>0</v>
      </c>
      <c r="J27" s="37">
        <f t="shared" si="4"/>
        <v>5000</v>
      </c>
      <c r="K27" s="37">
        <f t="shared" si="4"/>
        <v>5000</v>
      </c>
      <c r="L27" s="37">
        <f>L28+L29+L32</f>
        <v>0</v>
      </c>
      <c r="M27" s="35"/>
      <c r="N27" s="35"/>
      <c r="O27" s="35"/>
    </row>
    <row r="28" spans="1:15" s="38" customFormat="1" ht="12.75" customHeight="1" x14ac:dyDescent="0.2">
      <c r="A28" s="32" t="s">
        <v>18</v>
      </c>
      <c r="B28" s="32" t="s">
        <v>75</v>
      </c>
      <c r="C28" s="37"/>
      <c r="D28" s="37"/>
      <c r="E28" s="37"/>
      <c r="F28" s="37"/>
      <c r="G28" s="37"/>
      <c r="H28" s="37"/>
      <c r="I28" s="37"/>
      <c r="J28" s="34">
        <f t="shared" ref="J28:J29" si="5">K28+L28</f>
        <v>0</v>
      </c>
      <c r="K28" s="37"/>
      <c r="L28" s="35"/>
      <c r="M28" s="35"/>
      <c r="N28" s="35"/>
      <c r="O28" s="35"/>
    </row>
    <row r="29" spans="1:15" s="38" customFormat="1" x14ac:dyDescent="0.2">
      <c r="A29" s="40" t="s">
        <v>19</v>
      </c>
      <c r="B29" s="41" t="s">
        <v>83</v>
      </c>
      <c r="C29" s="37"/>
      <c r="D29" s="37"/>
      <c r="E29" s="37"/>
      <c r="F29" s="37"/>
      <c r="G29" s="37"/>
      <c r="H29" s="37"/>
      <c r="I29" s="37"/>
      <c r="J29" s="34">
        <f t="shared" si="5"/>
        <v>0</v>
      </c>
      <c r="K29" s="37"/>
      <c r="L29" s="37"/>
      <c r="M29" s="35"/>
      <c r="N29" s="35"/>
      <c r="O29" s="35"/>
    </row>
    <row r="30" spans="1:15" s="38" customFormat="1" x14ac:dyDescent="0.2">
      <c r="A30" s="40" t="s">
        <v>20</v>
      </c>
      <c r="B30" s="41" t="s">
        <v>99</v>
      </c>
      <c r="C30" s="37">
        <v>5000</v>
      </c>
      <c r="D30" s="37"/>
      <c r="E30" s="37">
        <v>5000</v>
      </c>
      <c r="F30" s="37"/>
      <c r="G30" s="37"/>
      <c r="H30" s="37"/>
      <c r="I30" s="37"/>
      <c r="J30" s="34">
        <v>5000</v>
      </c>
      <c r="K30" s="37">
        <v>5000</v>
      </c>
      <c r="L30" s="37"/>
      <c r="M30" s="35"/>
      <c r="N30" s="35"/>
      <c r="O30" s="35"/>
    </row>
    <row r="31" spans="1:15" hidden="1" x14ac:dyDescent="0.2">
      <c r="A31" s="32"/>
      <c r="B31" s="39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2"/>
      <c r="N31" s="32"/>
      <c r="O31" s="32"/>
    </row>
    <row r="32" spans="1:15" ht="25.5" hidden="1" customHeight="1" x14ac:dyDescent="0.2">
      <c r="A32" s="32"/>
      <c r="B32" s="41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2"/>
      <c r="N32" s="32"/>
      <c r="O32" s="32"/>
    </row>
    <row r="33" spans="1:15" s="38" customFormat="1" x14ac:dyDescent="0.2">
      <c r="A33" s="35"/>
      <c r="B33" s="36" t="s">
        <v>97</v>
      </c>
      <c r="C33" s="37">
        <f>C34</f>
        <v>3850</v>
      </c>
      <c r="D33" s="37">
        <f t="shared" ref="D33:K33" si="6">D34</f>
        <v>0</v>
      </c>
      <c r="E33" s="37">
        <f t="shared" si="6"/>
        <v>3850</v>
      </c>
      <c r="F33" s="37">
        <f t="shared" si="6"/>
        <v>0</v>
      </c>
      <c r="G33" s="37">
        <f t="shared" si="6"/>
        <v>0</v>
      </c>
      <c r="H33" s="37">
        <f t="shared" si="6"/>
        <v>0</v>
      </c>
      <c r="I33" s="37">
        <f t="shared" si="6"/>
        <v>0</v>
      </c>
      <c r="J33" s="37">
        <f t="shared" si="6"/>
        <v>3850</v>
      </c>
      <c r="K33" s="37">
        <f t="shared" si="6"/>
        <v>3850</v>
      </c>
      <c r="L33" s="37"/>
      <c r="M33" s="35"/>
      <c r="N33" s="35"/>
      <c r="O33" s="35"/>
    </row>
    <row r="34" spans="1:15" s="38" customFormat="1" x14ac:dyDescent="0.2">
      <c r="A34" s="35"/>
      <c r="B34" s="39" t="s">
        <v>71</v>
      </c>
      <c r="C34" s="37">
        <f>C37</f>
        <v>3850</v>
      </c>
      <c r="D34" s="37">
        <f t="shared" ref="D34:K34" si="7">D37</f>
        <v>0</v>
      </c>
      <c r="E34" s="37">
        <f t="shared" si="7"/>
        <v>3850</v>
      </c>
      <c r="F34" s="37">
        <f t="shared" si="7"/>
        <v>0</v>
      </c>
      <c r="G34" s="37">
        <f t="shared" si="7"/>
        <v>0</v>
      </c>
      <c r="H34" s="37">
        <f t="shared" si="7"/>
        <v>0</v>
      </c>
      <c r="I34" s="37">
        <f t="shared" si="7"/>
        <v>0</v>
      </c>
      <c r="J34" s="37">
        <f t="shared" si="7"/>
        <v>3850</v>
      </c>
      <c r="K34" s="37">
        <f t="shared" si="7"/>
        <v>3850</v>
      </c>
      <c r="L34" s="37">
        <f>L35+L36+L39</f>
        <v>0</v>
      </c>
      <c r="M34" s="35"/>
      <c r="N34" s="35"/>
      <c r="O34" s="35"/>
    </row>
    <row r="35" spans="1:15" s="38" customFormat="1" ht="12.75" customHeight="1" x14ac:dyDescent="0.2">
      <c r="A35" s="32" t="s">
        <v>18</v>
      </c>
      <c r="B35" s="32" t="s">
        <v>75</v>
      </c>
      <c r="C35" s="37"/>
      <c r="D35" s="37"/>
      <c r="E35" s="37"/>
      <c r="F35" s="37"/>
      <c r="G35" s="37"/>
      <c r="H35" s="37"/>
      <c r="I35" s="37"/>
      <c r="J35" s="34">
        <f t="shared" ref="J35:J36" si="8">K35+L35</f>
        <v>0</v>
      </c>
      <c r="K35" s="37"/>
      <c r="L35" s="35"/>
      <c r="M35" s="35"/>
      <c r="N35" s="35"/>
      <c r="O35" s="35"/>
    </row>
    <row r="36" spans="1:15" s="38" customFormat="1" x14ac:dyDescent="0.2">
      <c r="A36" s="40" t="s">
        <v>19</v>
      </c>
      <c r="B36" s="41" t="s">
        <v>83</v>
      </c>
      <c r="C36" s="37"/>
      <c r="D36" s="37"/>
      <c r="E36" s="37"/>
      <c r="F36" s="37"/>
      <c r="G36" s="37"/>
      <c r="H36" s="37"/>
      <c r="I36" s="37"/>
      <c r="J36" s="34">
        <f t="shared" si="8"/>
        <v>0</v>
      </c>
      <c r="K36" s="37"/>
      <c r="L36" s="37"/>
      <c r="M36" s="35"/>
      <c r="N36" s="35"/>
      <c r="O36" s="35"/>
    </row>
    <row r="37" spans="1:15" s="38" customFormat="1" ht="22.5" customHeight="1" x14ac:dyDescent="0.2">
      <c r="A37" s="40" t="s">
        <v>20</v>
      </c>
      <c r="B37" s="41" t="s">
        <v>98</v>
      </c>
      <c r="C37" s="37">
        <v>3850</v>
      </c>
      <c r="D37" s="37"/>
      <c r="E37" s="37">
        <v>3850</v>
      </c>
      <c r="F37" s="37"/>
      <c r="G37" s="37"/>
      <c r="H37" s="37"/>
      <c r="I37" s="37"/>
      <c r="J37" s="34">
        <v>3850</v>
      </c>
      <c r="K37" s="37">
        <v>3850</v>
      </c>
      <c r="L37" s="37"/>
      <c r="M37" s="35"/>
      <c r="N37" s="35"/>
      <c r="O37" s="35"/>
    </row>
    <row r="38" spans="1:15" ht="25.5" hidden="1" customHeight="1" x14ac:dyDescent="0.2">
      <c r="A38" s="32"/>
      <c r="B38" s="41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2"/>
      <c r="N38" s="32"/>
      <c r="O38" s="32"/>
    </row>
    <row r="39" spans="1:15" s="38" customFormat="1" ht="30.6" x14ac:dyDescent="0.2">
      <c r="A39" s="35"/>
      <c r="B39" s="36" t="s">
        <v>77</v>
      </c>
      <c r="C39" s="37">
        <f>C40</f>
        <v>21550</v>
      </c>
      <c r="D39" s="37">
        <f t="shared" ref="D39:K39" si="9">D40</f>
        <v>0</v>
      </c>
      <c r="E39" s="37">
        <f t="shared" si="9"/>
        <v>21550</v>
      </c>
      <c r="F39" s="37">
        <f t="shared" si="9"/>
        <v>0</v>
      </c>
      <c r="G39" s="37">
        <f t="shared" si="9"/>
        <v>0</v>
      </c>
      <c r="H39" s="37">
        <f t="shared" si="9"/>
        <v>0</v>
      </c>
      <c r="I39" s="37">
        <f t="shared" si="9"/>
        <v>0</v>
      </c>
      <c r="J39" s="37">
        <f t="shared" si="9"/>
        <v>21550</v>
      </c>
      <c r="K39" s="37">
        <f t="shared" si="9"/>
        <v>21550</v>
      </c>
      <c r="L39" s="37"/>
      <c r="M39" s="35"/>
      <c r="N39" s="35"/>
      <c r="O39" s="35"/>
    </row>
    <row r="40" spans="1:15" s="38" customFormat="1" x14ac:dyDescent="0.2">
      <c r="A40" s="35"/>
      <c r="B40" s="39" t="s">
        <v>71</v>
      </c>
      <c r="C40" s="37">
        <f>C41+C43</f>
        <v>21550</v>
      </c>
      <c r="D40" s="37">
        <f t="shared" ref="D40:E40" si="10">D41+D43</f>
        <v>0</v>
      </c>
      <c r="E40" s="37">
        <f t="shared" si="10"/>
        <v>21550</v>
      </c>
      <c r="F40" s="37"/>
      <c r="G40" s="37"/>
      <c r="H40" s="37"/>
      <c r="I40" s="37"/>
      <c r="J40" s="34">
        <f t="shared" si="1"/>
        <v>21550</v>
      </c>
      <c r="K40" s="37">
        <f>K41+K43</f>
        <v>21550</v>
      </c>
      <c r="L40" s="37">
        <f>L41+L42+L45</f>
        <v>0</v>
      </c>
      <c r="M40" s="35"/>
      <c r="N40" s="35"/>
      <c r="O40" s="35"/>
    </row>
    <row r="41" spans="1:15" s="38" customFormat="1" ht="25.5" customHeight="1" x14ac:dyDescent="0.2">
      <c r="A41" s="32" t="s">
        <v>18</v>
      </c>
      <c r="B41" s="42" t="s">
        <v>95</v>
      </c>
      <c r="C41" s="37">
        <v>16550</v>
      </c>
      <c r="D41" s="37"/>
      <c r="E41" s="37">
        <v>16550</v>
      </c>
      <c r="F41" s="37"/>
      <c r="G41" s="37"/>
      <c r="H41" s="37"/>
      <c r="I41" s="37"/>
      <c r="J41" s="34">
        <f t="shared" si="1"/>
        <v>16550</v>
      </c>
      <c r="K41" s="37">
        <v>16550</v>
      </c>
      <c r="L41" s="35"/>
      <c r="M41" s="35"/>
      <c r="N41" s="35"/>
      <c r="O41" s="35"/>
    </row>
    <row r="42" spans="1:15" s="38" customFormat="1" x14ac:dyDescent="0.2">
      <c r="A42" s="40" t="s">
        <v>19</v>
      </c>
      <c r="B42" s="41" t="s">
        <v>83</v>
      </c>
      <c r="C42" s="37"/>
      <c r="D42" s="37"/>
      <c r="E42" s="37"/>
      <c r="F42" s="37"/>
      <c r="G42" s="37"/>
      <c r="H42" s="37"/>
      <c r="I42" s="37"/>
      <c r="J42" s="34">
        <f t="shared" si="1"/>
        <v>0</v>
      </c>
      <c r="K42" s="37"/>
      <c r="L42" s="37"/>
      <c r="M42" s="35"/>
      <c r="N42" s="35"/>
      <c r="O42" s="35"/>
    </row>
    <row r="43" spans="1:15" s="38" customFormat="1" ht="30.6" x14ac:dyDescent="0.2">
      <c r="A43" s="40" t="s">
        <v>20</v>
      </c>
      <c r="B43" s="41" t="s">
        <v>94</v>
      </c>
      <c r="C43" s="37">
        <v>5000</v>
      </c>
      <c r="D43" s="37"/>
      <c r="E43" s="37">
        <v>5000</v>
      </c>
      <c r="F43" s="37"/>
      <c r="G43" s="37"/>
      <c r="H43" s="37"/>
      <c r="I43" s="37"/>
      <c r="J43" s="34">
        <f t="shared" si="1"/>
        <v>5000</v>
      </c>
      <c r="K43" s="37">
        <v>5000</v>
      </c>
      <c r="L43" s="37"/>
      <c r="M43" s="35"/>
      <c r="N43" s="35"/>
      <c r="O43" s="35"/>
    </row>
    <row r="44" spans="1:15" s="38" customFormat="1" ht="30.6" x14ac:dyDescent="0.2">
      <c r="A44" s="35"/>
      <c r="B44" s="36" t="s">
        <v>92</v>
      </c>
      <c r="C44" s="37">
        <f>C45</f>
        <v>2200</v>
      </c>
      <c r="D44" s="37">
        <f t="shared" ref="D44:K44" si="11">D45</f>
        <v>0</v>
      </c>
      <c r="E44" s="37">
        <f t="shared" si="11"/>
        <v>2200</v>
      </c>
      <c r="F44" s="37">
        <f t="shared" si="11"/>
        <v>0</v>
      </c>
      <c r="G44" s="37">
        <f t="shared" si="11"/>
        <v>0</v>
      </c>
      <c r="H44" s="37">
        <f t="shared" si="11"/>
        <v>0</v>
      </c>
      <c r="I44" s="37">
        <f t="shared" si="11"/>
        <v>0</v>
      </c>
      <c r="J44" s="37">
        <f t="shared" si="11"/>
        <v>2200</v>
      </c>
      <c r="K44" s="37">
        <f t="shared" si="11"/>
        <v>2200</v>
      </c>
      <c r="L44" s="37"/>
      <c r="M44" s="35"/>
      <c r="N44" s="35"/>
      <c r="O44" s="35"/>
    </row>
    <row r="45" spans="1:15" s="38" customFormat="1" x14ac:dyDescent="0.2">
      <c r="A45" s="35"/>
      <c r="B45" s="39" t="s">
        <v>71</v>
      </c>
      <c r="C45" s="37">
        <f>C48</f>
        <v>2200</v>
      </c>
      <c r="D45" s="37">
        <f t="shared" ref="D45:K45" si="12">D48</f>
        <v>0</v>
      </c>
      <c r="E45" s="37">
        <f t="shared" si="12"/>
        <v>2200</v>
      </c>
      <c r="F45" s="37">
        <f t="shared" si="12"/>
        <v>0</v>
      </c>
      <c r="G45" s="37">
        <f t="shared" si="12"/>
        <v>0</v>
      </c>
      <c r="H45" s="37">
        <f t="shared" si="12"/>
        <v>0</v>
      </c>
      <c r="I45" s="37">
        <f t="shared" si="12"/>
        <v>0</v>
      </c>
      <c r="J45" s="37">
        <f t="shared" si="12"/>
        <v>2200</v>
      </c>
      <c r="K45" s="37">
        <f t="shared" si="12"/>
        <v>2200</v>
      </c>
      <c r="L45" s="37">
        <f>L46+L47+L53</f>
        <v>0</v>
      </c>
      <c r="M45" s="35"/>
      <c r="N45" s="35"/>
      <c r="O45" s="35"/>
    </row>
    <row r="46" spans="1:15" s="38" customFormat="1" ht="12.75" customHeight="1" x14ac:dyDescent="0.2">
      <c r="A46" s="32" t="s">
        <v>18</v>
      </c>
      <c r="B46" s="32" t="s">
        <v>75</v>
      </c>
      <c r="C46" s="37"/>
      <c r="D46" s="37"/>
      <c r="E46" s="37"/>
      <c r="F46" s="37"/>
      <c r="G46" s="37"/>
      <c r="H46" s="37"/>
      <c r="I46" s="37"/>
      <c r="J46" s="34">
        <f t="shared" ref="J46:J48" si="13">K46+L46</f>
        <v>0</v>
      </c>
      <c r="K46" s="37"/>
      <c r="L46" s="35"/>
      <c r="M46" s="35"/>
      <c r="N46" s="35"/>
      <c r="O46" s="35"/>
    </row>
    <row r="47" spans="1:15" s="38" customFormat="1" x14ac:dyDescent="0.2">
      <c r="A47" s="40" t="s">
        <v>19</v>
      </c>
      <c r="B47" s="41" t="s">
        <v>83</v>
      </c>
      <c r="C47" s="37"/>
      <c r="D47" s="37"/>
      <c r="E47" s="37"/>
      <c r="F47" s="37"/>
      <c r="G47" s="37"/>
      <c r="H47" s="37"/>
      <c r="I47" s="37"/>
      <c r="J47" s="34">
        <f t="shared" si="13"/>
        <v>0</v>
      </c>
      <c r="K47" s="37"/>
      <c r="L47" s="37"/>
      <c r="M47" s="35"/>
      <c r="N47" s="35"/>
      <c r="O47" s="35"/>
    </row>
    <row r="48" spans="1:15" s="38" customFormat="1" ht="30.6" x14ac:dyDescent="0.2">
      <c r="A48" s="40" t="s">
        <v>20</v>
      </c>
      <c r="B48" s="41" t="s">
        <v>93</v>
      </c>
      <c r="C48" s="37">
        <v>2200</v>
      </c>
      <c r="D48" s="37"/>
      <c r="E48" s="37">
        <v>2200</v>
      </c>
      <c r="F48" s="37"/>
      <c r="G48" s="37"/>
      <c r="H48" s="37"/>
      <c r="I48" s="37"/>
      <c r="J48" s="34">
        <f t="shared" si="13"/>
        <v>2200</v>
      </c>
      <c r="K48" s="37">
        <v>2200</v>
      </c>
      <c r="L48" s="37"/>
      <c r="M48" s="35"/>
      <c r="N48" s="35"/>
      <c r="O48" s="35"/>
    </row>
    <row r="49" spans="1:15" s="38" customFormat="1" x14ac:dyDescent="0.2">
      <c r="A49" s="35"/>
      <c r="B49" s="36" t="s">
        <v>101</v>
      </c>
      <c r="C49" s="37">
        <f>C50</f>
        <v>253300</v>
      </c>
      <c r="D49" s="37">
        <f t="shared" ref="D49:K49" si="14">D50</f>
        <v>0</v>
      </c>
      <c r="E49" s="37">
        <f t="shared" si="14"/>
        <v>253300</v>
      </c>
      <c r="F49" s="37">
        <f t="shared" si="14"/>
        <v>0</v>
      </c>
      <c r="G49" s="37">
        <f t="shared" si="14"/>
        <v>0</v>
      </c>
      <c r="H49" s="37">
        <f t="shared" si="14"/>
        <v>0</v>
      </c>
      <c r="I49" s="37">
        <f t="shared" si="14"/>
        <v>0</v>
      </c>
      <c r="J49" s="37">
        <f t="shared" si="14"/>
        <v>253300</v>
      </c>
      <c r="K49" s="37">
        <f t="shared" si="14"/>
        <v>253300</v>
      </c>
      <c r="L49" s="37"/>
      <c r="M49" s="35"/>
      <c r="N49" s="35"/>
      <c r="O49" s="35"/>
    </row>
    <row r="50" spans="1:15" s="38" customFormat="1" x14ac:dyDescent="0.2">
      <c r="A50" s="35"/>
      <c r="B50" s="39" t="s">
        <v>71</v>
      </c>
      <c r="C50" s="37">
        <f>C51+C52+C53</f>
        <v>253300</v>
      </c>
      <c r="D50" s="37">
        <f t="shared" ref="D50:K50" si="15">D51+D52+D53</f>
        <v>0</v>
      </c>
      <c r="E50" s="37">
        <f t="shared" si="15"/>
        <v>253300</v>
      </c>
      <c r="F50" s="37">
        <f t="shared" si="15"/>
        <v>0</v>
      </c>
      <c r="G50" s="37">
        <f t="shared" si="15"/>
        <v>0</v>
      </c>
      <c r="H50" s="37">
        <f t="shared" si="15"/>
        <v>0</v>
      </c>
      <c r="I50" s="37">
        <f t="shared" si="15"/>
        <v>0</v>
      </c>
      <c r="J50" s="37">
        <f t="shared" si="15"/>
        <v>253300</v>
      </c>
      <c r="K50" s="37">
        <f t="shared" si="15"/>
        <v>253300</v>
      </c>
      <c r="L50" s="37">
        <f>L51+L52+L55</f>
        <v>0</v>
      </c>
      <c r="M50" s="35"/>
      <c r="N50" s="35"/>
      <c r="O50" s="35"/>
    </row>
    <row r="51" spans="1:15" s="38" customFormat="1" ht="22.5" customHeight="1" x14ac:dyDescent="0.2">
      <c r="A51" s="32" t="s">
        <v>18</v>
      </c>
      <c r="B51" s="51" t="s">
        <v>108</v>
      </c>
      <c r="C51" s="37">
        <v>214300</v>
      </c>
      <c r="D51" s="37"/>
      <c r="E51" s="37">
        <v>214300</v>
      </c>
      <c r="F51" s="37"/>
      <c r="G51" s="37"/>
      <c r="H51" s="37"/>
      <c r="I51" s="37"/>
      <c r="J51" s="34">
        <f t="shared" ref="J51" si="16">K51+L51</f>
        <v>214300</v>
      </c>
      <c r="K51" s="37">
        <v>214300</v>
      </c>
      <c r="L51" s="35"/>
      <c r="M51" s="35"/>
      <c r="N51" s="35"/>
      <c r="O51" s="35"/>
    </row>
    <row r="52" spans="1:15" s="38" customFormat="1" ht="10.5" customHeight="1" x14ac:dyDescent="0.2">
      <c r="A52" s="40" t="s">
        <v>19</v>
      </c>
      <c r="B52" s="41" t="s">
        <v>91</v>
      </c>
      <c r="C52" s="37">
        <v>30000</v>
      </c>
      <c r="D52" s="37"/>
      <c r="E52" s="37">
        <f>F52+G52+H52+I52+J52</f>
        <v>30000</v>
      </c>
      <c r="F52" s="37"/>
      <c r="G52" s="37"/>
      <c r="H52" s="37"/>
      <c r="I52" s="37"/>
      <c r="J52" s="34">
        <f t="shared" si="1"/>
        <v>30000</v>
      </c>
      <c r="K52" s="37">
        <v>30000</v>
      </c>
      <c r="L52" s="37"/>
      <c r="M52" s="35"/>
      <c r="N52" s="35"/>
      <c r="O52" s="35"/>
    </row>
    <row r="53" spans="1:15" s="38" customFormat="1" ht="40.799999999999997" x14ac:dyDescent="0.2">
      <c r="A53" s="40" t="s">
        <v>20</v>
      </c>
      <c r="B53" s="41" t="s">
        <v>90</v>
      </c>
      <c r="C53" s="37">
        <v>9000</v>
      </c>
      <c r="D53" s="37"/>
      <c r="E53" s="37">
        <v>9000</v>
      </c>
      <c r="F53" s="37"/>
      <c r="G53" s="37"/>
      <c r="H53" s="37"/>
      <c r="I53" s="37"/>
      <c r="J53" s="34">
        <f t="shared" si="1"/>
        <v>9000</v>
      </c>
      <c r="K53" s="37">
        <v>9000</v>
      </c>
      <c r="L53" s="37"/>
      <c r="M53" s="35"/>
      <c r="N53" s="35"/>
      <c r="O53" s="35"/>
    </row>
    <row r="54" spans="1:15" s="38" customFormat="1" hidden="1" x14ac:dyDescent="0.2">
      <c r="A54" s="40"/>
      <c r="B54" s="41"/>
      <c r="C54" s="37"/>
      <c r="D54" s="37"/>
      <c r="E54" s="37"/>
      <c r="F54" s="37"/>
      <c r="G54" s="37"/>
      <c r="H54" s="37"/>
      <c r="I54" s="37"/>
      <c r="J54" s="34">
        <f t="shared" si="1"/>
        <v>0</v>
      </c>
      <c r="K54" s="37"/>
      <c r="L54" s="37"/>
      <c r="M54" s="35"/>
      <c r="N54" s="35"/>
      <c r="O54" s="35"/>
    </row>
    <row r="55" spans="1:15" s="38" customFormat="1" hidden="1" x14ac:dyDescent="0.2">
      <c r="A55" s="40"/>
      <c r="B55" s="36"/>
      <c r="C55" s="37"/>
      <c r="D55" s="37"/>
      <c r="E55" s="37"/>
      <c r="F55" s="37"/>
      <c r="G55" s="37"/>
      <c r="H55" s="37"/>
      <c r="I55" s="37"/>
      <c r="J55" s="34">
        <f t="shared" si="1"/>
        <v>0</v>
      </c>
      <c r="K55" s="37"/>
      <c r="L55" s="37"/>
      <c r="M55" s="35"/>
      <c r="N55" s="35"/>
      <c r="O55" s="35"/>
    </row>
    <row r="56" spans="1:15" s="38" customFormat="1" x14ac:dyDescent="0.2">
      <c r="A56" s="35"/>
      <c r="B56" s="39" t="s">
        <v>85</v>
      </c>
      <c r="C56" s="37">
        <f>C58</f>
        <v>90000</v>
      </c>
      <c r="D56" s="37"/>
      <c r="E56" s="37">
        <f>E58</f>
        <v>90000</v>
      </c>
      <c r="F56" s="37"/>
      <c r="G56" s="37"/>
      <c r="H56" s="37"/>
      <c r="I56" s="37"/>
      <c r="J56" s="34">
        <f t="shared" si="1"/>
        <v>90000</v>
      </c>
      <c r="K56" s="37">
        <f>K58</f>
        <v>90000</v>
      </c>
      <c r="L56" s="37"/>
      <c r="M56" s="35"/>
      <c r="N56" s="35"/>
      <c r="O56" s="35"/>
    </row>
    <row r="57" spans="1:15" s="38" customFormat="1" hidden="1" x14ac:dyDescent="0.2">
      <c r="A57" s="35"/>
      <c r="B57" s="39"/>
      <c r="C57" s="37"/>
      <c r="D57" s="37"/>
      <c r="E57" s="37"/>
      <c r="F57" s="37"/>
      <c r="G57" s="37"/>
      <c r="H57" s="37"/>
      <c r="I57" s="37"/>
      <c r="J57" s="34"/>
      <c r="K57" s="37"/>
      <c r="L57" s="37"/>
      <c r="M57" s="35"/>
      <c r="N57" s="35"/>
      <c r="O57" s="35"/>
    </row>
    <row r="58" spans="1:15" s="38" customFormat="1" x14ac:dyDescent="0.2">
      <c r="A58" s="35"/>
      <c r="B58" s="39" t="s">
        <v>71</v>
      </c>
      <c r="C58" s="37">
        <f>C60+C61</f>
        <v>90000</v>
      </c>
      <c r="D58" s="37">
        <f t="shared" ref="D58:K58" si="17">D60+D61</f>
        <v>0</v>
      </c>
      <c r="E58" s="37">
        <f t="shared" si="17"/>
        <v>90000</v>
      </c>
      <c r="F58" s="37">
        <f t="shared" si="17"/>
        <v>0</v>
      </c>
      <c r="G58" s="37">
        <f t="shared" si="17"/>
        <v>0</v>
      </c>
      <c r="H58" s="37">
        <f t="shared" si="17"/>
        <v>0</v>
      </c>
      <c r="I58" s="37">
        <f t="shared" si="17"/>
        <v>0</v>
      </c>
      <c r="J58" s="37">
        <f t="shared" si="17"/>
        <v>90000</v>
      </c>
      <c r="K58" s="37">
        <f t="shared" si="17"/>
        <v>90000</v>
      </c>
      <c r="L58" s="37"/>
      <c r="M58" s="35"/>
      <c r="N58" s="35"/>
      <c r="O58" s="35"/>
    </row>
    <row r="59" spans="1:15" s="38" customFormat="1" ht="12.75" customHeight="1" x14ac:dyDescent="0.2">
      <c r="A59" s="32" t="s">
        <v>18</v>
      </c>
      <c r="B59" s="32" t="s">
        <v>75</v>
      </c>
      <c r="C59" s="37"/>
      <c r="D59" s="37"/>
      <c r="E59" s="37"/>
      <c r="F59" s="37"/>
      <c r="G59" s="37"/>
      <c r="H59" s="37"/>
      <c r="I59" s="37"/>
      <c r="J59" s="34">
        <f t="shared" ref="J59" si="18">K59+L59</f>
        <v>0</v>
      </c>
      <c r="K59" s="37"/>
      <c r="L59" s="35"/>
      <c r="M59" s="35"/>
      <c r="N59" s="35"/>
      <c r="O59" s="35"/>
    </row>
    <row r="60" spans="1:15" s="38" customFormat="1" ht="20.399999999999999" x14ac:dyDescent="0.2">
      <c r="A60" s="35" t="s">
        <v>19</v>
      </c>
      <c r="B60" s="48" t="s">
        <v>89</v>
      </c>
      <c r="C60" s="37">
        <v>60000</v>
      </c>
      <c r="D60" s="37"/>
      <c r="E60" s="37">
        <v>60000</v>
      </c>
      <c r="F60" s="37"/>
      <c r="G60" s="37"/>
      <c r="H60" s="37"/>
      <c r="I60" s="37"/>
      <c r="J60" s="34">
        <f t="shared" si="1"/>
        <v>60000</v>
      </c>
      <c r="K60" s="37">
        <v>60000</v>
      </c>
      <c r="L60" s="37"/>
      <c r="M60" s="35"/>
      <c r="N60" s="35"/>
      <c r="O60" s="35"/>
    </row>
    <row r="61" spans="1:15" s="38" customFormat="1" ht="24.75" customHeight="1" x14ac:dyDescent="0.2">
      <c r="A61" s="35" t="s">
        <v>19</v>
      </c>
      <c r="B61" s="48" t="s">
        <v>88</v>
      </c>
      <c r="C61" s="37">
        <v>30000</v>
      </c>
      <c r="D61" s="37"/>
      <c r="E61" s="37">
        <v>30000</v>
      </c>
      <c r="F61" s="37"/>
      <c r="G61" s="37"/>
      <c r="H61" s="37"/>
      <c r="I61" s="37"/>
      <c r="J61" s="34">
        <f t="shared" si="1"/>
        <v>30000</v>
      </c>
      <c r="K61" s="37">
        <v>30000</v>
      </c>
      <c r="L61" s="37"/>
      <c r="M61" s="35"/>
      <c r="N61" s="35"/>
      <c r="O61" s="35"/>
    </row>
    <row r="62" spans="1:15" s="38" customFormat="1" ht="24.75" hidden="1" customHeight="1" x14ac:dyDescent="0.2">
      <c r="A62" s="35" t="s">
        <v>19</v>
      </c>
      <c r="B62" s="48"/>
      <c r="C62" s="37"/>
      <c r="D62" s="37"/>
      <c r="E62" s="37"/>
      <c r="F62" s="37"/>
      <c r="G62" s="37"/>
      <c r="H62" s="37"/>
      <c r="I62" s="37"/>
      <c r="J62" s="34"/>
      <c r="K62" s="37"/>
      <c r="L62" s="37"/>
      <c r="M62" s="35"/>
      <c r="N62" s="35"/>
      <c r="O62" s="35"/>
    </row>
    <row r="63" spans="1:15" s="38" customFormat="1" ht="12.75" customHeight="1" x14ac:dyDescent="0.2">
      <c r="A63" s="35" t="s">
        <v>20</v>
      </c>
      <c r="B63" s="41" t="s">
        <v>86</v>
      </c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5"/>
      <c r="N63" s="35"/>
      <c r="O63" s="35"/>
    </row>
    <row r="64" spans="1:15" s="38" customFormat="1" ht="0.75" customHeight="1" x14ac:dyDescent="0.2">
      <c r="A64" s="35"/>
      <c r="B64" s="32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5"/>
      <c r="N64" s="35"/>
      <c r="O64" s="35"/>
    </row>
    <row r="65" spans="1:15" s="38" customFormat="1" ht="15" hidden="1" customHeight="1" x14ac:dyDescent="0.2">
      <c r="A65" s="35"/>
      <c r="B65" s="41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5"/>
      <c r="N65" s="35"/>
      <c r="O65" s="35"/>
    </row>
    <row r="66" spans="1:15" hidden="1" x14ac:dyDescent="0.2">
      <c r="A66" s="35"/>
      <c r="B66" s="41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5"/>
      <c r="N66" s="35"/>
      <c r="O66" s="35"/>
    </row>
    <row r="67" spans="1:15" ht="22.5" customHeight="1" x14ac:dyDescent="0.2">
      <c r="A67" s="40"/>
      <c r="B67" s="49" t="s">
        <v>103</v>
      </c>
      <c r="C67" s="37">
        <f>C68</f>
        <v>30000</v>
      </c>
      <c r="D67" s="37"/>
      <c r="E67" s="37">
        <f>E68</f>
        <v>30000</v>
      </c>
      <c r="F67" s="37"/>
      <c r="G67" s="37"/>
      <c r="H67" s="37"/>
      <c r="I67" s="37"/>
      <c r="J67" s="37">
        <f>J68</f>
        <v>30000</v>
      </c>
      <c r="K67" s="37">
        <f>K68</f>
        <v>30000</v>
      </c>
      <c r="L67" s="37"/>
      <c r="M67" s="37">
        <f>M68</f>
        <v>35000</v>
      </c>
      <c r="N67" s="37">
        <f>N68</f>
        <v>40000</v>
      </c>
      <c r="O67" s="37">
        <f>O68</f>
        <v>45000</v>
      </c>
    </row>
    <row r="68" spans="1:15" ht="48.75" customHeight="1" x14ac:dyDescent="0.2">
      <c r="A68" s="40"/>
      <c r="B68" s="47" t="s">
        <v>107</v>
      </c>
      <c r="C68" s="37">
        <v>30000</v>
      </c>
      <c r="D68" s="37"/>
      <c r="E68" s="37">
        <f>F68+G68+H68+I68+J68</f>
        <v>30000</v>
      </c>
      <c r="F68" s="37"/>
      <c r="G68" s="37"/>
      <c r="H68" s="37"/>
      <c r="I68" s="37"/>
      <c r="J68" s="37">
        <f>K68+L68</f>
        <v>30000</v>
      </c>
      <c r="K68" s="37">
        <v>30000</v>
      </c>
      <c r="L68" s="37"/>
      <c r="M68" s="37">
        <v>35000</v>
      </c>
      <c r="N68" s="37">
        <v>40000</v>
      </c>
      <c r="O68" s="37">
        <v>45000</v>
      </c>
    </row>
    <row r="69" spans="1:15" s="38" customFormat="1" ht="34.5" customHeight="1" x14ac:dyDescent="0.2">
      <c r="A69" s="40"/>
      <c r="B69" s="49" t="s">
        <v>109</v>
      </c>
      <c r="C69" s="37">
        <v>197284</v>
      </c>
      <c r="D69" s="37"/>
      <c r="E69" s="37">
        <f>F69+G69+H69+I69+J69</f>
        <v>197284</v>
      </c>
      <c r="F69" s="37"/>
      <c r="G69" s="37"/>
      <c r="H69" s="37"/>
      <c r="I69" s="37"/>
      <c r="J69" s="37">
        <f>K69+L69</f>
        <v>197284</v>
      </c>
      <c r="K69" s="37">
        <v>197284</v>
      </c>
      <c r="L69" s="37"/>
      <c r="M69" s="35"/>
      <c r="N69" s="35"/>
      <c r="O69" s="35"/>
    </row>
    <row r="70" spans="1:15" s="38" customFormat="1" ht="40.799999999999997" x14ac:dyDescent="0.2">
      <c r="A70" s="40" t="s">
        <v>110</v>
      </c>
      <c r="B70" s="41" t="s">
        <v>111</v>
      </c>
      <c r="C70" s="37">
        <v>828445</v>
      </c>
      <c r="D70" s="37"/>
      <c r="E70" s="37">
        <f>F70+G70+H70+I70+J70</f>
        <v>828445</v>
      </c>
      <c r="F70" s="37"/>
      <c r="G70" s="37"/>
      <c r="H70" s="37"/>
      <c r="I70" s="37"/>
      <c r="J70" s="37">
        <f>K70+L70</f>
        <v>828445</v>
      </c>
      <c r="K70" s="37">
        <v>828445</v>
      </c>
      <c r="L70" s="37"/>
      <c r="M70" s="35"/>
      <c r="N70" s="35"/>
      <c r="O70" s="35"/>
    </row>
    <row r="71" spans="1:15" hidden="1" x14ac:dyDescent="0.2">
      <c r="A71" s="40"/>
      <c r="B71" s="41"/>
      <c r="C71" s="37"/>
      <c r="D71" s="37"/>
      <c r="E71" s="37">
        <f>F71+G71+H71+I71+J71</f>
        <v>0</v>
      </c>
      <c r="F71" s="37"/>
      <c r="G71" s="37"/>
      <c r="H71" s="37"/>
      <c r="I71" s="37"/>
      <c r="J71" s="37">
        <f>K71+L71</f>
        <v>0</v>
      </c>
      <c r="K71" s="37"/>
      <c r="L71" s="37"/>
      <c r="M71" s="35"/>
      <c r="N71" s="35"/>
      <c r="O71" s="35"/>
    </row>
    <row r="72" spans="1:15" hidden="1" x14ac:dyDescent="0.2">
      <c r="A72" s="32"/>
      <c r="B72" s="32"/>
      <c r="C72" s="34"/>
      <c r="D72" s="34"/>
      <c r="E72" s="37"/>
      <c r="F72" s="34"/>
      <c r="G72" s="34"/>
      <c r="H72" s="34"/>
      <c r="I72" s="34"/>
      <c r="J72" s="37"/>
      <c r="K72" s="34"/>
      <c r="L72" s="34"/>
      <c r="M72" s="32"/>
      <c r="N72" s="32"/>
      <c r="O72" s="32"/>
    </row>
    <row r="73" spans="1:15" ht="101.25" hidden="1" customHeight="1" x14ac:dyDescent="0.2">
      <c r="A73" s="32"/>
      <c r="B73" s="42"/>
      <c r="C73" s="34"/>
      <c r="D73" s="34"/>
      <c r="E73" s="37"/>
      <c r="F73" s="34"/>
      <c r="G73" s="34"/>
      <c r="H73" s="34"/>
      <c r="I73" s="34"/>
      <c r="J73" s="37"/>
      <c r="K73" s="34"/>
      <c r="L73" s="34"/>
      <c r="M73" s="32"/>
      <c r="N73" s="32"/>
      <c r="O73" s="32"/>
    </row>
    <row r="74" spans="1:15" s="38" customFormat="1" hidden="1" x14ac:dyDescent="0.2">
      <c r="A74" s="40"/>
      <c r="B74" s="41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5"/>
      <c r="N74" s="35"/>
      <c r="O74" s="35"/>
    </row>
    <row r="75" spans="1:15" s="38" customFormat="1" hidden="1" x14ac:dyDescent="0.2">
      <c r="A75" s="40"/>
      <c r="B75" s="41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5"/>
      <c r="N75" s="35"/>
      <c r="O75" s="35"/>
    </row>
    <row r="76" spans="1:15" s="38" customFormat="1" hidden="1" x14ac:dyDescent="0.2">
      <c r="A76" s="40"/>
      <c r="B76" s="41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5"/>
      <c r="N76" s="35"/>
      <c r="O76" s="35"/>
    </row>
    <row r="77" spans="1:15" s="38" customFormat="1" hidden="1" x14ac:dyDescent="0.2">
      <c r="A77" s="40"/>
      <c r="B77" s="41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5"/>
      <c r="N77" s="35"/>
      <c r="O77" s="35"/>
    </row>
    <row r="78" spans="1:15" s="38" customFormat="1" hidden="1" x14ac:dyDescent="0.2">
      <c r="A78" s="35"/>
      <c r="B78" s="36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5"/>
      <c r="N78" s="35"/>
      <c r="O78" s="35"/>
    </row>
    <row r="79" spans="1:15" s="38" customFormat="1" hidden="1" x14ac:dyDescent="0.2">
      <c r="A79" s="35"/>
      <c r="B79" s="39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5"/>
      <c r="N79" s="35"/>
      <c r="O79" s="35"/>
    </row>
    <row r="80" spans="1:15" s="38" customFormat="1" hidden="1" x14ac:dyDescent="0.2">
      <c r="A80" s="40"/>
      <c r="B80" s="41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5"/>
      <c r="N80" s="35"/>
      <c r="O80" s="35"/>
    </row>
    <row r="81" spans="1:15" s="38" customFormat="1" hidden="1" x14ac:dyDescent="0.2">
      <c r="A81" s="40"/>
      <c r="B81" s="41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5"/>
      <c r="N81" s="35"/>
      <c r="O81" s="35"/>
    </row>
    <row r="82" spans="1:15" s="38" customFormat="1" hidden="1" x14ac:dyDescent="0.2">
      <c r="A82" s="40"/>
      <c r="B82" s="41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5"/>
      <c r="N82" s="35"/>
      <c r="O82" s="35"/>
    </row>
    <row r="83" spans="1:15" hidden="1" x14ac:dyDescent="0.2">
      <c r="A83" s="32"/>
      <c r="B83" s="43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2"/>
      <c r="N83" s="32"/>
      <c r="O83" s="32"/>
    </row>
    <row r="84" spans="1:15" hidden="1" x14ac:dyDescent="0.2">
      <c r="A84" s="32"/>
      <c r="B84" s="33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2"/>
      <c r="N84" s="32"/>
      <c r="O84" s="32"/>
    </row>
    <row r="85" spans="1:15" hidden="1" x14ac:dyDescent="0.2">
      <c r="A85" s="32"/>
      <c r="B85" s="32"/>
      <c r="C85" s="34"/>
      <c r="D85" s="34"/>
      <c r="E85" s="37"/>
      <c r="F85" s="34"/>
      <c r="G85" s="34"/>
      <c r="H85" s="34"/>
      <c r="I85" s="34"/>
      <c r="J85" s="37"/>
      <c r="K85" s="34"/>
      <c r="L85" s="34"/>
      <c r="M85" s="32"/>
      <c r="N85" s="32"/>
      <c r="O85" s="32"/>
    </row>
    <row r="86" spans="1:15" hidden="1" x14ac:dyDescent="0.2">
      <c r="A86" s="32"/>
      <c r="B86" s="32"/>
      <c r="C86" s="34"/>
      <c r="D86" s="34"/>
      <c r="E86" s="37"/>
      <c r="F86" s="34"/>
      <c r="G86" s="34"/>
      <c r="H86" s="34"/>
      <c r="I86" s="34"/>
      <c r="J86" s="37"/>
      <c r="K86" s="34"/>
      <c r="L86" s="34"/>
      <c r="M86" s="32"/>
      <c r="N86" s="32"/>
      <c r="O86" s="32"/>
    </row>
    <row r="87" spans="1:15" s="38" customFormat="1" hidden="1" x14ac:dyDescent="0.2">
      <c r="A87" s="40"/>
      <c r="B87" s="41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5"/>
      <c r="N87" s="35"/>
      <c r="O87" s="35"/>
    </row>
    <row r="88" spans="1:15" s="38" customFormat="1" hidden="1" x14ac:dyDescent="0.2">
      <c r="A88" s="40"/>
      <c r="B88" s="41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5"/>
      <c r="N88" s="35"/>
      <c r="O88" s="35"/>
    </row>
    <row r="89" spans="1:15" s="38" customFormat="1" hidden="1" x14ac:dyDescent="0.2">
      <c r="A89" s="40"/>
      <c r="B89" s="41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5"/>
      <c r="N89" s="35"/>
      <c r="O89" s="35"/>
    </row>
    <row r="90" spans="1:15" s="38" customFormat="1" hidden="1" x14ac:dyDescent="0.2">
      <c r="A90" s="40"/>
      <c r="B90" s="41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5"/>
      <c r="N90" s="35"/>
      <c r="O90" s="35"/>
    </row>
    <row r="91" spans="1:15" s="38" customFormat="1" hidden="1" x14ac:dyDescent="0.2">
      <c r="A91" s="40"/>
      <c r="B91" s="41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5"/>
      <c r="N91" s="35"/>
      <c r="O91" s="35"/>
    </row>
    <row r="92" spans="1:15" s="38" customFormat="1" hidden="1" x14ac:dyDescent="0.2">
      <c r="A92" s="40"/>
      <c r="B92" s="41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5"/>
      <c r="N92" s="35"/>
      <c r="O92" s="35"/>
    </row>
    <row r="93" spans="1:15" s="38" customFormat="1" hidden="1" x14ac:dyDescent="0.2">
      <c r="A93" s="40"/>
      <c r="B93" s="41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5"/>
      <c r="N93" s="35"/>
      <c r="O93" s="35"/>
    </row>
    <row r="94" spans="1:15" s="38" customFormat="1" hidden="1" x14ac:dyDescent="0.2">
      <c r="A94" s="40"/>
      <c r="B94" s="42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5"/>
      <c r="N94" s="35"/>
      <c r="O94" s="35"/>
    </row>
    <row r="95" spans="1:15" hidden="1" x14ac:dyDescent="0.2">
      <c r="A95" s="32"/>
      <c r="B95" s="43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2"/>
      <c r="N95" s="32"/>
      <c r="O95" s="32"/>
    </row>
    <row r="96" spans="1:15" hidden="1" x14ac:dyDescent="0.2">
      <c r="A96" s="32"/>
      <c r="B96" s="33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2"/>
      <c r="N96" s="32"/>
      <c r="O96" s="32"/>
    </row>
    <row r="97" spans="1:15" hidden="1" x14ac:dyDescent="0.2">
      <c r="A97" s="32"/>
      <c r="B97" s="32"/>
      <c r="C97" s="34"/>
      <c r="D97" s="34"/>
      <c r="E97" s="37"/>
      <c r="F97" s="34"/>
      <c r="G97" s="34"/>
      <c r="H97" s="34"/>
      <c r="I97" s="34"/>
      <c r="J97" s="37"/>
      <c r="K97" s="34"/>
      <c r="L97" s="34"/>
      <c r="M97" s="32"/>
      <c r="N97" s="32"/>
      <c r="O97" s="32"/>
    </row>
    <row r="98" spans="1:15" hidden="1" x14ac:dyDescent="0.2">
      <c r="A98" s="32"/>
      <c r="B98" s="32"/>
      <c r="C98" s="34"/>
      <c r="D98" s="34"/>
      <c r="E98" s="37"/>
      <c r="F98" s="34"/>
      <c r="G98" s="34"/>
      <c r="H98" s="34"/>
      <c r="I98" s="34"/>
      <c r="J98" s="37"/>
      <c r="K98" s="34"/>
      <c r="L98" s="34"/>
      <c r="M98" s="32"/>
      <c r="N98" s="32"/>
      <c r="O98" s="32"/>
    </row>
    <row r="99" spans="1:15" s="38" customFormat="1" hidden="1" x14ac:dyDescent="0.2">
      <c r="A99" s="40"/>
      <c r="B99" s="41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5"/>
      <c r="N99" s="35"/>
      <c r="O99" s="35"/>
    </row>
    <row r="100" spans="1:15" s="38" customFormat="1" hidden="1" x14ac:dyDescent="0.2">
      <c r="A100" s="40"/>
      <c r="B100" s="41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5"/>
      <c r="N100" s="35"/>
      <c r="O100" s="35"/>
    </row>
    <row r="101" spans="1:15" s="38" customFormat="1" hidden="1" x14ac:dyDescent="0.2">
      <c r="A101" s="40"/>
      <c r="B101" s="41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5"/>
      <c r="N101" s="35"/>
      <c r="O101" s="35"/>
    </row>
    <row r="102" spans="1:15" s="38" customFormat="1" hidden="1" x14ac:dyDescent="0.2">
      <c r="A102" s="40"/>
      <c r="B102" s="41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5"/>
      <c r="N102" s="35"/>
      <c r="O102" s="35"/>
    </row>
    <row r="103" spans="1:15" s="38" customFormat="1" hidden="1" x14ac:dyDescent="0.2">
      <c r="A103" s="40"/>
      <c r="B103" s="41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5"/>
      <c r="N103" s="35"/>
      <c r="O103" s="35"/>
    </row>
    <row r="104" spans="1:15" s="38" customFormat="1" hidden="1" x14ac:dyDescent="0.2">
      <c r="A104" s="40"/>
      <c r="B104" s="41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5"/>
      <c r="N104" s="35"/>
      <c r="O104" s="35"/>
    </row>
    <row r="105" spans="1:15" s="38" customFormat="1" hidden="1" x14ac:dyDescent="0.2">
      <c r="A105" s="40"/>
      <c r="B105" s="41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5"/>
      <c r="N105" s="35"/>
      <c r="O105" s="35"/>
    </row>
    <row r="106" spans="1:15" s="38" customFormat="1" hidden="1" x14ac:dyDescent="0.2">
      <c r="A106" s="40"/>
      <c r="B106" s="42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5"/>
      <c r="N106" s="35"/>
      <c r="O106" s="44"/>
    </row>
    <row r="107" spans="1:15" s="38" customFormat="1" hidden="1" x14ac:dyDescent="0.2">
      <c r="A107" s="40"/>
      <c r="B107" s="42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5"/>
      <c r="N107" s="35"/>
      <c r="O107" s="44"/>
    </row>
    <row r="108" spans="1:15" s="38" customFormat="1" hidden="1" x14ac:dyDescent="0.2">
      <c r="A108" s="40"/>
      <c r="B108" s="42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5"/>
      <c r="N108" s="35"/>
      <c r="O108" s="44"/>
    </row>
    <row r="109" spans="1:15" ht="2.25" customHeight="1" x14ac:dyDescent="0.2"/>
    <row r="110" spans="1:15" ht="23.25" customHeight="1" x14ac:dyDescent="0.2"/>
    <row r="111" spans="1:15" ht="9.75" customHeight="1" x14ac:dyDescent="0.2"/>
    <row r="112" spans="1:15" x14ac:dyDescent="0.2">
      <c r="G112" s="28" t="s">
        <v>47</v>
      </c>
    </row>
    <row r="113" spans="7:7" x14ac:dyDescent="0.2">
      <c r="G113" s="28" t="s">
        <v>48</v>
      </c>
    </row>
  </sheetData>
  <mergeCells count="17">
    <mergeCell ref="I14:I15"/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  <mergeCell ref="H14:H15"/>
  </mergeCells>
  <pageMargins left="0.7" right="0.7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24"/>
  <sheetViews>
    <sheetView workbookViewId="0">
      <selection activeCell="A11" sqref="A1:XFD1048576"/>
    </sheetView>
  </sheetViews>
  <sheetFormatPr defaultColWidth="9.109375" defaultRowHeight="10.199999999999999" x14ac:dyDescent="0.2"/>
  <cols>
    <col min="1" max="1" width="3.44140625" style="3" customWidth="1"/>
    <col min="2" max="2" width="29.5546875" style="3" customWidth="1"/>
    <col min="3" max="3" width="7.88671875" style="3" customWidth="1"/>
    <col min="4" max="4" width="8.441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8.44140625" style="3" customWidth="1"/>
    <col min="10" max="10" width="8.109375" style="3" customWidth="1"/>
    <col min="11" max="11" width="7.5546875" style="3" customWidth="1"/>
    <col min="12" max="12" width="9.88671875" style="3" customWidth="1"/>
    <col min="13" max="13" width="7.44140625" style="3" customWidth="1"/>
    <col min="14" max="14" width="6.88671875" style="3" customWidth="1"/>
    <col min="15" max="15" width="7.88671875" style="3" customWidth="1"/>
    <col min="16" max="16384" width="9.109375" style="3"/>
  </cols>
  <sheetData>
    <row r="1" spans="1:15" ht="17.25" customHeight="1" x14ac:dyDescent="0.2">
      <c r="A1" s="27" t="s">
        <v>24</v>
      </c>
      <c r="K1" s="27"/>
      <c r="L1" s="27" t="s">
        <v>25</v>
      </c>
      <c r="M1" s="27"/>
      <c r="N1" s="27"/>
    </row>
    <row r="2" spans="1:15" ht="14.25" customHeight="1" x14ac:dyDescent="0.2">
      <c r="A2" s="27" t="s">
        <v>65</v>
      </c>
      <c r="K2" s="27" t="s">
        <v>26</v>
      </c>
      <c r="L2" s="27"/>
      <c r="M2" s="27"/>
      <c r="N2" s="27"/>
    </row>
    <row r="3" spans="1:15" ht="12" customHeight="1" x14ac:dyDescent="0.2">
      <c r="K3" s="27" t="s">
        <v>38</v>
      </c>
      <c r="L3" s="27"/>
      <c r="M3" s="27"/>
      <c r="N3" s="27"/>
    </row>
    <row r="4" spans="1:15" ht="10.5" customHeight="1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 t="s">
        <v>28</v>
      </c>
      <c r="L5" s="45"/>
    </row>
    <row r="6" spans="1:15" ht="0.75" hidden="1" customHeight="1" x14ac:dyDescent="0.2">
      <c r="K6" s="28"/>
    </row>
    <row r="7" spans="1:15" ht="4.5" hidden="1" customHeight="1" x14ac:dyDescent="0.2">
      <c r="K7" s="28"/>
    </row>
    <row r="8" spans="1:15" s="30" customFormat="1" ht="2.25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14.25" customHeight="1" x14ac:dyDescent="0.2">
      <c r="C9" s="88" t="s">
        <v>115</v>
      </c>
      <c r="D9" s="88"/>
      <c r="E9" s="88"/>
      <c r="F9" s="88"/>
      <c r="G9" s="88"/>
      <c r="H9" s="88"/>
      <c r="I9" s="88"/>
      <c r="J9" s="88"/>
      <c r="K9" s="88"/>
      <c r="L9" s="28" t="s">
        <v>79</v>
      </c>
    </row>
    <row r="10" spans="1:15" ht="1.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t="12" customHeight="1" x14ac:dyDescent="0.2">
      <c r="L11" s="28" t="s">
        <v>127</v>
      </c>
    </row>
    <row r="12" spans="1:15" x14ac:dyDescent="0.2">
      <c r="O12" s="31" t="s">
        <v>30</v>
      </c>
    </row>
    <row r="13" spans="1:15" ht="11.25" customHeight="1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105</v>
      </c>
      <c r="N13" s="90" t="s">
        <v>106</v>
      </c>
      <c r="O13" s="85" t="s">
        <v>116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51" customHeight="1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x14ac:dyDescent="0.2">
      <c r="A17" s="32"/>
      <c r="B17" s="33" t="s">
        <v>70</v>
      </c>
      <c r="C17" s="34">
        <f>C18+C19+C20</f>
        <v>250500</v>
      </c>
      <c r="D17" s="34">
        <f t="shared" ref="D17:I17" si="0">D18+D19+D20</f>
        <v>0</v>
      </c>
      <c r="E17" s="34">
        <f>E18+E19+E20+E78</f>
        <v>250500</v>
      </c>
      <c r="F17" s="34">
        <f t="shared" si="0"/>
        <v>0</v>
      </c>
      <c r="G17" s="34">
        <f t="shared" si="0"/>
        <v>0</v>
      </c>
      <c r="H17" s="34">
        <f t="shared" si="0"/>
        <v>0</v>
      </c>
      <c r="I17" s="34">
        <f t="shared" si="0"/>
        <v>0</v>
      </c>
      <c r="J17" s="34">
        <f>J18+J19+J20+J78</f>
        <v>250500</v>
      </c>
      <c r="K17" s="34">
        <f>K18+K19+K20+K78</f>
        <v>250500</v>
      </c>
      <c r="L17" s="34">
        <f>L18+L19+L20</f>
        <v>0</v>
      </c>
      <c r="M17" s="34"/>
      <c r="N17" s="34"/>
      <c r="O17" s="34"/>
    </row>
    <row r="18" spans="1:15" x14ac:dyDescent="0.2">
      <c r="A18" s="32" t="s">
        <v>18</v>
      </c>
      <c r="B18" s="32" t="s">
        <v>21</v>
      </c>
      <c r="C18" s="34">
        <f>E18</f>
        <v>60000</v>
      </c>
      <c r="D18" s="34"/>
      <c r="E18" s="34">
        <f>SUM(F18:J18)</f>
        <v>60000</v>
      </c>
      <c r="F18" s="34"/>
      <c r="G18" s="34"/>
      <c r="H18" s="34"/>
      <c r="I18" s="34"/>
      <c r="J18" s="34">
        <f t="shared" ref="J18:J72" si="1">K18+L18</f>
        <v>60000</v>
      </c>
      <c r="K18" s="34">
        <f>K43+K53</f>
        <v>60000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39500</v>
      </c>
      <c r="D19" s="34"/>
      <c r="E19" s="34">
        <f>F19+G19+H19+I19+J19</f>
        <v>39500</v>
      </c>
      <c r="F19" s="34"/>
      <c r="G19" s="34"/>
      <c r="H19" s="34"/>
      <c r="I19" s="34"/>
      <c r="J19" s="34">
        <f t="shared" si="1"/>
        <v>39500</v>
      </c>
      <c r="K19" s="34">
        <f>K54+K71+K72</f>
        <v>39500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151000</v>
      </c>
      <c r="D20" s="34"/>
      <c r="E20" s="34">
        <f>SUM(F20:J20)</f>
        <v>151000</v>
      </c>
      <c r="F20" s="34">
        <f>F47+F71+F88+F105+F93+F46</f>
        <v>0</v>
      </c>
      <c r="G20" s="34">
        <f>G47+G71+G88+G105+G93+G46</f>
        <v>0</v>
      </c>
      <c r="H20" s="34">
        <f>H47+H71+H88+H105+H93+H46</f>
        <v>0</v>
      </c>
      <c r="I20" s="34"/>
      <c r="J20" s="34">
        <f t="shared" si="1"/>
        <v>151000</v>
      </c>
      <c r="K20" s="34">
        <f>K25+K26+K27+K32+K39+K45+K50+K59+K81+K63</f>
        <v>151000</v>
      </c>
      <c r="L20" s="34">
        <f>L47+L71+L88+L105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>C22</f>
        <v>80000</v>
      </c>
      <c r="D21" s="55">
        <f t="shared" ref="D21:K21" si="2">D22</f>
        <v>0</v>
      </c>
      <c r="E21" s="55">
        <f t="shared" si="2"/>
        <v>80000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 t="shared" si="2"/>
        <v>80000</v>
      </c>
      <c r="K21" s="55">
        <f t="shared" si="2"/>
        <v>80000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>E22</f>
        <v>80000</v>
      </c>
      <c r="D22" s="34"/>
      <c r="E22" s="34">
        <f>F22+G22+H22+I22+J22</f>
        <v>80000</v>
      </c>
      <c r="F22" s="34"/>
      <c r="G22" s="34"/>
      <c r="H22" s="34"/>
      <c r="I22" s="34"/>
      <c r="J22" s="34">
        <f t="shared" si="1"/>
        <v>80000</v>
      </c>
      <c r="K22" s="34">
        <f>K27+K26+K25</f>
        <v>80000</v>
      </c>
      <c r="L22" s="34"/>
      <c r="M22" s="32"/>
      <c r="N22" s="32"/>
      <c r="O22" s="32"/>
    </row>
    <row r="23" spans="1:15" x14ac:dyDescent="0.2">
      <c r="A23" s="32"/>
      <c r="B23" s="32" t="s">
        <v>75</v>
      </c>
      <c r="C23" s="34"/>
      <c r="D23" s="34"/>
      <c r="E23" s="34"/>
      <c r="F23" s="34"/>
      <c r="G23" s="34"/>
      <c r="H23" s="34"/>
      <c r="I23" s="34"/>
      <c r="J23" s="34">
        <f t="shared" si="1"/>
        <v>0</v>
      </c>
      <c r="K23" s="34"/>
      <c r="L23" s="34"/>
      <c r="M23" s="32"/>
      <c r="N23" s="32"/>
      <c r="O23" s="32"/>
    </row>
    <row r="24" spans="1:15" x14ac:dyDescent="0.2">
      <c r="A24" s="32"/>
      <c r="B24" s="41" t="s">
        <v>83</v>
      </c>
      <c r="C24" s="34"/>
      <c r="D24" s="34"/>
      <c r="E24" s="34"/>
      <c r="F24" s="34"/>
      <c r="G24" s="34"/>
      <c r="H24" s="34"/>
      <c r="I24" s="34"/>
      <c r="J24" s="34">
        <f t="shared" si="1"/>
        <v>0</v>
      </c>
      <c r="K24" s="34"/>
      <c r="L24" s="34"/>
      <c r="M24" s="32"/>
      <c r="N24" s="32"/>
      <c r="O24" s="32"/>
    </row>
    <row r="25" spans="1:15" ht="20.399999999999999" x14ac:dyDescent="0.2">
      <c r="A25" s="32"/>
      <c r="B25" s="41" t="s">
        <v>117</v>
      </c>
      <c r="C25" s="34">
        <v>30000</v>
      </c>
      <c r="D25" s="34"/>
      <c r="E25" s="34">
        <v>30000</v>
      </c>
      <c r="F25" s="34"/>
      <c r="G25" s="34"/>
      <c r="H25" s="34"/>
      <c r="I25" s="34"/>
      <c r="J25" s="34">
        <f t="shared" ref="J25:J26" si="3">K25+L25</f>
        <v>30000</v>
      </c>
      <c r="K25" s="34">
        <v>30000</v>
      </c>
      <c r="L25" s="34"/>
      <c r="M25" s="32"/>
      <c r="N25" s="32"/>
      <c r="O25" s="32"/>
    </row>
    <row r="26" spans="1:15" ht="20.399999999999999" x14ac:dyDescent="0.2">
      <c r="A26" s="32"/>
      <c r="B26" s="41" t="s">
        <v>119</v>
      </c>
      <c r="C26" s="34">
        <v>30000</v>
      </c>
      <c r="D26" s="34"/>
      <c r="E26" s="34">
        <v>30000</v>
      </c>
      <c r="F26" s="34"/>
      <c r="G26" s="34"/>
      <c r="H26" s="34"/>
      <c r="I26" s="34"/>
      <c r="J26" s="34">
        <f t="shared" si="3"/>
        <v>30000</v>
      </c>
      <c r="K26" s="34">
        <v>30000</v>
      </c>
      <c r="L26" s="34"/>
      <c r="M26" s="32"/>
      <c r="N26" s="32"/>
      <c r="O26" s="32"/>
    </row>
    <row r="27" spans="1:15" ht="33.75" customHeight="1" x14ac:dyDescent="0.2">
      <c r="A27" s="32"/>
      <c r="B27" s="52" t="s">
        <v>118</v>
      </c>
      <c r="C27" s="34">
        <v>20000</v>
      </c>
      <c r="D27" s="34"/>
      <c r="E27" s="34">
        <v>20000</v>
      </c>
      <c r="F27" s="34"/>
      <c r="G27" s="34"/>
      <c r="H27" s="34"/>
      <c r="I27" s="34"/>
      <c r="J27" s="34">
        <f t="shared" si="1"/>
        <v>20000</v>
      </c>
      <c r="K27" s="34">
        <v>20000</v>
      </c>
      <c r="L27" s="34"/>
      <c r="M27" s="32"/>
      <c r="N27" s="32"/>
      <c r="O27" s="32"/>
    </row>
    <row r="28" spans="1:15" s="38" customFormat="1" ht="20.399999999999999" hidden="1" x14ac:dyDescent="0.2">
      <c r="A28" s="35"/>
      <c r="B28" s="36" t="s">
        <v>96</v>
      </c>
      <c r="C28" s="37">
        <f>C29</f>
        <v>0</v>
      </c>
      <c r="D28" s="37">
        <f t="shared" ref="D28:I28" si="4">D29</f>
        <v>0</v>
      </c>
      <c r="E28" s="37"/>
      <c r="F28" s="37">
        <f t="shared" si="4"/>
        <v>0</v>
      </c>
      <c r="G28" s="37">
        <f t="shared" si="4"/>
        <v>0</v>
      </c>
      <c r="H28" s="37">
        <f t="shared" si="4"/>
        <v>0</v>
      </c>
      <c r="I28" s="37">
        <f t="shared" si="4"/>
        <v>0</v>
      </c>
      <c r="J28" s="37"/>
      <c r="K28" s="37"/>
      <c r="L28" s="37"/>
      <c r="M28" s="35"/>
      <c r="N28" s="35"/>
      <c r="O28" s="35"/>
    </row>
    <row r="29" spans="1:15" s="38" customFormat="1" hidden="1" x14ac:dyDescent="0.2">
      <c r="A29" s="35"/>
      <c r="B29" s="39" t="s">
        <v>71</v>
      </c>
      <c r="C29" s="37"/>
      <c r="D29" s="37">
        <f t="shared" ref="D29:I29" si="5">D32</f>
        <v>0</v>
      </c>
      <c r="E29" s="37"/>
      <c r="F29" s="37">
        <f t="shared" si="5"/>
        <v>0</v>
      </c>
      <c r="G29" s="37">
        <f t="shared" si="5"/>
        <v>0</v>
      </c>
      <c r="H29" s="37">
        <f t="shared" si="5"/>
        <v>0</v>
      </c>
      <c r="I29" s="37">
        <f t="shared" si="5"/>
        <v>0</v>
      </c>
      <c r="J29" s="37"/>
      <c r="K29" s="37"/>
      <c r="L29" s="37">
        <f>L30+L31+L34</f>
        <v>0</v>
      </c>
      <c r="M29" s="35"/>
      <c r="N29" s="35"/>
      <c r="O29" s="35"/>
    </row>
    <row r="30" spans="1:15" s="38" customFormat="1" ht="12.75" hidden="1" customHeight="1" x14ac:dyDescent="0.2">
      <c r="A30" s="32" t="s">
        <v>18</v>
      </c>
      <c r="B30" s="32" t="s">
        <v>75</v>
      </c>
      <c r="C30" s="37"/>
      <c r="D30" s="37"/>
      <c r="E30" s="37"/>
      <c r="F30" s="37"/>
      <c r="G30" s="37"/>
      <c r="H30" s="37"/>
      <c r="I30" s="37"/>
      <c r="J30" s="34"/>
      <c r="K30" s="37"/>
      <c r="L30" s="35"/>
      <c r="M30" s="35"/>
      <c r="N30" s="35"/>
      <c r="O30" s="35"/>
    </row>
    <row r="31" spans="1:15" s="38" customFormat="1" hidden="1" x14ac:dyDescent="0.2">
      <c r="A31" s="40" t="s">
        <v>19</v>
      </c>
      <c r="B31" s="41" t="s">
        <v>83</v>
      </c>
      <c r="C31" s="37"/>
      <c r="D31" s="37"/>
      <c r="E31" s="37"/>
      <c r="F31" s="37"/>
      <c r="G31" s="37"/>
      <c r="H31" s="37"/>
      <c r="I31" s="37"/>
      <c r="J31" s="34"/>
      <c r="K31" s="37"/>
      <c r="L31" s="37"/>
      <c r="M31" s="35"/>
      <c r="N31" s="35"/>
      <c r="O31" s="35"/>
    </row>
    <row r="32" spans="1:15" s="38" customFormat="1" hidden="1" x14ac:dyDescent="0.2">
      <c r="A32" s="40" t="s">
        <v>20</v>
      </c>
      <c r="B32" s="41" t="s">
        <v>99</v>
      </c>
      <c r="C32" s="37"/>
      <c r="D32" s="37"/>
      <c r="E32" s="37"/>
      <c r="F32" s="37"/>
      <c r="G32" s="37"/>
      <c r="H32" s="37"/>
      <c r="I32" s="37"/>
      <c r="J32" s="34"/>
      <c r="K32" s="37"/>
      <c r="L32" s="37"/>
      <c r="M32" s="35"/>
      <c r="N32" s="35"/>
      <c r="O32" s="35"/>
    </row>
    <row r="33" spans="1:15" hidden="1" x14ac:dyDescent="0.2">
      <c r="A33" s="32"/>
      <c r="B33" s="39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2"/>
      <c r="N33" s="32"/>
      <c r="O33" s="32"/>
    </row>
    <row r="34" spans="1:15" ht="25.5" hidden="1" customHeight="1" x14ac:dyDescent="0.2">
      <c r="A34" s="32"/>
      <c r="B34" s="41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2"/>
      <c r="N34" s="32"/>
      <c r="O34" s="32"/>
    </row>
    <row r="35" spans="1:15" s="38" customFormat="1" hidden="1" x14ac:dyDescent="0.2">
      <c r="A35" s="35"/>
      <c r="B35" s="36" t="s">
        <v>97</v>
      </c>
      <c r="C35" s="37">
        <f>C36</f>
        <v>0</v>
      </c>
      <c r="D35" s="37">
        <f t="shared" ref="D35:K35" si="6">D36</f>
        <v>0</v>
      </c>
      <c r="E35" s="37">
        <f t="shared" si="6"/>
        <v>0</v>
      </c>
      <c r="F35" s="37">
        <f t="shared" si="6"/>
        <v>0</v>
      </c>
      <c r="G35" s="37">
        <f t="shared" si="6"/>
        <v>0</v>
      </c>
      <c r="H35" s="37">
        <f t="shared" si="6"/>
        <v>0</v>
      </c>
      <c r="I35" s="37">
        <f t="shared" si="6"/>
        <v>0</v>
      </c>
      <c r="J35" s="37">
        <f t="shared" si="6"/>
        <v>0</v>
      </c>
      <c r="K35" s="37">
        <f t="shared" si="6"/>
        <v>0</v>
      </c>
      <c r="L35" s="37"/>
      <c r="M35" s="35"/>
      <c r="N35" s="35"/>
      <c r="O35" s="35"/>
    </row>
    <row r="36" spans="1:15" s="38" customFormat="1" hidden="1" x14ac:dyDescent="0.2">
      <c r="A36" s="35"/>
      <c r="B36" s="39" t="s">
        <v>71</v>
      </c>
      <c r="C36" s="37">
        <f>C39</f>
        <v>0</v>
      </c>
      <c r="D36" s="37">
        <f t="shared" ref="D36:K36" si="7">D39</f>
        <v>0</v>
      </c>
      <c r="E36" s="37">
        <f t="shared" si="7"/>
        <v>0</v>
      </c>
      <c r="F36" s="37">
        <f t="shared" si="7"/>
        <v>0</v>
      </c>
      <c r="G36" s="37">
        <f t="shared" si="7"/>
        <v>0</v>
      </c>
      <c r="H36" s="37">
        <f t="shared" si="7"/>
        <v>0</v>
      </c>
      <c r="I36" s="37">
        <f t="shared" si="7"/>
        <v>0</v>
      </c>
      <c r="J36" s="37">
        <f t="shared" si="7"/>
        <v>0</v>
      </c>
      <c r="K36" s="37">
        <f t="shared" si="7"/>
        <v>0</v>
      </c>
      <c r="L36" s="37">
        <f>L37+L38+L41</f>
        <v>0</v>
      </c>
      <c r="M36" s="35"/>
      <c r="N36" s="35"/>
      <c r="O36" s="35"/>
    </row>
    <row r="37" spans="1:15" s="38" customFormat="1" ht="12.75" hidden="1" customHeight="1" x14ac:dyDescent="0.2">
      <c r="A37" s="32" t="s">
        <v>18</v>
      </c>
      <c r="B37" s="32" t="s">
        <v>75</v>
      </c>
      <c r="C37" s="37"/>
      <c r="D37" s="37"/>
      <c r="E37" s="37"/>
      <c r="F37" s="37"/>
      <c r="G37" s="37"/>
      <c r="H37" s="37"/>
      <c r="I37" s="37"/>
      <c r="J37" s="34">
        <f t="shared" ref="J37:J38" si="8">K37+L37</f>
        <v>0</v>
      </c>
      <c r="K37" s="37"/>
      <c r="L37" s="35"/>
      <c r="M37" s="35"/>
      <c r="N37" s="35"/>
      <c r="O37" s="35"/>
    </row>
    <row r="38" spans="1:15" s="38" customFormat="1" hidden="1" x14ac:dyDescent="0.2">
      <c r="A38" s="40" t="s">
        <v>19</v>
      </c>
      <c r="B38" s="41" t="s">
        <v>83</v>
      </c>
      <c r="C38" s="37"/>
      <c r="D38" s="37"/>
      <c r="E38" s="37"/>
      <c r="F38" s="37"/>
      <c r="G38" s="37"/>
      <c r="H38" s="37"/>
      <c r="I38" s="37"/>
      <c r="J38" s="34">
        <f t="shared" si="8"/>
        <v>0</v>
      </c>
      <c r="K38" s="37"/>
      <c r="L38" s="37"/>
      <c r="M38" s="35"/>
      <c r="N38" s="35"/>
      <c r="O38" s="35"/>
    </row>
    <row r="39" spans="1:15" s="38" customFormat="1" ht="22.5" hidden="1" customHeight="1" x14ac:dyDescent="0.2">
      <c r="A39" s="40" t="s">
        <v>20</v>
      </c>
      <c r="B39" s="41" t="s">
        <v>98</v>
      </c>
      <c r="C39" s="37"/>
      <c r="D39" s="37"/>
      <c r="E39" s="37"/>
      <c r="F39" s="37"/>
      <c r="G39" s="37"/>
      <c r="H39" s="37"/>
      <c r="I39" s="37"/>
      <c r="J39" s="34">
        <v>0</v>
      </c>
      <c r="K39" s="37"/>
      <c r="L39" s="37"/>
      <c r="M39" s="35"/>
      <c r="N39" s="35"/>
      <c r="O39" s="35"/>
    </row>
    <row r="40" spans="1:15" ht="25.5" hidden="1" customHeight="1" x14ac:dyDescent="0.2">
      <c r="A40" s="32"/>
      <c r="B40" s="41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2"/>
      <c r="N40" s="32"/>
      <c r="O40" s="32"/>
    </row>
    <row r="41" spans="1:15" s="38" customFormat="1" ht="30.6" x14ac:dyDescent="0.2">
      <c r="A41" s="35"/>
      <c r="B41" s="36" t="s">
        <v>77</v>
      </c>
      <c r="C41" s="53">
        <f>C42</f>
        <v>38700</v>
      </c>
      <c r="D41" s="53">
        <f t="shared" ref="D41:K41" si="9">D42</f>
        <v>0</v>
      </c>
      <c r="E41" s="53">
        <f t="shared" si="9"/>
        <v>38700</v>
      </c>
      <c r="F41" s="53">
        <f t="shared" si="9"/>
        <v>0</v>
      </c>
      <c r="G41" s="53">
        <f t="shared" si="9"/>
        <v>0</v>
      </c>
      <c r="H41" s="53">
        <f t="shared" si="9"/>
        <v>0</v>
      </c>
      <c r="I41" s="53">
        <f t="shared" si="9"/>
        <v>0</v>
      </c>
      <c r="J41" s="53">
        <f t="shared" si="9"/>
        <v>38700</v>
      </c>
      <c r="K41" s="53">
        <f t="shared" si="9"/>
        <v>38700</v>
      </c>
      <c r="L41" s="53"/>
      <c r="M41" s="54"/>
      <c r="N41" s="54"/>
      <c r="O41" s="54"/>
    </row>
    <row r="42" spans="1:15" s="38" customFormat="1" x14ac:dyDescent="0.2">
      <c r="A42" s="35"/>
      <c r="B42" s="39" t="s">
        <v>71</v>
      </c>
      <c r="C42" s="37">
        <f>C43+C45</f>
        <v>38700</v>
      </c>
      <c r="D42" s="37">
        <f t="shared" ref="D42:E42" si="10">D43+D45</f>
        <v>0</v>
      </c>
      <c r="E42" s="37">
        <f t="shared" si="10"/>
        <v>38700</v>
      </c>
      <c r="F42" s="37"/>
      <c r="G42" s="37"/>
      <c r="H42" s="37"/>
      <c r="I42" s="37"/>
      <c r="J42" s="34">
        <f t="shared" si="1"/>
        <v>38700</v>
      </c>
      <c r="K42" s="37">
        <f>K43+K45</f>
        <v>38700</v>
      </c>
      <c r="L42" s="37">
        <f>L43+L44+L47</f>
        <v>0</v>
      </c>
      <c r="M42" s="35"/>
      <c r="N42" s="35"/>
      <c r="O42" s="35"/>
    </row>
    <row r="43" spans="1:15" s="38" customFormat="1" ht="25.5" customHeight="1" x14ac:dyDescent="0.2">
      <c r="A43" s="32" t="s">
        <v>18</v>
      </c>
      <c r="B43" s="42" t="s">
        <v>95</v>
      </c>
      <c r="C43" s="37">
        <f>E43</f>
        <v>30000</v>
      </c>
      <c r="D43" s="37"/>
      <c r="E43" s="37">
        <f>F43+G43+H43+I43+J43</f>
        <v>30000</v>
      </c>
      <c r="F43" s="37"/>
      <c r="G43" s="37"/>
      <c r="H43" s="37"/>
      <c r="I43" s="37"/>
      <c r="J43" s="34">
        <f t="shared" si="1"/>
        <v>30000</v>
      </c>
      <c r="K43" s="37">
        <v>30000</v>
      </c>
      <c r="L43" s="35"/>
      <c r="M43" s="35"/>
      <c r="N43" s="35"/>
      <c r="O43" s="35"/>
    </row>
    <row r="44" spans="1:15" s="38" customFormat="1" x14ac:dyDescent="0.2">
      <c r="A44" s="40" t="s">
        <v>19</v>
      </c>
      <c r="B44" s="41" t="s">
        <v>83</v>
      </c>
      <c r="C44" s="37">
        <f t="shared" ref="C44:C45" si="11">E44</f>
        <v>0</v>
      </c>
      <c r="D44" s="37"/>
      <c r="E44" s="37">
        <f t="shared" ref="E44:E45" si="12">F44+G44+H44+I44+J44</f>
        <v>0</v>
      </c>
      <c r="F44" s="37"/>
      <c r="G44" s="37"/>
      <c r="H44" s="37"/>
      <c r="I44" s="37"/>
      <c r="J44" s="34">
        <f t="shared" si="1"/>
        <v>0</v>
      </c>
      <c r="K44" s="37"/>
      <c r="L44" s="37"/>
      <c r="M44" s="35"/>
      <c r="N44" s="35"/>
      <c r="O44" s="35"/>
    </row>
    <row r="45" spans="1:15" s="38" customFormat="1" ht="30.6" x14ac:dyDescent="0.2">
      <c r="A45" s="40" t="s">
        <v>20</v>
      </c>
      <c r="B45" s="41" t="s">
        <v>94</v>
      </c>
      <c r="C45" s="37">
        <f t="shared" si="11"/>
        <v>8700</v>
      </c>
      <c r="D45" s="37"/>
      <c r="E45" s="37">
        <f t="shared" si="12"/>
        <v>8700</v>
      </c>
      <c r="F45" s="37"/>
      <c r="G45" s="37"/>
      <c r="H45" s="37"/>
      <c r="I45" s="37"/>
      <c r="J45" s="34">
        <f t="shared" si="1"/>
        <v>8700</v>
      </c>
      <c r="K45" s="37">
        <v>8700</v>
      </c>
      <c r="L45" s="37"/>
      <c r="M45" s="35"/>
      <c r="N45" s="35"/>
      <c r="O45" s="35"/>
    </row>
    <row r="46" spans="1:15" s="38" customFormat="1" ht="30.6" x14ac:dyDescent="0.2">
      <c r="A46" s="35"/>
      <c r="B46" s="36" t="s">
        <v>92</v>
      </c>
      <c r="C46" s="53">
        <f>C47</f>
        <v>2200</v>
      </c>
      <c r="D46" s="53">
        <f t="shared" ref="D46:K46" si="13">D47</f>
        <v>0</v>
      </c>
      <c r="E46" s="53">
        <f t="shared" si="13"/>
        <v>2200</v>
      </c>
      <c r="F46" s="53">
        <f t="shared" si="13"/>
        <v>0</v>
      </c>
      <c r="G46" s="53">
        <f t="shared" si="13"/>
        <v>0</v>
      </c>
      <c r="H46" s="53">
        <f t="shared" si="13"/>
        <v>0</v>
      </c>
      <c r="I46" s="53">
        <f t="shared" si="13"/>
        <v>0</v>
      </c>
      <c r="J46" s="53">
        <f t="shared" si="13"/>
        <v>2200</v>
      </c>
      <c r="K46" s="53">
        <f t="shared" si="13"/>
        <v>2200</v>
      </c>
      <c r="L46" s="53"/>
      <c r="M46" s="54"/>
      <c r="N46" s="54"/>
      <c r="O46" s="54"/>
    </row>
    <row r="47" spans="1:15" s="38" customFormat="1" x14ac:dyDescent="0.2">
      <c r="A47" s="35"/>
      <c r="B47" s="39" t="s">
        <v>71</v>
      </c>
      <c r="C47" s="37">
        <f>C50</f>
        <v>2200</v>
      </c>
      <c r="D47" s="37">
        <f t="shared" ref="D47:K47" si="14">D50</f>
        <v>0</v>
      </c>
      <c r="E47" s="37">
        <f t="shared" si="14"/>
        <v>2200</v>
      </c>
      <c r="F47" s="37">
        <f t="shared" si="14"/>
        <v>0</v>
      </c>
      <c r="G47" s="37">
        <f t="shared" si="14"/>
        <v>0</v>
      </c>
      <c r="H47" s="37">
        <f t="shared" si="14"/>
        <v>0</v>
      </c>
      <c r="I47" s="37">
        <f t="shared" si="14"/>
        <v>0</v>
      </c>
      <c r="J47" s="37">
        <f t="shared" si="14"/>
        <v>2200</v>
      </c>
      <c r="K47" s="37">
        <f t="shared" si="14"/>
        <v>2200</v>
      </c>
      <c r="L47" s="37">
        <f>L48+L49+L59</f>
        <v>0</v>
      </c>
      <c r="M47" s="35"/>
      <c r="N47" s="35"/>
      <c r="O47" s="35"/>
    </row>
    <row r="48" spans="1:15" s="38" customFormat="1" ht="12.75" customHeight="1" x14ac:dyDescent="0.2">
      <c r="A48" s="32" t="s">
        <v>18</v>
      </c>
      <c r="B48" s="32" t="s">
        <v>75</v>
      </c>
      <c r="C48" s="37"/>
      <c r="D48" s="37"/>
      <c r="E48" s="37"/>
      <c r="F48" s="37"/>
      <c r="G48" s="37"/>
      <c r="H48" s="37"/>
      <c r="I48" s="37"/>
      <c r="J48" s="34">
        <f t="shared" ref="J48:J50" si="15">K48+L48</f>
        <v>0</v>
      </c>
      <c r="K48" s="37"/>
      <c r="L48" s="35"/>
      <c r="M48" s="35"/>
      <c r="N48" s="35"/>
      <c r="O48" s="35"/>
    </row>
    <row r="49" spans="1:15" s="38" customFormat="1" x14ac:dyDescent="0.2">
      <c r="A49" s="40" t="s">
        <v>19</v>
      </c>
      <c r="B49" s="41" t="s">
        <v>83</v>
      </c>
      <c r="C49" s="37"/>
      <c r="D49" s="37"/>
      <c r="E49" s="37"/>
      <c r="F49" s="37"/>
      <c r="G49" s="37"/>
      <c r="H49" s="37"/>
      <c r="I49" s="37"/>
      <c r="J49" s="34">
        <f t="shared" si="15"/>
        <v>0</v>
      </c>
      <c r="K49" s="37"/>
      <c r="L49" s="37"/>
      <c r="M49" s="35"/>
      <c r="N49" s="35"/>
      <c r="O49" s="35"/>
    </row>
    <row r="50" spans="1:15" s="38" customFormat="1" ht="20.399999999999999" x14ac:dyDescent="0.2">
      <c r="A50" s="40" t="s">
        <v>20</v>
      </c>
      <c r="B50" s="41" t="s">
        <v>120</v>
      </c>
      <c r="C50" s="37">
        <v>2200</v>
      </c>
      <c r="D50" s="37"/>
      <c r="E50" s="37">
        <v>2200</v>
      </c>
      <c r="F50" s="37"/>
      <c r="G50" s="37"/>
      <c r="H50" s="37"/>
      <c r="I50" s="37"/>
      <c r="J50" s="34">
        <f t="shared" si="15"/>
        <v>2200</v>
      </c>
      <c r="K50" s="37">
        <v>2200</v>
      </c>
      <c r="L50" s="37"/>
      <c r="M50" s="35"/>
      <c r="N50" s="35"/>
      <c r="O50" s="35"/>
    </row>
    <row r="51" spans="1:15" s="38" customFormat="1" x14ac:dyDescent="0.2">
      <c r="A51" s="35"/>
      <c r="B51" s="36" t="s">
        <v>101</v>
      </c>
      <c r="C51" s="37">
        <f>C52</f>
        <v>72000</v>
      </c>
      <c r="D51" s="37">
        <f t="shared" ref="D51:K51" si="16">D52</f>
        <v>0</v>
      </c>
      <c r="E51" s="37">
        <f t="shared" si="16"/>
        <v>72000</v>
      </c>
      <c r="F51" s="37">
        <f t="shared" si="16"/>
        <v>0</v>
      </c>
      <c r="G51" s="37">
        <f t="shared" si="16"/>
        <v>0</v>
      </c>
      <c r="H51" s="37">
        <f t="shared" si="16"/>
        <v>0</v>
      </c>
      <c r="I51" s="37">
        <f t="shared" si="16"/>
        <v>0</v>
      </c>
      <c r="J51" s="37">
        <f t="shared" si="16"/>
        <v>72000</v>
      </c>
      <c r="K51" s="37">
        <f t="shared" si="16"/>
        <v>72000</v>
      </c>
      <c r="L51" s="37"/>
      <c r="M51" s="35"/>
      <c r="N51" s="35"/>
      <c r="O51" s="35"/>
    </row>
    <row r="52" spans="1:15" s="38" customFormat="1" x14ac:dyDescent="0.2">
      <c r="A52" s="35"/>
      <c r="B52" s="39" t="s">
        <v>71</v>
      </c>
      <c r="C52" s="37">
        <f>E52</f>
        <v>72000</v>
      </c>
      <c r="D52" s="37">
        <f t="shared" ref="D52:K52" si="17">D53+D54+D59</f>
        <v>0</v>
      </c>
      <c r="E52" s="37">
        <f t="shared" si="17"/>
        <v>72000</v>
      </c>
      <c r="F52" s="37">
        <f t="shared" si="17"/>
        <v>0</v>
      </c>
      <c r="G52" s="37">
        <f t="shared" si="17"/>
        <v>0</v>
      </c>
      <c r="H52" s="37">
        <f t="shared" si="17"/>
        <v>0</v>
      </c>
      <c r="I52" s="37">
        <f t="shared" si="17"/>
        <v>0</v>
      </c>
      <c r="J52" s="37">
        <f t="shared" si="17"/>
        <v>72000</v>
      </c>
      <c r="K52" s="37">
        <f t="shared" si="17"/>
        <v>72000</v>
      </c>
      <c r="L52" s="37">
        <f>L53+L54+L61</f>
        <v>0</v>
      </c>
      <c r="M52" s="35"/>
      <c r="N52" s="35"/>
      <c r="O52" s="35"/>
    </row>
    <row r="53" spans="1:15" s="38" customFormat="1" ht="22.5" customHeight="1" x14ac:dyDescent="0.2">
      <c r="A53" s="32" t="s">
        <v>18</v>
      </c>
      <c r="B53" s="51" t="s">
        <v>121</v>
      </c>
      <c r="C53" s="37">
        <f>E53</f>
        <v>30000</v>
      </c>
      <c r="D53" s="37"/>
      <c r="E53" s="37">
        <f>F53+G53+H53+I53+J53</f>
        <v>30000</v>
      </c>
      <c r="F53" s="37"/>
      <c r="G53" s="37"/>
      <c r="H53" s="37"/>
      <c r="I53" s="37"/>
      <c r="J53" s="34">
        <f t="shared" ref="J53" si="18">K53+L53</f>
        <v>30000</v>
      </c>
      <c r="K53" s="37">
        <v>30000</v>
      </c>
      <c r="L53" s="35"/>
      <c r="M53" s="35"/>
      <c r="N53" s="35"/>
      <c r="O53" s="35"/>
    </row>
    <row r="54" spans="1:15" s="38" customFormat="1" ht="10.5" customHeight="1" x14ac:dyDescent="0.2">
      <c r="A54" s="40" t="s">
        <v>19</v>
      </c>
      <c r="B54" s="41" t="s">
        <v>122</v>
      </c>
      <c r="C54" s="37">
        <f>E54:E59</f>
        <v>20000</v>
      </c>
      <c r="D54" s="37"/>
      <c r="E54" s="37">
        <f>F54+G54+H54+I54+J54</f>
        <v>20000</v>
      </c>
      <c r="F54" s="37"/>
      <c r="G54" s="37"/>
      <c r="H54" s="37"/>
      <c r="I54" s="37"/>
      <c r="J54" s="34">
        <f t="shared" si="1"/>
        <v>20000</v>
      </c>
      <c r="K54" s="37">
        <v>20000</v>
      </c>
      <c r="L54" s="37"/>
      <c r="M54" s="35"/>
      <c r="N54" s="35"/>
      <c r="O54" s="35"/>
    </row>
    <row r="55" spans="1:15" s="58" customFormat="1" ht="23.25" customHeight="1" x14ac:dyDescent="0.2">
      <c r="A55" s="57"/>
      <c r="B55" s="49" t="s">
        <v>123</v>
      </c>
      <c r="C55" s="53">
        <f>C56</f>
        <v>22000</v>
      </c>
      <c r="D55" s="53"/>
      <c r="E55" s="53">
        <f>E56</f>
        <v>22000</v>
      </c>
      <c r="F55" s="53"/>
      <c r="G55" s="53"/>
      <c r="H55" s="53"/>
      <c r="I55" s="53"/>
      <c r="J55" s="55">
        <f>J56</f>
        <v>22000</v>
      </c>
      <c r="K55" s="53">
        <f>K56</f>
        <v>22000</v>
      </c>
      <c r="L55" s="53"/>
      <c r="M55" s="54"/>
      <c r="N55" s="54"/>
      <c r="O55" s="54"/>
    </row>
    <row r="56" spans="1:15" s="38" customFormat="1" ht="10.5" customHeight="1" x14ac:dyDescent="0.2">
      <c r="A56" s="40"/>
      <c r="B56" s="39" t="s">
        <v>71</v>
      </c>
      <c r="C56" s="37">
        <f>C59</f>
        <v>22000</v>
      </c>
      <c r="D56" s="37"/>
      <c r="E56" s="37">
        <f>E59</f>
        <v>22000</v>
      </c>
      <c r="F56" s="37"/>
      <c r="G56" s="37"/>
      <c r="H56" s="37"/>
      <c r="I56" s="37"/>
      <c r="J56" s="34">
        <f>J59</f>
        <v>22000</v>
      </c>
      <c r="K56" s="37">
        <f>K59</f>
        <v>22000</v>
      </c>
      <c r="L56" s="37"/>
      <c r="M56" s="35"/>
      <c r="N56" s="35"/>
      <c r="O56" s="35"/>
    </row>
    <row r="57" spans="1:15" s="38" customFormat="1" ht="12.75" customHeight="1" x14ac:dyDescent="0.2">
      <c r="A57" s="32" t="s">
        <v>18</v>
      </c>
      <c r="B57" s="32" t="s">
        <v>75</v>
      </c>
      <c r="C57" s="37"/>
      <c r="D57" s="37"/>
      <c r="E57" s="37"/>
      <c r="F57" s="37"/>
      <c r="G57" s="37"/>
      <c r="H57" s="37"/>
      <c r="I57" s="37"/>
      <c r="J57" s="34">
        <f t="shared" ref="J57:J58" si="19">K57+L57</f>
        <v>0</v>
      </c>
      <c r="K57" s="37"/>
      <c r="L57" s="35"/>
      <c r="M57" s="35"/>
      <c r="N57" s="35"/>
      <c r="O57" s="35"/>
    </row>
    <row r="58" spans="1:15" s="38" customFormat="1" x14ac:dyDescent="0.2">
      <c r="A58" s="40" t="s">
        <v>19</v>
      </c>
      <c r="B58" s="41" t="s">
        <v>83</v>
      </c>
      <c r="C58" s="37"/>
      <c r="D58" s="37"/>
      <c r="E58" s="37"/>
      <c r="F58" s="37"/>
      <c r="G58" s="37"/>
      <c r="H58" s="37"/>
      <c r="I58" s="37"/>
      <c r="J58" s="34">
        <f t="shared" si="19"/>
        <v>0</v>
      </c>
      <c r="K58" s="37"/>
      <c r="L58" s="37"/>
      <c r="M58" s="35"/>
      <c r="N58" s="35"/>
      <c r="O58" s="35"/>
    </row>
    <row r="59" spans="1:15" s="38" customFormat="1" ht="40.799999999999997" x14ac:dyDescent="0.2">
      <c r="A59" s="40" t="s">
        <v>20</v>
      </c>
      <c r="B59" s="41" t="s">
        <v>126</v>
      </c>
      <c r="C59" s="37">
        <f>E59</f>
        <v>22000</v>
      </c>
      <c r="D59" s="37"/>
      <c r="E59" s="37">
        <f>F59+G59+H59+I59+J59</f>
        <v>22000</v>
      </c>
      <c r="F59" s="37"/>
      <c r="G59" s="37"/>
      <c r="H59" s="37"/>
      <c r="I59" s="37"/>
      <c r="J59" s="34">
        <f t="shared" si="1"/>
        <v>22000</v>
      </c>
      <c r="K59" s="37">
        <v>22000</v>
      </c>
      <c r="L59" s="37"/>
      <c r="M59" s="35"/>
      <c r="N59" s="35"/>
      <c r="O59" s="35"/>
    </row>
    <row r="60" spans="1:15" s="38" customFormat="1" hidden="1" x14ac:dyDescent="0.2">
      <c r="A60" s="40"/>
      <c r="B60" s="41"/>
      <c r="C60" s="37"/>
      <c r="D60" s="37"/>
      <c r="E60" s="37"/>
      <c r="F60" s="37"/>
      <c r="G60" s="37"/>
      <c r="H60" s="37"/>
      <c r="I60" s="37"/>
      <c r="J60" s="34">
        <f t="shared" si="1"/>
        <v>0</v>
      </c>
      <c r="K60" s="37"/>
      <c r="L60" s="37"/>
      <c r="M60" s="35"/>
      <c r="N60" s="35"/>
      <c r="O60" s="35"/>
    </row>
    <row r="61" spans="1:15" s="38" customFormat="1" hidden="1" x14ac:dyDescent="0.2">
      <c r="A61" s="40"/>
      <c r="B61" s="36"/>
      <c r="C61" s="37"/>
      <c r="D61" s="37"/>
      <c r="E61" s="37"/>
      <c r="F61" s="37"/>
      <c r="G61" s="37"/>
      <c r="H61" s="37"/>
      <c r="I61" s="37"/>
      <c r="J61" s="34">
        <f t="shared" si="1"/>
        <v>0</v>
      </c>
      <c r="K61" s="37"/>
      <c r="L61" s="37"/>
      <c r="M61" s="35"/>
      <c r="N61" s="35"/>
      <c r="O61" s="35"/>
    </row>
    <row r="62" spans="1:15" s="59" customFormat="1" ht="22.5" customHeight="1" x14ac:dyDescent="0.2">
      <c r="A62" s="57"/>
      <c r="B62" s="49" t="s">
        <v>124</v>
      </c>
      <c r="C62" s="53">
        <f>C63</f>
        <v>38100</v>
      </c>
      <c r="D62" s="53"/>
      <c r="E62" s="53">
        <f>E63</f>
        <v>38100</v>
      </c>
      <c r="F62" s="53"/>
      <c r="G62" s="53"/>
      <c r="H62" s="53"/>
      <c r="I62" s="53"/>
      <c r="J62" s="53">
        <f>J63</f>
        <v>38100</v>
      </c>
      <c r="K62" s="53">
        <f>K63</f>
        <v>38100</v>
      </c>
      <c r="L62" s="53"/>
      <c r="M62" s="53"/>
      <c r="N62" s="53"/>
      <c r="O62" s="53"/>
    </row>
    <row r="63" spans="1:15" ht="48" customHeight="1" x14ac:dyDescent="0.2">
      <c r="A63" s="40"/>
      <c r="B63" s="47" t="s">
        <v>107</v>
      </c>
      <c r="C63" s="37">
        <f>E63</f>
        <v>38100</v>
      </c>
      <c r="D63" s="37"/>
      <c r="E63" s="37">
        <f>F63+G63+H63+I63+J63</f>
        <v>38100</v>
      </c>
      <c r="F63" s="37"/>
      <c r="G63" s="37"/>
      <c r="H63" s="37"/>
      <c r="I63" s="37"/>
      <c r="J63" s="37">
        <v>38100</v>
      </c>
      <c r="K63" s="37">
        <v>38100</v>
      </c>
      <c r="L63" s="37"/>
      <c r="M63" s="37"/>
      <c r="N63" s="37"/>
      <c r="O63" s="37"/>
    </row>
    <row r="64" spans="1:15" s="38" customFormat="1" ht="34.5" hidden="1" customHeight="1" x14ac:dyDescent="0.2">
      <c r="A64" s="40"/>
      <c r="B64" s="49" t="s">
        <v>109</v>
      </c>
      <c r="C64" s="37"/>
      <c r="D64" s="37"/>
      <c r="E64" s="37">
        <f>F64+G64+H64+I64+J64</f>
        <v>0</v>
      </c>
      <c r="F64" s="37"/>
      <c r="G64" s="37"/>
      <c r="H64" s="37"/>
      <c r="I64" s="37"/>
      <c r="J64" s="37">
        <f>K64+L64</f>
        <v>0</v>
      </c>
      <c r="K64" s="37"/>
      <c r="L64" s="37"/>
      <c r="M64" s="35"/>
      <c r="N64" s="35"/>
      <c r="O64" s="35"/>
    </row>
    <row r="65" spans="1:15" s="38" customFormat="1" ht="40.799999999999997" hidden="1" x14ac:dyDescent="0.2">
      <c r="A65" s="40" t="s">
        <v>110</v>
      </c>
      <c r="B65" s="41" t="s">
        <v>111</v>
      </c>
      <c r="C65" s="37"/>
      <c r="D65" s="37"/>
      <c r="E65" s="37">
        <f>F65+G65+H65+I65+J65</f>
        <v>0</v>
      </c>
      <c r="F65" s="37"/>
      <c r="G65" s="37"/>
      <c r="H65" s="37"/>
      <c r="I65" s="37"/>
      <c r="J65" s="37">
        <f>K65+L65</f>
        <v>0</v>
      </c>
      <c r="K65" s="37"/>
      <c r="L65" s="37"/>
      <c r="M65" s="35"/>
      <c r="N65" s="35"/>
      <c r="O65" s="35"/>
    </row>
    <row r="66" spans="1:15" s="38" customFormat="1" hidden="1" x14ac:dyDescent="0.2">
      <c r="A66" s="40"/>
      <c r="B66" s="36"/>
      <c r="C66" s="37"/>
      <c r="D66" s="37"/>
      <c r="E66" s="37"/>
      <c r="F66" s="37"/>
      <c r="G66" s="37"/>
      <c r="H66" s="37"/>
      <c r="I66" s="37"/>
      <c r="J66" s="34"/>
      <c r="K66" s="37"/>
      <c r="L66" s="37"/>
      <c r="M66" s="35"/>
      <c r="N66" s="35"/>
      <c r="O66" s="35"/>
    </row>
    <row r="67" spans="1:15" s="58" customFormat="1" x14ac:dyDescent="0.2">
      <c r="A67" s="54"/>
      <c r="B67" s="54" t="s">
        <v>85</v>
      </c>
      <c r="C67" s="53">
        <f>C69</f>
        <v>19500</v>
      </c>
      <c r="D67" s="53"/>
      <c r="E67" s="53">
        <f>E69</f>
        <v>19500</v>
      </c>
      <c r="F67" s="53"/>
      <c r="G67" s="53"/>
      <c r="H67" s="53"/>
      <c r="I67" s="53"/>
      <c r="J67" s="55">
        <f t="shared" si="1"/>
        <v>19500</v>
      </c>
      <c r="K67" s="53">
        <f>K69</f>
        <v>19500</v>
      </c>
      <c r="L67" s="53"/>
      <c r="M67" s="54"/>
      <c r="N67" s="54"/>
      <c r="O67" s="54"/>
    </row>
    <row r="68" spans="1:15" s="38" customFormat="1" hidden="1" x14ac:dyDescent="0.2">
      <c r="A68" s="35"/>
      <c r="B68" s="39"/>
      <c r="C68" s="37"/>
      <c r="D68" s="37"/>
      <c r="E68" s="37"/>
      <c r="F68" s="37"/>
      <c r="G68" s="37"/>
      <c r="H68" s="37"/>
      <c r="I68" s="37"/>
      <c r="J68" s="34"/>
      <c r="K68" s="37"/>
      <c r="L68" s="37"/>
      <c r="M68" s="35"/>
      <c r="N68" s="35"/>
      <c r="O68" s="35"/>
    </row>
    <row r="69" spans="1:15" s="38" customFormat="1" x14ac:dyDescent="0.2">
      <c r="A69" s="35"/>
      <c r="B69" s="39" t="s">
        <v>71</v>
      </c>
      <c r="C69" s="37">
        <f>C71+C72</f>
        <v>19500</v>
      </c>
      <c r="D69" s="37">
        <f t="shared" ref="D69:K69" si="20">D71+D72</f>
        <v>0</v>
      </c>
      <c r="E69" s="37">
        <f t="shared" si="20"/>
        <v>19500</v>
      </c>
      <c r="F69" s="37">
        <f t="shared" si="20"/>
        <v>0</v>
      </c>
      <c r="G69" s="37">
        <f t="shared" si="20"/>
        <v>0</v>
      </c>
      <c r="H69" s="37">
        <f t="shared" si="20"/>
        <v>0</v>
      </c>
      <c r="I69" s="37">
        <f t="shared" si="20"/>
        <v>0</v>
      </c>
      <c r="J69" s="37">
        <f t="shared" si="20"/>
        <v>19500</v>
      </c>
      <c r="K69" s="37">
        <f t="shared" si="20"/>
        <v>19500</v>
      </c>
      <c r="L69" s="37"/>
      <c r="M69" s="35"/>
      <c r="N69" s="35"/>
      <c r="O69" s="35"/>
    </row>
    <row r="70" spans="1:15" s="38" customFormat="1" ht="12.75" customHeight="1" x14ac:dyDescent="0.2">
      <c r="A70" s="32" t="s">
        <v>18</v>
      </c>
      <c r="B70" s="32" t="s">
        <v>75</v>
      </c>
      <c r="C70" s="37"/>
      <c r="D70" s="37"/>
      <c r="E70" s="37"/>
      <c r="F70" s="37"/>
      <c r="G70" s="37"/>
      <c r="H70" s="37"/>
      <c r="I70" s="37"/>
      <c r="J70" s="34">
        <f t="shared" ref="J70" si="21">K70+L70</f>
        <v>0</v>
      </c>
      <c r="K70" s="37"/>
      <c r="L70" s="35"/>
      <c r="M70" s="35"/>
      <c r="N70" s="35"/>
      <c r="O70" s="35"/>
    </row>
    <row r="71" spans="1:15" s="38" customFormat="1" hidden="1" x14ac:dyDescent="0.2">
      <c r="A71" s="35"/>
      <c r="B71" s="48"/>
      <c r="C71" s="37"/>
      <c r="D71" s="37"/>
      <c r="E71" s="37"/>
      <c r="F71" s="37"/>
      <c r="G71" s="37"/>
      <c r="H71" s="37"/>
      <c r="I71" s="37"/>
      <c r="J71" s="34"/>
      <c r="K71" s="37"/>
      <c r="L71" s="37"/>
      <c r="M71" s="35"/>
      <c r="N71" s="35"/>
      <c r="O71" s="35"/>
    </row>
    <row r="72" spans="1:15" s="38" customFormat="1" ht="24.75" customHeight="1" x14ac:dyDescent="0.2">
      <c r="A72" s="35" t="s">
        <v>19</v>
      </c>
      <c r="B72" s="48" t="s">
        <v>125</v>
      </c>
      <c r="C72" s="37">
        <f>E72</f>
        <v>19500</v>
      </c>
      <c r="D72" s="37"/>
      <c r="E72" s="37">
        <f>F72+G72+H72+I72+J72</f>
        <v>19500</v>
      </c>
      <c r="F72" s="37"/>
      <c r="G72" s="37"/>
      <c r="H72" s="37"/>
      <c r="I72" s="37"/>
      <c r="J72" s="34">
        <f t="shared" si="1"/>
        <v>19500</v>
      </c>
      <c r="K72" s="37">
        <v>19500</v>
      </c>
      <c r="L72" s="37"/>
      <c r="M72" s="35"/>
      <c r="N72" s="35"/>
      <c r="O72" s="35"/>
    </row>
    <row r="73" spans="1:15" s="38" customFormat="1" ht="24.75" hidden="1" customHeight="1" x14ac:dyDescent="0.2">
      <c r="A73" s="35" t="s">
        <v>19</v>
      </c>
      <c r="B73" s="48"/>
      <c r="C73" s="37"/>
      <c r="D73" s="37"/>
      <c r="E73" s="37"/>
      <c r="F73" s="37"/>
      <c r="G73" s="37"/>
      <c r="H73" s="37"/>
      <c r="I73" s="37"/>
      <c r="J73" s="34"/>
      <c r="K73" s="37"/>
      <c r="L73" s="37"/>
      <c r="M73" s="35"/>
      <c r="N73" s="35"/>
      <c r="O73" s="35"/>
    </row>
    <row r="74" spans="1:15" s="38" customFormat="1" ht="12.75" customHeight="1" x14ac:dyDescent="0.2">
      <c r="A74" s="35" t="s">
        <v>20</v>
      </c>
      <c r="B74" s="41" t="s">
        <v>86</v>
      </c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5"/>
      <c r="N74" s="35"/>
      <c r="O74" s="35"/>
    </row>
    <row r="75" spans="1:15" s="38" customFormat="1" ht="0.75" customHeight="1" x14ac:dyDescent="0.2">
      <c r="A75" s="35"/>
      <c r="B75" s="32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5"/>
      <c r="N75" s="35"/>
      <c r="O75" s="35"/>
    </row>
    <row r="76" spans="1:15" s="38" customFormat="1" ht="15" hidden="1" customHeight="1" x14ac:dyDescent="0.2">
      <c r="A76" s="35"/>
      <c r="B76" s="41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5"/>
      <c r="N76" s="35"/>
      <c r="O76" s="35"/>
    </row>
    <row r="77" spans="1:15" hidden="1" x14ac:dyDescent="0.2">
      <c r="A77" s="35"/>
      <c r="B77" s="41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5"/>
      <c r="N77" s="35"/>
      <c r="O77" s="35"/>
    </row>
    <row r="78" spans="1:15" ht="22.5" hidden="1" customHeight="1" x14ac:dyDescent="0.2">
      <c r="A78" s="40"/>
      <c r="B78" s="49" t="s">
        <v>103</v>
      </c>
      <c r="C78" s="37">
        <f>C79</f>
        <v>30000</v>
      </c>
      <c r="D78" s="37"/>
      <c r="E78" s="37">
        <f>E79</f>
        <v>0</v>
      </c>
      <c r="F78" s="37"/>
      <c r="G78" s="37"/>
      <c r="H78" s="37"/>
      <c r="I78" s="37"/>
      <c r="J78" s="37">
        <f>J79</f>
        <v>0</v>
      </c>
      <c r="K78" s="37">
        <f>K79</f>
        <v>0</v>
      </c>
      <c r="L78" s="37"/>
      <c r="M78" s="37">
        <f>M79</f>
        <v>0</v>
      </c>
      <c r="N78" s="37">
        <f>N79</f>
        <v>0</v>
      </c>
      <c r="O78" s="37">
        <f>O79</f>
        <v>0</v>
      </c>
    </row>
    <row r="79" spans="1:15" ht="48.75" hidden="1" customHeight="1" x14ac:dyDescent="0.2">
      <c r="A79" s="40"/>
      <c r="B79" s="47" t="s">
        <v>107</v>
      </c>
      <c r="C79" s="37">
        <v>30000</v>
      </c>
      <c r="D79" s="37"/>
      <c r="E79" s="37">
        <f>F79+G79+H79+I79+J79</f>
        <v>0</v>
      </c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s="38" customFormat="1" ht="34.5" hidden="1" customHeight="1" x14ac:dyDescent="0.2">
      <c r="A80" s="40"/>
      <c r="B80" s="49" t="s">
        <v>109</v>
      </c>
      <c r="C80" s="37">
        <v>197284</v>
      </c>
      <c r="D80" s="37"/>
      <c r="E80" s="37">
        <f>F80+G80+H80+I80+J80</f>
        <v>0</v>
      </c>
      <c r="F80" s="37"/>
      <c r="G80" s="37"/>
      <c r="H80" s="37"/>
      <c r="I80" s="37"/>
      <c r="J80" s="37"/>
      <c r="K80" s="37"/>
      <c r="L80" s="37"/>
      <c r="M80" s="35"/>
      <c r="N80" s="35"/>
      <c r="O80" s="35"/>
    </row>
    <row r="81" spans="1:15" s="38" customFormat="1" ht="40.799999999999997" hidden="1" x14ac:dyDescent="0.2">
      <c r="A81" s="40" t="s">
        <v>110</v>
      </c>
      <c r="B81" s="41" t="s">
        <v>111</v>
      </c>
      <c r="C81" s="37">
        <v>828445</v>
      </c>
      <c r="D81" s="37"/>
      <c r="E81" s="37">
        <f>F81+G81+H81+I81+J81</f>
        <v>0</v>
      </c>
      <c r="F81" s="37"/>
      <c r="G81" s="37"/>
      <c r="H81" s="37"/>
      <c r="I81" s="37"/>
      <c r="J81" s="37"/>
      <c r="K81" s="37"/>
      <c r="L81" s="37"/>
      <c r="M81" s="35"/>
      <c r="N81" s="35"/>
      <c r="O81" s="35"/>
    </row>
    <row r="82" spans="1:15" hidden="1" x14ac:dyDescent="0.2">
      <c r="A82" s="40"/>
      <c r="B82" s="41"/>
      <c r="C82" s="37"/>
      <c r="D82" s="37"/>
      <c r="E82" s="37">
        <f>F82+G82+H82+I82+J82</f>
        <v>0</v>
      </c>
      <c r="F82" s="37"/>
      <c r="G82" s="37"/>
      <c r="H82" s="37"/>
      <c r="I82" s="37"/>
      <c r="J82" s="37">
        <f>K82+L82</f>
        <v>0</v>
      </c>
      <c r="K82" s="37"/>
      <c r="L82" s="37"/>
      <c r="M82" s="35"/>
      <c r="N82" s="35"/>
      <c r="O82" s="35"/>
    </row>
    <row r="83" spans="1:15" hidden="1" x14ac:dyDescent="0.2">
      <c r="A83" s="32"/>
      <c r="B83" s="32"/>
      <c r="C83" s="34"/>
      <c r="D83" s="34"/>
      <c r="E83" s="37"/>
      <c r="F83" s="34"/>
      <c r="G83" s="34"/>
      <c r="H83" s="34"/>
      <c r="I83" s="34"/>
      <c r="J83" s="37"/>
      <c r="K83" s="34"/>
      <c r="L83" s="34"/>
      <c r="M83" s="32"/>
      <c r="N83" s="32"/>
      <c r="O83" s="32"/>
    </row>
    <row r="84" spans="1:15" ht="101.25" hidden="1" customHeight="1" x14ac:dyDescent="0.2">
      <c r="A84" s="32"/>
      <c r="B84" s="42"/>
      <c r="C84" s="34"/>
      <c r="D84" s="34"/>
      <c r="E84" s="37"/>
      <c r="F84" s="34"/>
      <c r="G84" s="34"/>
      <c r="H84" s="34"/>
      <c r="I84" s="34"/>
      <c r="J84" s="37"/>
      <c r="K84" s="34"/>
      <c r="L84" s="34"/>
      <c r="M84" s="32"/>
      <c r="N84" s="32"/>
      <c r="O84" s="32"/>
    </row>
    <row r="85" spans="1:15" s="38" customFormat="1" hidden="1" x14ac:dyDescent="0.2">
      <c r="A85" s="40"/>
      <c r="B85" s="41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5"/>
      <c r="N85" s="35"/>
      <c r="O85" s="35"/>
    </row>
    <row r="86" spans="1:15" s="38" customFormat="1" hidden="1" x14ac:dyDescent="0.2">
      <c r="A86" s="40"/>
      <c r="B86" s="41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5"/>
      <c r="N86" s="35"/>
      <c r="O86" s="35"/>
    </row>
    <row r="87" spans="1:15" s="38" customFormat="1" hidden="1" x14ac:dyDescent="0.2">
      <c r="A87" s="40"/>
      <c r="B87" s="41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5"/>
      <c r="N87" s="35"/>
      <c r="O87" s="35"/>
    </row>
    <row r="88" spans="1:15" s="38" customFormat="1" hidden="1" x14ac:dyDescent="0.2">
      <c r="A88" s="40"/>
      <c r="B88" s="41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5"/>
      <c r="N88" s="35"/>
      <c r="O88" s="35"/>
    </row>
    <row r="89" spans="1:15" s="38" customFormat="1" hidden="1" x14ac:dyDescent="0.2">
      <c r="A89" s="35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5"/>
      <c r="N89" s="35"/>
      <c r="O89" s="35"/>
    </row>
    <row r="90" spans="1:15" s="38" customFormat="1" hidden="1" x14ac:dyDescent="0.2">
      <c r="A90" s="35"/>
      <c r="B90" s="39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5"/>
      <c r="N90" s="35"/>
      <c r="O90" s="35"/>
    </row>
    <row r="91" spans="1:15" s="38" customFormat="1" hidden="1" x14ac:dyDescent="0.2">
      <c r="A91" s="40"/>
      <c r="B91" s="41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5"/>
      <c r="N91" s="35"/>
      <c r="O91" s="35"/>
    </row>
    <row r="92" spans="1:15" s="38" customFormat="1" hidden="1" x14ac:dyDescent="0.2">
      <c r="A92" s="40"/>
      <c r="B92" s="41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5"/>
      <c r="N92" s="35"/>
      <c r="O92" s="35"/>
    </row>
    <row r="93" spans="1:15" s="38" customFormat="1" hidden="1" x14ac:dyDescent="0.2">
      <c r="A93" s="40"/>
      <c r="B93" s="41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5"/>
      <c r="N93" s="35"/>
      <c r="O93" s="35"/>
    </row>
    <row r="94" spans="1:15" hidden="1" x14ac:dyDescent="0.2">
      <c r="A94" s="32"/>
      <c r="B94" s="43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2"/>
      <c r="N94" s="32"/>
      <c r="O94" s="32"/>
    </row>
    <row r="95" spans="1:15" hidden="1" x14ac:dyDescent="0.2">
      <c r="A95" s="32"/>
      <c r="B95" s="33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2"/>
      <c r="N95" s="32"/>
      <c r="O95" s="32"/>
    </row>
    <row r="96" spans="1:15" hidden="1" x14ac:dyDescent="0.2">
      <c r="A96" s="32"/>
      <c r="B96" s="32"/>
      <c r="C96" s="34"/>
      <c r="D96" s="34"/>
      <c r="E96" s="37"/>
      <c r="F96" s="34"/>
      <c r="G96" s="34"/>
      <c r="H96" s="34"/>
      <c r="I96" s="34"/>
      <c r="J96" s="37"/>
      <c r="K96" s="34"/>
      <c r="L96" s="34"/>
      <c r="M96" s="32"/>
      <c r="N96" s="32"/>
      <c r="O96" s="32"/>
    </row>
    <row r="97" spans="1:15" hidden="1" x14ac:dyDescent="0.2">
      <c r="A97" s="32"/>
      <c r="B97" s="32"/>
      <c r="C97" s="34"/>
      <c r="D97" s="34"/>
      <c r="E97" s="37"/>
      <c r="F97" s="34"/>
      <c r="G97" s="34"/>
      <c r="H97" s="34"/>
      <c r="I97" s="34"/>
      <c r="J97" s="37"/>
      <c r="K97" s="34"/>
      <c r="L97" s="34"/>
      <c r="M97" s="32"/>
      <c r="N97" s="32"/>
      <c r="O97" s="32"/>
    </row>
    <row r="98" spans="1:15" s="38" customFormat="1" hidden="1" x14ac:dyDescent="0.2">
      <c r="A98" s="40"/>
      <c r="B98" s="41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5"/>
      <c r="N98" s="35"/>
      <c r="O98" s="35"/>
    </row>
    <row r="99" spans="1:15" s="38" customFormat="1" hidden="1" x14ac:dyDescent="0.2">
      <c r="A99" s="40"/>
      <c r="B99" s="41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5"/>
      <c r="N99" s="35"/>
      <c r="O99" s="35"/>
    </row>
    <row r="100" spans="1:15" s="38" customFormat="1" hidden="1" x14ac:dyDescent="0.2">
      <c r="A100" s="40"/>
      <c r="B100" s="41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5"/>
      <c r="N100" s="35"/>
      <c r="O100" s="35"/>
    </row>
    <row r="101" spans="1:15" s="38" customFormat="1" hidden="1" x14ac:dyDescent="0.2">
      <c r="A101" s="40"/>
      <c r="B101" s="41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5"/>
      <c r="N101" s="35"/>
      <c r="O101" s="35"/>
    </row>
    <row r="102" spans="1:15" s="38" customFormat="1" hidden="1" x14ac:dyDescent="0.2">
      <c r="A102" s="40"/>
      <c r="B102" s="41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5"/>
      <c r="N102" s="35"/>
      <c r="O102" s="35"/>
    </row>
    <row r="103" spans="1:15" s="38" customFormat="1" hidden="1" x14ac:dyDescent="0.2">
      <c r="A103" s="40"/>
      <c r="B103" s="41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5"/>
      <c r="N103" s="35"/>
      <c r="O103" s="35"/>
    </row>
    <row r="104" spans="1:15" s="38" customFormat="1" hidden="1" x14ac:dyDescent="0.2">
      <c r="A104" s="40"/>
      <c r="B104" s="41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5"/>
      <c r="N104" s="35"/>
      <c r="O104" s="35"/>
    </row>
    <row r="105" spans="1:15" s="38" customFormat="1" hidden="1" x14ac:dyDescent="0.2">
      <c r="A105" s="40"/>
      <c r="B105" s="42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5"/>
      <c r="N105" s="35"/>
      <c r="O105" s="35"/>
    </row>
    <row r="106" spans="1:15" hidden="1" x14ac:dyDescent="0.2">
      <c r="A106" s="32"/>
      <c r="B106" s="43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2"/>
      <c r="N106" s="32"/>
      <c r="O106" s="32"/>
    </row>
    <row r="107" spans="1:15" hidden="1" x14ac:dyDescent="0.2">
      <c r="A107" s="32"/>
      <c r="B107" s="33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2"/>
      <c r="N107" s="32"/>
      <c r="O107" s="32"/>
    </row>
    <row r="108" spans="1:15" hidden="1" x14ac:dyDescent="0.2">
      <c r="A108" s="32"/>
      <c r="B108" s="32"/>
      <c r="C108" s="34"/>
      <c r="D108" s="34"/>
      <c r="E108" s="37"/>
      <c r="F108" s="34"/>
      <c r="G108" s="34"/>
      <c r="H108" s="34"/>
      <c r="I108" s="34"/>
      <c r="J108" s="37"/>
      <c r="K108" s="34"/>
      <c r="L108" s="34"/>
      <c r="M108" s="32"/>
      <c r="N108" s="32"/>
      <c r="O108" s="32"/>
    </row>
    <row r="109" spans="1:15" hidden="1" x14ac:dyDescent="0.2">
      <c r="A109" s="32"/>
      <c r="B109" s="32"/>
      <c r="C109" s="34"/>
      <c r="D109" s="34"/>
      <c r="E109" s="37"/>
      <c r="F109" s="34"/>
      <c r="G109" s="34"/>
      <c r="H109" s="34"/>
      <c r="I109" s="34"/>
      <c r="J109" s="37"/>
      <c r="K109" s="34"/>
      <c r="L109" s="34"/>
      <c r="M109" s="32"/>
      <c r="N109" s="32"/>
      <c r="O109" s="32"/>
    </row>
    <row r="110" spans="1:15" s="38" customFormat="1" hidden="1" x14ac:dyDescent="0.2">
      <c r="A110" s="40"/>
      <c r="B110" s="41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5"/>
      <c r="N110" s="35"/>
      <c r="O110" s="35"/>
    </row>
    <row r="111" spans="1:15" s="38" customFormat="1" hidden="1" x14ac:dyDescent="0.2">
      <c r="A111" s="40"/>
      <c r="B111" s="41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5"/>
      <c r="N111" s="35"/>
      <c r="O111" s="35"/>
    </row>
    <row r="112" spans="1:15" s="38" customFormat="1" hidden="1" x14ac:dyDescent="0.2">
      <c r="A112" s="40"/>
      <c r="B112" s="41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5"/>
      <c r="N112" s="35"/>
      <c r="O112" s="35"/>
    </row>
    <row r="113" spans="1:15" s="38" customFormat="1" hidden="1" x14ac:dyDescent="0.2">
      <c r="A113" s="40"/>
      <c r="B113" s="41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5"/>
      <c r="N113" s="35"/>
      <c r="O113" s="35"/>
    </row>
    <row r="114" spans="1:15" s="38" customFormat="1" hidden="1" x14ac:dyDescent="0.2">
      <c r="A114" s="40"/>
      <c r="B114" s="41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5"/>
      <c r="N114" s="35"/>
      <c r="O114" s="35"/>
    </row>
    <row r="115" spans="1:15" s="38" customFormat="1" hidden="1" x14ac:dyDescent="0.2">
      <c r="A115" s="40"/>
      <c r="B115" s="41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5"/>
      <c r="N115" s="35"/>
      <c r="O115" s="35"/>
    </row>
    <row r="116" spans="1:15" s="38" customFormat="1" hidden="1" x14ac:dyDescent="0.2">
      <c r="A116" s="40"/>
      <c r="B116" s="41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5"/>
      <c r="N116" s="35"/>
      <c r="O116" s="35"/>
    </row>
    <row r="117" spans="1:15" s="38" customFormat="1" hidden="1" x14ac:dyDescent="0.2">
      <c r="A117" s="40"/>
      <c r="B117" s="42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5"/>
      <c r="N117" s="35"/>
      <c r="O117" s="44"/>
    </row>
    <row r="118" spans="1:15" s="38" customFormat="1" hidden="1" x14ac:dyDescent="0.2">
      <c r="A118" s="40"/>
      <c r="B118" s="42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5"/>
      <c r="N118" s="35"/>
      <c r="O118" s="44"/>
    </row>
    <row r="119" spans="1:15" s="38" customFormat="1" hidden="1" x14ac:dyDescent="0.2">
      <c r="A119" s="40"/>
      <c r="B119" s="42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5"/>
      <c r="N119" s="35"/>
      <c r="O119" s="44"/>
    </row>
    <row r="120" spans="1:15" ht="2.25" customHeight="1" x14ac:dyDescent="0.2"/>
    <row r="121" spans="1:15" ht="23.25" customHeight="1" x14ac:dyDescent="0.2"/>
    <row r="122" spans="1:15" ht="9.75" customHeight="1" x14ac:dyDescent="0.2"/>
    <row r="123" spans="1:15" x14ac:dyDescent="0.2">
      <c r="G123" s="28" t="s">
        <v>47</v>
      </c>
    </row>
    <row r="124" spans="1:15" x14ac:dyDescent="0.2">
      <c r="G124" s="28" t="s">
        <v>48</v>
      </c>
    </row>
  </sheetData>
  <mergeCells count="17">
    <mergeCell ref="G14:G15"/>
    <mergeCell ref="H14:H15"/>
    <mergeCell ref="I14:I15"/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</mergeCells>
  <pageMargins left="0.7" right="0.7" top="0.75" bottom="0.75" header="0.3" footer="0.3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30"/>
  <sheetViews>
    <sheetView workbookViewId="0">
      <selection activeCell="A11" sqref="A1:XFD1048576"/>
    </sheetView>
  </sheetViews>
  <sheetFormatPr defaultColWidth="9.109375" defaultRowHeight="10.199999999999999" x14ac:dyDescent="0.2"/>
  <cols>
    <col min="1" max="1" width="3.44140625" style="3" customWidth="1"/>
    <col min="2" max="2" width="29.5546875" style="3" customWidth="1"/>
    <col min="3" max="3" width="7.88671875" style="3" customWidth="1"/>
    <col min="4" max="4" width="8.441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8.44140625" style="3" customWidth="1"/>
    <col min="10" max="10" width="8.109375" style="3" customWidth="1"/>
    <col min="11" max="11" width="7.5546875" style="3" customWidth="1"/>
    <col min="12" max="12" width="9.88671875" style="3" customWidth="1"/>
    <col min="13" max="13" width="7.44140625" style="3" customWidth="1"/>
    <col min="14" max="14" width="6.88671875" style="3" customWidth="1"/>
    <col min="15" max="15" width="7.88671875" style="3" customWidth="1"/>
    <col min="16" max="16384" width="9.109375" style="3"/>
  </cols>
  <sheetData>
    <row r="1" spans="1:15" ht="17.25" customHeight="1" x14ac:dyDescent="0.2">
      <c r="A1" s="27" t="s">
        <v>24</v>
      </c>
      <c r="K1" s="27"/>
      <c r="L1" s="27" t="s">
        <v>25</v>
      </c>
      <c r="M1" s="27"/>
      <c r="N1" s="27"/>
    </row>
    <row r="2" spans="1:15" ht="14.25" customHeight="1" x14ac:dyDescent="0.2">
      <c r="A2" s="27" t="s">
        <v>65</v>
      </c>
      <c r="K2" s="27" t="s">
        <v>26</v>
      </c>
      <c r="L2" s="27"/>
      <c r="M2" s="27"/>
      <c r="N2" s="27"/>
    </row>
    <row r="3" spans="1:15" ht="12" customHeight="1" x14ac:dyDescent="0.2">
      <c r="K3" s="27" t="s">
        <v>38</v>
      </c>
      <c r="L3" s="27"/>
      <c r="M3" s="27"/>
      <c r="N3" s="27"/>
    </row>
    <row r="4" spans="1:15" ht="10.5" customHeight="1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 t="s">
        <v>28</v>
      </c>
      <c r="L5" s="45"/>
    </row>
    <row r="6" spans="1:15" ht="0.75" hidden="1" customHeight="1" x14ac:dyDescent="0.2">
      <c r="K6" s="28"/>
    </row>
    <row r="7" spans="1:15" ht="4.5" hidden="1" customHeight="1" x14ac:dyDescent="0.2">
      <c r="K7" s="28"/>
    </row>
    <row r="8" spans="1:15" s="30" customFormat="1" ht="2.25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14.25" customHeight="1" x14ac:dyDescent="0.2">
      <c r="C9" s="88" t="s">
        <v>115</v>
      </c>
      <c r="D9" s="88"/>
      <c r="E9" s="88"/>
      <c r="F9" s="88"/>
      <c r="G9" s="88"/>
      <c r="H9" s="88"/>
      <c r="I9" s="88"/>
      <c r="J9" s="88"/>
      <c r="K9" s="88"/>
      <c r="L9" s="28" t="s">
        <v>79</v>
      </c>
    </row>
    <row r="10" spans="1:15" ht="1.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t="12" customHeight="1" x14ac:dyDescent="0.2">
      <c r="L11" s="28" t="s">
        <v>128</v>
      </c>
    </row>
    <row r="12" spans="1:15" x14ac:dyDescent="0.2">
      <c r="O12" s="31" t="s">
        <v>30</v>
      </c>
    </row>
    <row r="13" spans="1:15" ht="11.25" customHeight="1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105</v>
      </c>
      <c r="N13" s="90" t="s">
        <v>106</v>
      </c>
      <c r="O13" s="85" t="s">
        <v>116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51" customHeight="1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x14ac:dyDescent="0.2">
      <c r="A17" s="32"/>
      <c r="B17" s="33" t="s">
        <v>70</v>
      </c>
      <c r="C17" s="34">
        <f>C18+C19+C20</f>
        <v>975269</v>
      </c>
      <c r="D17" s="34">
        <f t="shared" ref="D17:I17" si="0">D18+D19+D20</f>
        <v>0</v>
      </c>
      <c r="E17" s="34">
        <f>E18+E19+E20+E84</f>
        <v>975269</v>
      </c>
      <c r="F17" s="34">
        <f t="shared" si="0"/>
        <v>0</v>
      </c>
      <c r="G17" s="34">
        <f t="shared" si="0"/>
        <v>0</v>
      </c>
      <c r="H17" s="34">
        <f t="shared" si="0"/>
        <v>0</v>
      </c>
      <c r="I17" s="34">
        <f t="shared" si="0"/>
        <v>0</v>
      </c>
      <c r="J17" s="34">
        <f>J18+J19+J20+J84</f>
        <v>975269</v>
      </c>
      <c r="K17" s="34">
        <f>K18+K19+K20+K84</f>
        <v>975269</v>
      </c>
      <c r="L17" s="34">
        <f>L18+L19+L20</f>
        <v>0</v>
      </c>
      <c r="M17" s="34"/>
      <c r="N17" s="34"/>
      <c r="O17" s="34"/>
    </row>
    <row r="18" spans="1:15" x14ac:dyDescent="0.2">
      <c r="A18" s="32" t="s">
        <v>18</v>
      </c>
      <c r="B18" s="32" t="s">
        <v>21</v>
      </c>
      <c r="C18" s="34">
        <f>E18</f>
        <v>754769</v>
      </c>
      <c r="D18" s="34"/>
      <c r="E18" s="34">
        <f>SUM(F18:J18)</f>
        <v>754769</v>
      </c>
      <c r="F18" s="34"/>
      <c r="G18" s="34"/>
      <c r="H18" s="34"/>
      <c r="I18" s="34"/>
      <c r="J18" s="34">
        <f t="shared" ref="J18:J78" si="1">K18+L18</f>
        <v>754769</v>
      </c>
      <c r="K18" s="34">
        <f>K43+K59+K58</f>
        <v>754769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39500</v>
      </c>
      <c r="D19" s="34"/>
      <c r="E19" s="34">
        <f>F19+G19+H19+I19+J19</f>
        <v>39500</v>
      </c>
      <c r="F19" s="34"/>
      <c r="G19" s="34"/>
      <c r="H19" s="34"/>
      <c r="I19" s="34"/>
      <c r="J19" s="34">
        <f t="shared" si="1"/>
        <v>39500</v>
      </c>
      <c r="K19" s="34">
        <f>K60+K77+K78</f>
        <v>39500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181000</v>
      </c>
      <c r="D20" s="34"/>
      <c r="E20" s="34">
        <f>SUM(F20:J20)</f>
        <v>181000</v>
      </c>
      <c r="F20" s="34">
        <f>F52+F77+F94+F111+F99+F51</f>
        <v>0</v>
      </c>
      <c r="G20" s="34">
        <f>G52+G77+G94+G111+G99+G51</f>
        <v>0</v>
      </c>
      <c r="H20" s="34">
        <f>H52+H77+H94+H111+H99+H51</f>
        <v>0</v>
      </c>
      <c r="I20" s="34"/>
      <c r="J20" s="34">
        <f t="shared" si="1"/>
        <v>181000</v>
      </c>
      <c r="K20" s="34">
        <f>K25+K26+K27+K32+K39+K45+K55+K65+K87+K69+K50</f>
        <v>181000</v>
      </c>
      <c r="L20" s="34">
        <f>L52+L77+L94+L111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>C22</f>
        <v>80000</v>
      </c>
      <c r="D21" s="55">
        <f t="shared" ref="D21:K21" si="2">D22</f>
        <v>0</v>
      </c>
      <c r="E21" s="55">
        <f t="shared" si="2"/>
        <v>80000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 t="shared" si="2"/>
        <v>80000</v>
      </c>
      <c r="K21" s="55">
        <f t="shared" si="2"/>
        <v>80000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>E22</f>
        <v>80000</v>
      </c>
      <c r="D22" s="34"/>
      <c r="E22" s="34">
        <f>F22+G22+H22+I22+J22</f>
        <v>80000</v>
      </c>
      <c r="F22" s="34"/>
      <c r="G22" s="34"/>
      <c r="H22" s="34"/>
      <c r="I22" s="34"/>
      <c r="J22" s="34">
        <f t="shared" si="1"/>
        <v>80000</v>
      </c>
      <c r="K22" s="34">
        <f>K27+K26+K25</f>
        <v>80000</v>
      </c>
      <c r="L22" s="34"/>
      <c r="M22" s="32"/>
      <c r="N22" s="32"/>
      <c r="O22" s="32"/>
    </row>
    <row r="23" spans="1:15" x14ac:dyDescent="0.2">
      <c r="A23" s="32"/>
      <c r="B23" s="32" t="s">
        <v>75</v>
      </c>
      <c r="C23" s="34"/>
      <c r="D23" s="34"/>
      <c r="E23" s="34"/>
      <c r="F23" s="34"/>
      <c r="G23" s="34"/>
      <c r="H23" s="34"/>
      <c r="I23" s="34"/>
      <c r="J23" s="34">
        <f t="shared" si="1"/>
        <v>0</v>
      </c>
      <c r="K23" s="34"/>
      <c r="L23" s="34"/>
      <c r="M23" s="32"/>
      <c r="N23" s="32"/>
      <c r="O23" s="32"/>
    </row>
    <row r="24" spans="1:15" x14ac:dyDescent="0.2">
      <c r="A24" s="32"/>
      <c r="B24" s="41" t="s">
        <v>83</v>
      </c>
      <c r="C24" s="34"/>
      <c r="D24" s="34"/>
      <c r="E24" s="34"/>
      <c r="F24" s="34"/>
      <c r="G24" s="34"/>
      <c r="H24" s="34"/>
      <c r="I24" s="34"/>
      <c r="J24" s="34">
        <f t="shared" si="1"/>
        <v>0</v>
      </c>
      <c r="K24" s="34"/>
      <c r="L24" s="34"/>
      <c r="M24" s="32"/>
      <c r="N24" s="32"/>
      <c r="O24" s="32"/>
    </row>
    <row r="25" spans="1:15" ht="20.399999999999999" x14ac:dyDescent="0.2">
      <c r="A25" s="32"/>
      <c r="B25" s="41" t="s">
        <v>117</v>
      </c>
      <c r="C25" s="34">
        <v>30000</v>
      </c>
      <c r="D25" s="34"/>
      <c r="E25" s="34">
        <v>30000</v>
      </c>
      <c r="F25" s="34"/>
      <c r="G25" s="34"/>
      <c r="H25" s="34"/>
      <c r="I25" s="34"/>
      <c r="J25" s="34">
        <f t="shared" si="1"/>
        <v>30000</v>
      </c>
      <c r="K25" s="34">
        <v>30000</v>
      </c>
      <c r="L25" s="34"/>
      <c r="M25" s="32"/>
      <c r="N25" s="32"/>
      <c r="O25" s="32"/>
    </row>
    <row r="26" spans="1:15" ht="20.399999999999999" x14ac:dyDescent="0.2">
      <c r="A26" s="32"/>
      <c r="B26" s="41" t="s">
        <v>119</v>
      </c>
      <c r="C26" s="34">
        <v>30000</v>
      </c>
      <c r="D26" s="34"/>
      <c r="E26" s="34">
        <v>30000</v>
      </c>
      <c r="F26" s="34"/>
      <c r="G26" s="34"/>
      <c r="H26" s="34"/>
      <c r="I26" s="34"/>
      <c r="J26" s="34">
        <f t="shared" si="1"/>
        <v>30000</v>
      </c>
      <c r="K26" s="34">
        <v>30000</v>
      </c>
      <c r="L26" s="34"/>
      <c r="M26" s="32"/>
      <c r="N26" s="32"/>
      <c r="O26" s="32"/>
    </row>
    <row r="27" spans="1:15" ht="33.75" customHeight="1" x14ac:dyDescent="0.2">
      <c r="A27" s="32"/>
      <c r="B27" s="52" t="s">
        <v>118</v>
      </c>
      <c r="C27" s="34">
        <v>20000</v>
      </c>
      <c r="D27" s="34"/>
      <c r="E27" s="34">
        <v>20000</v>
      </c>
      <c r="F27" s="34"/>
      <c r="G27" s="34"/>
      <c r="H27" s="34"/>
      <c r="I27" s="34"/>
      <c r="J27" s="34">
        <f t="shared" si="1"/>
        <v>20000</v>
      </c>
      <c r="K27" s="34">
        <v>20000</v>
      </c>
      <c r="L27" s="34"/>
      <c r="M27" s="32"/>
      <c r="N27" s="32"/>
      <c r="O27" s="32"/>
    </row>
    <row r="28" spans="1:15" s="38" customFormat="1" ht="20.399999999999999" hidden="1" x14ac:dyDescent="0.2">
      <c r="A28" s="35"/>
      <c r="B28" s="36" t="s">
        <v>96</v>
      </c>
      <c r="C28" s="37">
        <f>C29</f>
        <v>0</v>
      </c>
      <c r="D28" s="37">
        <f t="shared" ref="D28:I28" si="3">D29</f>
        <v>0</v>
      </c>
      <c r="E28" s="37"/>
      <c r="F28" s="37">
        <f t="shared" si="3"/>
        <v>0</v>
      </c>
      <c r="G28" s="37">
        <f t="shared" si="3"/>
        <v>0</v>
      </c>
      <c r="H28" s="37">
        <f t="shared" si="3"/>
        <v>0</v>
      </c>
      <c r="I28" s="37">
        <f t="shared" si="3"/>
        <v>0</v>
      </c>
      <c r="J28" s="37"/>
      <c r="K28" s="37"/>
      <c r="L28" s="37"/>
      <c r="M28" s="35"/>
      <c r="N28" s="35"/>
      <c r="O28" s="35"/>
    </row>
    <row r="29" spans="1:15" s="38" customFormat="1" hidden="1" x14ac:dyDescent="0.2">
      <c r="A29" s="35"/>
      <c r="B29" s="39" t="s">
        <v>71</v>
      </c>
      <c r="C29" s="37"/>
      <c r="D29" s="37">
        <f t="shared" ref="D29:I29" si="4">D32</f>
        <v>0</v>
      </c>
      <c r="E29" s="37"/>
      <c r="F29" s="37">
        <f t="shared" si="4"/>
        <v>0</v>
      </c>
      <c r="G29" s="37">
        <f t="shared" si="4"/>
        <v>0</v>
      </c>
      <c r="H29" s="37">
        <f t="shared" si="4"/>
        <v>0</v>
      </c>
      <c r="I29" s="37">
        <f t="shared" si="4"/>
        <v>0</v>
      </c>
      <c r="J29" s="37"/>
      <c r="K29" s="37"/>
      <c r="L29" s="37">
        <f>L30+L31+L34</f>
        <v>0</v>
      </c>
      <c r="M29" s="35"/>
      <c r="N29" s="35"/>
      <c r="O29" s="35"/>
    </row>
    <row r="30" spans="1:15" s="38" customFormat="1" ht="12.75" hidden="1" customHeight="1" x14ac:dyDescent="0.2">
      <c r="A30" s="32" t="s">
        <v>18</v>
      </c>
      <c r="B30" s="32" t="s">
        <v>75</v>
      </c>
      <c r="C30" s="37"/>
      <c r="D30" s="37"/>
      <c r="E30" s="37"/>
      <c r="F30" s="37"/>
      <c r="G30" s="37"/>
      <c r="H30" s="37"/>
      <c r="I30" s="37"/>
      <c r="J30" s="34"/>
      <c r="K30" s="37"/>
      <c r="L30" s="35"/>
      <c r="M30" s="35"/>
      <c r="N30" s="35"/>
      <c r="O30" s="35"/>
    </row>
    <row r="31" spans="1:15" s="38" customFormat="1" hidden="1" x14ac:dyDescent="0.2">
      <c r="A31" s="40" t="s">
        <v>19</v>
      </c>
      <c r="B31" s="41" t="s">
        <v>83</v>
      </c>
      <c r="C31" s="37"/>
      <c r="D31" s="37"/>
      <c r="E31" s="37"/>
      <c r="F31" s="37"/>
      <c r="G31" s="37"/>
      <c r="H31" s="37"/>
      <c r="I31" s="37"/>
      <c r="J31" s="34"/>
      <c r="K31" s="37"/>
      <c r="L31" s="37"/>
      <c r="M31" s="35"/>
      <c r="N31" s="35"/>
      <c r="O31" s="35"/>
    </row>
    <row r="32" spans="1:15" s="38" customFormat="1" hidden="1" x14ac:dyDescent="0.2">
      <c r="A32" s="40" t="s">
        <v>20</v>
      </c>
      <c r="B32" s="41" t="s">
        <v>99</v>
      </c>
      <c r="C32" s="37"/>
      <c r="D32" s="37"/>
      <c r="E32" s="37"/>
      <c r="F32" s="37"/>
      <c r="G32" s="37"/>
      <c r="H32" s="37"/>
      <c r="I32" s="37"/>
      <c r="J32" s="34"/>
      <c r="K32" s="37"/>
      <c r="L32" s="37"/>
      <c r="M32" s="35"/>
      <c r="N32" s="35"/>
      <c r="O32" s="35"/>
    </row>
    <row r="33" spans="1:15" hidden="1" x14ac:dyDescent="0.2">
      <c r="A33" s="32"/>
      <c r="B33" s="39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2"/>
      <c r="N33" s="32"/>
      <c r="O33" s="32"/>
    </row>
    <row r="34" spans="1:15" ht="25.5" hidden="1" customHeight="1" x14ac:dyDescent="0.2">
      <c r="A34" s="32"/>
      <c r="B34" s="41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2"/>
      <c r="N34" s="32"/>
      <c r="O34" s="32"/>
    </row>
    <row r="35" spans="1:15" s="38" customFormat="1" hidden="1" x14ac:dyDescent="0.2">
      <c r="A35" s="35"/>
      <c r="B35" s="36" t="s">
        <v>97</v>
      </c>
      <c r="C35" s="37">
        <f>C36</f>
        <v>0</v>
      </c>
      <c r="D35" s="37">
        <f t="shared" ref="D35:K35" si="5">D36</f>
        <v>0</v>
      </c>
      <c r="E35" s="37">
        <f t="shared" si="5"/>
        <v>0</v>
      </c>
      <c r="F35" s="37">
        <f t="shared" si="5"/>
        <v>0</v>
      </c>
      <c r="G35" s="37">
        <f t="shared" si="5"/>
        <v>0</v>
      </c>
      <c r="H35" s="37">
        <f t="shared" si="5"/>
        <v>0</v>
      </c>
      <c r="I35" s="37">
        <f t="shared" si="5"/>
        <v>0</v>
      </c>
      <c r="J35" s="37">
        <f t="shared" si="5"/>
        <v>0</v>
      </c>
      <c r="K35" s="37">
        <f t="shared" si="5"/>
        <v>0</v>
      </c>
      <c r="L35" s="37"/>
      <c r="M35" s="35"/>
      <c r="N35" s="35"/>
      <c r="O35" s="35"/>
    </row>
    <row r="36" spans="1:15" s="38" customFormat="1" hidden="1" x14ac:dyDescent="0.2">
      <c r="A36" s="35"/>
      <c r="B36" s="39" t="s">
        <v>71</v>
      </c>
      <c r="C36" s="37">
        <f>C39</f>
        <v>0</v>
      </c>
      <c r="D36" s="37">
        <f t="shared" ref="D36:K36" si="6">D39</f>
        <v>0</v>
      </c>
      <c r="E36" s="37">
        <f t="shared" si="6"/>
        <v>0</v>
      </c>
      <c r="F36" s="37">
        <f t="shared" si="6"/>
        <v>0</v>
      </c>
      <c r="G36" s="37">
        <f t="shared" si="6"/>
        <v>0</v>
      </c>
      <c r="H36" s="37">
        <f t="shared" si="6"/>
        <v>0</v>
      </c>
      <c r="I36" s="37">
        <f t="shared" si="6"/>
        <v>0</v>
      </c>
      <c r="J36" s="37">
        <f t="shared" si="6"/>
        <v>0</v>
      </c>
      <c r="K36" s="37">
        <f t="shared" si="6"/>
        <v>0</v>
      </c>
      <c r="L36" s="37">
        <f>L37+L38+L41</f>
        <v>0</v>
      </c>
      <c r="M36" s="35"/>
      <c r="N36" s="35"/>
      <c r="O36" s="35"/>
    </row>
    <row r="37" spans="1:15" s="38" customFormat="1" ht="12.75" hidden="1" customHeight="1" x14ac:dyDescent="0.2">
      <c r="A37" s="32" t="s">
        <v>18</v>
      </c>
      <c r="B37" s="32" t="s">
        <v>75</v>
      </c>
      <c r="C37" s="37"/>
      <c r="D37" s="37"/>
      <c r="E37" s="37"/>
      <c r="F37" s="37"/>
      <c r="G37" s="37"/>
      <c r="H37" s="37"/>
      <c r="I37" s="37"/>
      <c r="J37" s="34">
        <f t="shared" ref="J37:J38" si="7">K37+L37</f>
        <v>0</v>
      </c>
      <c r="K37" s="37"/>
      <c r="L37" s="35"/>
      <c r="M37" s="35"/>
      <c r="N37" s="35"/>
      <c r="O37" s="35"/>
    </row>
    <row r="38" spans="1:15" s="38" customFormat="1" hidden="1" x14ac:dyDescent="0.2">
      <c r="A38" s="40" t="s">
        <v>19</v>
      </c>
      <c r="B38" s="41" t="s">
        <v>83</v>
      </c>
      <c r="C38" s="37"/>
      <c r="D38" s="37"/>
      <c r="E38" s="37"/>
      <c r="F38" s="37"/>
      <c r="G38" s="37"/>
      <c r="H38" s="37"/>
      <c r="I38" s="37"/>
      <c r="J38" s="34">
        <f t="shared" si="7"/>
        <v>0</v>
      </c>
      <c r="K38" s="37"/>
      <c r="L38" s="37"/>
      <c r="M38" s="35"/>
      <c r="N38" s="35"/>
      <c r="O38" s="35"/>
    </row>
    <row r="39" spans="1:15" s="38" customFormat="1" ht="22.5" hidden="1" customHeight="1" x14ac:dyDescent="0.2">
      <c r="A39" s="40" t="s">
        <v>20</v>
      </c>
      <c r="B39" s="41" t="s">
        <v>98</v>
      </c>
      <c r="C39" s="37"/>
      <c r="D39" s="37"/>
      <c r="E39" s="37"/>
      <c r="F39" s="37"/>
      <c r="G39" s="37"/>
      <c r="H39" s="37"/>
      <c r="I39" s="37"/>
      <c r="J39" s="34">
        <v>0</v>
      </c>
      <c r="K39" s="37"/>
      <c r="L39" s="37"/>
      <c r="M39" s="35"/>
      <c r="N39" s="35"/>
      <c r="O39" s="35"/>
    </row>
    <row r="40" spans="1:15" ht="25.5" hidden="1" customHeight="1" x14ac:dyDescent="0.2">
      <c r="A40" s="32"/>
      <c r="B40" s="41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2"/>
      <c r="N40" s="32"/>
      <c r="O40" s="32"/>
    </row>
    <row r="41" spans="1:15" s="38" customFormat="1" ht="30.6" x14ac:dyDescent="0.2">
      <c r="A41" s="35"/>
      <c r="B41" s="36" t="s">
        <v>77</v>
      </c>
      <c r="C41" s="53">
        <f>C42</f>
        <v>38700</v>
      </c>
      <c r="D41" s="53">
        <f t="shared" ref="D41:K41" si="8">D42</f>
        <v>0</v>
      </c>
      <c r="E41" s="53">
        <f t="shared" si="8"/>
        <v>38700</v>
      </c>
      <c r="F41" s="53">
        <f t="shared" si="8"/>
        <v>0</v>
      </c>
      <c r="G41" s="53">
        <f t="shared" si="8"/>
        <v>0</v>
      </c>
      <c r="H41" s="53">
        <f t="shared" si="8"/>
        <v>0</v>
      </c>
      <c r="I41" s="53">
        <f t="shared" si="8"/>
        <v>0</v>
      </c>
      <c r="J41" s="53">
        <f t="shared" si="8"/>
        <v>38700</v>
      </c>
      <c r="K41" s="53">
        <f t="shared" si="8"/>
        <v>38700</v>
      </c>
      <c r="L41" s="53"/>
      <c r="M41" s="54"/>
      <c r="N41" s="54"/>
      <c r="O41" s="54"/>
    </row>
    <row r="42" spans="1:15" s="38" customFormat="1" x14ac:dyDescent="0.2">
      <c r="A42" s="35"/>
      <c r="B42" s="39" t="s">
        <v>71</v>
      </c>
      <c r="C42" s="37">
        <f>C43+C45</f>
        <v>38700</v>
      </c>
      <c r="D42" s="37">
        <f t="shared" ref="D42:E42" si="9">D43+D45</f>
        <v>0</v>
      </c>
      <c r="E42" s="37">
        <f t="shared" si="9"/>
        <v>38700</v>
      </c>
      <c r="F42" s="37"/>
      <c r="G42" s="37"/>
      <c r="H42" s="37"/>
      <c r="I42" s="37"/>
      <c r="J42" s="34">
        <f t="shared" si="1"/>
        <v>38700</v>
      </c>
      <c r="K42" s="37">
        <f>K43+K45</f>
        <v>38700</v>
      </c>
      <c r="L42" s="37">
        <f>L43+L44+L52</f>
        <v>0</v>
      </c>
      <c r="M42" s="35"/>
      <c r="N42" s="35"/>
      <c r="O42" s="35"/>
    </row>
    <row r="43" spans="1:15" s="38" customFormat="1" ht="25.5" customHeight="1" x14ac:dyDescent="0.2">
      <c r="A43" s="32" t="s">
        <v>18</v>
      </c>
      <c r="B43" s="42" t="s">
        <v>95</v>
      </c>
      <c r="C43" s="37">
        <f>E43</f>
        <v>30000</v>
      </c>
      <c r="D43" s="37"/>
      <c r="E43" s="37">
        <f>F43+G43+H43+I43+J43</f>
        <v>30000</v>
      </c>
      <c r="F43" s="37"/>
      <c r="G43" s="37"/>
      <c r="H43" s="37"/>
      <c r="I43" s="37"/>
      <c r="J43" s="34">
        <f t="shared" si="1"/>
        <v>30000</v>
      </c>
      <c r="K43" s="37">
        <v>30000</v>
      </c>
      <c r="L43" s="35"/>
      <c r="M43" s="35"/>
      <c r="N43" s="35"/>
      <c r="O43" s="35"/>
    </row>
    <row r="44" spans="1:15" s="38" customFormat="1" x14ac:dyDescent="0.2">
      <c r="A44" s="40" t="s">
        <v>19</v>
      </c>
      <c r="B44" s="41" t="s">
        <v>83</v>
      </c>
      <c r="C44" s="37">
        <f t="shared" ref="C44:C45" si="10">E44</f>
        <v>0</v>
      </c>
      <c r="D44" s="37"/>
      <c r="E44" s="37">
        <f t="shared" ref="E44:E45" si="11">F44+G44+H44+I44+J44</f>
        <v>0</v>
      </c>
      <c r="F44" s="37"/>
      <c r="G44" s="37"/>
      <c r="H44" s="37"/>
      <c r="I44" s="37"/>
      <c r="J44" s="34">
        <f t="shared" si="1"/>
        <v>0</v>
      </c>
      <c r="K44" s="37"/>
      <c r="L44" s="37"/>
      <c r="M44" s="35"/>
      <c r="N44" s="35"/>
      <c r="O44" s="35"/>
    </row>
    <row r="45" spans="1:15" s="38" customFormat="1" ht="30.6" x14ac:dyDescent="0.2">
      <c r="A45" s="40" t="s">
        <v>20</v>
      </c>
      <c r="B45" s="41" t="s">
        <v>94</v>
      </c>
      <c r="C45" s="37">
        <f t="shared" si="10"/>
        <v>8700</v>
      </c>
      <c r="D45" s="37"/>
      <c r="E45" s="37">
        <f t="shared" si="11"/>
        <v>8700</v>
      </c>
      <c r="F45" s="37"/>
      <c r="G45" s="37"/>
      <c r="H45" s="37"/>
      <c r="I45" s="37"/>
      <c r="J45" s="34">
        <f t="shared" si="1"/>
        <v>8700</v>
      </c>
      <c r="K45" s="37">
        <v>8700</v>
      </c>
      <c r="L45" s="37"/>
      <c r="M45" s="35"/>
      <c r="N45" s="35"/>
      <c r="O45" s="35"/>
    </row>
    <row r="46" spans="1:15" s="38" customFormat="1" ht="30.6" x14ac:dyDescent="0.2">
      <c r="A46" s="35"/>
      <c r="B46" s="36" t="s">
        <v>130</v>
      </c>
      <c r="C46" s="53">
        <f>C47</f>
        <v>30000</v>
      </c>
      <c r="D46" s="53">
        <f t="shared" ref="D46:K46" si="12">D47</f>
        <v>0</v>
      </c>
      <c r="E46" s="53">
        <f t="shared" si="12"/>
        <v>30000</v>
      </c>
      <c r="F46" s="53">
        <f t="shared" si="12"/>
        <v>0</v>
      </c>
      <c r="G46" s="53">
        <f t="shared" si="12"/>
        <v>0</v>
      </c>
      <c r="H46" s="53">
        <f t="shared" si="12"/>
        <v>0</v>
      </c>
      <c r="I46" s="53">
        <f t="shared" si="12"/>
        <v>0</v>
      </c>
      <c r="J46" s="53">
        <f t="shared" si="12"/>
        <v>30000</v>
      </c>
      <c r="K46" s="53">
        <f t="shared" si="12"/>
        <v>30000</v>
      </c>
      <c r="L46" s="53"/>
      <c r="M46" s="54"/>
      <c r="N46" s="54"/>
      <c r="O46" s="54"/>
    </row>
    <row r="47" spans="1:15" s="38" customFormat="1" x14ac:dyDescent="0.2">
      <c r="A47" s="35"/>
      <c r="B47" s="39" t="s">
        <v>71</v>
      </c>
      <c r="C47" s="37">
        <f>C48+C50</f>
        <v>30000</v>
      </c>
      <c r="D47" s="37">
        <f t="shared" ref="D47:E47" si="13">D48+D50</f>
        <v>0</v>
      </c>
      <c r="E47" s="37">
        <f t="shared" si="13"/>
        <v>30000</v>
      </c>
      <c r="F47" s="37"/>
      <c r="G47" s="37"/>
      <c r="H47" s="37"/>
      <c r="I47" s="37"/>
      <c r="J47" s="34">
        <f t="shared" ref="J47:J50" si="14">K47+L47</f>
        <v>30000</v>
      </c>
      <c r="K47" s="37">
        <f>K48+K50</f>
        <v>30000</v>
      </c>
      <c r="L47" s="37">
        <f>L48+L49+L57</f>
        <v>0</v>
      </c>
      <c r="M47" s="35"/>
      <c r="N47" s="35"/>
      <c r="O47" s="35"/>
    </row>
    <row r="48" spans="1:15" s="38" customFormat="1" ht="16.5" customHeight="1" x14ac:dyDescent="0.2">
      <c r="A48" s="32" t="s">
        <v>18</v>
      </c>
      <c r="B48" s="42" t="s">
        <v>75</v>
      </c>
      <c r="C48" s="37">
        <f>E48</f>
        <v>0</v>
      </c>
      <c r="D48" s="37"/>
      <c r="E48" s="37">
        <f>F48+G48+H48+I48+J48</f>
        <v>0</v>
      </c>
      <c r="F48" s="37"/>
      <c r="G48" s="37"/>
      <c r="H48" s="37"/>
      <c r="I48" s="37"/>
      <c r="J48" s="34">
        <f t="shared" si="14"/>
        <v>0</v>
      </c>
      <c r="K48" s="37"/>
      <c r="L48" s="35"/>
      <c r="M48" s="35"/>
      <c r="N48" s="35"/>
      <c r="O48" s="35"/>
    </row>
    <row r="49" spans="1:15" s="38" customFormat="1" x14ac:dyDescent="0.2">
      <c r="A49" s="40" t="s">
        <v>19</v>
      </c>
      <c r="B49" s="41" t="s">
        <v>83</v>
      </c>
      <c r="C49" s="37">
        <f t="shared" ref="C49:C50" si="15">E49</f>
        <v>0</v>
      </c>
      <c r="D49" s="37"/>
      <c r="E49" s="37">
        <f t="shared" ref="E49:E50" si="16">F49+G49+H49+I49+J49</f>
        <v>0</v>
      </c>
      <c r="F49" s="37"/>
      <c r="G49" s="37"/>
      <c r="H49" s="37"/>
      <c r="I49" s="37"/>
      <c r="J49" s="34">
        <f t="shared" si="14"/>
        <v>0</v>
      </c>
      <c r="K49" s="37"/>
      <c r="L49" s="37"/>
      <c r="M49" s="35"/>
      <c r="N49" s="35"/>
      <c r="O49" s="35"/>
    </row>
    <row r="50" spans="1:15" s="38" customFormat="1" ht="61.2" x14ac:dyDescent="0.2">
      <c r="A50" s="40" t="s">
        <v>20</v>
      </c>
      <c r="B50" s="41" t="s">
        <v>131</v>
      </c>
      <c r="C50" s="37">
        <f t="shared" si="15"/>
        <v>30000</v>
      </c>
      <c r="D50" s="37"/>
      <c r="E50" s="37">
        <f t="shared" si="16"/>
        <v>30000</v>
      </c>
      <c r="F50" s="37"/>
      <c r="G50" s="37"/>
      <c r="H50" s="37"/>
      <c r="I50" s="37"/>
      <c r="J50" s="34">
        <f t="shared" si="14"/>
        <v>30000</v>
      </c>
      <c r="K50" s="37">
        <v>30000</v>
      </c>
      <c r="L50" s="37"/>
      <c r="M50" s="35"/>
      <c r="N50" s="35"/>
      <c r="O50" s="35"/>
    </row>
    <row r="51" spans="1:15" s="38" customFormat="1" ht="30.6" x14ac:dyDescent="0.2">
      <c r="A51" s="35"/>
      <c r="B51" s="36" t="s">
        <v>92</v>
      </c>
      <c r="C51" s="53">
        <f>C52</f>
        <v>2200</v>
      </c>
      <c r="D51" s="53">
        <f t="shared" ref="D51:K51" si="17">D52</f>
        <v>0</v>
      </c>
      <c r="E51" s="53">
        <f t="shared" si="17"/>
        <v>2200</v>
      </c>
      <c r="F51" s="53">
        <f t="shared" si="17"/>
        <v>0</v>
      </c>
      <c r="G51" s="53">
        <f t="shared" si="17"/>
        <v>0</v>
      </c>
      <c r="H51" s="53">
        <f t="shared" si="17"/>
        <v>0</v>
      </c>
      <c r="I51" s="53">
        <f t="shared" si="17"/>
        <v>0</v>
      </c>
      <c r="J51" s="53">
        <f t="shared" si="17"/>
        <v>2200</v>
      </c>
      <c r="K51" s="53">
        <f t="shared" si="17"/>
        <v>2200</v>
      </c>
      <c r="L51" s="53"/>
      <c r="M51" s="54"/>
      <c r="N51" s="54"/>
      <c r="O51" s="54"/>
    </row>
    <row r="52" spans="1:15" s="38" customFormat="1" x14ac:dyDescent="0.2">
      <c r="A52" s="35"/>
      <c r="B52" s="39" t="s">
        <v>71</v>
      </c>
      <c r="C52" s="37">
        <f>C55</f>
        <v>2200</v>
      </c>
      <c r="D52" s="37">
        <f t="shared" ref="D52:K52" si="18">D55</f>
        <v>0</v>
      </c>
      <c r="E52" s="37">
        <f t="shared" si="18"/>
        <v>2200</v>
      </c>
      <c r="F52" s="37">
        <f t="shared" si="18"/>
        <v>0</v>
      </c>
      <c r="G52" s="37">
        <f t="shared" si="18"/>
        <v>0</v>
      </c>
      <c r="H52" s="37">
        <f t="shared" si="18"/>
        <v>0</v>
      </c>
      <c r="I52" s="37">
        <f t="shared" si="18"/>
        <v>0</v>
      </c>
      <c r="J52" s="37">
        <f t="shared" si="18"/>
        <v>2200</v>
      </c>
      <c r="K52" s="37">
        <f t="shared" si="18"/>
        <v>2200</v>
      </c>
      <c r="L52" s="37">
        <f>L53+L54+L65</f>
        <v>0</v>
      </c>
      <c r="M52" s="35"/>
      <c r="N52" s="35"/>
      <c r="O52" s="35"/>
    </row>
    <row r="53" spans="1:15" s="38" customFormat="1" ht="12.75" customHeight="1" x14ac:dyDescent="0.2">
      <c r="A53" s="32" t="s">
        <v>18</v>
      </c>
      <c r="B53" s="32" t="s">
        <v>75</v>
      </c>
      <c r="C53" s="37"/>
      <c r="D53" s="37"/>
      <c r="E53" s="37"/>
      <c r="F53" s="37"/>
      <c r="G53" s="37"/>
      <c r="H53" s="37"/>
      <c r="I53" s="37"/>
      <c r="J53" s="34">
        <f t="shared" ref="J53:J55" si="19">K53+L53</f>
        <v>0</v>
      </c>
      <c r="K53" s="37"/>
      <c r="L53" s="35"/>
      <c r="M53" s="35"/>
      <c r="N53" s="35"/>
      <c r="O53" s="35"/>
    </row>
    <row r="54" spans="1:15" s="38" customFormat="1" x14ac:dyDescent="0.2">
      <c r="A54" s="40" t="s">
        <v>19</v>
      </c>
      <c r="B54" s="41" t="s">
        <v>83</v>
      </c>
      <c r="C54" s="37"/>
      <c r="D54" s="37"/>
      <c r="E54" s="37"/>
      <c r="F54" s="37"/>
      <c r="G54" s="37"/>
      <c r="H54" s="37"/>
      <c r="I54" s="37"/>
      <c r="J54" s="34">
        <f t="shared" si="19"/>
        <v>0</v>
      </c>
      <c r="K54" s="37"/>
      <c r="L54" s="37"/>
      <c r="M54" s="35"/>
      <c r="N54" s="35"/>
      <c r="O54" s="35"/>
    </row>
    <row r="55" spans="1:15" s="38" customFormat="1" ht="20.399999999999999" x14ac:dyDescent="0.2">
      <c r="A55" s="40" t="s">
        <v>20</v>
      </c>
      <c r="B55" s="41" t="s">
        <v>120</v>
      </c>
      <c r="C55" s="37">
        <v>2200</v>
      </c>
      <c r="D55" s="37"/>
      <c r="E55" s="37">
        <v>2200</v>
      </c>
      <c r="F55" s="37"/>
      <c r="G55" s="37"/>
      <c r="H55" s="37"/>
      <c r="I55" s="37"/>
      <c r="J55" s="34">
        <f t="shared" si="19"/>
        <v>2200</v>
      </c>
      <c r="K55" s="37">
        <v>2200</v>
      </c>
      <c r="L55" s="37"/>
      <c r="M55" s="35"/>
      <c r="N55" s="35"/>
      <c r="O55" s="35"/>
    </row>
    <row r="56" spans="1:15" s="38" customFormat="1" x14ac:dyDescent="0.2">
      <c r="A56" s="35"/>
      <c r="B56" s="36" t="s">
        <v>101</v>
      </c>
      <c r="C56" s="37">
        <f>C57</f>
        <v>766769</v>
      </c>
      <c r="D56" s="37">
        <f t="shared" ref="D56:K56" si="20">D57</f>
        <v>0</v>
      </c>
      <c r="E56" s="37">
        <f t="shared" si="20"/>
        <v>766769</v>
      </c>
      <c r="F56" s="37">
        <f t="shared" si="20"/>
        <v>0</v>
      </c>
      <c r="G56" s="37">
        <f t="shared" si="20"/>
        <v>0</v>
      </c>
      <c r="H56" s="37">
        <f t="shared" si="20"/>
        <v>0</v>
      </c>
      <c r="I56" s="37">
        <f t="shared" si="20"/>
        <v>0</v>
      </c>
      <c r="J56" s="37">
        <f t="shared" si="20"/>
        <v>766769</v>
      </c>
      <c r="K56" s="37">
        <f t="shared" si="20"/>
        <v>766769</v>
      </c>
      <c r="L56" s="37"/>
      <c r="M56" s="35"/>
      <c r="N56" s="35"/>
      <c r="O56" s="35"/>
    </row>
    <row r="57" spans="1:15" s="38" customFormat="1" x14ac:dyDescent="0.2">
      <c r="A57" s="35"/>
      <c r="B57" s="39" t="s">
        <v>71</v>
      </c>
      <c r="C57" s="37">
        <f>E57</f>
        <v>766769</v>
      </c>
      <c r="D57" s="37">
        <f t="shared" ref="D57:I57" si="21">D59+D60+D65</f>
        <v>0</v>
      </c>
      <c r="E57" s="37">
        <f>E59+E60+E65+E58</f>
        <v>766769</v>
      </c>
      <c r="F57" s="37">
        <f t="shared" si="21"/>
        <v>0</v>
      </c>
      <c r="G57" s="37">
        <f t="shared" si="21"/>
        <v>0</v>
      </c>
      <c r="H57" s="37">
        <f t="shared" si="21"/>
        <v>0</v>
      </c>
      <c r="I57" s="37">
        <f t="shared" si="21"/>
        <v>0</v>
      </c>
      <c r="J57" s="37">
        <f>J59+J60+J65+J58</f>
        <v>766769</v>
      </c>
      <c r="K57" s="37">
        <f>K59+K60+K65+K58</f>
        <v>766769</v>
      </c>
      <c r="L57" s="37">
        <f>L59+L60+L67</f>
        <v>0</v>
      </c>
      <c r="M57" s="35"/>
      <c r="N57" s="35"/>
      <c r="O57" s="35"/>
    </row>
    <row r="58" spans="1:15" s="38" customFormat="1" ht="20.399999999999999" x14ac:dyDescent="0.2">
      <c r="A58" s="35" t="s">
        <v>18</v>
      </c>
      <c r="B58" s="51" t="s">
        <v>129</v>
      </c>
      <c r="C58" s="37">
        <f>E58</f>
        <v>694769</v>
      </c>
      <c r="D58" s="37"/>
      <c r="E58" s="37">
        <f>F58+G58+H58+I58+J58</f>
        <v>694769</v>
      </c>
      <c r="F58" s="37"/>
      <c r="G58" s="37"/>
      <c r="H58" s="37"/>
      <c r="I58" s="37"/>
      <c r="J58" s="37">
        <v>694769</v>
      </c>
      <c r="K58" s="37">
        <v>694769</v>
      </c>
      <c r="L58" s="37"/>
      <c r="M58" s="35"/>
      <c r="N58" s="35"/>
      <c r="O58" s="35"/>
    </row>
    <row r="59" spans="1:15" s="38" customFormat="1" ht="22.5" customHeight="1" x14ac:dyDescent="0.2">
      <c r="A59" s="32" t="s">
        <v>18</v>
      </c>
      <c r="B59" s="51" t="s">
        <v>121</v>
      </c>
      <c r="C59" s="37">
        <f>E59</f>
        <v>30000</v>
      </c>
      <c r="D59" s="37"/>
      <c r="E59" s="37">
        <f>F59+G59+H59+I59+J59</f>
        <v>30000</v>
      </c>
      <c r="F59" s="37"/>
      <c r="G59" s="37"/>
      <c r="H59" s="37"/>
      <c r="I59" s="37"/>
      <c r="J59" s="34">
        <f t="shared" ref="J59" si="22">K59+L59</f>
        <v>30000</v>
      </c>
      <c r="K59" s="37">
        <v>30000</v>
      </c>
      <c r="L59" s="35"/>
      <c r="M59" s="35"/>
      <c r="N59" s="35"/>
      <c r="O59" s="35"/>
    </row>
    <row r="60" spans="1:15" s="38" customFormat="1" ht="10.5" customHeight="1" x14ac:dyDescent="0.2">
      <c r="A60" s="40" t="s">
        <v>19</v>
      </c>
      <c r="B60" s="41" t="s">
        <v>122</v>
      </c>
      <c r="C60" s="37">
        <f>E60:E65</f>
        <v>20000</v>
      </c>
      <c r="D60" s="37"/>
      <c r="E60" s="37">
        <f>F60+G60+H60+I60+J60</f>
        <v>20000</v>
      </c>
      <c r="F60" s="37"/>
      <c r="G60" s="37"/>
      <c r="H60" s="37"/>
      <c r="I60" s="37"/>
      <c r="J60" s="34">
        <f t="shared" si="1"/>
        <v>20000</v>
      </c>
      <c r="K60" s="37">
        <v>20000</v>
      </c>
      <c r="L60" s="37"/>
      <c r="M60" s="35"/>
      <c r="N60" s="35"/>
      <c r="O60" s="35"/>
    </row>
    <row r="61" spans="1:15" s="58" customFormat="1" ht="23.25" customHeight="1" x14ac:dyDescent="0.2">
      <c r="A61" s="57"/>
      <c r="B61" s="49" t="s">
        <v>123</v>
      </c>
      <c r="C61" s="53">
        <f>C62</f>
        <v>22000</v>
      </c>
      <c r="D61" s="53"/>
      <c r="E61" s="53">
        <f>E62</f>
        <v>22000</v>
      </c>
      <c r="F61" s="53"/>
      <c r="G61" s="53"/>
      <c r="H61" s="53"/>
      <c r="I61" s="53"/>
      <c r="J61" s="55">
        <f>J62</f>
        <v>22000</v>
      </c>
      <c r="K61" s="53">
        <f>K62</f>
        <v>22000</v>
      </c>
      <c r="L61" s="53"/>
      <c r="M61" s="54"/>
      <c r="N61" s="54"/>
      <c r="O61" s="54"/>
    </row>
    <row r="62" spans="1:15" s="38" customFormat="1" ht="10.5" customHeight="1" x14ac:dyDescent="0.2">
      <c r="A62" s="40"/>
      <c r="B62" s="39" t="s">
        <v>71</v>
      </c>
      <c r="C62" s="37">
        <f>C65</f>
        <v>22000</v>
      </c>
      <c r="D62" s="37"/>
      <c r="E62" s="37">
        <f>E65</f>
        <v>22000</v>
      </c>
      <c r="F62" s="37"/>
      <c r="G62" s="37"/>
      <c r="H62" s="37"/>
      <c r="I62" s="37"/>
      <c r="J62" s="34">
        <f>J65</f>
        <v>22000</v>
      </c>
      <c r="K62" s="37">
        <f>K65</f>
        <v>22000</v>
      </c>
      <c r="L62" s="37"/>
      <c r="M62" s="35"/>
      <c r="N62" s="35"/>
      <c r="O62" s="35"/>
    </row>
    <row r="63" spans="1:15" s="38" customFormat="1" ht="12.75" customHeight="1" x14ac:dyDescent="0.2">
      <c r="A63" s="32" t="s">
        <v>18</v>
      </c>
      <c r="B63" s="32" t="s">
        <v>75</v>
      </c>
      <c r="C63" s="37"/>
      <c r="D63" s="37"/>
      <c r="E63" s="37"/>
      <c r="F63" s="37"/>
      <c r="G63" s="37"/>
      <c r="H63" s="37"/>
      <c r="I63" s="37"/>
      <c r="J63" s="34">
        <f t="shared" ref="J63:J64" si="23">K63+L63</f>
        <v>0</v>
      </c>
      <c r="K63" s="37"/>
      <c r="L63" s="35"/>
      <c r="M63" s="35"/>
      <c r="N63" s="35"/>
      <c r="O63" s="35"/>
    </row>
    <row r="64" spans="1:15" s="38" customFormat="1" x14ac:dyDescent="0.2">
      <c r="A64" s="40" t="s">
        <v>19</v>
      </c>
      <c r="B64" s="41" t="s">
        <v>83</v>
      </c>
      <c r="C64" s="37"/>
      <c r="D64" s="37"/>
      <c r="E64" s="37"/>
      <c r="F64" s="37"/>
      <c r="G64" s="37"/>
      <c r="H64" s="37"/>
      <c r="I64" s="37"/>
      <c r="J64" s="34">
        <f t="shared" si="23"/>
        <v>0</v>
      </c>
      <c r="K64" s="37"/>
      <c r="L64" s="37"/>
      <c r="M64" s="35"/>
      <c r="N64" s="35"/>
      <c r="O64" s="35"/>
    </row>
    <row r="65" spans="1:15" s="38" customFormat="1" ht="40.799999999999997" x14ac:dyDescent="0.2">
      <c r="A65" s="40" t="s">
        <v>20</v>
      </c>
      <c r="B65" s="41" t="s">
        <v>126</v>
      </c>
      <c r="C65" s="37">
        <f>E65</f>
        <v>22000</v>
      </c>
      <c r="D65" s="37"/>
      <c r="E65" s="37">
        <f>F65+G65+H65+I65+J65</f>
        <v>22000</v>
      </c>
      <c r="F65" s="37"/>
      <c r="G65" s="37"/>
      <c r="H65" s="37"/>
      <c r="I65" s="37"/>
      <c r="J65" s="34">
        <f t="shared" si="1"/>
        <v>22000</v>
      </c>
      <c r="K65" s="37">
        <v>22000</v>
      </c>
      <c r="L65" s="37"/>
      <c r="M65" s="35"/>
      <c r="N65" s="35"/>
      <c r="O65" s="35"/>
    </row>
    <row r="66" spans="1:15" s="38" customFormat="1" hidden="1" x14ac:dyDescent="0.2">
      <c r="A66" s="40"/>
      <c r="B66" s="41"/>
      <c r="C66" s="37"/>
      <c r="D66" s="37"/>
      <c r="E66" s="37"/>
      <c r="F66" s="37"/>
      <c r="G66" s="37"/>
      <c r="H66" s="37"/>
      <c r="I66" s="37"/>
      <c r="J66" s="34">
        <f t="shared" si="1"/>
        <v>0</v>
      </c>
      <c r="K66" s="37"/>
      <c r="L66" s="37"/>
      <c r="M66" s="35"/>
      <c r="N66" s="35"/>
      <c r="O66" s="35"/>
    </row>
    <row r="67" spans="1:15" s="38" customFormat="1" hidden="1" x14ac:dyDescent="0.2">
      <c r="A67" s="40"/>
      <c r="B67" s="36"/>
      <c r="C67" s="37"/>
      <c r="D67" s="37"/>
      <c r="E67" s="37"/>
      <c r="F67" s="37"/>
      <c r="G67" s="37"/>
      <c r="H67" s="37"/>
      <c r="I67" s="37"/>
      <c r="J67" s="34">
        <f t="shared" si="1"/>
        <v>0</v>
      </c>
      <c r="K67" s="37"/>
      <c r="L67" s="37"/>
      <c r="M67" s="35"/>
      <c r="N67" s="35"/>
      <c r="O67" s="35"/>
    </row>
    <row r="68" spans="1:15" s="59" customFormat="1" ht="22.5" customHeight="1" x14ac:dyDescent="0.2">
      <c r="A68" s="57"/>
      <c r="B68" s="49" t="s">
        <v>124</v>
      </c>
      <c r="C68" s="53">
        <f>C69</f>
        <v>38100</v>
      </c>
      <c r="D68" s="53"/>
      <c r="E68" s="53">
        <f>E69</f>
        <v>38100</v>
      </c>
      <c r="F68" s="53"/>
      <c r="G68" s="53"/>
      <c r="H68" s="53"/>
      <c r="I68" s="53"/>
      <c r="J68" s="53">
        <f>J69</f>
        <v>38100</v>
      </c>
      <c r="K68" s="53">
        <f>K69</f>
        <v>38100</v>
      </c>
      <c r="L68" s="53"/>
      <c r="M68" s="53"/>
      <c r="N68" s="53"/>
      <c r="O68" s="53"/>
    </row>
    <row r="69" spans="1:15" ht="48" customHeight="1" x14ac:dyDescent="0.2">
      <c r="A69" s="40"/>
      <c r="B69" s="47" t="s">
        <v>107</v>
      </c>
      <c r="C69" s="37">
        <f>E69</f>
        <v>38100</v>
      </c>
      <c r="D69" s="37"/>
      <c r="E69" s="37">
        <f>F69+G69+H69+I69+J69</f>
        <v>38100</v>
      </c>
      <c r="F69" s="37"/>
      <c r="G69" s="37"/>
      <c r="H69" s="37"/>
      <c r="I69" s="37"/>
      <c r="J69" s="37">
        <v>38100</v>
      </c>
      <c r="K69" s="37">
        <v>38100</v>
      </c>
      <c r="L69" s="37"/>
      <c r="M69" s="37"/>
      <c r="N69" s="37"/>
      <c r="O69" s="37"/>
    </row>
    <row r="70" spans="1:15" s="38" customFormat="1" ht="34.5" hidden="1" customHeight="1" x14ac:dyDescent="0.2">
      <c r="A70" s="40"/>
      <c r="B70" s="49" t="s">
        <v>109</v>
      </c>
      <c r="C70" s="37"/>
      <c r="D70" s="37"/>
      <c r="E70" s="37">
        <f>F70+G70+H70+I70+J70</f>
        <v>0</v>
      </c>
      <c r="F70" s="37"/>
      <c r="G70" s="37"/>
      <c r="H70" s="37"/>
      <c r="I70" s="37"/>
      <c r="J70" s="37">
        <f>K70+L70</f>
        <v>0</v>
      </c>
      <c r="K70" s="37"/>
      <c r="L70" s="37"/>
      <c r="M70" s="35"/>
      <c r="N70" s="35"/>
      <c r="O70" s="35"/>
    </row>
    <row r="71" spans="1:15" s="38" customFormat="1" ht="40.799999999999997" hidden="1" x14ac:dyDescent="0.2">
      <c r="A71" s="40" t="s">
        <v>110</v>
      </c>
      <c r="B71" s="41" t="s">
        <v>111</v>
      </c>
      <c r="C71" s="37"/>
      <c r="D71" s="37"/>
      <c r="E71" s="37">
        <f>F71+G71+H71+I71+J71</f>
        <v>0</v>
      </c>
      <c r="F71" s="37"/>
      <c r="G71" s="37"/>
      <c r="H71" s="37"/>
      <c r="I71" s="37"/>
      <c r="J71" s="37">
        <f>K71+L71</f>
        <v>0</v>
      </c>
      <c r="K71" s="37"/>
      <c r="L71" s="37"/>
      <c r="M71" s="35"/>
      <c r="N71" s="35"/>
      <c r="O71" s="35"/>
    </row>
    <row r="72" spans="1:15" s="38" customFormat="1" hidden="1" x14ac:dyDescent="0.2">
      <c r="A72" s="40"/>
      <c r="B72" s="36"/>
      <c r="C72" s="37"/>
      <c r="D72" s="37"/>
      <c r="E72" s="37"/>
      <c r="F72" s="37"/>
      <c r="G72" s="37"/>
      <c r="H72" s="37"/>
      <c r="I72" s="37"/>
      <c r="J72" s="34"/>
      <c r="K72" s="37"/>
      <c r="L72" s="37"/>
      <c r="M72" s="35"/>
      <c r="N72" s="35"/>
      <c r="O72" s="35"/>
    </row>
    <row r="73" spans="1:15" s="58" customFormat="1" x14ac:dyDescent="0.2">
      <c r="A73" s="54"/>
      <c r="B73" s="54" t="s">
        <v>85</v>
      </c>
      <c r="C73" s="53">
        <f>C75</f>
        <v>19500</v>
      </c>
      <c r="D73" s="53"/>
      <c r="E73" s="53">
        <f>E75</f>
        <v>19500</v>
      </c>
      <c r="F73" s="53"/>
      <c r="G73" s="53"/>
      <c r="H73" s="53"/>
      <c r="I73" s="53"/>
      <c r="J73" s="55">
        <f t="shared" si="1"/>
        <v>19500</v>
      </c>
      <c r="K73" s="53">
        <f>K75</f>
        <v>19500</v>
      </c>
      <c r="L73" s="53"/>
      <c r="M73" s="54"/>
      <c r="N73" s="54"/>
      <c r="O73" s="54"/>
    </row>
    <row r="74" spans="1:15" s="38" customFormat="1" hidden="1" x14ac:dyDescent="0.2">
      <c r="A74" s="35"/>
      <c r="B74" s="39"/>
      <c r="C74" s="37"/>
      <c r="D74" s="37"/>
      <c r="E74" s="37"/>
      <c r="F74" s="37"/>
      <c r="G74" s="37"/>
      <c r="H74" s="37"/>
      <c r="I74" s="37"/>
      <c r="J74" s="34"/>
      <c r="K74" s="37"/>
      <c r="L74" s="37"/>
      <c r="M74" s="35"/>
      <c r="N74" s="35"/>
      <c r="O74" s="35"/>
    </row>
    <row r="75" spans="1:15" s="38" customFormat="1" x14ac:dyDescent="0.2">
      <c r="A75" s="35"/>
      <c r="B75" s="39" t="s">
        <v>71</v>
      </c>
      <c r="C75" s="37">
        <f>C77+C78</f>
        <v>19500</v>
      </c>
      <c r="D75" s="37">
        <f t="shared" ref="D75:K75" si="24">D77+D78</f>
        <v>0</v>
      </c>
      <c r="E75" s="37">
        <f t="shared" si="24"/>
        <v>19500</v>
      </c>
      <c r="F75" s="37">
        <f t="shared" si="24"/>
        <v>0</v>
      </c>
      <c r="G75" s="37">
        <f t="shared" si="24"/>
        <v>0</v>
      </c>
      <c r="H75" s="37">
        <f t="shared" si="24"/>
        <v>0</v>
      </c>
      <c r="I75" s="37">
        <f t="shared" si="24"/>
        <v>0</v>
      </c>
      <c r="J75" s="37">
        <f t="shared" si="24"/>
        <v>19500</v>
      </c>
      <c r="K75" s="37">
        <f t="shared" si="24"/>
        <v>19500</v>
      </c>
      <c r="L75" s="37"/>
      <c r="M75" s="35"/>
      <c r="N75" s="35"/>
      <c r="O75" s="35"/>
    </row>
    <row r="76" spans="1:15" s="38" customFormat="1" ht="12.75" customHeight="1" x14ac:dyDescent="0.2">
      <c r="A76" s="32" t="s">
        <v>18</v>
      </c>
      <c r="B76" s="32" t="s">
        <v>75</v>
      </c>
      <c r="C76" s="37"/>
      <c r="D76" s="37"/>
      <c r="E76" s="37"/>
      <c r="F76" s="37"/>
      <c r="G76" s="37"/>
      <c r="H76" s="37"/>
      <c r="I76" s="37"/>
      <c r="J76" s="34">
        <f t="shared" ref="J76" si="25">K76+L76</f>
        <v>0</v>
      </c>
      <c r="K76" s="37"/>
      <c r="L76" s="35"/>
      <c r="M76" s="35"/>
      <c r="N76" s="35"/>
      <c r="O76" s="35"/>
    </row>
    <row r="77" spans="1:15" s="38" customFormat="1" hidden="1" x14ac:dyDescent="0.2">
      <c r="A77" s="35"/>
      <c r="B77" s="48"/>
      <c r="C77" s="37"/>
      <c r="D77" s="37"/>
      <c r="E77" s="37"/>
      <c r="F77" s="37"/>
      <c r="G77" s="37"/>
      <c r="H77" s="37"/>
      <c r="I77" s="37"/>
      <c r="J77" s="34"/>
      <c r="K77" s="37"/>
      <c r="L77" s="37"/>
      <c r="M77" s="35"/>
      <c r="N77" s="35"/>
      <c r="O77" s="35"/>
    </row>
    <row r="78" spans="1:15" s="38" customFormat="1" ht="24.75" customHeight="1" x14ac:dyDescent="0.2">
      <c r="A78" s="35" t="s">
        <v>19</v>
      </c>
      <c r="B78" s="48" t="s">
        <v>125</v>
      </c>
      <c r="C78" s="37">
        <f>E78</f>
        <v>19500</v>
      </c>
      <c r="D78" s="37"/>
      <c r="E78" s="37">
        <f>F78+G78+H78+I78+J78</f>
        <v>19500</v>
      </c>
      <c r="F78" s="37"/>
      <c r="G78" s="37"/>
      <c r="H78" s="37"/>
      <c r="I78" s="37"/>
      <c r="J78" s="34">
        <f t="shared" si="1"/>
        <v>19500</v>
      </c>
      <c r="K78" s="37">
        <v>19500</v>
      </c>
      <c r="L78" s="37"/>
      <c r="M78" s="35"/>
      <c r="N78" s="35"/>
      <c r="O78" s="35"/>
    </row>
    <row r="79" spans="1:15" s="38" customFormat="1" ht="24.75" hidden="1" customHeight="1" x14ac:dyDescent="0.2">
      <c r="A79" s="35" t="s">
        <v>19</v>
      </c>
      <c r="B79" s="48"/>
      <c r="C79" s="37"/>
      <c r="D79" s="37"/>
      <c r="E79" s="37"/>
      <c r="F79" s="37"/>
      <c r="G79" s="37"/>
      <c r="H79" s="37"/>
      <c r="I79" s="37"/>
      <c r="J79" s="34"/>
      <c r="K79" s="37"/>
      <c r="L79" s="37"/>
      <c r="M79" s="35"/>
      <c r="N79" s="35"/>
      <c r="O79" s="35"/>
    </row>
    <row r="80" spans="1:15" s="38" customFormat="1" ht="12.75" customHeight="1" x14ac:dyDescent="0.2">
      <c r="A80" s="35" t="s">
        <v>20</v>
      </c>
      <c r="B80" s="41" t="s">
        <v>86</v>
      </c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5"/>
      <c r="N80" s="35"/>
      <c r="O80" s="35"/>
    </row>
    <row r="81" spans="1:15" s="38" customFormat="1" ht="0.75" customHeight="1" x14ac:dyDescent="0.2">
      <c r="A81" s="35"/>
      <c r="B81" s="32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5"/>
      <c r="N81" s="35"/>
      <c r="O81" s="35"/>
    </row>
    <row r="82" spans="1:15" s="38" customFormat="1" ht="15" hidden="1" customHeight="1" x14ac:dyDescent="0.2">
      <c r="A82" s="35"/>
      <c r="B82" s="41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5"/>
      <c r="N82" s="35"/>
      <c r="O82" s="35"/>
    </row>
    <row r="83" spans="1:15" hidden="1" x14ac:dyDescent="0.2">
      <c r="A83" s="35"/>
      <c r="B83" s="41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5"/>
      <c r="N83" s="35"/>
      <c r="O83" s="35"/>
    </row>
    <row r="84" spans="1:15" ht="22.5" hidden="1" customHeight="1" x14ac:dyDescent="0.2">
      <c r="A84" s="40"/>
      <c r="B84" s="49" t="s">
        <v>103</v>
      </c>
      <c r="C84" s="37">
        <f>C85</f>
        <v>30000</v>
      </c>
      <c r="D84" s="37"/>
      <c r="E84" s="37">
        <f>E85</f>
        <v>0</v>
      </c>
      <c r="F84" s="37"/>
      <c r="G84" s="37"/>
      <c r="H84" s="37"/>
      <c r="I84" s="37"/>
      <c r="J84" s="37">
        <f>J85</f>
        <v>0</v>
      </c>
      <c r="K84" s="37">
        <f>K85</f>
        <v>0</v>
      </c>
      <c r="L84" s="37"/>
      <c r="M84" s="37">
        <f>M85</f>
        <v>0</v>
      </c>
      <c r="N84" s="37">
        <f>N85</f>
        <v>0</v>
      </c>
      <c r="O84" s="37">
        <f>O85</f>
        <v>0</v>
      </c>
    </row>
    <row r="85" spans="1:15" ht="48.75" hidden="1" customHeight="1" x14ac:dyDescent="0.2">
      <c r="A85" s="40"/>
      <c r="B85" s="47" t="s">
        <v>107</v>
      </c>
      <c r="C85" s="37">
        <v>30000</v>
      </c>
      <c r="D85" s="37"/>
      <c r="E85" s="37">
        <f>F85+G85+H85+I85+J85</f>
        <v>0</v>
      </c>
      <c r="F85" s="37"/>
      <c r="G85" s="37"/>
      <c r="H85" s="37"/>
      <c r="I85" s="37"/>
      <c r="J85" s="37"/>
      <c r="K85" s="37"/>
      <c r="L85" s="37"/>
      <c r="M85" s="37"/>
      <c r="N85" s="37"/>
      <c r="O85" s="37"/>
    </row>
    <row r="86" spans="1:15" s="38" customFormat="1" ht="34.5" hidden="1" customHeight="1" x14ac:dyDescent="0.2">
      <c r="A86" s="40"/>
      <c r="B86" s="49" t="s">
        <v>109</v>
      </c>
      <c r="C86" s="37">
        <v>197284</v>
      </c>
      <c r="D86" s="37"/>
      <c r="E86" s="37">
        <f>F86+G86+H86+I86+J86</f>
        <v>0</v>
      </c>
      <c r="F86" s="37"/>
      <c r="G86" s="37"/>
      <c r="H86" s="37"/>
      <c r="I86" s="37"/>
      <c r="J86" s="37"/>
      <c r="K86" s="37"/>
      <c r="L86" s="37"/>
      <c r="M86" s="35"/>
      <c r="N86" s="35"/>
      <c r="O86" s="35"/>
    </row>
    <row r="87" spans="1:15" s="38" customFormat="1" ht="40.799999999999997" hidden="1" x14ac:dyDescent="0.2">
      <c r="A87" s="40" t="s">
        <v>110</v>
      </c>
      <c r="B87" s="41" t="s">
        <v>111</v>
      </c>
      <c r="C87" s="37">
        <v>828445</v>
      </c>
      <c r="D87" s="37"/>
      <c r="E87" s="37">
        <f>F87+G87+H87+I87+J87</f>
        <v>0</v>
      </c>
      <c r="F87" s="37"/>
      <c r="G87" s="37"/>
      <c r="H87" s="37"/>
      <c r="I87" s="37"/>
      <c r="J87" s="37"/>
      <c r="K87" s="37"/>
      <c r="L87" s="37"/>
      <c r="M87" s="35"/>
      <c r="N87" s="35"/>
      <c r="O87" s="35"/>
    </row>
    <row r="88" spans="1:15" hidden="1" x14ac:dyDescent="0.2">
      <c r="A88" s="40"/>
      <c r="B88" s="41"/>
      <c r="C88" s="37"/>
      <c r="D88" s="37"/>
      <c r="E88" s="37">
        <f>F88+G88+H88+I88+J88</f>
        <v>0</v>
      </c>
      <c r="F88" s="37"/>
      <c r="G88" s="37"/>
      <c r="H88" s="37"/>
      <c r="I88" s="37"/>
      <c r="J88" s="37">
        <f>K88+L88</f>
        <v>0</v>
      </c>
      <c r="K88" s="37"/>
      <c r="L88" s="37"/>
      <c r="M88" s="35"/>
      <c r="N88" s="35"/>
      <c r="O88" s="35"/>
    </row>
    <row r="89" spans="1:15" hidden="1" x14ac:dyDescent="0.2">
      <c r="A89" s="32"/>
      <c r="B89" s="32"/>
      <c r="C89" s="34"/>
      <c r="D89" s="34"/>
      <c r="E89" s="37"/>
      <c r="F89" s="34"/>
      <c r="G89" s="34"/>
      <c r="H89" s="34"/>
      <c r="I89" s="34"/>
      <c r="J89" s="37"/>
      <c r="K89" s="34"/>
      <c r="L89" s="34"/>
      <c r="M89" s="32"/>
      <c r="N89" s="32"/>
      <c r="O89" s="32"/>
    </row>
    <row r="90" spans="1:15" ht="101.25" hidden="1" customHeight="1" x14ac:dyDescent="0.2">
      <c r="A90" s="32"/>
      <c r="B90" s="42"/>
      <c r="C90" s="34"/>
      <c r="D90" s="34"/>
      <c r="E90" s="37"/>
      <c r="F90" s="34"/>
      <c r="G90" s="34"/>
      <c r="H90" s="34"/>
      <c r="I90" s="34"/>
      <c r="J90" s="37"/>
      <c r="K90" s="34"/>
      <c r="L90" s="34"/>
      <c r="M90" s="32"/>
      <c r="N90" s="32"/>
      <c r="O90" s="32"/>
    </row>
    <row r="91" spans="1:15" s="38" customFormat="1" hidden="1" x14ac:dyDescent="0.2">
      <c r="A91" s="40"/>
      <c r="B91" s="41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5"/>
      <c r="N91" s="35"/>
      <c r="O91" s="35"/>
    </row>
    <row r="92" spans="1:15" s="38" customFormat="1" hidden="1" x14ac:dyDescent="0.2">
      <c r="A92" s="40"/>
      <c r="B92" s="41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5"/>
      <c r="N92" s="35"/>
      <c r="O92" s="35"/>
    </row>
    <row r="93" spans="1:15" s="38" customFormat="1" hidden="1" x14ac:dyDescent="0.2">
      <c r="A93" s="40"/>
      <c r="B93" s="41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5"/>
      <c r="N93" s="35"/>
      <c r="O93" s="35"/>
    </row>
    <row r="94" spans="1:15" s="38" customFormat="1" hidden="1" x14ac:dyDescent="0.2">
      <c r="A94" s="40"/>
      <c r="B94" s="41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5"/>
      <c r="N94" s="35"/>
      <c r="O94" s="35"/>
    </row>
    <row r="95" spans="1:15" s="38" customFormat="1" hidden="1" x14ac:dyDescent="0.2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5"/>
      <c r="N95" s="35"/>
      <c r="O95" s="35"/>
    </row>
    <row r="96" spans="1:15" s="38" customFormat="1" hidden="1" x14ac:dyDescent="0.2">
      <c r="A96" s="35"/>
      <c r="B96" s="39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5"/>
      <c r="N96" s="35"/>
      <c r="O96" s="35"/>
    </row>
    <row r="97" spans="1:15" s="38" customFormat="1" hidden="1" x14ac:dyDescent="0.2">
      <c r="A97" s="40"/>
      <c r="B97" s="41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5"/>
      <c r="N97" s="35"/>
      <c r="O97" s="35"/>
    </row>
    <row r="98" spans="1:15" s="38" customFormat="1" hidden="1" x14ac:dyDescent="0.2">
      <c r="A98" s="40"/>
      <c r="B98" s="41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5"/>
      <c r="N98" s="35"/>
      <c r="O98" s="35"/>
    </row>
    <row r="99" spans="1:15" s="38" customFormat="1" hidden="1" x14ac:dyDescent="0.2">
      <c r="A99" s="40"/>
      <c r="B99" s="41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5"/>
      <c r="N99" s="35"/>
      <c r="O99" s="35"/>
    </row>
    <row r="100" spans="1:15" hidden="1" x14ac:dyDescent="0.2">
      <c r="A100" s="32"/>
      <c r="B100" s="43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2"/>
      <c r="N100" s="32"/>
      <c r="O100" s="32"/>
    </row>
    <row r="101" spans="1:15" hidden="1" x14ac:dyDescent="0.2">
      <c r="A101" s="32"/>
      <c r="B101" s="33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2"/>
      <c r="N101" s="32"/>
      <c r="O101" s="32"/>
    </row>
    <row r="102" spans="1:15" hidden="1" x14ac:dyDescent="0.2">
      <c r="A102" s="32"/>
      <c r="B102" s="32"/>
      <c r="C102" s="34"/>
      <c r="D102" s="34"/>
      <c r="E102" s="37"/>
      <c r="F102" s="34"/>
      <c r="G102" s="34"/>
      <c r="H102" s="34"/>
      <c r="I102" s="34"/>
      <c r="J102" s="37"/>
      <c r="K102" s="34"/>
      <c r="L102" s="34"/>
      <c r="M102" s="32"/>
      <c r="N102" s="32"/>
      <c r="O102" s="32"/>
    </row>
    <row r="103" spans="1:15" hidden="1" x14ac:dyDescent="0.2">
      <c r="A103" s="32"/>
      <c r="B103" s="32"/>
      <c r="C103" s="34"/>
      <c r="D103" s="34"/>
      <c r="E103" s="37"/>
      <c r="F103" s="34"/>
      <c r="G103" s="34"/>
      <c r="H103" s="34"/>
      <c r="I103" s="34"/>
      <c r="J103" s="37"/>
      <c r="K103" s="34"/>
      <c r="L103" s="34"/>
      <c r="M103" s="32"/>
      <c r="N103" s="32"/>
      <c r="O103" s="32"/>
    </row>
    <row r="104" spans="1:15" s="38" customFormat="1" hidden="1" x14ac:dyDescent="0.2">
      <c r="A104" s="40"/>
      <c r="B104" s="41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5"/>
      <c r="N104" s="35"/>
      <c r="O104" s="35"/>
    </row>
    <row r="105" spans="1:15" s="38" customFormat="1" hidden="1" x14ac:dyDescent="0.2">
      <c r="A105" s="40"/>
      <c r="B105" s="41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5"/>
      <c r="N105" s="35"/>
      <c r="O105" s="35"/>
    </row>
    <row r="106" spans="1:15" s="38" customFormat="1" hidden="1" x14ac:dyDescent="0.2">
      <c r="A106" s="40"/>
      <c r="B106" s="41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5"/>
      <c r="N106" s="35"/>
      <c r="O106" s="35"/>
    </row>
    <row r="107" spans="1:15" s="38" customFormat="1" hidden="1" x14ac:dyDescent="0.2">
      <c r="A107" s="40"/>
      <c r="B107" s="41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5"/>
      <c r="N107" s="35"/>
      <c r="O107" s="35"/>
    </row>
    <row r="108" spans="1:15" s="38" customFormat="1" hidden="1" x14ac:dyDescent="0.2">
      <c r="A108" s="40"/>
      <c r="B108" s="41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5"/>
      <c r="N108" s="35"/>
      <c r="O108" s="35"/>
    </row>
    <row r="109" spans="1:15" s="38" customFormat="1" hidden="1" x14ac:dyDescent="0.2">
      <c r="A109" s="40"/>
      <c r="B109" s="41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5"/>
      <c r="N109" s="35"/>
      <c r="O109" s="35"/>
    </row>
    <row r="110" spans="1:15" s="38" customFormat="1" hidden="1" x14ac:dyDescent="0.2">
      <c r="A110" s="40"/>
      <c r="B110" s="41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5"/>
      <c r="N110" s="35"/>
      <c r="O110" s="35"/>
    </row>
    <row r="111" spans="1:15" s="38" customFormat="1" hidden="1" x14ac:dyDescent="0.2">
      <c r="A111" s="40"/>
      <c r="B111" s="42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5"/>
      <c r="N111" s="35"/>
      <c r="O111" s="35"/>
    </row>
    <row r="112" spans="1:15" hidden="1" x14ac:dyDescent="0.2">
      <c r="A112" s="32"/>
      <c r="B112" s="43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2"/>
      <c r="N112" s="32"/>
      <c r="O112" s="32"/>
    </row>
    <row r="113" spans="1:15" hidden="1" x14ac:dyDescent="0.2">
      <c r="A113" s="32"/>
      <c r="B113" s="33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2"/>
      <c r="N113" s="32"/>
      <c r="O113" s="32"/>
    </row>
    <row r="114" spans="1:15" hidden="1" x14ac:dyDescent="0.2">
      <c r="A114" s="32"/>
      <c r="B114" s="32"/>
      <c r="C114" s="34"/>
      <c r="D114" s="34"/>
      <c r="E114" s="37"/>
      <c r="F114" s="34"/>
      <c r="G114" s="34"/>
      <c r="H114" s="34"/>
      <c r="I114" s="34"/>
      <c r="J114" s="37"/>
      <c r="K114" s="34"/>
      <c r="L114" s="34"/>
      <c r="M114" s="32"/>
      <c r="N114" s="32"/>
      <c r="O114" s="32"/>
    </row>
    <row r="115" spans="1:15" hidden="1" x14ac:dyDescent="0.2">
      <c r="A115" s="32"/>
      <c r="B115" s="32"/>
      <c r="C115" s="34"/>
      <c r="D115" s="34"/>
      <c r="E115" s="37"/>
      <c r="F115" s="34"/>
      <c r="G115" s="34"/>
      <c r="H115" s="34"/>
      <c r="I115" s="34"/>
      <c r="J115" s="37"/>
      <c r="K115" s="34"/>
      <c r="L115" s="34"/>
      <c r="M115" s="32"/>
      <c r="N115" s="32"/>
      <c r="O115" s="32"/>
    </row>
    <row r="116" spans="1:15" s="38" customFormat="1" hidden="1" x14ac:dyDescent="0.2">
      <c r="A116" s="40"/>
      <c r="B116" s="41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5"/>
      <c r="N116" s="35"/>
      <c r="O116" s="35"/>
    </row>
    <row r="117" spans="1:15" s="38" customFormat="1" hidden="1" x14ac:dyDescent="0.2">
      <c r="A117" s="40"/>
      <c r="B117" s="41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5"/>
      <c r="N117" s="35"/>
      <c r="O117" s="35"/>
    </row>
    <row r="118" spans="1:15" s="38" customFormat="1" hidden="1" x14ac:dyDescent="0.2">
      <c r="A118" s="40"/>
      <c r="B118" s="41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5"/>
      <c r="N118" s="35"/>
      <c r="O118" s="35"/>
    </row>
    <row r="119" spans="1:15" s="38" customFormat="1" hidden="1" x14ac:dyDescent="0.2">
      <c r="A119" s="40"/>
      <c r="B119" s="41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5"/>
      <c r="N119" s="35"/>
      <c r="O119" s="35"/>
    </row>
    <row r="120" spans="1:15" s="38" customFormat="1" hidden="1" x14ac:dyDescent="0.2">
      <c r="A120" s="40"/>
      <c r="B120" s="41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5"/>
      <c r="N120" s="35"/>
      <c r="O120" s="35"/>
    </row>
    <row r="121" spans="1:15" s="38" customFormat="1" hidden="1" x14ac:dyDescent="0.2">
      <c r="A121" s="40"/>
      <c r="B121" s="41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5"/>
      <c r="N121" s="35"/>
      <c r="O121" s="35"/>
    </row>
    <row r="122" spans="1:15" s="38" customFormat="1" hidden="1" x14ac:dyDescent="0.2">
      <c r="A122" s="40"/>
      <c r="B122" s="41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5"/>
      <c r="N122" s="35"/>
      <c r="O122" s="35"/>
    </row>
    <row r="123" spans="1:15" s="38" customFormat="1" hidden="1" x14ac:dyDescent="0.2">
      <c r="A123" s="40"/>
      <c r="B123" s="42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5"/>
      <c r="N123" s="35"/>
      <c r="O123" s="44"/>
    </row>
    <row r="124" spans="1:15" s="38" customFormat="1" hidden="1" x14ac:dyDescent="0.2">
      <c r="A124" s="40"/>
      <c r="B124" s="42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5"/>
      <c r="N124" s="35"/>
      <c r="O124" s="44"/>
    </row>
    <row r="125" spans="1:15" s="38" customFormat="1" hidden="1" x14ac:dyDescent="0.2">
      <c r="A125" s="40"/>
      <c r="B125" s="42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5"/>
      <c r="N125" s="35"/>
      <c r="O125" s="44"/>
    </row>
    <row r="126" spans="1:15" ht="2.25" customHeight="1" x14ac:dyDescent="0.2"/>
    <row r="127" spans="1:15" ht="23.25" customHeight="1" x14ac:dyDescent="0.2"/>
    <row r="128" spans="1:15" ht="9.75" customHeight="1" x14ac:dyDescent="0.2"/>
    <row r="129" spans="7:7" x14ac:dyDescent="0.2">
      <c r="G129" s="28" t="s">
        <v>47</v>
      </c>
    </row>
    <row r="130" spans="7:7" x14ac:dyDescent="0.2">
      <c r="G130" s="28" t="s">
        <v>48</v>
      </c>
    </row>
  </sheetData>
  <mergeCells count="17"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  <mergeCell ref="H14:H15"/>
    <mergeCell ref="I14:I15"/>
    <mergeCell ref="J14:J15"/>
  </mergeCells>
  <pageMargins left="0.7" right="0.7" top="0.75" bottom="0.75" header="0.3" footer="0.3"/>
  <pageSetup paperSize="9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46"/>
  <sheetViews>
    <sheetView workbookViewId="0">
      <selection sqref="A1:XFD1048576"/>
    </sheetView>
  </sheetViews>
  <sheetFormatPr defaultColWidth="9.109375" defaultRowHeight="10.199999999999999" x14ac:dyDescent="0.2"/>
  <cols>
    <col min="1" max="1" width="3.44140625" style="3" customWidth="1"/>
    <col min="2" max="2" width="29.5546875" style="3" customWidth="1"/>
    <col min="3" max="3" width="7.88671875" style="3" customWidth="1"/>
    <col min="4" max="4" width="8.441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8.44140625" style="3" customWidth="1"/>
    <col min="10" max="10" width="8.109375" style="3" customWidth="1"/>
    <col min="11" max="11" width="10.109375" style="3" customWidth="1"/>
    <col min="12" max="12" width="9.88671875" style="3" customWidth="1"/>
    <col min="13" max="13" width="7.109375" style="3" customWidth="1"/>
    <col min="14" max="14" width="6.88671875" style="3" customWidth="1"/>
    <col min="15" max="15" width="6.109375" style="3" customWidth="1"/>
    <col min="16" max="16384" width="9.109375" style="3"/>
  </cols>
  <sheetData>
    <row r="1" spans="1:15" ht="17.25" customHeight="1" x14ac:dyDescent="0.2">
      <c r="A1" s="27" t="s">
        <v>24</v>
      </c>
      <c r="K1" s="27"/>
      <c r="L1" s="27" t="s">
        <v>25</v>
      </c>
      <c r="M1" s="27"/>
      <c r="N1" s="27"/>
    </row>
    <row r="2" spans="1:15" ht="14.25" customHeight="1" x14ac:dyDescent="0.2">
      <c r="A2" s="27" t="s">
        <v>65</v>
      </c>
      <c r="K2" s="27" t="s">
        <v>26</v>
      </c>
      <c r="L2" s="27"/>
      <c r="M2" s="27"/>
      <c r="N2" s="27"/>
    </row>
    <row r="3" spans="1:15" ht="12" customHeight="1" x14ac:dyDescent="0.2">
      <c r="K3" s="27" t="s">
        <v>38</v>
      </c>
      <c r="L3" s="27"/>
      <c r="M3" s="27"/>
      <c r="N3" s="27"/>
    </row>
    <row r="4" spans="1:15" ht="10.5" customHeight="1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 t="s">
        <v>165</v>
      </c>
      <c r="L5" s="45"/>
    </row>
    <row r="6" spans="1:15" ht="0.75" customHeight="1" x14ac:dyDescent="0.2">
      <c r="K6" s="28"/>
    </row>
    <row r="7" spans="1:15" ht="4.5" customHeight="1" x14ac:dyDescent="0.2">
      <c r="K7" s="28"/>
    </row>
    <row r="8" spans="1:15" s="30" customFormat="1" ht="0.75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14.25" customHeight="1" x14ac:dyDescent="0.2">
      <c r="C9" s="88" t="s">
        <v>135</v>
      </c>
      <c r="D9" s="88"/>
      <c r="E9" s="88"/>
      <c r="F9" s="88"/>
      <c r="G9" s="88"/>
      <c r="H9" s="88"/>
      <c r="I9" s="88"/>
      <c r="J9" s="88"/>
      <c r="K9" s="88"/>
      <c r="L9" s="28" t="s">
        <v>166</v>
      </c>
    </row>
    <row r="10" spans="1:15" ht="0.7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t="12" customHeight="1" x14ac:dyDescent="0.2">
      <c r="L11" s="28"/>
    </row>
    <row r="12" spans="1:15" x14ac:dyDescent="0.2">
      <c r="O12" s="31" t="s">
        <v>30</v>
      </c>
    </row>
    <row r="13" spans="1:15" ht="11.25" customHeight="1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116</v>
      </c>
      <c r="N13" s="90" t="s">
        <v>155</v>
      </c>
      <c r="O13" s="85" t="s">
        <v>156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51" customHeight="1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s="59" customFormat="1" x14ac:dyDescent="0.2">
      <c r="A17" s="56"/>
      <c r="B17" s="56" t="s">
        <v>161</v>
      </c>
      <c r="C17" s="55">
        <f>C18+C19+C20</f>
        <v>7945464</v>
      </c>
      <c r="D17" s="55">
        <f t="shared" ref="D17:I17" si="0">D18+D19+D20</f>
        <v>0</v>
      </c>
      <c r="E17" s="55">
        <f>E18+E19+E20</f>
        <v>7945464</v>
      </c>
      <c r="F17" s="55">
        <f t="shared" si="0"/>
        <v>0</v>
      </c>
      <c r="G17" s="55">
        <f t="shared" si="0"/>
        <v>0</v>
      </c>
      <c r="H17" s="55">
        <f t="shared" si="0"/>
        <v>0</v>
      </c>
      <c r="I17" s="55">
        <f t="shared" si="0"/>
        <v>0</v>
      </c>
      <c r="J17" s="55">
        <f>J18+J19+J20</f>
        <v>7945464</v>
      </c>
      <c r="K17" s="55">
        <f>K18+K19+K20</f>
        <v>7945464</v>
      </c>
      <c r="L17" s="55">
        <f>L18+L19+L20</f>
        <v>0</v>
      </c>
      <c r="M17" s="55"/>
      <c r="N17" s="55"/>
      <c r="O17" s="55"/>
    </row>
    <row r="18" spans="1:15" x14ac:dyDescent="0.2">
      <c r="A18" s="32" t="s">
        <v>18</v>
      </c>
      <c r="B18" s="32" t="s">
        <v>21</v>
      </c>
      <c r="C18" s="34">
        <f>E18</f>
        <v>6324442</v>
      </c>
      <c r="D18" s="34"/>
      <c r="E18" s="34">
        <f>SUM(F18:J18)</f>
        <v>6324442</v>
      </c>
      <c r="F18" s="34"/>
      <c r="G18" s="34"/>
      <c r="H18" s="34"/>
      <c r="I18" s="34"/>
      <c r="J18" s="34">
        <f t="shared" ref="J18:J94" si="1">K18+L18</f>
        <v>6324442</v>
      </c>
      <c r="K18" s="34">
        <f>K23+K92+K37+K93+K61+K51</f>
        <v>6324442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280000</v>
      </c>
      <c r="D19" s="34"/>
      <c r="E19" s="34">
        <f>F19+G19+H19+I19+J19</f>
        <v>280000</v>
      </c>
      <c r="F19" s="34"/>
      <c r="G19" s="34"/>
      <c r="H19" s="34"/>
      <c r="I19" s="34"/>
      <c r="J19" s="34">
        <f t="shared" si="1"/>
        <v>280000</v>
      </c>
      <c r="K19" s="34">
        <f>K47+K63+K69+K57</f>
        <v>280000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1341022</v>
      </c>
      <c r="D20" s="34"/>
      <c r="E20" s="34">
        <f>SUM(F20:J20)</f>
        <v>1341022</v>
      </c>
      <c r="F20" s="34">
        <f>F55+F93+F110+F127+F115+F54</f>
        <v>0</v>
      </c>
      <c r="G20" s="34">
        <f>G55+G93+G110+G127+G115+G54</f>
        <v>0</v>
      </c>
      <c r="H20" s="34">
        <f>H55+H93+H110+H127+H115+H54</f>
        <v>0</v>
      </c>
      <c r="I20" s="34"/>
      <c r="J20" s="34">
        <f t="shared" si="1"/>
        <v>1341022</v>
      </c>
      <c r="K20" s="34">
        <f>K43+K25+K26+K58+K64+K70+K75+K96++K97+K40+K88</f>
        <v>1341022</v>
      </c>
      <c r="L20" s="34">
        <f>L55+L93+L110+L127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>C22</f>
        <v>286655</v>
      </c>
      <c r="D21" s="55">
        <f t="shared" ref="D21:I21" si="2">D22</f>
        <v>0</v>
      </c>
      <c r="E21" s="55">
        <f>E22</f>
        <v>286655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>K22</f>
        <v>286655</v>
      </c>
      <c r="K21" s="55">
        <f>K22</f>
        <v>286655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 t="shared" ref="C22:J22" si="3">C23+C25+C26</f>
        <v>286655</v>
      </c>
      <c r="D22" s="34">
        <f t="shared" si="3"/>
        <v>0</v>
      </c>
      <c r="E22" s="34">
        <f>E23+E25+E26</f>
        <v>286655</v>
      </c>
      <c r="F22" s="34">
        <f t="shared" si="3"/>
        <v>0</v>
      </c>
      <c r="G22" s="34">
        <f t="shared" si="3"/>
        <v>0</v>
      </c>
      <c r="H22" s="34">
        <f t="shared" si="3"/>
        <v>0</v>
      </c>
      <c r="I22" s="34">
        <f t="shared" si="3"/>
        <v>0</v>
      </c>
      <c r="J22" s="34">
        <f t="shared" si="3"/>
        <v>286655</v>
      </c>
      <c r="K22" s="34">
        <f>K23+K25+K26</f>
        <v>286655</v>
      </c>
      <c r="L22" s="34"/>
      <c r="M22" s="32"/>
      <c r="N22" s="32"/>
      <c r="O22" s="32"/>
    </row>
    <row r="23" spans="1:15" ht="20.25" customHeight="1" x14ac:dyDescent="0.2">
      <c r="A23" s="32"/>
      <c r="B23" s="42" t="s">
        <v>137</v>
      </c>
      <c r="C23" s="34">
        <f>E23</f>
        <v>240000</v>
      </c>
      <c r="D23" s="34"/>
      <c r="E23" s="34">
        <f t="shared" ref="E23:E26" si="4">F23+G23+H23+I23+J23</f>
        <v>240000</v>
      </c>
      <c r="F23" s="34"/>
      <c r="G23" s="34"/>
      <c r="H23" s="34"/>
      <c r="I23" s="34"/>
      <c r="J23" s="34">
        <f t="shared" si="1"/>
        <v>240000</v>
      </c>
      <c r="K23" s="34">
        <v>240000</v>
      </c>
      <c r="L23" s="34"/>
      <c r="M23" s="32"/>
      <c r="N23" s="32"/>
      <c r="O23" s="32"/>
    </row>
    <row r="24" spans="1:15" x14ac:dyDescent="0.2">
      <c r="A24" s="32"/>
      <c r="B24" s="41" t="s">
        <v>83</v>
      </c>
      <c r="C24" s="34"/>
      <c r="D24" s="34"/>
      <c r="E24" s="34">
        <f t="shared" si="4"/>
        <v>0</v>
      </c>
      <c r="F24" s="34"/>
      <c r="G24" s="34"/>
      <c r="H24" s="34"/>
      <c r="I24" s="34"/>
      <c r="J24" s="34">
        <f t="shared" si="1"/>
        <v>0</v>
      </c>
      <c r="K24" s="34"/>
      <c r="L24" s="34"/>
      <c r="M24" s="32"/>
      <c r="N24" s="32"/>
      <c r="O24" s="32"/>
    </row>
    <row r="25" spans="1:15" ht="20.399999999999999" x14ac:dyDescent="0.2">
      <c r="A25" s="32"/>
      <c r="B25" s="41" t="s">
        <v>138</v>
      </c>
      <c r="C25" s="34">
        <f>E25</f>
        <v>30000</v>
      </c>
      <c r="D25" s="34"/>
      <c r="E25" s="34">
        <f t="shared" si="4"/>
        <v>30000</v>
      </c>
      <c r="F25" s="34"/>
      <c r="G25" s="34"/>
      <c r="H25" s="34"/>
      <c r="I25" s="34"/>
      <c r="J25" s="34">
        <f t="shared" si="1"/>
        <v>30000</v>
      </c>
      <c r="K25" s="34">
        <v>30000</v>
      </c>
      <c r="L25" s="34"/>
      <c r="M25" s="32"/>
      <c r="N25" s="32"/>
      <c r="O25" s="32"/>
    </row>
    <row r="26" spans="1:15" ht="20.399999999999999" x14ac:dyDescent="0.2">
      <c r="A26" s="32"/>
      <c r="B26" s="41" t="s">
        <v>162</v>
      </c>
      <c r="C26" s="34">
        <f>E26</f>
        <v>16655</v>
      </c>
      <c r="D26" s="34"/>
      <c r="E26" s="34">
        <f t="shared" si="4"/>
        <v>16655</v>
      </c>
      <c r="F26" s="34"/>
      <c r="G26" s="34"/>
      <c r="H26" s="34"/>
      <c r="I26" s="34"/>
      <c r="J26" s="34">
        <f t="shared" si="1"/>
        <v>16655</v>
      </c>
      <c r="K26" s="34">
        <v>16655</v>
      </c>
      <c r="L26" s="34"/>
      <c r="M26" s="32"/>
      <c r="N26" s="32"/>
      <c r="O26" s="32"/>
    </row>
    <row r="27" spans="1:15" ht="33.75" hidden="1" customHeight="1" x14ac:dyDescent="0.2">
      <c r="A27" s="32"/>
      <c r="B27" s="52" t="s">
        <v>118</v>
      </c>
      <c r="C27" s="34">
        <v>0</v>
      </c>
      <c r="D27" s="34"/>
      <c r="E27" s="34">
        <v>0</v>
      </c>
      <c r="F27" s="34"/>
      <c r="G27" s="34"/>
      <c r="H27" s="34"/>
      <c r="I27" s="34"/>
      <c r="J27" s="34">
        <f t="shared" si="1"/>
        <v>0</v>
      </c>
      <c r="K27" s="34">
        <v>0</v>
      </c>
      <c r="L27" s="34"/>
      <c r="M27" s="32"/>
      <c r="N27" s="32"/>
      <c r="O27" s="32"/>
    </row>
    <row r="28" spans="1:15" s="38" customFormat="1" ht="20.399999999999999" hidden="1" x14ac:dyDescent="0.2">
      <c r="A28" s="35"/>
      <c r="B28" s="36" t="s">
        <v>96</v>
      </c>
      <c r="C28" s="37">
        <f>C29</f>
        <v>0</v>
      </c>
      <c r="D28" s="37">
        <f t="shared" ref="D28:I28" si="5">D29</f>
        <v>0</v>
      </c>
      <c r="E28" s="37"/>
      <c r="F28" s="37">
        <f t="shared" si="5"/>
        <v>0</v>
      </c>
      <c r="G28" s="37">
        <f t="shared" si="5"/>
        <v>0</v>
      </c>
      <c r="H28" s="37">
        <f t="shared" si="5"/>
        <v>0</v>
      </c>
      <c r="I28" s="37">
        <f t="shared" si="5"/>
        <v>0</v>
      </c>
      <c r="J28" s="37"/>
      <c r="K28" s="37"/>
      <c r="L28" s="37"/>
      <c r="M28" s="35"/>
      <c r="N28" s="35"/>
      <c r="O28" s="35"/>
    </row>
    <row r="29" spans="1:15" s="38" customFormat="1" hidden="1" x14ac:dyDescent="0.2">
      <c r="A29" s="35"/>
      <c r="B29" s="39" t="s">
        <v>71</v>
      </c>
      <c r="C29" s="37"/>
      <c r="D29" s="37">
        <f t="shared" ref="D29:I29" si="6">D32</f>
        <v>0</v>
      </c>
      <c r="E29" s="37"/>
      <c r="F29" s="37">
        <f t="shared" si="6"/>
        <v>0</v>
      </c>
      <c r="G29" s="37">
        <f t="shared" si="6"/>
        <v>0</v>
      </c>
      <c r="H29" s="37">
        <f t="shared" si="6"/>
        <v>0</v>
      </c>
      <c r="I29" s="37">
        <f t="shared" si="6"/>
        <v>0</v>
      </c>
      <c r="J29" s="37"/>
      <c r="K29" s="37"/>
      <c r="L29" s="37">
        <f>L30+L31+L34</f>
        <v>0</v>
      </c>
      <c r="M29" s="35"/>
      <c r="N29" s="35"/>
      <c r="O29" s="35"/>
    </row>
    <row r="30" spans="1:15" s="38" customFormat="1" ht="12.75" hidden="1" customHeight="1" x14ac:dyDescent="0.2">
      <c r="A30" s="32" t="s">
        <v>18</v>
      </c>
      <c r="B30" s="32" t="s">
        <v>75</v>
      </c>
      <c r="C30" s="37"/>
      <c r="D30" s="37"/>
      <c r="E30" s="37"/>
      <c r="F30" s="37"/>
      <c r="G30" s="37"/>
      <c r="H30" s="37"/>
      <c r="I30" s="37"/>
      <c r="J30" s="34"/>
      <c r="K30" s="37"/>
      <c r="L30" s="35"/>
      <c r="M30" s="35"/>
      <c r="N30" s="35"/>
      <c r="O30" s="35"/>
    </row>
    <row r="31" spans="1:15" s="38" customFormat="1" hidden="1" x14ac:dyDescent="0.2">
      <c r="A31" s="40" t="s">
        <v>19</v>
      </c>
      <c r="B31" s="41" t="s">
        <v>83</v>
      </c>
      <c r="C31" s="37"/>
      <c r="D31" s="37"/>
      <c r="E31" s="37"/>
      <c r="F31" s="37"/>
      <c r="G31" s="37"/>
      <c r="H31" s="37"/>
      <c r="I31" s="37"/>
      <c r="J31" s="34"/>
      <c r="K31" s="37"/>
      <c r="L31" s="37"/>
      <c r="M31" s="35"/>
      <c r="N31" s="35"/>
      <c r="O31" s="35"/>
    </row>
    <row r="32" spans="1:15" s="38" customFormat="1" hidden="1" x14ac:dyDescent="0.2">
      <c r="A32" s="40" t="s">
        <v>20</v>
      </c>
      <c r="B32" s="41" t="s">
        <v>99</v>
      </c>
      <c r="C32" s="37"/>
      <c r="D32" s="37"/>
      <c r="E32" s="37"/>
      <c r="F32" s="37"/>
      <c r="G32" s="37"/>
      <c r="H32" s="37"/>
      <c r="I32" s="37"/>
      <c r="J32" s="34"/>
      <c r="K32" s="37"/>
      <c r="L32" s="37"/>
      <c r="M32" s="35"/>
      <c r="N32" s="35"/>
      <c r="O32" s="35"/>
    </row>
    <row r="33" spans="1:15" hidden="1" x14ac:dyDescent="0.2">
      <c r="A33" s="32"/>
      <c r="B33" s="39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2"/>
      <c r="N33" s="32"/>
      <c r="O33" s="32"/>
    </row>
    <row r="34" spans="1:15" ht="25.5" hidden="1" customHeight="1" x14ac:dyDescent="0.2">
      <c r="A34" s="32"/>
      <c r="B34" s="41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2"/>
      <c r="N34" s="32"/>
      <c r="O34" s="32"/>
    </row>
    <row r="35" spans="1:15" s="58" customFormat="1" x14ac:dyDescent="0.2">
      <c r="A35" s="54"/>
      <c r="B35" s="49" t="s">
        <v>97</v>
      </c>
      <c r="C35" s="53">
        <f>C36</f>
        <v>1229253</v>
      </c>
      <c r="D35" s="53">
        <f t="shared" ref="D35:K35" si="7">D36</f>
        <v>0</v>
      </c>
      <c r="E35" s="53">
        <f t="shared" si="7"/>
        <v>1229253</v>
      </c>
      <c r="F35" s="53">
        <f t="shared" si="7"/>
        <v>0</v>
      </c>
      <c r="G35" s="53">
        <f t="shared" si="7"/>
        <v>0</v>
      </c>
      <c r="H35" s="53">
        <f t="shared" si="7"/>
        <v>0</v>
      </c>
      <c r="I35" s="53">
        <f t="shared" si="7"/>
        <v>0</v>
      </c>
      <c r="J35" s="53">
        <f t="shared" si="7"/>
        <v>1229253</v>
      </c>
      <c r="K35" s="53">
        <f t="shared" si="7"/>
        <v>1339253</v>
      </c>
      <c r="L35" s="53"/>
      <c r="M35" s="54"/>
      <c r="N35" s="54"/>
      <c r="O35" s="54"/>
    </row>
    <row r="36" spans="1:15" s="38" customFormat="1" x14ac:dyDescent="0.2">
      <c r="A36" s="35"/>
      <c r="B36" s="39" t="s">
        <v>71</v>
      </c>
      <c r="C36" s="37">
        <f>C40+C37</f>
        <v>1229253</v>
      </c>
      <c r="D36" s="37">
        <f t="shared" ref="D36:I36" si="8">D40</f>
        <v>0</v>
      </c>
      <c r="E36" s="37">
        <f>F36+G36+H36+I36+J36</f>
        <v>1229253</v>
      </c>
      <c r="F36" s="37">
        <f t="shared" si="8"/>
        <v>0</v>
      </c>
      <c r="G36" s="37">
        <f t="shared" si="8"/>
        <v>0</v>
      </c>
      <c r="H36" s="37">
        <f t="shared" si="8"/>
        <v>0</v>
      </c>
      <c r="I36" s="37">
        <f t="shared" si="8"/>
        <v>0</v>
      </c>
      <c r="J36" s="37">
        <f>J37+J40</f>
        <v>1229253</v>
      </c>
      <c r="K36" s="37">
        <f>K40+K37+K43</f>
        <v>1339253</v>
      </c>
      <c r="L36" s="37">
        <f>L37+L39+L44</f>
        <v>0</v>
      </c>
      <c r="M36" s="35"/>
      <c r="N36" s="35"/>
      <c r="O36" s="35"/>
    </row>
    <row r="37" spans="1:15" s="38" customFormat="1" ht="24.75" customHeight="1" x14ac:dyDescent="0.2">
      <c r="A37" s="32" t="s">
        <v>18</v>
      </c>
      <c r="B37" s="63" t="s">
        <v>158</v>
      </c>
      <c r="C37" s="37">
        <f t="shared" ref="C37:C39" si="9">E37</f>
        <v>1159001</v>
      </c>
      <c r="D37" s="64"/>
      <c r="E37" s="65">
        <f>F37+G37+H37+I37+J37</f>
        <v>1159001</v>
      </c>
      <c r="F37" s="37"/>
      <c r="G37" s="37"/>
      <c r="H37" s="37"/>
      <c r="I37" s="37"/>
      <c r="J37" s="34">
        <f t="shared" ref="J37:J39" si="10">K37+L37</f>
        <v>1159001</v>
      </c>
      <c r="K37" s="37">
        <v>1159001</v>
      </c>
      <c r="L37" s="35"/>
      <c r="M37" s="35"/>
      <c r="N37" s="35"/>
      <c r="O37" s="35"/>
    </row>
    <row r="38" spans="1:15" s="38" customFormat="1" x14ac:dyDescent="0.2">
      <c r="A38" s="40" t="s">
        <v>19</v>
      </c>
      <c r="B38" s="41" t="s">
        <v>139</v>
      </c>
      <c r="C38" s="37">
        <f t="shared" si="9"/>
        <v>0</v>
      </c>
      <c r="D38" s="37"/>
      <c r="E38" s="65">
        <f>F38+G38+H38+I38+J38</f>
        <v>0</v>
      </c>
      <c r="F38" s="37"/>
      <c r="G38" s="37"/>
      <c r="H38" s="37"/>
      <c r="I38" s="37"/>
      <c r="J38" s="34">
        <f t="shared" si="10"/>
        <v>0</v>
      </c>
      <c r="K38" s="37"/>
      <c r="L38" s="37"/>
      <c r="M38" s="35"/>
      <c r="N38" s="35"/>
      <c r="O38" s="35"/>
    </row>
    <row r="39" spans="1:15" s="38" customFormat="1" hidden="1" x14ac:dyDescent="0.2">
      <c r="A39" s="40" t="s">
        <v>19</v>
      </c>
      <c r="B39" s="41" t="s">
        <v>140</v>
      </c>
      <c r="C39" s="37">
        <f t="shared" si="9"/>
        <v>60000</v>
      </c>
      <c r="D39" s="37"/>
      <c r="E39" s="65">
        <f>F39+G39+H39+I39+J39</f>
        <v>60000</v>
      </c>
      <c r="F39" s="37"/>
      <c r="G39" s="37"/>
      <c r="H39" s="37"/>
      <c r="I39" s="37"/>
      <c r="J39" s="34">
        <f t="shared" si="10"/>
        <v>60000</v>
      </c>
      <c r="K39" s="37">
        <v>60000</v>
      </c>
      <c r="L39" s="37"/>
      <c r="M39" s="35"/>
      <c r="N39" s="35"/>
      <c r="O39" s="35"/>
    </row>
    <row r="40" spans="1:15" s="38" customFormat="1" ht="34.5" customHeight="1" x14ac:dyDescent="0.2">
      <c r="A40" s="40" t="s">
        <v>20</v>
      </c>
      <c r="B40" s="41" t="s">
        <v>141</v>
      </c>
      <c r="C40" s="37">
        <f>E40</f>
        <v>70252</v>
      </c>
      <c r="D40" s="37"/>
      <c r="E40" s="65">
        <f>F40+G40+H40+I40+J40</f>
        <v>70252</v>
      </c>
      <c r="F40" s="37"/>
      <c r="G40" s="37"/>
      <c r="H40" s="37"/>
      <c r="I40" s="37"/>
      <c r="J40" s="34">
        <f>K40</f>
        <v>70252</v>
      </c>
      <c r="K40" s="37">
        <v>70252</v>
      </c>
      <c r="L40" s="37"/>
      <c r="M40" s="35"/>
      <c r="N40" s="35"/>
      <c r="O40" s="35"/>
    </row>
    <row r="41" spans="1:15" ht="25.5" hidden="1" customHeight="1" x14ac:dyDescent="0.2">
      <c r="A41" s="32"/>
      <c r="B41" s="41"/>
      <c r="C41" s="37">
        <f t="shared" ref="C41:C43" si="11">E41</f>
        <v>0</v>
      </c>
      <c r="D41" s="34"/>
      <c r="E41" s="65">
        <f t="shared" ref="E41:E43" si="12">F41+G41+H41+I41+J41</f>
        <v>0</v>
      </c>
      <c r="F41" s="34"/>
      <c r="G41" s="34"/>
      <c r="H41" s="34"/>
      <c r="I41" s="34"/>
      <c r="J41" s="34">
        <f t="shared" ref="J41:J43" si="13">K41</f>
        <v>0</v>
      </c>
      <c r="K41" s="34"/>
      <c r="L41" s="34"/>
      <c r="M41" s="32"/>
      <c r="N41" s="32"/>
      <c r="O41" s="32"/>
    </row>
    <row r="42" spans="1:15" ht="25.5" hidden="1" customHeight="1" x14ac:dyDescent="0.2">
      <c r="A42" s="32"/>
      <c r="B42" s="41"/>
      <c r="C42" s="37">
        <f t="shared" si="11"/>
        <v>0</v>
      </c>
      <c r="D42" s="34"/>
      <c r="E42" s="65">
        <f t="shared" si="12"/>
        <v>0</v>
      </c>
      <c r="F42" s="34"/>
      <c r="G42" s="34"/>
      <c r="H42" s="34"/>
      <c r="I42" s="34"/>
      <c r="J42" s="34">
        <f t="shared" si="13"/>
        <v>0</v>
      </c>
      <c r="K42" s="34"/>
      <c r="L42" s="34"/>
      <c r="M42" s="32"/>
      <c r="N42" s="32"/>
      <c r="O42" s="32"/>
    </row>
    <row r="43" spans="1:15" ht="13.5" customHeight="1" x14ac:dyDescent="0.2">
      <c r="A43" s="32" t="s">
        <v>163</v>
      </c>
      <c r="B43" s="41" t="s">
        <v>164</v>
      </c>
      <c r="C43" s="37">
        <f t="shared" si="11"/>
        <v>110000</v>
      </c>
      <c r="D43" s="34"/>
      <c r="E43" s="65">
        <f t="shared" si="12"/>
        <v>110000</v>
      </c>
      <c r="F43" s="34"/>
      <c r="G43" s="34"/>
      <c r="H43" s="34"/>
      <c r="I43" s="34"/>
      <c r="J43" s="34">
        <f t="shared" si="13"/>
        <v>110000</v>
      </c>
      <c r="K43" s="34">
        <v>110000</v>
      </c>
      <c r="L43" s="34"/>
      <c r="M43" s="32"/>
      <c r="N43" s="32"/>
      <c r="O43" s="32"/>
    </row>
    <row r="44" spans="1:15" s="38" customFormat="1" ht="20.399999999999999" x14ac:dyDescent="0.2">
      <c r="A44" s="35"/>
      <c r="B44" s="36" t="s">
        <v>142</v>
      </c>
      <c r="C44" s="53">
        <f>C45</f>
        <v>40000</v>
      </c>
      <c r="D44" s="53">
        <f t="shared" ref="D44:K44" si="14">D45</f>
        <v>0</v>
      </c>
      <c r="E44" s="53">
        <f t="shared" si="14"/>
        <v>40000</v>
      </c>
      <c r="F44" s="53">
        <f t="shared" si="14"/>
        <v>0</v>
      </c>
      <c r="G44" s="53">
        <f t="shared" si="14"/>
        <v>0</v>
      </c>
      <c r="H44" s="53">
        <f t="shared" si="14"/>
        <v>0</v>
      </c>
      <c r="I44" s="53">
        <f t="shared" si="14"/>
        <v>0</v>
      </c>
      <c r="J44" s="53">
        <f t="shared" si="14"/>
        <v>40000</v>
      </c>
      <c r="K44" s="53">
        <f t="shared" si="14"/>
        <v>40000</v>
      </c>
      <c r="L44" s="53"/>
      <c r="M44" s="54"/>
      <c r="N44" s="54"/>
      <c r="O44" s="54"/>
    </row>
    <row r="45" spans="1:15" s="38" customFormat="1" x14ac:dyDescent="0.2">
      <c r="A45" s="35"/>
      <c r="B45" s="39" t="s">
        <v>71</v>
      </c>
      <c r="C45" s="37">
        <f>E45</f>
        <v>40000</v>
      </c>
      <c r="D45" s="37">
        <f t="shared" ref="D45" si="15">D46+D48</f>
        <v>0</v>
      </c>
      <c r="E45" s="37">
        <f>F45+G45+H45+I45+J45</f>
        <v>40000</v>
      </c>
      <c r="F45" s="37"/>
      <c r="G45" s="37"/>
      <c r="H45" s="37"/>
      <c r="I45" s="37"/>
      <c r="J45" s="34">
        <f t="shared" si="1"/>
        <v>40000</v>
      </c>
      <c r="K45" s="37">
        <f>K46+K47</f>
        <v>40000</v>
      </c>
      <c r="L45" s="37">
        <f>L46+L47+L55</f>
        <v>0</v>
      </c>
      <c r="M45" s="35"/>
      <c r="N45" s="35"/>
      <c r="O45" s="35"/>
    </row>
    <row r="46" spans="1:15" s="38" customFormat="1" ht="13.5" customHeight="1" x14ac:dyDescent="0.2">
      <c r="A46" s="32" t="s">
        <v>18</v>
      </c>
      <c r="B46" s="42" t="s">
        <v>143</v>
      </c>
      <c r="C46" s="37">
        <f>E46</f>
        <v>0</v>
      </c>
      <c r="D46" s="37"/>
      <c r="E46" s="37">
        <f>F46+G46+H46+I46+J46</f>
        <v>0</v>
      </c>
      <c r="F46" s="37"/>
      <c r="G46" s="37"/>
      <c r="H46" s="37"/>
      <c r="I46" s="37"/>
      <c r="J46" s="34">
        <f t="shared" si="1"/>
        <v>0</v>
      </c>
      <c r="K46" s="37"/>
      <c r="L46" s="35"/>
      <c r="M46" s="35"/>
      <c r="N46" s="35"/>
      <c r="O46" s="35"/>
    </row>
    <row r="47" spans="1:15" s="38" customFormat="1" ht="20.399999999999999" x14ac:dyDescent="0.2">
      <c r="A47" s="40" t="s">
        <v>19</v>
      </c>
      <c r="B47" s="41" t="s">
        <v>144</v>
      </c>
      <c r="C47" s="37">
        <f t="shared" ref="C47:C51" si="16">E47</f>
        <v>40000</v>
      </c>
      <c r="D47" s="37"/>
      <c r="E47" s="37">
        <f t="shared" ref="E47:E51" si="17">F47+G47+H47+I47+J47</f>
        <v>40000</v>
      </c>
      <c r="F47" s="37"/>
      <c r="G47" s="37"/>
      <c r="H47" s="37"/>
      <c r="I47" s="37"/>
      <c r="J47" s="34">
        <f t="shared" si="1"/>
        <v>40000</v>
      </c>
      <c r="K47" s="37">
        <v>40000</v>
      </c>
      <c r="L47" s="37"/>
      <c r="M47" s="35"/>
      <c r="N47" s="35"/>
      <c r="O47" s="35"/>
    </row>
    <row r="48" spans="1:15" s="38" customFormat="1" ht="30.6" hidden="1" x14ac:dyDescent="0.2">
      <c r="A48" s="40" t="s">
        <v>20</v>
      </c>
      <c r="B48" s="41" t="s">
        <v>94</v>
      </c>
      <c r="C48" s="37">
        <f t="shared" si="16"/>
        <v>0</v>
      </c>
      <c r="D48" s="37"/>
      <c r="E48" s="37">
        <f t="shared" si="17"/>
        <v>0</v>
      </c>
      <c r="F48" s="37"/>
      <c r="G48" s="37"/>
      <c r="H48" s="37"/>
      <c r="I48" s="37"/>
      <c r="J48" s="34">
        <f t="shared" si="1"/>
        <v>0</v>
      </c>
      <c r="K48" s="37">
        <v>0</v>
      </c>
      <c r="L48" s="37"/>
      <c r="M48" s="35"/>
      <c r="N48" s="35"/>
      <c r="O48" s="35"/>
    </row>
    <row r="49" spans="1:15" s="38" customFormat="1" ht="30.6" x14ac:dyDescent="0.2">
      <c r="A49" s="35"/>
      <c r="B49" s="36" t="s">
        <v>77</v>
      </c>
      <c r="C49" s="53">
        <f t="shared" si="16"/>
        <v>88000</v>
      </c>
      <c r="D49" s="53">
        <v>0</v>
      </c>
      <c r="E49" s="53">
        <f t="shared" si="17"/>
        <v>88000</v>
      </c>
      <c r="F49" s="53">
        <v>0</v>
      </c>
      <c r="G49" s="53">
        <v>0</v>
      </c>
      <c r="H49" s="53">
        <v>0</v>
      </c>
      <c r="I49" s="53">
        <v>0</v>
      </c>
      <c r="J49" s="55">
        <f t="shared" si="1"/>
        <v>88000</v>
      </c>
      <c r="K49" s="53">
        <f>K51</f>
        <v>88000</v>
      </c>
      <c r="L49" s="53"/>
      <c r="M49" s="54"/>
      <c r="N49" s="54"/>
      <c r="O49" s="54"/>
    </row>
    <row r="50" spans="1:15" s="38" customFormat="1" x14ac:dyDescent="0.2">
      <c r="A50" s="35"/>
      <c r="B50" s="39" t="s">
        <v>161</v>
      </c>
      <c r="C50" s="37">
        <f t="shared" si="16"/>
        <v>0</v>
      </c>
      <c r="D50" s="37">
        <v>0</v>
      </c>
      <c r="E50" s="37">
        <f t="shared" si="17"/>
        <v>0</v>
      </c>
      <c r="F50" s="37"/>
      <c r="G50" s="37"/>
      <c r="H50" s="37"/>
      <c r="I50" s="37"/>
      <c r="J50" s="34">
        <f t="shared" si="1"/>
        <v>0</v>
      </c>
      <c r="K50" s="37">
        <v>0</v>
      </c>
      <c r="L50" s="37">
        <v>0</v>
      </c>
      <c r="M50" s="35"/>
      <c r="N50" s="35"/>
      <c r="O50" s="35"/>
    </row>
    <row r="51" spans="1:15" s="38" customFormat="1" ht="25.5" customHeight="1" x14ac:dyDescent="0.2">
      <c r="A51" s="32" t="s">
        <v>18</v>
      </c>
      <c r="B51" s="42" t="s">
        <v>95</v>
      </c>
      <c r="C51" s="37">
        <f t="shared" si="16"/>
        <v>88000</v>
      </c>
      <c r="D51" s="37"/>
      <c r="E51" s="37">
        <f t="shared" si="17"/>
        <v>88000</v>
      </c>
      <c r="F51" s="37"/>
      <c r="G51" s="37"/>
      <c r="H51" s="37"/>
      <c r="I51" s="37"/>
      <c r="J51" s="34">
        <f t="shared" si="1"/>
        <v>88000</v>
      </c>
      <c r="K51" s="37">
        <v>88000</v>
      </c>
      <c r="L51" s="35"/>
      <c r="M51" s="35"/>
      <c r="N51" s="35"/>
      <c r="O51" s="35"/>
    </row>
    <row r="52" spans="1:15" s="38" customFormat="1" x14ac:dyDescent="0.2">
      <c r="A52" s="40" t="s">
        <v>19</v>
      </c>
      <c r="B52" s="41" t="s">
        <v>83</v>
      </c>
      <c r="C52" s="37">
        <f t="shared" ref="C52:C53" si="18">E52</f>
        <v>0</v>
      </c>
      <c r="D52" s="37"/>
      <c r="E52" s="37">
        <f t="shared" ref="E52:E53" si="19">F52+G52+H52+I52+J52</f>
        <v>0</v>
      </c>
      <c r="F52" s="37"/>
      <c r="G52" s="37"/>
      <c r="H52" s="37"/>
      <c r="I52" s="37"/>
      <c r="J52" s="34">
        <f t="shared" si="1"/>
        <v>0</v>
      </c>
      <c r="K52" s="37"/>
      <c r="L52" s="37"/>
      <c r="M52" s="35"/>
      <c r="N52" s="35"/>
      <c r="O52" s="35"/>
    </row>
    <row r="53" spans="1:15" s="38" customFormat="1" ht="61.2" hidden="1" x14ac:dyDescent="0.2">
      <c r="A53" s="40" t="s">
        <v>20</v>
      </c>
      <c r="B53" s="41" t="s">
        <v>131</v>
      </c>
      <c r="C53" s="37">
        <f t="shared" si="18"/>
        <v>0</v>
      </c>
      <c r="D53" s="37"/>
      <c r="E53" s="37">
        <f t="shared" si="19"/>
        <v>0</v>
      </c>
      <c r="F53" s="37"/>
      <c r="G53" s="37"/>
      <c r="H53" s="37"/>
      <c r="I53" s="37"/>
      <c r="J53" s="34">
        <f t="shared" ref="J53" si="20">K53+L53</f>
        <v>0</v>
      </c>
      <c r="K53" s="37">
        <v>0</v>
      </c>
      <c r="L53" s="37"/>
      <c r="M53" s="35"/>
      <c r="N53" s="35"/>
      <c r="O53" s="35"/>
    </row>
    <row r="54" spans="1:15" s="38" customFormat="1" ht="30.6" x14ac:dyDescent="0.2">
      <c r="A54" s="35"/>
      <c r="B54" s="36" t="s">
        <v>92</v>
      </c>
      <c r="C54" s="53">
        <f>E54</f>
        <v>170000</v>
      </c>
      <c r="D54" s="53">
        <f t="shared" ref="D54:K54" si="21">D55</f>
        <v>0</v>
      </c>
      <c r="E54" s="53">
        <f>F54+G54+H54+I54+J54</f>
        <v>170000</v>
      </c>
      <c r="F54" s="53">
        <f t="shared" si="21"/>
        <v>0</v>
      </c>
      <c r="G54" s="53">
        <f t="shared" si="21"/>
        <v>0</v>
      </c>
      <c r="H54" s="53">
        <f t="shared" si="21"/>
        <v>0</v>
      </c>
      <c r="I54" s="53">
        <f t="shared" si="21"/>
        <v>0</v>
      </c>
      <c r="J54" s="53">
        <f t="shared" si="21"/>
        <v>170000</v>
      </c>
      <c r="K54" s="53">
        <f t="shared" si="21"/>
        <v>170000</v>
      </c>
      <c r="L54" s="53"/>
      <c r="M54" s="54"/>
      <c r="N54" s="54"/>
      <c r="O54" s="54"/>
    </row>
    <row r="55" spans="1:15" s="38" customFormat="1" x14ac:dyDescent="0.2">
      <c r="A55" s="35"/>
      <c r="B55" s="39" t="s">
        <v>71</v>
      </c>
      <c r="C55" s="37">
        <f>E55</f>
        <v>170000</v>
      </c>
      <c r="D55" s="37">
        <f t="shared" ref="D55:I55" si="22">D58</f>
        <v>0</v>
      </c>
      <c r="E55" s="37">
        <f>E58+E57</f>
        <v>170000</v>
      </c>
      <c r="F55" s="37">
        <f t="shared" si="22"/>
        <v>0</v>
      </c>
      <c r="G55" s="37">
        <f t="shared" si="22"/>
        <v>0</v>
      </c>
      <c r="H55" s="37">
        <f t="shared" si="22"/>
        <v>0</v>
      </c>
      <c r="I55" s="37">
        <f t="shared" si="22"/>
        <v>0</v>
      </c>
      <c r="J55" s="37">
        <f>J58+J57</f>
        <v>170000</v>
      </c>
      <c r="K55" s="37">
        <f>K58+K57</f>
        <v>170000</v>
      </c>
      <c r="L55" s="37">
        <f>L56+L57+L80</f>
        <v>0</v>
      </c>
      <c r="M55" s="35"/>
      <c r="N55" s="35"/>
      <c r="O55" s="35"/>
    </row>
    <row r="56" spans="1:15" s="38" customFormat="1" ht="12.75" customHeight="1" x14ac:dyDescent="0.2">
      <c r="A56" s="32" t="s">
        <v>18</v>
      </c>
      <c r="B56" s="32" t="s">
        <v>75</v>
      </c>
      <c r="C56" s="37"/>
      <c r="D56" s="37"/>
      <c r="E56" s="37"/>
      <c r="F56" s="37"/>
      <c r="G56" s="37"/>
      <c r="H56" s="37"/>
      <c r="I56" s="37"/>
      <c r="J56" s="34">
        <f t="shared" ref="J56:J58" si="23">K56+L56</f>
        <v>0</v>
      </c>
      <c r="K56" s="37"/>
      <c r="L56" s="35"/>
      <c r="M56" s="35"/>
      <c r="N56" s="35"/>
      <c r="O56" s="35"/>
    </row>
    <row r="57" spans="1:15" s="38" customFormat="1" ht="20.399999999999999" x14ac:dyDescent="0.2">
      <c r="A57" s="40" t="s">
        <v>19</v>
      </c>
      <c r="B57" s="41" t="s">
        <v>134</v>
      </c>
      <c r="C57" s="37">
        <f>E57</f>
        <v>165000</v>
      </c>
      <c r="D57" s="37"/>
      <c r="E57" s="37">
        <f>F57+H57+I57+J57</f>
        <v>165000</v>
      </c>
      <c r="F57" s="37"/>
      <c r="G57" s="37"/>
      <c r="H57" s="37"/>
      <c r="I57" s="37"/>
      <c r="J57" s="34">
        <f t="shared" si="23"/>
        <v>165000</v>
      </c>
      <c r="K57" s="37">
        <v>165000</v>
      </c>
      <c r="L57" s="37"/>
      <c r="M57" s="35"/>
      <c r="N57" s="35"/>
      <c r="O57" s="35"/>
    </row>
    <row r="58" spans="1:15" s="38" customFormat="1" ht="20.399999999999999" x14ac:dyDescent="0.2">
      <c r="A58" s="40" t="s">
        <v>20</v>
      </c>
      <c r="B58" s="41" t="s">
        <v>120</v>
      </c>
      <c r="C58" s="37">
        <f>E58</f>
        <v>5000</v>
      </c>
      <c r="D58" s="37"/>
      <c r="E58" s="37">
        <f>F58+H58+I58+J58</f>
        <v>5000</v>
      </c>
      <c r="F58" s="37"/>
      <c r="G58" s="37"/>
      <c r="H58" s="37"/>
      <c r="I58" s="37"/>
      <c r="J58" s="34">
        <f t="shared" si="23"/>
        <v>5000</v>
      </c>
      <c r="K58" s="37">
        <v>5000</v>
      </c>
      <c r="L58" s="37"/>
      <c r="M58" s="35"/>
      <c r="N58" s="35"/>
      <c r="O58" s="35"/>
    </row>
    <row r="59" spans="1:15" s="58" customFormat="1" x14ac:dyDescent="0.2">
      <c r="A59" s="54"/>
      <c r="B59" s="49" t="s">
        <v>101</v>
      </c>
      <c r="C59" s="53">
        <f>C60</f>
        <v>614366</v>
      </c>
      <c r="D59" s="53">
        <f t="shared" ref="D59:J59" si="24">D60</f>
        <v>0</v>
      </c>
      <c r="E59" s="53">
        <f t="shared" si="24"/>
        <v>614366</v>
      </c>
      <c r="F59" s="53">
        <f t="shared" si="24"/>
        <v>0</v>
      </c>
      <c r="G59" s="53">
        <f t="shared" si="24"/>
        <v>0</v>
      </c>
      <c r="H59" s="53">
        <f t="shared" si="24"/>
        <v>0</v>
      </c>
      <c r="I59" s="53">
        <f t="shared" si="24"/>
        <v>0</v>
      </c>
      <c r="J59" s="53">
        <f t="shared" si="24"/>
        <v>614366</v>
      </c>
      <c r="K59" s="53">
        <f>K60</f>
        <v>614366</v>
      </c>
      <c r="L59" s="53"/>
      <c r="M59" s="54"/>
      <c r="N59" s="54"/>
      <c r="O59" s="54"/>
    </row>
    <row r="60" spans="1:15" s="38" customFormat="1" x14ac:dyDescent="0.2">
      <c r="A60" s="35"/>
      <c r="B60" s="39" t="s">
        <v>71</v>
      </c>
      <c r="C60" s="37">
        <f>E60</f>
        <v>614366</v>
      </c>
      <c r="D60" s="37">
        <f t="shared" ref="D60:I60" si="25">D61+D63</f>
        <v>0</v>
      </c>
      <c r="E60" s="37">
        <f>F60+G60+H60+J60</f>
        <v>614366</v>
      </c>
      <c r="F60" s="37">
        <f t="shared" si="25"/>
        <v>0</v>
      </c>
      <c r="G60" s="37">
        <f t="shared" si="25"/>
        <v>0</v>
      </c>
      <c r="H60" s="37">
        <f t="shared" si="25"/>
        <v>0</v>
      </c>
      <c r="I60" s="37">
        <f t="shared" si="25"/>
        <v>0</v>
      </c>
      <c r="J60" s="37">
        <f>J61+J63+J64</f>
        <v>614366</v>
      </c>
      <c r="K60" s="37">
        <f>K61+K63+K64</f>
        <v>614366</v>
      </c>
      <c r="L60" s="37">
        <f>L62+L63+L82</f>
        <v>0</v>
      </c>
      <c r="M60" s="35"/>
      <c r="N60" s="35"/>
      <c r="O60" s="35"/>
    </row>
    <row r="61" spans="1:15" s="38" customFormat="1" ht="20.399999999999999" x14ac:dyDescent="0.2">
      <c r="A61" s="35" t="s">
        <v>18</v>
      </c>
      <c r="B61" s="51" t="s">
        <v>129</v>
      </c>
      <c r="C61" s="37">
        <f>E61</f>
        <v>592366</v>
      </c>
      <c r="D61" s="37"/>
      <c r="E61" s="37">
        <f>F61+G61+H61+I61+J61</f>
        <v>592366</v>
      </c>
      <c r="F61" s="37"/>
      <c r="G61" s="37"/>
      <c r="H61" s="37"/>
      <c r="I61" s="37"/>
      <c r="J61" s="34">
        <f t="shared" si="1"/>
        <v>592366</v>
      </c>
      <c r="K61" s="37">
        <v>592366</v>
      </c>
      <c r="L61" s="37"/>
      <c r="M61" s="35"/>
      <c r="N61" s="35"/>
      <c r="O61" s="35"/>
    </row>
    <row r="62" spans="1:15" s="38" customFormat="1" ht="22.5" hidden="1" customHeight="1" x14ac:dyDescent="0.2">
      <c r="A62" s="32" t="s">
        <v>18</v>
      </c>
      <c r="B62" s="51" t="s">
        <v>121</v>
      </c>
      <c r="C62" s="37">
        <f>E62</f>
        <v>0</v>
      </c>
      <c r="D62" s="37"/>
      <c r="E62" s="37">
        <f>F62+G62+H62+I62+J62</f>
        <v>0</v>
      </c>
      <c r="F62" s="37"/>
      <c r="G62" s="37"/>
      <c r="H62" s="37"/>
      <c r="I62" s="37"/>
      <c r="J62" s="34">
        <f t="shared" si="1"/>
        <v>0</v>
      </c>
      <c r="K62" s="37">
        <v>0</v>
      </c>
      <c r="L62" s="35"/>
      <c r="M62" s="35"/>
      <c r="N62" s="35"/>
      <c r="O62" s="35"/>
    </row>
    <row r="63" spans="1:15" s="38" customFormat="1" ht="17.25" customHeight="1" x14ac:dyDescent="0.2">
      <c r="A63" s="40" t="s">
        <v>19</v>
      </c>
      <c r="B63" s="41" t="s">
        <v>145</v>
      </c>
      <c r="C63" s="37">
        <f>E63:E80</f>
        <v>15000</v>
      </c>
      <c r="D63" s="37"/>
      <c r="E63" s="37">
        <f>F63+G63+H63+I63+J63</f>
        <v>15000</v>
      </c>
      <c r="F63" s="37"/>
      <c r="G63" s="37"/>
      <c r="H63" s="37"/>
      <c r="I63" s="37"/>
      <c r="J63" s="34">
        <f t="shared" si="1"/>
        <v>15000</v>
      </c>
      <c r="K63" s="37">
        <v>15000</v>
      </c>
      <c r="L63" s="37"/>
      <c r="M63" s="35"/>
      <c r="N63" s="35"/>
      <c r="O63" s="35"/>
    </row>
    <row r="64" spans="1:15" s="38" customFormat="1" ht="34.5" customHeight="1" x14ac:dyDescent="0.2">
      <c r="A64" s="40" t="s">
        <v>20</v>
      </c>
      <c r="B64" s="41" t="s">
        <v>146</v>
      </c>
      <c r="C64" s="37">
        <f>E64</f>
        <v>7000</v>
      </c>
      <c r="D64" s="37"/>
      <c r="E64" s="65">
        <f>F64+G64+H64+I64+J64</f>
        <v>7000</v>
      </c>
      <c r="F64" s="37"/>
      <c r="G64" s="37"/>
      <c r="H64" s="37"/>
      <c r="I64" s="37"/>
      <c r="J64" s="34">
        <f>K64</f>
        <v>7000</v>
      </c>
      <c r="K64" s="37">
        <v>7000</v>
      </c>
      <c r="L64" s="37"/>
      <c r="M64" s="35"/>
      <c r="N64" s="35"/>
      <c r="O64" s="35"/>
    </row>
    <row r="65" spans="1:16" s="58" customFormat="1" ht="20.399999999999999" x14ac:dyDescent="0.2">
      <c r="A65" s="54"/>
      <c r="B65" s="49" t="s">
        <v>147</v>
      </c>
      <c r="C65" s="53">
        <f>C66</f>
        <v>70000</v>
      </c>
      <c r="D65" s="53">
        <f t="shared" ref="D65:J65" si="26">D66</f>
        <v>0</v>
      </c>
      <c r="E65" s="53">
        <f t="shared" si="26"/>
        <v>70000</v>
      </c>
      <c r="F65" s="53">
        <f t="shared" si="26"/>
        <v>0</v>
      </c>
      <c r="G65" s="53">
        <f t="shared" si="26"/>
        <v>0</v>
      </c>
      <c r="H65" s="53">
        <f t="shared" si="26"/>
        <v>0</v>
      </c>
      <c r="I65" s="53">
        <f t="shared" si="26"/>
        <v>0</v>
      </c>
      <c r="J65" s="53">
        <f t="shared" si="26"/>
        <v>70000</v>
      </c>
      <c r="K65" s="53">
        <f>K66</f>
        <v>70000</v>
      </c>
      <c r="L65" s="53"/>
      <c r="M65" s="54"/>
      <c r="N65" s="54"/>
      <c r="O65" s="54"/>
    </row>
    <row r="66" spans="1:16" s="38" customFormat="1" x14ac:dyDescent="0.2">
      <c r="A66" s="35"/>
      <c r="B66" s="39" t="s">
        <v>71</v>
      </c>
      <c r="C66" s="37">
        <f>E66</f>
        <v>70000</v>
      </c>
      <c r="D66" s="37">
        <f t="shared" ref="D66" si="27">D67+D69</f>
        <v>0</v>
      </c>
      <c r="E66" s="37">
        <f>F66+G66+H66+J66</f>
        <v>70000</v>
      </c>
      <c r="F66" s="37">
        <f t="shared" ref="F66:I66" si="28">F67+F69</f>
        <v>0</v>
      </c>
      <c r="G66" s="37">
        <f t="shared" si="28"/>
        <v>0</v>
      </c>
      <c r="H66" s="37">
        <f t="shared" si="28"/>
        <v>0</v>
      </c>
      <c r="I66" s="37">
        <f t="shared" si="28"/>
        <v>0</v>
      </c>
      <c r="J66" s="37">
        <f>J67+J69+J70</f>
        <v>70000</v>
      </c>
      <c r="K66" s="37">
        <f>K67+K69+K70</f>
        <v>70000</v>
      </c>
      <c r="L66" s="37">
        <f>L68+L69+L89</f>
        <v>0</v>
      </c>
      <c r="M66" s="35"/>
      <c r="N66" s="35"/>
      <c r="O66" s="35"/>
    </row>
    <row r="67" spans="1:16" s="38" customFormat="1" x14ac:dyDescent="0.2">
      <c r="A67" s="35" t="s">
        <v>18</v>
      </c>
      <c r="B67" s="51" t="s">
        <v>143</v>
      </c>
      <c r="C67" s="37">
        <f>E67</f>
        <v>0</v>
      </c>
      <c r="D67" s="37"/>
      <c r="E67" s="37">
        <f>F67+G67+H67+I67+J67</f>
        <v>0</v>
      </c>
      <c r="F67" s="37"/>
      <c r="G67" s="37"/>
      <c r="H67" s="37"/>
      <c r="I67" s="37"/>
      <c r="J67" s="34">
        <f t="shared" ref="J67:J69" si="29">K67+L67</f>
        <v>0</v>
      </c>
      <c r="K67" s="37"/>
      <c r="L67" s="37"/>
      <c r="M67" s="35"/>
      <c r="N67" s="35"/>
      <c r="O67" s="35"/>
    </row>
    <row r="68" spans="1:16" s="38" customFormat="1" ht="22.5" hidden="1" customHeight="1" x14ac:dyDescent="0.2">
      <c r="A68" s="32" t="s">
        <v>18</v>
      </c>
      <c r="B68" s="51" t="s">
        <v>121</v>
      </c>
      <c r="C68" s="37">
        <f>E68</f>
        <v>0</v>
      </c>
      <c r="D68" s="37"/>
      <c r="E68" s="37">
        <f>F68+G68+H68+I68+J68</f>
        <v>0</v>
      </c>
      <c r="F68" s="37"/>
      <c r="G68" s="37"/>
      <c r="H68" s="37"/>
      <c r="I68" s="37"/>
      <c r="J68" s="34">
        <f t="shared" si="29"/>
        <v>0</v>
      </c>
      <c r="K68" s="37">
        <v>0</v>
      </c>
      <c r="L68" s="35"/>
      <c r="M68" s="35"/>
      <c r="N68" s="35"/>
      <c r="O68" s="35"/>
    </row>
    <row r="69" spans="1:16" s="38" customFormat="1" ht="22.5" customHeight="1" x14ac:dyDescent="0.2">
      <c r="A69" s="40" t="s">
        <v>19</v>
      </c>
      <c r="B69" s="41" t="s">
        <v>148</v>
      </c>
      <c r="C69" s="37">
        <f>E69:E86</f>
        <v>60000</v>
      </c>
      <c r="D69" s="37"/>
      <c r="E69" s="37">
        <f>F69+G69+H69+I69+J69</f>
        <v>60000</v>
      </c>
      <c r="F69" s="37"/>
      <c r="G69" s="37"/>
      <c r="H69" s="37"/>
      <c r="I69" s="37"/>
      <c r="J69" s="34">
        <f t="shared" si="29"/>
        <v>60000</v>
      </c>
      <c r="K69" s="37">
        <v>60000</v>
      </c>
      <c r="L69" s="37"/>
      <c r="M69" s="35"/>
      <c r="N69" s="35"/>
      <c r="O69" s="35"/>
    </row>
    <row r="70" spans="1:16" s="38" customFormat="1" ht="34.5" customHeight="1" x14ac:dyDescent="0.2">
      <c r="A70" s="40" t="s">
        <v>20</v>
      </c>
      <c r="B70" s="41" t="s">
        <v>149</v>
      </c>
      <c r="C70" s="37">
        <f>E70</f>
        <v>10000</v>
      </c>
      <c r="D70" s="37"/>
      <c r="E70" s="65">
        <f>F70+G70+H70+I70+J70</f>
        <v>10000</v>
      </c>
      <c r="F70" s="37"/>
      <c r="G70" s="37"/>
      <c r="H70" s="37"/>
      <c r="I70" s="37"/>
      <c r="J70" s="34">
        <f>K70</f>
        <v>10000</v>
      </c>
      <c r="K70" s="37">
        <v>10000</v>
      </c>
      <c r="L70" s="37"/>
      <c r="M70" s="35"/>
      <c r="N70" s="35"/>
      <c r="O70" s="35"/>
    </row>
    <row r="71" spans="1:16" s="38" customFormat="1" ht="36.75" customHeight="1" x14ac:dyDescent="0.2">
      <c r="A71" s="40"/>
      <c r="B71" s="49" t="s">
        <v>150</v>
      </c>
      <c r="C71" s="53">
        <f>C72</f>
        <v>650000</v>
      </c>
      <c r="D71" s="53"/>
      <c r="E71" s="53">
        <f>E72</f>
        <v>650000</v>
      </c>
      <c r="F71" s="53"/>
      <c r="G71" s="53"/>
      <c r="H71" s="53"/>
      <c r="I71" s="53"/>
      <c r="J71" s="55">
        <f>J72+J88</f>
        <v>650000</v>
      </c>
      <c r="K71" s="53">
        <f>K72+K88</f>
        <v>650000</v>
      </c>
      <c r="L71" s="53"/>
      <c r="M71" s="54"/>
      <c r="N71" s="54"/>
      <c r="O71" s="54"/>
      <c r="P71" s="58"/>
    </row>
    <row r="72" spans="1:16" s="38" customFormat="1" ht="11.25" customHeight="1" x14ac:dyDescent="0.2">
      <c r="A72" s="40"/>
      <c r="B72" s="39" t="s">
        <v>71</v>
      </c>
      <c r="C72" s="65">
        <f>E72</f>
        <v>650000</v>
      </c>
      <c r="D72" s="37"/>
      <c r="E72" s="65">
        <f>E75+E88</f>
        <v>650000</v>
      </c>
      <c r="F72" s="37"/>
      <c r="G72" s="37"/>
      <c r="H72" s="37"/>
      <c r="I72" s="37"/>
      <c r="J72" s="34">
        <f>J73+J74+J75</f>
        <v>640000</v>
      </c>
      <c r="K72" s="37">
        <f>K73+K75+K74</f>
        <v>640000</v>
      </c>
      <c r="L72" s="37"/>
      <c r="M72" s="35"/>
      <c r="N72" s="35"/>
      <c r="O72" s="35"/>
    </row>
    <row r="73" spans="1:16" s="38" customFormat="1" ht="10.5" customHeight="1" x14ac:dyDescent="0.2">
      <c r="A73" s="40" t="s">
        <v>18</v>
      </c>
      <c r="B73" s="32" t="s">
        <v>75</v>
      </c>
      <c r="C73" s="65"/>
      <c r="D73" s="37"/>
      <c r="E73" s="37"/>
      <c r="F73" s="37"/>
      <c r="G73" s="37"/>
      <c r="H73" s="37"/>
      <c r="I73" s="37"/>
      <c r="J73" s="34"/>
      <c r="K73" s="37"/>
      <c r="L73" s="37"/>
      <c r="M73" s="35"/>
      <c r="N73" s="35"/>
      <c r="O73" s="35"/>
    </row>
    <row r="74" spans="1:16" s="38" customFormat="1" ht="12" customHeight="1" x14ac:dyDescent="0.2">
      <c r="A74" s="40" t="s">
        <v>19</v>
      </c>
      <c r="B74" s="41" t="s">
        <v>83</v>
      </c>
      <c r="C74" s="65"/>
      <c r="D74" s="37"/>
      <c r="E74" s="37"/>
      <c r="F74" s="37"/>
      <c r="G74" s="37"/>
      <c r="H74" s="37"/>
      <c r="I74" s="37"/>
      <c r="J74" s="34"/>
      <c r="K74" s="37"/>
      <c r="L74" s="37"/>
      <c r="M74" s="35"/>
      <c r="N74" s="35"/>
      <c r="O74" s="35"/>
    </row>
    <row r="75" spans="1:16" s="58" customFormat="1" ht="48" customHeight="1" x14ac:dyDescent="0.2">
      <c r="A75" s="67" t="s">
        <v>20</v>
      </c>
      <c r="B75" s="41" t="s">
        <v>151</v>
      </c>
      <c r="C75" s="65">
        <f>E72</f>
        <v>650000</v>
      </c>
      <c r="D75" s="65"/>
      <c r="E75" s="65">
        <f>F75+G75+I75+J75</f>
        <v>640000</v>
      </c>
      <c r="F75" s="65"/>
      <c r="G75" s="65"/>
      <c r="H75" s="65"/>
      <c r="I75" s="65"/>
      <c r="J75" s="66">
        <v>640000</v>
      </c>
      <c r="K75" s="65">
        <v>640000</v>
      </c>
      <c r="L75" s="53"/>
      <c r="M75" s="54"/>
      <c r="N75" s="54"/>
      <c r="O75" s="54"/>
    </row>
    <row r="76" spans="1:16" s="58" customFormat="1" ht="21" hidden="1" customHeight="1" x14ac:dyDescent="0.2">
      <c r="A76" s="57"/>
      <c r="B76" s="49" t="s">
        <v>123</v>
      </c>
      <c r="C76" s="53">
        <f>C77</f>
        <v>640000</v>
      </c>
      <c r="D76" s="53"/>
      <c r="E76" s="53">
        <f t="shared" ref="E76:E88" si="30">F76+G76+I76+J76</f>
        <v>640000</v>
      </c>
      <c r="F76" s="53"/>
      <c r="G76" s="53"/>
      <c r="H76" s="53"/>
      <c r="I76" s="53"/>
      <c r="J76" s="66">
        <v>640000</v>
      </c>
      <c r="K76" s="53">
        <f>K77</f>
        <v>0</v>
      </c>
      <c r="L76" s="53"/>
      <c r="M76" s="54"/>
      <c r="N76" s="54"/>
      <c r="O76" s="54"/>
    </row>
    <row r="77" spans="1:16" s="38" customFormat="1" ht="10.5" hidden="1" customHeight="1" x14ac:dyDescent="0.2">
      <c r="A77" s="40"/>
      <c r="B77" s="39" t="s">
        <v>71</v>
      </c>
      <c r="C77" s="37">
        <f>C80</f>
        <v>640000</v>
      </c>
      <c r="D77" s="37"/>
      <c r="E77" s="53">
        <f t="shared" si="30"/>
        <v>640000</v>
      </c>
      <c r="F77" s="37"/>
      <c r="G77" s="37"/>
      <c r="H77" s="37"/>
      <c r="I77" s="37"/>
      <c r="J77" s="66">
        <v>640000</v>
      </c>
      <c r="K77" s="37">
        <f>K80</f>
        <v>0</v>
      </c>
      <c r="L77" s="37"/>
      <c r="M77" s="35"/>
      <c r="N77" s="35"/>
      <c r="O77" s="35"/>
    </row>
    <row r="78" spans="1:16" s="38" customFormat="1" ht="12.75" hidden="1" customHeight="1" x14ac:dyDescent="0.2">
      <c r="A78" s="32" t="s">
        <v>18</v>
      </c>
      <c r="B78" s="32" t="s">
        <v>75</v>
      </c>
      <c r="C78" s="37"/>
      <c r="D78" s="37"/>
      <c r="E78" s="53">
        <f t="shared" si="30"/>
        <v>640000</v>
      </c>
      <c r="F78" s="37"/>
      <c r="G78" s="37"/>
      <c r="H78" s="37"/>
      <c r="I78" s="37"/>
      <c r="J78" s="66">
        <v>640000</v>
      </c>
      <c r="K78" s="37"/>
      <c r="L78" s="35"/>
      <c r="M78" s="35"/>
      <c r="N78" s="35"/>
      <c r="O78" s="35"/>
    </row>
    <row r="79" spans="1:16" s="38" customFormat="1" hidden="1" x14ac:dyDescent="0.2">
      <c r="A79" s="40" t="s">
        <v>19</v>
      </c>
      <c r="B79" s="41" t="s">
        <v>83</v>
      </c>
      <c r="C79" s="37"/>
      <c r="D79" s="37"/>
      <c r="E79" s="53">
        <f t="shared" si="30"/>
        <v>640000</v>
      </c>
      <c r="F79" s="37"/>
      <c r="G79" s="37"/>
      <c r="H79" s="37"/>
      <c r="I79" s="37"/>
      <c r="J79" s="66">
        <v>640000</v>
      </c>
      <c r="K79" s="37"/>
      <c r="L79" s="37"/>
      <c r="M79" s="35"/>
      <c r="N79" s="35"/>
      <c r="O79" s="35"/>
    </row>
    <row r="80" spans="1:16" s="38" customFormat="1" ht="40.799999999999997" hidden="1" x14ac:dyDescent="0.2">
      <c r="A80" s="40" t="s">
        <v>20</v>
      </c>
      <c r="B80" s="41" t="s">
        <v>133</v>
      </c>
      <c r="C80" s="37">
        <f>E80</f>
        <v>640000</v>
      </c>
      <c r="D80" s="37"/>
      <c r="E80" s="53">
        <f t="shared" si="30"/>
        <v>640000</v>
      </c>
      <c r="F80" s="37"/>
      <c r="G80" s="37"/>
      <c r="H80" s="37"/>
      <c r="I80" s="37"/>
      <c r="J80" s="66">
        <v>640000</v>
      </c>
      <c r="K80" s="37"/>
      <c r="L80" s="37"/>
      <c r="M80" s="35"/>
      <c r="N80" s="35"/>
      <c r="O80" s="35"/>
    </row>
    <row r="81" spans="1:15" s="38" customFormat="1" hidden="1" x14ac:dyDescent="0.2">
      <c r="A81" s="40"/>
      <c r="B81" s="41"/>
      <c r="C81" s="37"/>
      <c r="D81" s="37"/>
      <c r="E81" s="53">
        <f t="shared" si="30"/>
        <v>640000</v>
      </c>
      <c r="F81" s="37"/>
      <c r="G81" s="37"/>
      <c r="H81" s="37"/>
      <c r="I81" s="37"/>
      <c r="J81" s="66">
        <v>640000</v>
      </c>
      <c r="K81" s="37"/>
      <c r="L81" s="37"/>
      <c r="M81" s="35"/>
      <c r="N81" s="35"/>
      <c r="O81" s="35"/>
    </row>
    <row r="82" spans="1:15" s="38" customFormat="1" hidden="1" x14ac:dyDescent="0.2">
      <c r="A82" s="40"/>
      <c r="B82" s="36"/>
      <c r="C82" s="37"/>
      <c r="D82" s="37"/>
      <c r="E82" s="53">
        <f t="shared" si="30"/>
        <v>640000</v>
      </c>
      <c r="F82" s="37"/>
      <c r="G82" s="37"/>
      <c r="H82" s="37"/>
      <c r="I82" s="37"/>
      <c r="J82" s="66">
        <v>640000</v>
      </c>
      <c r="K82" s="37"/>
      <c r="L82" s="37"/>
      <c r="M82" s="35"/>
      <c r="N82" s="35"/>
      <c r="O82" s="35"/>
    </row>
    <row r="83" spans="1:15" s="59" customFormat="1" ht="22.5" hidden="1" customHeight="1" x14ac:dyDescent="0.2">
      <c r="A83" s="57"/>
      <c r="B83" s="49" t="s">
        <v>124</v>
      </c>
      <c r="C83" s="53">
        <f>C84</f>
        <v>640000</v>
      </c>
      <c r="D83" s="53"/>
      <c r="E83" s="53">
        <f t="shared" si="30"/>
        <v>640000</v>
      </c>
      <c r="F83" s="53"/>
      <c r="G83" s="53"/>
      <c r="H83" s="53"/>
      <c r="I83" s="53"/>
      <c r="J83" s="66">
        <v>640000</v>
      </c>
      <c r="K83" s="53">
        <f>K84</f>
        <v>0</v>
      </c>
      <c r="L83" s="53"/>
      <c r="M83" s="53"/>
      <c r="N83" s="53"/>
      <c r="O83" s="53"/>
    </row>
    <row r="84" spans="1:15" ht="48" hidden="1" customHeight="1" x14ac:dyDescent="0.2">
      <c r="A84" s="40"/>
      <c r="B84" s="47" t="s">
        <v>107</v>
      </c>
      <c r="C84" s="37">
        <f>E84</f>
        <v>640000</v>
      </c>
      <c r="D84" s="37"/>
      <c r="E84" s="53">
        <f t="shared" si="30"/>
        <v>640000</v>
      </c>
      <c r="F84" s="37"/>
      <c r="G84" s="37"/>
      <c r="H84" s="37"/>
      <c r="I84" s="37"/>
      <c r="J84" s="66">
        <v>640000</v>
      </c>
      <c r="K84" s="37"/>
      <c r="L84" s="37"/>
      <c r="M84" s="37"/>
      <c r="N84" s="37"/>
      <c r="O84" s="37"/>
    </row>
    <row r="85" spans="1:15" s="38" customFormat="1" ht="34.5" hidden="1" customHeight="1" x14ac:dyDescent="0.2">
      <c r="A85" s="40"/>
      <c r="B85" s="49" t="s">
        <v>109</v>
      </c>
      <c r="C85" s="37"/>
      <c r="D85" s="37"/>
      <c r="E85" s="53">
        <f t="shared" si="30"/>
        <v>640000</v>
      </c>
      <c r="F85" s="37"/>
      <c r="G85" s="37"/>
      <c r="H85" s="37"/>
      <c r="I85" s="37"/>
      <c r="J85" s="66">
        <v>640000</v>
      </c>
      <c r="K85" s="37"/>
      <c r="L85" s="37"/>
      <c r="M85" s="35"/>
      <c r="N85" s="35"/>
      <c r="O85" s="35"/>
    </row>
    <row r="86" spans="1:15" s="38" customFormat="1" ht="40.799999999999997" hidden="1" x14ac:dyDescent="0.2">
      <c r="A86" s="40" t="s">
        <v>110</v>
      </c>
      <c r="B86" s="41" t="s">
        <v>111</v>
      </c>
      <c r="C86" s="37"/>
      <c r="D86" s="37"/>
      <c r="E86" s="53">
        <f t="shared" si="30"/>
        <v>640000</v>
      </c>
      <c r="F86" s="37"/>
      <c r="G86" s="37"/>
      <c r="H86" s="37"/>
      <c r="I86" s="37"/>
      <c r="J86" s="66">
        <v>640000</v>
      </c>
      <c r="K86" s="37"/>
      <c r="L86" s="37"/>
      <c r="M86" s="35"/>
      <c r="N86" s="35"/>
      <c r="O86" s="35"/>
    </row>
    <row r="87" spans="1:15" s="38" customFormat="1" hidden="1" x14ac:dyDescent="0.2">
      <c r="A87" s="40"/>
      <c r="B87" s="36"/>
      <c r="C87" s="37"/>
      <c r="D87" s="37"/>
      <c r="E87" s="53">
        <f t="shared" si="30"/>
        <v>640000</v>
      </c>
      <c r="F87" s="37"/>
      <c r="G87" s="37"/>
      <c r="H87" s="37"/>
      <c r="I87" s="37"/>
      <c r="J87" s="66">
        <v>640000</v>
      </c>
      <c r="K87" s="37"/>
      <c r="L87" s="37"/>
      <c r="M87" s="35"/>
      <c r="N87" s="35"/>
      <c r="O87" s="35"/>
    </row>
    <row r="88" spans="1:15" s="38" customFormat="1" ht="20.399999999999999" x14ac:dyDescent="0.2">
      <c r="A88" s="40" t="s">
        <v>20</v>
      </c>
      <c r="B88" s="49" t="s">
        <v>167</v>
      </c>
      <c r="C88" s="37"/>
      <c r="D88" s="37"/>
      <c r="E88" s="65">
        <f t="shared" si="30"/>
        <v>10000</v>
      </c>
      <c r="F88" s="37"/>
      <c r="G88" s="37"/>
      <c r="H88" s="37"/>
      <c r="I88" s="37"/>
      <c r="J88" s="66">
        <v>10000</v>
      </c>
      <c r="K88" s="37">
        <v>10000</v>
      </c>
      <c r="L88" s="37"/>
      <c r="M88" s="35"/>
      <c r="N88" s="35"/>
      <c r="O88" s="35"/>
    </row>
    <row r="89" spans="1:15" s="58" customFormat="1" x14ac:dyDescent="0.2">
      <c r="A89" s="54"/>
      <c r="B89" s="54" t="s">
        <v>85</v>
      </c>
      <c r="C89" s="53">
        <f>C91</f>
        <v>4687190</v>
      </c>
      <c r="D89" s="53"/>
      <c r="E89" s="53">
        <f>E91</f>
        <v>4687190</v>
      </c>
      <c r="F89" s="53"/>
      <c r="G89" s="53"/>
      <c r="H89" s="53"/>
      <c r="I89" s="53"/>
      <c r="J89" s="55">
        <f t="shared" si="1"/>
        <v>4687190</v>
      </c>
      <c r="K89" s="53">
        <f>K91</f>
        <v>4687190</v>
      </c>
      <c r="L89" s="53"/>
      <c r="M89" s="54"/>
      <c r="N89" s="54"/>
      <c r="O89" s="54"/>
    </row>
    <row r="90" spans="1:15" s="38" customFormat="1" hidden="1" x14ac:dyDescent="0.2">
      <c r="A90" s="35"/>
      <c r="B90" s="39"/>
      <c r="C90" s="37"/>
      <c r="D90" s="37"/>
      <c r="E90" s="37"/>
      <c r="F90" s="37"/>
      <c r="G90" s="37"/>
      <c r="H90" s="37"/>
      <c r="I90" s="37"/>
      <c r="J90" s="34"/>
      <c r="K90" s="37"/>
      <c r="L90" s="37"/>
      <c r="M90" s="35"/>
      <c r="N90" s="35"/>
      <c r="O90" s="35"/>
    </row>
    <row r="91" spans="1:15" s="38" customFormat="1" x14ac:dyDescent="0.2">
      <c r="A91" s="35"/>
      <c r="B91" s="39" t="s">
        <v>71</v>
      </c>
      <c r="C91" s="37">
        <f>C92+C94+C96+C93+C97</f>
        <v>4687190</v>
      </c>
      <c r="D91" s="37">
        <f t="shared" ref="D91:I91" si="31">D93+D94</f>
        <v>0</v>
      </c>
      <c r="E91" s="37">
        <f>E92+E94+E96+E93+E97</f>
        <v>4687190</v>
      </c>
      <c r="F91" s="37">
        <f t="shared" si="31"/>
        <v>0</v>
      </c>
      <c r="G91" s="37">
        <f t="shared" si="31"/>
        <v>0</v>
      </c>
      <c r="H91" s="37">
        <f t="shared" si="31"/>
        <v>0</v>
      </c>
      <c r="I91" s="37">
        <f t="shared" si="31"/>
        <v>0</v>
      </c>
      <c r="J91" s="37">
        <f>J92+J94+J96</f>
        <v>122000</v>
      </c>
      <c r="K91" s="37">
        <f>K92+K94+K96+K97+K93</f>
        <v>4687190</v>
      </c>
      <c r="L91" s="37"/>
      <c r="M91" s="35"/>
      <c r="N91" s="35"/>
      <c r="O91" s="35"/>
    </row>
    <row r="92" spans="1:15" s="38" customFormat="1" ht="32.25" customHeight="1" x14ac:dyDescent="0.2">
      <c r="A92" s="32" t="s">
        <v>18</v>
      </c>
      <c r="B92" s="63" t="s">
        <v>152</v>
      </c>
      <c r="C92" s="37">
        <f t="shared" ref="C92:C93" si="32">E92</f>
        <v>70000</v>
      </c>
      <c r="D92" s="64"/>
      <c r="E92" s="37">
        <f t="shared" ref="E92:E93" si="33">F92+G92+H92+I92+J92</f>
        <v>70000</v>
      </c>
      <c r="F92" s="37"/>
      <c r="G92" s="37"/>
      <c r="H92" s="37"/>
      <c r="I92" s="37"/>
      <c r="J92" s="34">
        <f t="shared" ref="J92:J93" si="34">K92+L92</f>
        <v>70000</v>
      </c>
      <c r="K92" s="37">
        <v>70000</v>
      </c>
      <c r="L92" s="35"/>
      <c r="M92" s="35"/>
      <c r="N92" s="35"/>
      <c r="O92" s="35"/>
    </row>
    <row r="93" spans="1:15" s="38" customFormat="1" ht="20.399999999999999" x14ac:dyDescent="0.2">
      <c r="A93" s="35" t="s">
        <v>18</v>
      </c>
      <c r="B93" s="63" t="s">
        <v>160</v>
      </c>
      <c r="C93" s="37">
        <f t="shared" si="32"/>
        <v>4175075</v>
      </c>
      <c r="D93" s="37"/>
      <c r="E93" s="37">
        <f t="shared" si="33"/>
        <v>4175075</v>
      </c>
      <c r="F93" s="37"/>
      <c r="G93" s="37"/>
      <c r="H93" s="37"/>
      <c r="I93" s="37"/>
      <c r="J93" s="34">
        <f t="shared" si="34"/>
        <v>4175075</v>
      </c>
      <c r="K93" s="37">
        <v>4175075</v>
      </c>
      <c r="L93" s="37"/>
      <c r="M93" s="35"/>
      <c r="N93" s="35"/>
      <c r="O93" s="35"/>
    </row>
    <row r="94" spans="1:15" s="38" customFormat="1" ht="15" customHeight="1" x14ac:dyDescent="0.2">
      <c r="A94" s="35" t="s">
        <v>19</v>
      </c>
      <c r="B94" s="48" t="s">
        <v>132</v>
      </c>
      <c r="C94" s="37">
        <f>E94</f>
        <v>0</v>
      </c>
      <c r="D94" s="37"/>
      <c r="E94" s="37">
        <f>F94+G94+H94+I94+J94</f>
        <v>0</v>
      </c>
      <c r="F94" s="37"/>
      <c r="G94" s="37"/>
      <c r="H94" s="37"/>
      <c r="I94" s="37"/>
      <c r="J94" s="34">
        <f t="shared" si="1"/>
        <v>0</v>
      </c>
      <c r="K94" s="37">
        <v>0</v>
      </c>
      <c r="L94" s="37"/>
      <c r="M94" s="35"/>
      <c r="N94" s="35"/>
      <c r="O94" s="35"/>
    </row>
    <row r="95" spans="1:15" s="38" customFormat="1" ht="24.75" hidden="1" customHeight="1" x14ac:dyDescent="0.2">
      <c r="A95" s="35" t="s">
        <v>19</v>
      </c>
      <c r="B95" s="48"/>
      <c r="C95" s="37">
        <f t="shared" ref="C95:C96" si="35">E95</f>
        <v>0</v>
      </c>
      <c r="D95" s="37"/>
      <c r="E95" s="37">
        <f t="shared" ref="E95:E96" si="36">F95+G95+H95+I95+J95</f>
        <v>0</v>
      </c>
      <c r="F95" s="37"/>
      <c r="G95" s="37"/>
      <c r="H95" s="37"/>
      <c r="I95" s="37"/>
      <c r="J95" s="34"/>
      <c r="K95" s="37"/>
      <c r="L95" s="37"/>
      <c r="M95" s="35"/>
      <c r="N95" s="35"/>
      <c r="O95" s="35"/>
    </row>
    <row r="96" spans="1:15" s="38" customFormat="1" ht="34.5" customHeight="1" x14ac:dyDescent="0.2">
      <c r="A96" s="35" t="s">
        <v>20</v>
      </c>
      <c r="B96" s="62" t="s">
        <v>153</v>
      </c>
      <c r="C96" s="37">
        <f t="shared" si="35"/>
        <v>52000</v>
      </c>
      <c r="D96" s="37"/>
      <c r="E96" s="37">
        <f t="shared" si="36"/>
        <v>52000</v>
      </c>
      <c r="F96" s="37"/>
      <c r="G96" s="37"/>
      <c r="H96" s="37"/>
      <c r="I96" s="37"/>
      <c r="J96" s="37">
        <v>52000</v>
      </c>
      <c r="K96" s="37">
        <v>52000</v>
      </c>
      <c r="L96" s="37"/>
      <c r="M96" s="35"/>
      <c r="N96" s="35"/>
      <c r="O96" s="35"/>
    </row>
    <row r="97" spans="1:15" s="58" customFormat="1" ht="48" customHeight="1" x14ac:dyDescent="0.2">
      <c r="A97" s="67" t="s">
        <v>20</v>
      </c>
      <c r="B97" s="41" t="s">
        <v>154</v>
      </c>
      <c r="C97" s="65">
        <f>E97</f>
        <v>390115</v>
      </c>
      <c r="D97" s="65"/>
      <c r="E97" s="65">
        <f>F97+G97+I97+J97</f>
        <v>390115</v>
      </c>
      <c r="F97" s="65"/>
      <c r="G97" s="65"/>
      <c r="H97" s="65"/>
      <c r="I97" s="65"/>
      <c r="J97" s="66">
        <v>390115</v>
      </c>
      <c r="K97" s="65">
        <v>390115</v>
      </c>
      <c r="L97" s="53"/>
      <c r="M97" s="54"/>
      <c r="N97" s="54"/>
      <c r="O97" s="54"/>
    </row>
    <row r="98" spans="1:15" s="38" customFormat="1" ht="34.5" hidden="1" customHeight="1" x14ac:dyDescent="0.2">
      <c r="A98" s="35"/>
      <c r="B98" s="41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5"/>
      <c r="N98" s="35"/>
      <c r="O98" s="35"/>
    </row>
    <row r="99" spans="1:15" ht="34.5" hidden="1" customHeight="1" x14ac:dyDescent="0.2">
      <c r="A99" s="35"/>
      <c r="B99" s="41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5"/>
      <c r="N99" s="35"/>
      <c r="O99" s="35"/>
    </row>
    <row r="100" spans="1:15" ht="34.5" hidden="1" customHeight="1" x14ac:dyDescent="0.2">
      <c r="A100" s="40"/>
      <c r="B100" s="49" t="s">
        <v>103</v>
      </c>
      <c r="C100" s="37"/>
      <c r="D100" s="37"/>
      <c r="E100" s="37">
        <f>E101</f>
        <v>0</v>
      </c>
      <c r="F100" s="37"/>
      <c r="G100" s="37"/>
      <c r="H100" s="37"/>
      <c r="I100" s="37"/>
      <c r="J100" s="37">
        <f>J101</f>
        <v>0</v>
      </c>
      <c r="K100" s="37">
        <f>K101</f>
        <v>0</v>
      </c>
      <c r="L100" s="37"/>
      <c r="M100" s="37">
        <f>M101</f>
        <v>0</v>
      </c>
      <c r="N100" s="37">
        <f>N101</f>
        <v>0</v>
      </c>
      <c r="O100" s="37">
        <f>O101</f>
        <v>0</v>
      </c>
    </row>
    <row r="101" spans="1:15" ht="34.5" hidden="1" customHeight="1" x14ac:dyDescent="0.2">
      <c r="A101" s="40"/>
      <c r="B101" s="47" t="s">
        <v>107</v>
      </c>
      <c r="C101" s="37"/>
      <c r="D101" s="37"/>
      <c r="E101" s="37">
        <f>F101+G101+H101+I101+J101</f>
        <v>0</v>
      </c>
      <c r="F101" s="37"/>
      <c r="G101" s="37"/>
      <c r="H101" s="37"/>
      <c r="I101" s="37"/>
      <c r="J101" s="37"/>
      <c r="K101" s="37"/>
      <c r="L101" s="37"/>
      <c r="M101" s="37"/>
      <c r="N101" s="37"/>
      <c r="O101" s="37"/>
    </row>
    <row r="102" spans="1:15" s="38" customFormat="1" ht="34.5" hidden="1" customHeight="1" x14ac:dyDescent="0.2">
      <c r="A102" s="40"/>
      <c r="B102" s="49" t="s">
        <v>109</v>
      </c>
      <c r="C102" s="37"/>
      <c r="D102" s="37"/>
      <c r="E102" s="37">
        <f>F102+G102+H102+I102+J102</f>
        <v>0</v>
      </c>
      <c r="F102" s="37"/>
      <c r="G102" s="37"/>
      <c r="H102" s="37"/>
      <c r="I102" s="37"/>
      <c r="J102" s="37"/>
      <c r="K102" s="37"/>
      <c r="L102" s="37"/>
      <c r="M102" s="35"/>
      <c r="N102" s="35"/>
      <c r="O102" s="35"/>
    </row>
    <row r="103" spans="1:15" s="38" customFormat="1" ht="34.5" hidden="1" customHeight="1" x14ac:dyDescent="0.2">
      <c r="A103" s="40" t="s">
        <v>110</v>
      </c>
      <c r="B103" s="41" t="s">
        <v>111</v>
      </c>
      <c r="C103" s="37"/>
      <c r="D103" s="37"/>
      <c r="E103" s="37">
        <f>F103+G103+H103+I103+J103</f>
        <v>0</v>
      </c>
      <c r="F103" s="37"/>
      <c r="G103" s="37"/>
      <c r="H103" s="37"/>
      <c r="I103" s="37"/>
      <c r="J103" s="37"/>
      <c r="K103" s="37"/>
      <c r="L103" s="37"/>
      <c r="M103" s="35"/>
      <c r="N103" s="35"/>
      <c r="O103" s="35"/>
    </row>
    <row r="104" spans="1:15" ht="34.5" hidden="1" customHeight="1" x14ac:dyDescent="0.2">
      <c r="A104" s="40"/>
      <c r="B104" s="41"/>
      <c r="C104" s="37"/>
      <c r="D104" s="37"/>
      <c r="E104" s="37">
        <f>F104+G104+H104+I104+J104</f>
        <v>0</v>
      </c>
      <c r="F104" s="37"/>
      <c r="G104" s="37"/>
      <c r="H104" s="37"/>
      <c r="I104" s="37"/>
      <c r="J104" s="37">
        <f>K104+L104</f>
        <v>0</v>
      </c>
      <c r="K104" s="37"/>
      <c r="L104" s="37"/>
      <c r="M104" s="35"/>
      <c r="N104" s="35"/>
      <c r="O104" s="35"/>
    </row>
    <row r="105" spans="1:15" ht="34.5" hidden="1" customHeight="1" x14ac:dyDescent="0.2">
      <c r="A105" s="32"/>
      <c r="B105" s="32"/>
      <c r="C105" s="34"/>
      <c r="D105" s="34"/>
      <c r="E105" s="37"/>
      <c r="F105" s="34"/>
      <c r="G105" s="34"/>
      <c r="H105" s="34"/>
      <c r="I105" s="34"/>
      <c r="J105" s="37"/>
      <c r="K105" s="34"/>
      <c r="L105" s="34"/>
      <c r="M105" s="32"/>
      <c r="N105" s="32"/>
      <c r="O105" s="32"/>
    </row>
    <row r="106" spans="1:15" ht="34.5" hidden="1" customHeight="1" x14ac:dyDescent="0.2">
      <c r="A106" s="32"/>
      <c r="B106" s="42"/>
      <c r="C106" s="34"/>
      <c r="D106" s="34"/>
      <c r="E106" s="37"/>
      <c r="F106" s="34"/>
      <c r="G106" s="34"/>
      <c r="H106" s="34"/>
      <c r="I106" s="34"/>
      <c r="J106" s="37"/>
      <c r="K106" s="34"/>
      <c r="L106" s="34"/>
      <c r="M106" s="32"/>
      <c r="N106" s="32"/>
      <c r="O106" s="32"/>
    </row>
    <row r="107" spans="1:15" s="38" customFormat="1" ht="34.5" hidden="1" customHeight="1" x14ac:dyDescent="0.2">
      <c r="A107" s="40"/>
      <c r="B107" s="41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5"/>
      <c r="N107" s="35"/>
      <c r="O107" s="35"/>
    </row>
    <row r="108" spans="1:15" s="38" customFormat="1" ht="34.5" hidden="1" customHeight="1" x14ac:dyDescent="0.2">
      <c r="A108" s="40"/>
      <c r="B108" s="41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5"/>
      <c r="N108" s="35"/>
      <c r="O108" s="35"/>
    </row>
    <row r="109" spans="1:15" s="38" customFormat="1" ht="34.5" hidden="1" customHeight="1" x14ac:dyDescent="0.2">
      <c r="A109" s="40"/>
      <c r="B109" s="41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5"/>
      <c r="N109" s="35"/>
      <c r="O109" s="35"/>
    </row>
    <row r="110" spans="1:15" s="38" customFormat="1" ht="34.5" hidden="1" customHeight="1" x14ac:dyDescent="0.2">
      <c r="A110" s="40"/>
      <c r="B110" s="41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5"/>
      <c r="N110" s="35"/>
      <c r="O110" s="35"/>
    </row>
    <row r="111" spans="1:15" s="38" customFormat="1" ht="34.5" hidden="1" customHeight="1" x14ac:dyDescent="0.2">
      <c r="A111" s="35"/>
      <c r="B111" s="36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5"/>
      <c r="N111" s="35"/>
      <c r="O111" s="35"/>
    </row>
    <row r="112" spans="1:15" s="38" customFormat="1" ht="34.5" hidden="1" customHeight="1" x14ac:dyDescent="0.2">
      <c r="A112" s="35"/>
      <c r="B112" s="39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5"/>
      <c r="N112" s="35"/>
      <c r="O112" s="35"/>
    </row>
    <row r="113" spans="1:15" s="38" customFormat="1" ht="34.5" hidden="1" customHeight="1" x14ac:dyDescent="0.2">
      <c r="A113" s="40"/>
      <c r="B113" s="41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5"/>
      <c r="N113" s="35"/>
      <c r="O113" s="35"/>
    </row>
    <row r="114" spans="1:15" s="38" customFormat="1" ht="34.5" hidden="1" customHeight="1" x14ac:dyDescent="0.2">
      <c r="A114" s="40"/>
      <c r="B114" s="41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5"/>
      <c r="N114" s="35"/>
      <c r="O114" s="35"/>
    </row>
    <row r="115" spans="1:15" s="38" customFormat="1" ht="34.5" hidden="1" customHeight="1" x14ac:dyDescent="0.2">
      <c r="A115" s="40"/>
      <c r="B115" s="41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5"/>
      <c r="N115" s="35"/>
      <c r="O115" s="35"/>
    </row>
    <row r="116" spans="1:15" ht="34.5" hidden="1" customHeight="1" x14ac:dyDescent="0.2">
      <c r="A116" s="32"/>
      <c r="B116" s="43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2"/>
      <c r="N116" s="32"/>
      <c r="O116" s="32"/>
    </row>
    <row r="117" spans="1:15" ht="34.5" hidden="1" customHeight="1" x14ac:dyDescent="0.2">
      <c r="A117" s="32"/>
      <c r="B117" s="33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2"/>
      <c r="N117" s="32"/>
      <c r="O117" s="32"/>
    </row>
    <row r="118" spans="1:15" ht="34.5" hidden="1" customHeight="1" x14ac:dyDescent="0.2">
      <c r="A118" s="32"/>
      <c r="B118" s="32"/>
      <c r="C118" s="34"/>
      <c r="D118" s="34"/>
      <c r="E118" s="37"/>
      <c r="F118" s="34"/>
      <c r="G118" s="34"/>
      <c r="H118" s="34"/>
      <c r="I118" s="34"/>
      <c r="J118" s="37"/>
      <c r="K118" s="34"/>
      <c r="L118" s="34"/>
      <c r="M118" s="32"/>
      <c r="N118" s="32"/>
      <c r="O118" s="32"/>
    </row>
    <row r="119" spans="1:15" ht="34.5" hidden="1" customHeight="1" x14ac:dyDescent="0.2">
      <c r="A119" s="32"/>
      <c r="B119" s="32"/>
      <c r="C119" s="34"/>
      <c r="D119" s="34"/>
      <c r="E119" s="37"/>
      <c r="F119" s="34"/>
      <c r="G119" s="34"/>
      <c r="H119" s="34"/>
      <c r="I119" s="34"/>
      <c r="J119" s="37"/>
      <c r="K119" s="34"/>
      <c r="L119" s="34"/>
      <c r="M119" s="32"/>
      <c r="N119" s="32"/>
      <c r="O119" s="32"/>
    </row>
    <row r="120" spans="1:15" s="38" customFormat="1" ht="34.5" hidden="1" customHeight="1" x14ac:dyDescent="0.2">
      <c r="A120" s="40"/>
      <c r="B120" s="41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5"/>
      <c r="N120" s="35"/>
      <c r="O120" s="35"/>
    </row>
    <row r="121" spans="1:15" s="38" customFormat="1" ht="34.5" hidden="1" customHeight="1" x14ac:dyDescent="0.2">
      <c r="A121" s="40"/>
      <c r="B121" s="41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5"/>
      <c r="N121" s="35"/>
      <c r="O121" s="35"/>
    </row>
    <row r="122" spans="1:15" s="38" customFormat="1" ht="34.5" hidden="1" customHeight="1" x14ac:dyDescent="0.2">
      <c r="A122" s="40"/>
      <c r="B122" s="41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5"/>
      <c r="N122" s="35"/>
      <c r="O122" s="35"/>
    </row>
    <row r="123" spans="1:15" s="38" customFormat="1" ht="34.5" hidden="1" customHeight="1" x14ac:dyDescent="0.2">
      <c r="A123" s="40"/>
      <c r="B123" s="41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5"/>
      <c r="N123" s="35"/>
      <c r="O123" s="35"/>
    </row>
    <row r="124" spans="1:15" s="38" customFormat="1" ht="34.5" hidden="1" customHeight="1" x14ac:dyDescent="0.2">
      <c r="A124" s="40"/>
      <c r="B124" s="41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5"/>
      <c r="N124" s="35"/>
      <c r="O124" s="35"/>
    </row>
    <row r="125" spans="1:15" s="38" customFormat="1" ht="34.5" hidden="1" customHeight="1" x14ac:dyDescent="0.2">
      <c r="A125" s="40"/>
      <c r="B125" s="41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5"/>
      <c r="N125" s="35"/>
      <c r="O125" s="35"/>
    </row>
    <row r="126" spans="1:15" s="38" customFormat="1" ht="34.5" hidden="1" customHeight="1" x14ac:dyDescent="0.2">
      <c r="A126" s="40"/>
      <c r="B126" s="41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5"/>
      <c r="N126" s="35"/>
      <c r="O126" s="35"/>
    </row>
    <row r="127" spans="1:15" s="38" customFormat="1" ht="34.5" hidden="1" customHeight="1" x14ac:dyDescent="0.2">
      <c r="A127" s="40"/>
      <c r="B127" s="42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5"/>
      <c r="N127" s="35"/>
      <c r="O127" s="35"/>
    </row>
    <row r="128" spans="1:15" ht="34.5" hidden="1" customHeight="1" x14ac:dyDescent="0.2">
      <c r="A128" s="32"/>
      <c r="B128" s="43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2"/>
      <c r="N128" s="32"/>
      <c r="O128" s="32"/>
    </row>
    <row r="129" spans="1:15" ht="34.5" hidden="1" customHeight="1" x14ac:dyDescent="0.2">
      <c r="A129" s="32"/>
      <c r="B129" s="33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2"/>
      <c r="N129" s="32"/>
      <c r="O129" s="32"/>
    </row>
    <row r="130" spans="1:15" ht="34.5" hidden="1" customHeight="1" x14ac:dyDescent="0.2">
      <c r="A130" s="32"/>
      <c r="B130" s="32"/>
      <c r="C130" s="34"/>
      <c r="D130" s="34"/>
      <c r="E130" s="37"/>
      <c r="F130" s="34"/>
      <c r="G130" s="34"/>
      <c r="H130" s="34"/>
      <c r="I130" s="34"/>
      <c r="J130" s="37"/>
      <c r="K130" s="34"/>
      <c r="L130" s="34"/>
      <c r="M130" s="32"/>
      <c r="N130" s="32"/>
      <c r="O130" s="32"/>
    </row>
    <row r="131" spans="1:15" ht="34.5" hidden="1" customHeight="1" x14ac:dyDescent="0.2">
      <c r="A131" s="32"/>
      <c r="B131" s="32"/>
      <c r="C131" s="34"/>
      <c r="D131" s="34"/>
      <c r="E131" s="37"/>
      <c r="F131" s="34"/>
      <c r="G131" s="34"/>
      <c r="H131" s="34"/>
      <c r="I131" s="34"/>
      <c r="J131" s="37"/>
      <c r="K131" s="34"/>
      <c r="L131" s="34"/>
      <c r="M131" s="32"/>
      <c r="N131" s="32"/>
      <c r="O131" s="32"/>
    </row>
    <row r="132" spans="1:15" s="38" customFormat="1" ht="34.5" hidden="1" customHeight="1" x14ac:dyDescent="0.2">
      <c r="A132" s="40"/>
      <c r="B132" s="41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5"/>
      <c r="N132" s="35"/>
      <c r="O132" s="35"/>
    </row>
    <row r="133" spans="1:15" s="38" customFormat="1" ht="34.5" hidden="1" customHeight="1" x14ac:dyDescent="0.2">
      <c r="A133" s="40"/>
      <c r="B133" s="41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5"/>
      <c r="N133" s="35"/>
      <c r="O133" s="35"/>
    </row>
    <row r="134" spans="1:15" s="38" customFormat="1" ht="34.5" hidden="1" customHeight="1" x14ac:dyDescent="0.2">
      <c r="A134" s="40"/>
      <c r="B134" s="41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5"/>
      <c r="N134" s="35"/>
      <c r="O134" s="35"/>
    </row>
    <row r="135" spans="1:15" s="38" customFormat="1" ht="34.5" hidden="1" customHeight="1" x14ac:dyDescent="0.2">
      <c r="A135" s="40"/>
      <c r="B135" s="41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5"/>
      <c r="N135" s="35"/>
      <c r="O135" s="35"/>
    </row>
    <row r="136" spans="1:15" s="38" customFormat="1" ht="34.5" hidden="1" customHeight="1" x14ac:dyDescent="0.2">
      <c r="A136" s="40"/>
      <c r="B136" s="41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5"/>
      <c r="N136" s="35"/>
      <c r="O136" s="35"/>
    </row>
    <row r="137" spans="1:15" s="38" customFormat="1" ht="34.5" hidden="1" customHeight="1" x14ac:dyDescent="0.2">
      <c r="A137" s="40"/>
      <c r="B137" s="41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5"/>
      <c r="N137" s="35"/>
      <c r="O137" s="35"/>
    </row>
    <row r="138" spans="1:15" s="38" customFormat="1" ht="34.5" hidden="1" customHeight="1" x14ac:dyDescent="0.2">
      <c r="A138" s="40"/>
      <c r="B138" s="41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5"/>
      <c r="N138" s="35"/>
      <c r="O138" s="35"/>
    </row>
    <row r="139" spans="1:15" s="38" customFormat="1" ht="34.5" hidden="1" customHeight="1" x14ac:dyDescent="0.2">
      <c r="A139" s="40"/>
      <c r="B139" s="42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5"/>
      <c r="N139" s="35"/>
      <c r="O139" s="44"/>
    </row>
    <row r="140" spans="1:15" s="38" customFormat="1" ht="34.5" hidden="1" customHeight="1" x14ac:dyDescent="0.2">
      <c r="A140" s="40"/>
      <c r="B140" s="42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5"/>
      <c r="N140" s="35"/>
      <c r="O140" s="44"/>
    </row>
    <row r="141" spans="1:15" s="38" customFormat="1" ht="34.5" hidden="1" customHeight="1" x14ac:dyDescent="0.2">
      <c r="A141" s="40"/>
      <c r="B141" s="42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5"/>
      <c r="N141" s="35"/>
      <c r="O141" s="44"/>
    </row>
    <row r="142" spans="1:15" ht="23.25" customHeight="1" x14ac:dyDescent="0.2"/>
    <row r="143" spans="1:15" ht="23.25" hidden="1" customHeight="1" x14ac:dyDescent="0.2"/>
    <row r="144" spans="1:15" ht="9.75" customHeight="1" x14ac:dyDescent="0.2"/>
    <row r="145" spans="7:7" x14ac:dyDescent="0.2">
      <c r="G145" s="28" t="s">
        <v>47</v>
      </c>
    </row>
    <row r="146" spans="7:7" x14ac:dyDescent="0.2">
      <c r="G146" s="28" t="s">
        <v>48</v>
      </c>
    </row>
  </sheetData>
  <mergeCells count="17">
    <mergeCell ref="H14:H15"/>
    <mergeCell ref="I14:I15"/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</mergeCells>
  <pageMargins left="0.25" right="0.25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64"/>
  <sheetViews>
    <sheetView workbookViewId="0">
      <selection sqref="A1:XFD1048576"/>
    </sheetView>
  </sheetViews>
  <sheetFormatPr defaultColWidth="9.109375" defaultRowHeight="10.199999999999999" x14ac:dyDescent="0.2"/>
  <cols>
    <col min="1" max="1" width="3.44140625" style="3" customWidth="1"/>
    <col min="2" max="2" width="29.5546875" style="3" customWidth="1"/>
    <col min="3" max="3" width="7.88671875" style="3" customWidth="1"/>
    <col min="4" max="4" width="8.441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8.44140625" style="3" customWidth="1"/>
    <col min="10" max="10" width="8.109375" style="3" customWidth="1"/>
    <col min="11" max="11" width="10.109375" style="3" customWidth="1"/>
    <col min="12" max="12" width="9.88671875" style="3" customWidth="1"/>
    <col min="13" max="13" width="7.109375" style="3" customWidth="1"/>
    <col min="14" max="14" width="6.88671875" style="3" customWidth="1"/>
    <col min="15" max="15" width="6.109375" style="3" customWidth="1"/>
    <col min="16" max="16384" width="9.109375" style="3"/>
  </cols>
  <sheetData>
    <row r="1" spans="1:15" x14ac:dyDescent="0.2">
      <c r="A1" s="27" t="s">
        <v>24</v>
      </c>
      <c r="K1" s="27"/>
      <c r="L1" s="27" t="s">
        <v>25</v>
      </c>
      <c r="M1" s="27"/>
      <c r="N1" s="27"/>
    </row>
    <row r="2" spans="1:15" x14ac:dyDescent="0.2">
      <c r="A2" s="27" t="s">
        <v>65</v>
      </c>
      <c r="K2" s="27" t="s">
        <v>26</v>
      </c>
      <c r="L2" s="27"/>
      <c r="M2" s="27"/>
      <c r="N2" s="27"/>
    </row>
    <row r="3" spans="1:15" x14ac:dyDescent="0.2">
      <c r="K3" s="27" t="s">
        <v>38</v>
      </c>
      <c r="L3" s="27"/>
      <c r="M3" s="27"/>
      <c r="N3" s="27"/>
    </row>
    <row r="4" spans="1:15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 t="s">
        <v>190</v>
      </c>
      <c r="L5" s="45"/>
    </row>
    <row r="6" spans="1:15" ht="5.25" customHeight="1" x14ac:dyDescent="0.2">
      <c r="K6" s="28"/>
    </row>
    <row r="7" spans="1:15" hidden="1" x14ac:dyDescent="0.2">
      <c r="K7" s="28"/>
    </row>
    <row r="8" spans="1:15" s="30" customForma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x14ac:dyDescent="0.2">
      <c r="C9" s="88" t="s">
        <v>168</v>
      </c>
      <c r="D9" s="88"/>
      <c r="E9" s="88"/>
      <c r="F9" s="88"/>
      <c r="G9" s="88"/>
      <c r="H9" s="88"/>
      <c r="I9" s="88"/>
      <c r="J9" s="88"/>
      <c r="K9" s="88"/>
      <c r="L9" s="28" t="s">
        <v>191</v>
      </c>
    </row>
    <row r="10" spans="1:15" ht="5.2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idden="1" x14ac:dyDescent="0.2">
      <c r="L11" s="28"/>
    </row>
    <row r="12" spans="1:15" x14ac:dyDescent="0.2">
      <c r="O12" s="31" t="s">
        <v>30</v>
      </c>
    </row>
    <row r="13" spans="1:15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116</v>
      </c>
      <c r="N13" s="90" t="s">
        <v>155</v>
      </c>
      <c r="O13" s="85" t="s">
        <v>156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40.799999999999997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s="59" customFormat="1" x14ac:dyDescent="0.2">
      <c r="A17" s="56"/>
      <c r="B17" s="56" t="s">
        <v>161</v>
      </c>
      <c r="C17" s="55">
        <f>C18+C19+C20</f>
        <v>3064629</v>
      </c>
      <c r="D17" s="55">
        <f t="shared" ref="D17:I17" si="0">D18+D19+D20</f>
        <v>0</v>
      </c>
      <c r="E17" s="55">
        <f>E18+E19+E20</f>
        <v>3064629</v>
      </c>
      <c r="F17" s="55">
        <f t="shared" si="0"/>
        <v>0</v>
      </c>
      <c r="G17" s="55">
        <f t="shared" si="0"/>
        <v>0</v>
      </c>
      <c r="H17" s="55">
        <f t="shared" si="0"/>
        <v>0</v>
      </c>
      <c r="I17" s="55">
        <f t="shared" si="0"/>
        <v>0</v>
      </c>
      <c r="J17" s="55">
        <f>J18+J19+J20</f>
        <v>3064629</v>
      </c>
      <c r="K17" s="55">
        <f>K18+K19+K20</f>
        <v>3064629</v>
      </c>
      <c r="L17" s="55">
        <f>L18+L19+L20</f>
        <v>0</v>
      </c>
      <c r="M17" s="55"/>
      <c r="N17" s="55"/>
      <c r="O17" s="55"/>
    </row>
    <row r="18" spans="1:15" x14ac:dyDescent="0.2">
      <c r="A18" s="32" t="s">
        <v>18</v>
      </c>
      <c r="B18" s="32" t="s">
        <v>21</v>
      </c>
      <c r="C18" s="34">
        <f>E18</f>
        <v>1605029</v>
      </c>
      <c r="D18" s="34"/>
      <c r="E18" s="34">
        <f>SUM(F18:J18)</f>
        <v>1605029</v>
      </c>
      <c r="F18" s="34"/>
      <c r="G18" s="34"/>
      <c r="H18" s="34"/>
      <c r="I18" s="34"/>
      <c r="J18" s="34">
        <f t="shared" ref="J18:J105" si="1">K18+L18</f>
        <v>1605029</v>
      </c>
      <c r="K18" s="34">
        <f>K23+K40+K52+K66+K75+K90+K106</f>
        <v>1605029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1183700</v>
      </c>
      <c r="D19" s="34"/>
      <c r="E19" s="34">
        <f>F19+G19+H19+I19+J19</f>
        <v>1183700</v>
      </c>
      <c r="F19" s="34"/>
      <c r="G19" s="34"/>
      <c r="H19" s="34"/>
      <c r="I19" s="34"/>
      <c r="J19" s="34">
        <f t="shared" si="1"/>
        <v>1183700</v>
      </c>
      <c r="K19" s="34">
        <f>K24+K41+K54+K68+K76+K91+K107</f>
        <v>1183700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275900</v>
      </c>
      <c r="D20" s="34"/>
      <c r="E20" s="34">
        <f>SUM(F20:J20)</f>
        <v>275900</v>
      </c>
      <c r="F20" s="34">
        <f>F65+F111+F128+F145+F133+F63</f>
        <v>0</v>
      </c>
      <c r="G20" s="34">
        <f>G65+G111+G128+G145+G133+G63</f>
        <v>0</v>
      </c>
      <c r="H20" s="34">
        <f>H65+H111+H128+H145+H133+H63</f>
        <v>0</v>
      </c>
      <c r="I20" s="34"/>
      <c r="J20" s="34">
        <f t="shared" si="1"/>
        <v>275900</v>
      </c>
      <c r="K20" s="34">
        <f>K25+K42+K55+K69+K77+K92+K108</f>
        <v>275900</v>
      </c>
      <c r="L20" s="34">
        <f>L65+L111+L128+L145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>C22</f>
        <v>315000</v>
      </c>
      <c r="D21" s="55">
        <f t="shared" ref="D21:I21" si="2">D22</f>
        <v>0</v>
      </c>
      <c r="E21" s="55">
        <f>E22</f>
        <v>315000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>K22</f>
        <v>315000</v>
      </c>
      <c r="K21" s="55">
        <f>K22</f>
        <v>315000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 t="shared" ref="C22:J22" si="3">C26+C28+C29+C37</f>
        <v>315000</v>
      </c>
      <c r="D22" s="34">
        <f t="shared" si="3"/>
        <v>0</v>
      </c>
      <c r="E22" s="34">
        <f t="shared" si="3"/>
        <v>315000</v>
      </c>
      <c r="F22" s="34">
        <f t="shared" si="3"/>
        <v>0</v>
      </c>
      <c r="G22" s="34">
        <f t="shared" si="3"/>
        <v>0</v>
      </c>
      <c r="H22" s="34">
        <f t="shared" si="3"/>
        <v>0</v>
      </c>
      <c r="I22" s="34">
        <f t="shared" si="3"/>
        <v>0</v>
      </c>
      <c r="J22" s="34">
        <f t="shared" si="3"/>
        <v>315000</v>
      </c>
      <c r="K22" s="34">
        <f>K26+K28+K29+K37</f>
        <v>315000</v>
      </c>
      <c r="L22" s="34"/>
      <c r="M22" s="32"/>
      <c r="N22" s="32"/>
      <c r="O22" s="32"/>
    </row>
    <row r="23" spans="1:15" x14ac:dyDescent="0.2">
      <c r="A23" s="32" t="s">
        <v>18</v>
      </c>
      <c r="B23" s="42" t="s">
        <v>143</v>
      </c>
      <c r="C23" s="34">
        <f t="shared" ref="C23:J23" si="4">C26</f>
        <v>300000</v>
      </c>
      <c r="D23" s="34">
        <f t="shared" si="4"/>
        <v>0</v>
      </c>
      <c r="E23" s="34">
        <f t="shared" si="4"/>
        <v>300000</v>
      </c>
      <c r="F23" s="34">
        <f t="shared" si="4"/>
        <v>0</v>
      </c>
      <c r="G23" s="34">
        <f t="shared" si="4"/>
        <v>0</v>
      </c>
      <c r="H23" s="34">
        <f t="shared" si="4"/>
        <v>0</v>
      </c>
      <c r="I23" s="34">
        <f t="shared" si="4"/>
        <v>0</v>
      </c>
      <c r="J23" s="34">
        <f t="shared" si="4"/>
        <v>300000</v>
      </c>
      <c r="K23" s="34">
        <f>K26</f>
        <v>300000</v>
      </c>
      <c r="L23" s="34"/>
      <c r="M23" s="32"/>
      <c r="N23" s="32"/>
      <c r="O23" s="32"/>
    </row>
    <row r="24" spans="1:15" x14ac:dyDescent="0.2">
      <c r="A24" s="40" t="s">
        <v>19</v>
      </c>
      <c r="B24" s="41" t="s">
        <v>180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2"/>
      <c r="N24" s="32"/>
      <c r="O24" s="32"/>
    </row>
    <row r="25" spans="1:15" x14ac:dyDescent="0.2">
      <c r="A25" s="40" t="s">
        <v>20</v>
      </c>
      <c r="B25" s="41" t="s">
        <v>178</v>
      </c>
      <c r="C25" s="34">
        <f t="shared" ref="C25:J25" si="5">C28+C37</f>
        <v>15000</v>
      </c>
      <c r="D25" s="34">
        <f t="shared" si="5"/>
        <v>0</v>
      </c>
      <c r="E25" s="34">
        <f t="shared" si="5"/>
        <v>15000</v>
      </c>
      <c r="F25" s="34">
        <f t="shared" si="5"/>
        <v>0</v>
      </c>
      <c r="G25" s="34">
        <f t="shared" si="5"/>
        <v>0</v>
      </c>
      <c r="H25" s="34">
        <f t="shared" si="5"/>
        <v>0</v>
      </c>
      <c r="I25" s="34">
        <f t="shared" si="5"/>
        <v>0</v>
      </c>
      <c r="J25" s="34">
        <f t="shared" si="5"/>
        <v>15000</v>
      </c>
      <c r="K25" s="34">
        <f>K28+K37</f>
        <v>15000</v>
      </c>
      <c r="L25" s="34"/>
      <c r="M25" s="32"/>
      <c r="N25" s="32"/>
      <c r="O25" s="32"/>
    </row>
    <row r="26" spans="1:15" ht="20.399999999999999" x14ac:dyDescent="0.2">
      <c r="A26" s="32" t="s">
        <v>18</v>
      </c>
      <c r="B26" s="42" t="s">
        <v>137</v>
      </c>
      <c r="C26" s="34">
        <f>E26</f>
        <v>300000</v>
      </c>
      <c r="D26" s="34"/>
      <c r="E26" s="34">
        <f t="shared" ref="E26:E37" si="6">F26+G26+H26+I26+J26</f>
        <v>300000</v>
      </c>
      <c r="F26" s="34"/>
      <c r="G26" s="34"/>
      <c r="H26" s="34"/>
      <c r="I26" s="34"/>
      <c r="J26" s="34">
        <f t="shared" si="1"/>
        <v>300000</v>
      </c>
      <c r="K26" s="34">
        <v>300000</v>
      </c>
      <c r="L26" s="34"/>
      <c r="M26" s="32"/>
      <c r="N26" s="32"/>
      <c r="O26" s="32"/>
    </row>
    <row r="27" spans="1:15" x14ac:dyDescent="0.2">
      <c r="A27" s="32"/>
      <c r="B27" s="41" t="s">
        <v>83</v>
      </c>
      <c r="C27" s="34"/>
      <c r="D27" s="34"/>
      <c r="E27" s="34">
        <f t="shared" si="6"/>
        <v>0</v>
      </c>
      <c r="F27" s="34"/>
      <c r="G27" s="34"/>
      <c r="H27" s="34"/>
      <c r="I27" s="34"/>
      <c r="J27" s="34">
        <f t="shared" si="1"/>
        <v>0</v>
      </c>
      <c r="K27" s="34"/>
      <c r="L27" s="34"/>
      <c r="M27" s="32"/>
      <c r="N27" s="32"/>
      <c r="O27" s="32"/>
    </row>
    <row r="28" spans="1:15" ht="30.6" x14ac:dyDescent="0.2">
      <c r="A28" s="32" t="s">
        <v>20</v>
      </c>
      <c r="B28" s="41" t="s">
        <v>169</v>
      </c>
      <c r="C28" s="34">
        <f>E28</f>
        <v>5000</v>
      </c>
      <c r="D28" s="34"/>
      <c r="E28" s="34">
        <f t="shared" si="6"/>
        <v>5000</v>
      </c>
      <c r="F28" s="34"/>
      <c r="G28" s="34"/>
      <c r="H28" s="34"/>
      <c r="I28" s="34"/>
      <c r="J28" s="34">
        <f t="shared" si="1"/>
        <v>5000</v>
      </c>
      <c r="K28" s="34">
        <v>5000</v>
      </c>
      <c r="L28" s="34"/>
      <c r="M28" s="32"/>
      <c r="N28" s="32"/>
      <c r="O28" s="32"/>
    </row>
    <row r="29" spans="1:15" ht="20.399999999999999" hidden="1" x14ac:dyDescent="0.2">
      <c r="A29" s="32"/>
      <c r="B29" s="41" t="s">
        <v>162</v>
      </c>
      <c r="C29" s="34">
        <f t="shared" ref="C29:C37" si="7">E29</f>
        <v>0</v>
      </c>
      <c r="D29" s="34"/>
      <c r="E29" s="34">
        <f t="shared" si="6"/>
        <v>0</v>
      </c>
      <c r="F29" s="34"/>
      <c r="G29" s="34"/>
      <c r="H29" s="34"/>
      <c r="I29" s="34"/>
      <c r="J29" s="34">
        <f t="shared" si="1"/>
        <v>0</v>
      </c>
      <c r="K29" s="34"/>
      <c r="L29" s="34"/>
      <c r="M29" s="32"/>
      <c r="N29" s="32"/>
      <c r="O29" s="32"/>
    </row>
    <row r="30" spans="1:15" ht="30.6" hidden="1" x14ac:dyDescent="0.2">
      <c r="A30" s="32"/>
      <c r="B30" s="52" t="s">
        <v>118</v>
      </c>
      <c r="C30" s="34">
        <f t="shared" si="7"/>
        <v>0</v>
      </c>
      <c r="D30" s="34"/>
      <c r="E30" s="34">
        <f t="shared" si="6"/>
        <v>0</v>
      </c>
      <c r="F30" s="34"/>
      <c r="G30" s="34"/>
      <c r="H30" s="34"/>
      <c r="I30" s="34"/>
      <c r="J30" s="34">
        <f t="shared" si="1"/>
        <v>0</v>
      </c>
      <c r="K30" s="34">
        <v>0</v>
      </c>
      <c r="L30" s="34"/>
      <c r="M30" s="32"/>
      <c r="N30" s="32"/>
      <c r="O30" s="32"/>
    </row>
    <row r="31" spans="1:15" s="38" customFormat="1" ht="20.399999999999999" hidden="1" x14ac:dyDescent="0.2">
      <c r="A31" s="35"/>
      <c r="B31" s="36" t="s">
        <v>96</v>
      </c>
      <c r="C31" s="34">
        <f t="shared" si="7"/>
        <v>0</v>
      </c>
      <c r="D31" s="37">
        <f t="shared" ref="D31:I31" si="8">D32</f>
        <v>0</v>
      </c>
      <c r="E31" s="34">
        <f t="shared" si="6"/>
        <v>0</v>
      </c>
      <c r="F31" s="37">
        <f t="shared" si="8"/>
        <v>0</v>
      </c>
      <c r="G31" s="37">
        <f t="shared" si="8"/>
        <v>0</v>
      </c>
      <c r="H31" s="37">
        <f t="shared" si="8"/>
        <v>0</v>
      </c>
      <c r="I31" s="37">
        <f t="shared" si="8"/>
        <v>0</v>
      </c>
      <c r="J31" s="34">
        <f t="shared" si="1"/>
        <v>0</v>
      </c>
      <c r="K31" s="37"/>
      <c r="L31" s="37"/>
      <c r="M31" s="35"/>
      <c r="N31" s="35"/>
      <c r="O31" s="35"/>
    </row>
    <row r="32" spans="1:15" s="38" customFormat="1" hidden="1" x14ac:dyDescent="0.2">
      <c r="A32" s="35"/>
      <c r="B32" s="39" t="s">
        <v>71</v>
      </c>
      <c r="C32" s="34">
        <f t="shared" si="7"/>
        <v>0</v>
      </c>
      <c r="D32" s="37">
        <f t="shared" ref="D32:I32" si="9">D35</f>
        <v>0</v>
      </c>
      <c r="E32" s="34">
        <f t="shared" si="6"/>
        <v>0</v>
      </c>
      <c r="F32" s="37">
        <f t="shared" si="9"/>
        <v>0</v>
      </c>
      <c r="G32" s="37">
        <f t="shared" si="9"/>
        <v>0</v>
      </c>
      <c r="H32" s="37">
        <f t="shared" si="9"/>
        <v>0</v>
      </c>
      <c r="I32" s="37">
        <f t="shared" si="9"/>
        <v>0</v>
      </c>
      <c r="J32" s="34">
        <f t="shared" si="1"/>
        <v>0</v>
      </c>
      <c r="K32" s="37"/>
      <c r="L32" s="37">
        <f>L33+L34+L37</f>
        <v>0</v>
      </c>
      <c r="M32" s="35"/>
      <c r="N32" s="35"/>
      <c r="O32" s="35"/>
    </row>
    <row r="33" spans="1:15" s="38" customFormat="1" hidden="1" x14ac:dyDescent="0.2">
      <c r="A33" s="32" t="s">
        <v>18</v>
      </c>
      <c r="B33" s="32" t="s">
        <v>75</v>
      </c>
      <c r="C33" s="34">
        <f t="shared" si="7"/>
        <v>0</v>
      </c>
      <c r="D33" s="37"/>
      <c r="E33" s="34">
        <f t="shared" si="6"/>
        <v>0</v>
      </c>
      <c r="F33" s="37"/>
      <c r="G33" s="37"/>
      <c r="H33" s="37"/>
      <c r="I33" s="37"/>
      <c r="J33" s="34">
        <f t="shared" si="1"/>
        <v>0</v>
      </c>
      <c r="K33" s="37"/>
      <c r="L33" s="35"/>
      <c r="M33" s="35"/>
      <c r="N33" s="35"/>
      <c r="O33" s="35"/>
    </row>
    <row r="34" spans="1:15" s="38" customFormat="1" hidden="1" x14ac:dyDescent="0.2">
      <c r="A34" s="40" t="s">
        <v>19</v>
      </c>
      <c r="B34" s="41" t="s">
        <v>83</v>
      </c>
      <c r="C34" s="34">
        <f t="shared" si="7"/>
        <v>0</v>
      </c>
      <c r="D34" s="37"/>
      <c r="E34" s="34">
        <f t="shared" si="6"/>
        <v>0</v>
      </c>
      <c r="F34" s="37"/>
      <c r="G34" s="37"/>
      <c r="H34" s="37"/>
      <c r="I34" s="37"/>
      <c r="J34" s="34">
        <f t="shared" si="1"/>
        <v>0</v>
      </c>
      <c r="K34" s="37"/>
      <c r="L34" s="37"/>
      <c r="M34" s="35"/>
      <c r="N34" s="35"/>
      <c r="O34" s="35"/>
    </row>
    <row r="35" spans="1:15" s="38" customFormat="1" hidden="1" x14ac:dyDescent="0.2">
      <c r="A35" s="40" t="s">
        <v>20</v>
      </c>
      <c r="B35" s="41" t="s">
        <v>99</v>
      </c>
      <c r="C35" s="34">
        <f t="shared" si="7"/>
        <v>0</v>
      </c>
      <c r="D35" s="37"/>
      <c r="E35" s="34">
        <f t="shared" si="6"/>
        <v>0</v>
      </c>
      <c r="F35" s="37"/>
      <c r="G35" s="37"/>
      <c r="H35" s="37"/>
      <c r="I35" s="37"/>
      <c r="J35" s="34">
        <f t="shared" si="1"/>
        <v>0</v>
      </c>
      <c r="K35" s="37"/>
      <c r="L35" s="37"/>
      <c r="M35" s="35"/>
      <c r="N35" s="35"/>
      <c r="O35" s="35"/>
    </row>
    <row r="36" spans="1:15" hidden="1" x14ac:dyDescent="0.2">
      <c r="A36" s="32"/>
      <c r="B36" s="39"/>
      <c r="C36" s="34">
        <f t="shared" si="7"/>
        <v>0</v>
      </c>
      <c r="D36" s="34"/>
      <c r="E36" s="34">
        <f t="shared" si="6"/>
        <v>0</v>
      </c>
      <c r="F36" s="34"/>
      <c r="G36" s="34"/>
      <c r="H36" s="34"/>
      <c r="I36" s="34"/>
      <c r="J36" s="34">
        <f t="shared" si="1"/>
        <v>0</v>
      </c>
      <c r="K36" s="34"/>
      <c r="L36" s="34"/>
      <c r="M36" s="32"/>
      <c r="N36" s="32"/>
      <c r="O36" s="32"/>
    </row>
    <row r="37" spans="1:15" ht="30.6" x14ac:dyDescent="0.2">
      <c r="A37" s="32"/>
      <c r="B37" s="41" t="s">
        <v>184</v>
      </c>
      <c r="C37" s="34">
        <f t="shared" si="7"/>
        <v>10000</v>
      </c>
      <c r="D37" s="34"/>
      <c r="E37" s="34">
        <f t="shared" si="6"/>
        <v>10000</v>
      </c>
      <c r="F37" s="34"/>
      <c r="G37" s="34"/>
      <c r="H37" s="34"/>
      <c r="I37" s="34"/>
      <c r="J37" s="34">
        <f t="shared" si="1"/>
        <v>10000</v>
      </c>
      <c r="K37" s="34">
        <v>10000</v>
      </c>
      <c r="L37" s="34"/>
      <c r="M37" s="32"/>
      <c r="N37" s="32"/>
      <c r="O37" s="32"/>
    </row>
    <row r="38" spans="1:15" s="58" customFormat="1" x14ac:dyDescent="0.2">
      <c r="A38" s="54"/>
      <c r="B38" s="49" t="s">
        <v>97</v>
      </c>
      <c r="C38" s="53">
        <f>C39</f>
        <v>1118800</v>
      </c>
      <c r="D38" s="53">
        <f t="shared" ref="D38:J38" si="10">D39</f>
        <v>0</v>
      </c>
      <c r="E38" s="53">
        <f t="shared" si="10"/>
        <v>1118800</v>
      </c>
      <c r="F38" s="53">
        <f t="shared" si="10"/>
        <v>0</v>
      </c>
      <c r="G38" s="53">
        <f t="shared" si="10"/>
        <v>0</v>
      </c>
      <c r="H38" s="53">
        <f t="shared" si="10"/>
        <v>0</v>
      </c>
      <c r="I38" s="53">
        <f t="shared" si="10"/>
        <v>0</v>
      </c>
      <c r="J38" s="53">
        <f t="shared" si="10"/>
        <v>1118800</v>
      </c>
      <c r="K38" s="53">
        <f>K39</f>
        <v>1118800</v>
      </c>
      <c r="L38" s="53"/>
      <c r="M38" s="54"/>
      <c r="N38" s="54"/>
      <c r="O38" s="54"/>
    </row>
    <row r="39" spans="1:15" s="38" customFormat="1" x14ac:dyDescent="0.2">
      <c r="A39" s="35"/>
      <c r="B39" s="39" t="s">
        <v>71</v>
      </c>
      <c r="C39" s="37">
        <f t="shared" ref="C39:J39" si="11">C40+C41+C42</f>
        <v>1118800</v>
      </c>
      <c r="D39" s="37">
        <f t="shared" si="11"/>
        <v>0</v>
      </c>
      <c r="E39" s="37">
        <f t="shared" si="11"/>
        <v>1118800</v>
      </c>
      <c r="F39" s="37">
        <f t="shared" si="11"/>
        <v>0</v>
      </c>
      <c r="G39" s="37">
        <f t="shared" si="11"/>
        <v>0</v>
      </c>
      <c r="H39" s="37">
        <f t="shared" si="11"/>
        <v>0</v>
      </c>
      <c r="I39" s="37">
        <f t="shared" si="11"/>
        <v>0</v>
      </c>
      <c r="J39" s="37">
        <f t="shared" si="11"/>
        <v>1118800</v>
      </c>
      <c r="K39" s="37">
        <f>K40+K41+K42</f>
        <v>1118800</v>
      </c>
      <c r="L39" s="37">
        <f>L43+L45+L50</f>
        <v>0</v>
      </c>
      <c r="M39" s="35"/>
      <c r="N39" s="35"/>
      <c r="O39" s="35"/>
    </row>
    <row r="40" spans="1:15" s="38" customFormat="1" x14ac:dyDescent="0.2">
      <c r="A40" s="32" t="s">
        <v>18</v>
      </c>
      <c r="B40" s="42" t="s">
        <v>143</v>
      </c>
      <c r="C40" s="37">
        <f>E40</f>
        <v>77600</v>
      </c>
      <c r="D40" s="37"/>
      <c r="E40" s="37">
        <f>F40+G40+H40+I40+J40</f>
        <v>77600</v>
      </c>
      <c r="F40" s="37"/>
      <c r="G40" s="37"/>
      <c r="H40" s="37"/>
      <c r="I40" s="37"/>
      <c r="J40" s="34">
        <f t="shared" ref="J40:J42" si="12">K40+L40</f>
        <v>77600</v>
      </c>
      <c r="K40" s="37">
        <f>K44</f>
        <v>77600</v>
      </c>
      <c r="L40" s="35"/>
      <c r="M40" s="35"/>
      <c r="N40" s="35"/>
      <c r="O40" s="35"/>
    </row>
    <row r="41" spans="1:15" s="38" customFormat="1" x14ac:dyDescent="0.2">
      <c r="A41" s="40" t="s">
        <v>19</v>
      </c>
      <c r="B41" s="41" t="s">
        <v>180</v>
      </c>
      <c r="C41" s="37">
        <f t="shared" ref="C41:C42" si="13">E41</f>
        <v>978700</v>
      </c>
      <c r="D41" s="37"/>
      <c r="E41" s="37">
        <f t="shared" ref="E41:E42" si="14">F41+G41+H41+I41+J41</f>
        <v>978700</v>
      </c>
      <c r="F41" s="37"/>
      <c r="G41" s="37"/>
      <c r="H41" s="37"/>
      <c r="I41" s="37"/>
      <c r="J41" s="34">
        <f t="shared" si="12"/>
        <v>978700</v>
      </c>
      <c r="K41" s="37">
        <f>K45</f>
        <v>978700</v>
      </c>
      <c r="L41" s="37"/>
      <c r="M41" s="35"/>
      <c r="N41" s="35"/>
      <c r="O41" s="35"/>
    </row>
    <row r="42" spans="1:15" s="38" customFormat="1" x14ac:dyDescent="0.2">
      <c r="A42" s="40" t="s">
        <v>20</v>
      </c>
      <c r="B42" s="41" t="s">
        <v>178</v>
      </c>
      <c r="C42" s="37">
        <f t="shared" si="13"/>
        <v>62500</v>
      </c>
      <c r="D42" s="37"/>
      <c r="E42" s="37">
        <f t="shared" si="14"/>
        <v>62500</v>
      </c>
      <c r="F42" s="37"/>
      <c r="G42" s="37"/>
      <c r="H42" s="37"/>
      <c r="I42" s="37"/>
      <c r="J42" s="34">
        <f t="shared" si="12"/>
        <v>62500</v>
      </c>
      <c r="K42" s="37">
        <f>K46</f>
        <v>62500</v>
      </c>
      <c r="L42" s="37"/>
      <c r="M42" s="35"/>
      <c r="N42" s="35"/>
      <c r="O42" s="35"/>
    </row>
    <row r="43" spans="1:15" s="38" customFormat="1" x14ac:dyDescent="0.2">
      <c r="A43" s="32" t="s">
        <v>18</v>
      </c>
      <c r="B43" s="42" t="s">
        <v>143</v>
      </c>
      <c r="C43" s="37">
        <f>E43</f>
        <v>0</v>
      </c>
      <c r="D43" s="37"/>
      <c r="E43" s="37">
        <f>F43+G43+H43+I43+J43</f>
        <v>0</v>
      </c>
      <c r="F43" s="37"/>
      <c r="G43" s="37"/>
      <c r="H43" s="37"/>
      <c r="I43" s="37"/>
      <c r="J43" s="34">
        <f t="shared" ref="J43" si="15">K43+L43</f>
        <v>0</v>
      </c>
      <c r="K43" s="37"/>
      <c r="L43" s="35"/>
      <c r="M43" s="35"/>
      <c r="N43" s="35"/>
      <c r="O43" s="35"/>
    </row>
    <row r="44" spans="1:15" s="38" customFormat="1" ht="20.399999999999999" x14ac:dyDescent="0.2">
      <c r="A44" s="40" t="s">
        <v>18</v>
      </c>
      <c r="B44" s="41" t="s">
        <v>181</v>
      </c>
      <c r="C44" s="37">
        <f t="shared" ref="C44:C45" si="16">E44</f>
        <v>77600</v>
      </c>
      <c r="D44" s="37"/>
      <c r="E44" s="65">
        <f>F44+G44+H44+I44+J44</f>
        <v>77600</v>
      </c>
      <c r="F44" s="37"/>
      <c r="G44" s="37"/>
      <c r="H44" s="37"/>
      <c r="I44" s="37"/>
      <c r="J44" s="34">
        <f t="shared" ref="J44:J45" si="17">K44+L44</f>
        <v>77600</v>
      </c>
      <c r="K44" s="37">
        <v>77600</v>
      </c>
      <c r="L44" s="37"/>
      <c r="M44" s="35"/>
      <c r="N44" s="35"/>
      <c r="O44" s="35"/>
    </row>
    <row r="45" spans="1:15" s="38" customFormat="1" ht="22.5" customHeight="1" x14ac:dyDescent="0.2">
      <c r="A45" s="40" t="s">
        <v>19</v>
      </c>
      <c r="B45" s="41" t="s">
        <v>170</v>
      </c>
      <c r="C45" s="37">
        <f t="shared" si="16"/>
        <v>978700</v>
      </c>
      <c r="D45" s="37"/>
      <c r="E45" s="65">
        <f>F45+G45+H45+I45+J45</f>
        <v>978700</v>
      </c>
      <c r="F45" s="37"/>
      <c r="G45" s="37"/>
      <c r="H45" s="37"/>
      <c r="I45" s="37"/>
      <c r="J45" s="34">
        <f t="shared" si="17"/>
        <v>978700</v>
      </c>
      <c r="K45" s="37">
        <v>978700</v>
      </c>
      <c r="L45" s="37"/>
      <c r="M45" s="35"/>
      <c r="N45" s="35"/>
      <c r="O45" s="35"/>
    </row>
    <row r="46" spans="1:15" s="38" customFormat="1" ht="40.799999999999997" x14ac:dyDescent="0.2">
      <c r="A46" s="40" t="s">
        <v>20</v>
      </c>
      <c r="B46" s="41" t="s">
        <v>171</v>
      </c>
      <c r="C46" s="37">
        <f>E46</f>
        <v>62500</v>
      </c>
      <c r="D46" s="37"/>
      <c r="E46" s="65">
        <f>F46+G46+H46+I46+J46</f>
        <v>62500</v>
      </c>
      <c r="F46" s="37"/>
      <c r="G46" s="37"/>
      <c r="H46" s="37"/>
      <c r="I46" s="37"/>
      <c r="J46" s="34">
        <f>K46</f>
        <v>62500</v>
      </c>
      <c r="K46" s="37">
        <f>16000+41500+5000</f>
        <v>62500</v>
      </c>
      <c r="L46" s="37"/>
      <c r="M46" s="35"/>
      <c r="N46" s="35"/>
      <c r="O46" s="35"/>
    </row>
    <row r="47" spans="1:15" hidden="1" x14ac:dyDescent="0.2">
      <c r="A47" s="32"/>
      <c r="B47" s="41"/>
      <c r="C47" s="37">
        <f t="shared" ref="C47:C49" si="18">E47</f>
        <v>0</v>
      </c>
      <c r="D47" s="34"/>
      <c r="E47" s="65">
        <f t="shared" ref="E47:E49" si="19">F47+G47+H47+I47+J47</f>
        <v>0</v>
      </c>
      <c r="F47" s="34"/>
      <c r="G47" s="34"/>
      <c r="H47" s="34"/>
      <c r="I47" s="34"/>
      <c r="J47" s="34">
        <f t="shared" ref="J47:J49" si="20">K47</f>
        <v>0</v>
      </c>
      <c r="K47" s="34"/>
      <c r="L47" s="34"/>
      <c r="M47" s="32"/>
      <c r="N47" s="32"/>
      <c r="O47" s="32"/>
    </row>
    <row r="48" spans="1:15" hidden="1" x14ac:dyDescent="0.2">
      <c r="A48" s="32"/>
      <c r="B48" s="41"/>
      <c r="C48" s="37">
        <f t="shared" si="18"/>
        <v>0</v>
      </c>
      <c r="D48" s="34"/>
      <c r="E48" s="65">
        <f t="shared" si="19"/>
        <v>0</v>
      </c>
      <c r="F48" s="34"/>
      <c r="G48" s="34"/>
      <c r="H48" s="34"/>
      <c r="I48" s="34"/>
      <c r="J48" s="34">
        <f t="shared" si="20"/>
        <v>0</v>
      </c>
      <c r="K48" s="34"/>
      <c r="L48" s="34"/>
      <c r="M48" s="32"/>
      <c r="N48" s="32"/>
      <c r="O48" s="32"/>
    </row>
    <row r="49" spans="1:15" hidden="1" x14ac:dyDescent="0.2">
      <c r="A49" s="32" t="s">
        <v>163</v>
      </c>
      <c r="B49" s="41" t="s">
        <v>164</v>
      </c>
      <c r="C49" s="37">
        <f t="shared" si="18"/>
        <v>0</v>
      </c>
      <c r="D49" s="34"/>
      <c r="E49" s="65">
        <f t="shared" si="19"/>
        <v>0</v>
      </c>
      <c r="F49" s="34"/>
      <c r="G49" s="34"/>
      <c r="H49" s="34"/>
      <c r="I49" s="34"/>
      <c r="J49" s="34">
        <f t="shared" si="20"/>
        <v>0</v>
      </c>
      <c r="K49" s="34"/>
      <c r="L49" s="34"/>
      <c r="M49" s="32"/>
      <c r="N49" s="32"/>
      <c r="O49" s="32"/>
    </row>
    <row r="50" spans="1:15" s="38" customFormat="1" x14ac:dyDescent="0.2">
      <c r="A50" s="35"/>
      <c r="B50" s="36" t="s">
        <v>174</v>
      </c>
      <c r="C50" s="53">
        <f>C51</f>
        <v>81500</v>
      </c>
      <c r="D50" s="53">
        <f t="shared" ref="D50:K50" si="21">D51</f>
        <v>0</v>
      </c>
      <c r="E50" s="53">
        <f t="shared" si="21"/>
        <v>81500</v>
      </c>
      <c r="F50" s="53">
        <f t="shared" si="21"/>
        <v>0</v>
      </c>
      <c r="G50" s="53">
        <f t="shared" si="21"/>
        <v>0</v>
      </c>
      <c r="H50" s="53">
        <f t="shared" si="21"/>
        <v>0</v>
      </c>
      <c r="I50" s="53">
        <f t="shared" si="21"/>
        <v>0</v>
      </c>
      <c r="J50" s="53">
        <f t="shared" si="21"/>
        <v>81500</v>
      </c>
      <c r="K50" s="53">
        <f t="shared" si="21"/>
        <v>81500</v>
      </c>
      <c r="L50" s="53"/>
      <c r="M50" s="54"/>
      <c r="N50" s="54"/>
      <c r="O50" s="54"/>
    </row>
    <row r="51" spans="1:15" s="38" customFormat="1" x14ac:dyDescent="0.2">
      <c r="A51" s="35"/>
      <c r="B51" s="39" t="s">
        <v>71</v>
      </c>
      <c r="C51" s="37">
        <f>E51</f>
        <v>81500</v>
      </c>
      <c r="D51" s="37">
        <f t="shared" ref="D51" si="22">D52+D55</f>
        <v>0</v>
      </c>
      <c r="E51" s="37">
        <f>F51+G51+H51+I51+J51</f>
        <v>81500</v>
      </c>
      <c r="F51" s="37"/>
      <c r="G51" s="37"/>
      <c r="H51" s="37"/>
      <c r="I51" s="37"/>
      <c r="J51" s="34">
        <f t="shared" si="1"/>
        <v>81500</v>
      </c>
      <c r="K51" s="69">
        <f>K54+K55</f>
        <v>81500</v>
      </c>
      <c r="L51" s="37">
        <f>L52+L53+L65</f>
        <v>0</v>
      </c>
      <c r="M51" s="35"/>
      <c r="N51" s="35"/>
      <c r="O51" s="35"/>
    </row>
    <row r="52" spans="1:15" s="38" customFormat="1" x14ac:dyDescent="0.2">
      <c r="A52" s="32" t="s">
        <v>18</v>
      </c>
      <c r="B52" s="42" t="s">
        <v>143</v>
      </c>
      <c r="C52" s="37">
        <f>E52</f>
        <v>0</v>
      </c>
      <c r="D52" s="37"/>
      <c r="E52" s="37">
        <f>F52+G52+H52+I52+J52</f>
        <v>0</v>
      </c>
      <c r="F52" s="37"/>
      <c r="G52" s="37"/>
      <c r="H52" s="37"/>
      <c r="I52" s="37"/>
      <c r="J52" s="34">
        <f t="shared" si="1"/>
        <v>0</v>
      </c>
      <c r="K52" s="37"/>
      <c r="L52" s="35"/>
      <c r="M52" s="35"/>
      <c r="N52" s="35"/>
      <c r="O52" s="35"/>
    </row>
    <row r="53" spans="1:15" s="38" customFormat="1" ht="20.399999999999999" hidden="1" x14ac:dyDescent="0.2">
      <c r="A53" s="40" t="s">
        <v>19</v>
      </c>
      <c r="B53" s="41" t="s">
        <v>175</v>
      </c>
      <c r="C53" s="37">
        <f t="shared" ref="C53:C62" si="23">E53</f>
        <v>0</v>
      </c>
      <c r="D53" s="37"/>
      <c r="E53" s="37">
        <f t="shared" ref="E53:E62" si="24">F53+G53+H53+I53+J53</f>
        <v>0</v>
      </c>
      <c r="F53" s="37"/>
      <c r="G53" s="37"/>
      <c r="H53" s="37"/>
      <c r="I53" s="37"/>
      <c r="J53" s="34">
        <f t="shared" si="1"/>
        <v>0</v>
      </c>
      <c r="K53" s="37">
        <v>0</v>
      </c>
      <c r="L53" s="37"/>
      <c r="M53" s="35"/>
      <c r="N53" s="35"/>
      <c r="O53" s="35"/>
    </row>
    <row r="54" spans="1:15" s="38" customFormat="1" x14ac:dyDescent="0.2">
      <c r="A54" s="40" t="s">
        <v>19</v>
      </c>
      <c r="B54" s="41" t="s">
        <v>83</v>
      </c>
      <c r="C54" s="37">
        <f t="shared" ref="C54:C55" si="25">E54</f>
        <v>60000</v>
      </c>
      <c r="D54" s="37"/>
      <c r="E54" s="37">
        <f t="shared" ref="E54:E55" si="26">F54+G54+H54+I54+J54</f>
        <v>60000</v>
      </c>
      <c r="F54" s="37"/>
      <c r="G54" s="37"/>
      <c r="H54" s="37"/>
      <c r="I54" s="37"/>
      <c r="J54" s="34">
        <f t="shared" ref="J54:J55" si="27">K54+L54</f>
        <v>60000</v>
      </c>
      <c r="K54" s="37">
        <f>K59</f>
        <v>60000</v>
      </c>
      <c r="L54" s="37"/>
      <c r="M54" s="35"/>
      <c r="N54" s="35"/>
      <c r="O54" s="35"/>
    </row>
    <row r="55" spans="1:15" s="38" customFormat="1" x14ac:dyDescent="0.2">
      <c r="A55" s="40" t="s">
        <v>20</v>
      </c>
      <c r="B55" s="41" t="s">
        <v>178</v>
      </c>
      <c r="C55" s="37">
        <f t="shared" si="25"/>
        <v>21500</v>
      </c>
      <c r="D55" s="37"/>
      <c r="E55" s="37">
        <f t="shared" si="26"/>
        <v>21500</v>
      </c>
      <c r="F55" s="37"/>
      <c r="G55" s="37"/>
      <c r="H55" s="37"/>
      <c r="I55" s="37"/>
      <c r="J55" s="34">
        <f t="shared" si="27"/>
        <v>21500</v>
      </c>
      <c r="K55" s="37">
        <f>K60+K61+K62+K63</f>
        <v>21500</v>
      </c>
      <c r="L55" s="37"/>
      <c r="M55" s="35"/>
      <c r="N55" s="35"/>
      <c r="O55" s="35"/>
    </row>
    <row r="56" spans="1:15" s="38" customFormat="1" ht="30.6" hidden="1" x14ac:dyDescent="0.2">
      <c r="A56" s="35"/>
      <c r="B56" s="36" t="s">
        <v>77</v>
      </c>
      <c r="C56" s="53">
        <f t="shared" si="23"/>
        <v>0</v>
      </c>
      <c r="D56" s="53">
        <v>0</v>
      </c>
      <c r="E56" s="53">
        <f t="shared" si="24"/>
        <v>0</v>
      </c>
      <c r="F56" s="53">
        <v>0</v>
      </c>
      <c r="G56" s="53">
        <v>0</v>
      </c>
      <c r="H56" s="53">
        <v>0</v>
      </c>
      <c r="I56" s="53">
        <v>0</v>
      </c>
      <c r="J56" s="55">
        <f t="shared" si="1"/>
        <v>0</v>
      </c>
      <c r="K56" s="53">
        <f>K58</f>
        <v>0</v>
      </c>
      <c r="L56" s="53"/>
      <c r="M56" s="54"/>
      <c r="N56" s="54"/>
      <c r="O56" s="54"/>
    </row>
    <row r="57" spans="1:15" s="38" customFormat="1" ht="11.25" hidden="1" customHeight="1" x14ac:dyDescent="0.2">
      <c r="A57" s="35"/>
      <c r="B57" s="39"/>
      <c r="C57" s="37"/>
      <c r="D57" s="37"/>
      <c r="E57" s="37"/>
      <c r="F57" s="37"/>
      <c r="G57" s="37"/>
      <c r="H57" s="37"/>
      <c r="I57" s="37"/>
      <c r="J57" s="34"/>
      <c r="K57" s="37"/>
      <c r="L57" s="37"/>
      <c r="M57" s="35"/>
      <c r="N57" s="35"/>
      <c r="O57" s="35"/>
    </row>
    <row r="58" spans="1:15" s="38" customFormat="1" ht="20.399999999999999" hidden="1" x14ac:dyDescent="0.2">
      <c r="A58" s="32" t="s">
        <v>18</v>
      </c>
      <c r="B58" s="42" t="s">
        <v>95</v>
      </c>
      <c r="C58" s="37">
        <f t="shared" si="23"/>
        <v>0</v>
      </c>
      <c r="D58" s="37"/>
      <c r="E58" s="37">
        <f t="shared" si="24"/>
        <v>0</v>
      </c>
      <c r="F58" s="37"/>
      <c r="G58" s="37"/>
      <c r="H58" s="37"/>
      <c r="I58" s="37"/>
      <c r="J58" s="34">
        <f t="shared" si="1"/>
        <v>0</v>
      </c>
      <c r="K58" s="37">
        <v>0</v>
      </c>
      <c r="L58" s="35"/>
      <c r="M58" s="35"/>
      <c r="N58" s="35"/>
      <c r="O58" s="35"/>
    </row>
    <row r="59" spans="1:15" s="38" customFormat="1" ht="20.399999999999999" x14ac:dyDescent="0.2">
      <c r="A59" s="40" t="s">
        <v>19</v>
      </c>
      <c r="B59" s="41" t="s">
        <v>179</v>
      </c>
      <c r="C59" s="37">
        <f t="shared" si="23"/>
        <v>60000</v>
      </c>
      <c r="D59" s="37"/>
      <c r="E59" s="37">
        <f t="shared" si="24"/>
        <v>60000</v>
      </c>
      <c r="F59" s="37"/>
      <c r="G59" s="37"/>
      <c r="H59" s="37"/>
      <c r="I59" s="37"/>
      <c r="J59" s="34">
        <f t="shared" si="1"/>
        <v>60000</v>
      </c>
      <c r="K59" s="37">
        <v>60000</v>
      </c>
      <c r="L59" s="37"/>
      <c r="M59" s="35"/>
      <c r="N59" s="35"/>
      <c r="O59" s="35"/>
    </row>
    <row r="60" spans="1:15" s="38" customFormat="1" ht="30.6" x14ac:dyDescent="0.2">
      <c r="A60" s="40" t="s">
        <v>20</v>
      </c>
      <c r="B60" s="41" t="s">
        <v>172</v>
      </c>
      <c r="C60" s="37">
        <f t="shared" ref="C60" si="28">E60</f>
        <v>5000</v>
      </c>
      <c r="D60" s="37"/>
      <c r="E60" s="37">
        <f t="shared" ref="E60" si="29">F60+G60+H60+I60+J60</f>
        <v>5000</v>
      </c>
      <c r="F60" s="37"/>
      <c r="G60" s="37"/>
      <c r="H60" s="37"/>
      <c r="I60" s="37"/>
      <c r="J60" s="34">
        <f t="shared" ref="J60" si="30">K60+L60</f>
        <v>5000</v>
      </c>
      <c r="K60" s="37">
        <v>5000</v>
      </c>
      <c r="L60" s="37"/>
      <c r="M60" s="35"/>
      <c r="N60" s="35"/>
      <c r="O60" s="35"/>
    </row>
    <row r="61" spans="1:15" s="38" customFormat="1" ht="36.75" customHeight="1" x14ac:dyDescent="0.2">
      <c r="A61" s="40" t="s">
        <v>20</v>
      </c>
      <c r="B61" s="41" t="s">
        <v>173</v>
      </c>
      <c r="C61" s="37">
        <f t="shared" si="23"/>
        <v>5000</v>
      </c>
      <c r="D61" s="37"/>
      <c r="E61" s="37">
        <f t="shared" si="24"/>
        <v>5000</v>
      </c>
      <c r="F61" s="37"/>
      <c r="G61" s="37"/>
      <c r="H61" s="37"/>
      <c r="I61" s="37"/>
      <c r="J61" s="34">
        <f t="shared" si="1"/>
        <v>5000</v>
      </c>
      <c r="K61" s="37">
        <v>5000</v>
      </c>
      <c r="L61" s="37"/>
      <c r="M61" s="35"/>
      <c r="N61" s="35"/>
      <c r="O61" s="35"/>
    </row>
    <row r="62" spans="1:15" s="38" customFormat="1" ht="35.25" customHeight="1" x14ac:dyDescent="0.2">
      <c r="A62" s="40" t="s">
        <v>20</v>
      </c>
      <c r="B62" s="41" t="s">
        <v>176</v>
      </c>
      <c r="C62" s="37">
        <f t="shared" si="23"/>
        <v>4500</v>
      </c>
      <c r="D62" s="37"/>
      <c r="E62" s="37">
        <f t="shared" si="24"/>
        <v>4500</v>
      </c>
      <c r="F62" s="37"/>
      <c r="G62" s="37"/>
      <c r="H62" s="37"/>
      <c r="I62" s="37"/>
      <c r="J62" s="34">
        <f t="shared" si="1"/>
        <v>4500</v>
      </c>
      <c r="K62" s="37">
        <v>4500</v>
      </c>
      <c r="L62" s="37"/>
      <c r="M62" s="35"/>
      <c r="N62" s="35"/>
      <c r="O62" s="35"/>
    </row>
    <row r="63" spans="1:15" s="38" customFormat="1" ht="35.25" customHeight="1" x14ac:dyDescent="0.2">
      <c r="A63" s="40" t="s">
        <v>20</v>
      </c>
      <c r="B63" s="41" t="s">
        <v>177</v>
      </c>
      <c r="C63" s="37">
        <f t="shared" ref="C63:C69" si="31">E63</f>
        <v>7000</v>
      </c>
      <c r="D63" s="37"/>
      <c r="E63" s="37">
        <f t="shared" ref="E63:E69" si="32">F63+G63+H63+I63+J63</f>
        <v>7000</v>
      </c>
      <c r="F63" s="37"/>
      <c r="G63" s="37"/>
      <c r="H63" s="37"/>
      <c r="I63" s="37"/>
      <c r="J63" s="34">
        <f t="shared" ref="J63:J69" si="33">K63+L63</f>
        <v>7000</v>
      </c>
      <c r="K63" s="37">
        <v>7000</v>
      </c>
      <c r="L63" s="37"/>
      <c r="M63" s="35"/>
      <c r="N63" s="35"/>
      <c r="O63" s="35"/>
    </row>
    <row r="64" spans="1:15" s="38" customFormat="1" x14ac:dyDescent="0.2">
      <c r="A64" s="35"/>
      <c r="B64" s="36" t="s">
        <v>183</v>
      </c>
      <c r="C64" s="53">
        <f>C65</f>
        <v>106429</v>
      </c>
      <c r="D64" s="53">
        <f t="shared" ref="D64:K64" si="34">D65</f>
        <v>0</v>
      </c>
      <c r="E64" s="53">
        <f t="shared" si="34"/>
        <v>106429</v>
      </c>
      <c r="F64" s="53">
        <f t="shared" si="34"/>
        <v>0</v>
      </c>
      <c r="G64" s="53">
        <f t="shared" si="34"/>
        <v>0</v>
      </c>
      <c r="H64" s="53">
        <f t="shared" si="34"/>
        <v>0</v>
      </c>
      <c r="I64" s="53">
        <f t="shared" si="34"/>
        <v>0</v>
      </c>
      <c r="J64" s="53">
        <f t="shared" si="34"/>
        <v>106429</v>
      </c>
      <c r="K64" s="53">
        <f t="shared" si="34"/>
        <v>106429</v>
      </c>
      <c r="L64" s="53"/>
      <c r="M64" s="54"/>
      <c r="N64" s="54"/>
      <c r="O64" s="54"/>
    </row>
    <row r="65" spans="1:15" s="38" customFormat="1" x14ac:dyDescent="0.2">
      <c r="A65" s="35"/>
      <c r="B65" s="39" t="s">
        <v>71</v>
      </c>
      <c r="C65" s="37">
        <f t="shared" si="31"/>
        <v>106429</v>
      </c>
      <c r="D65" s="37">
        <f t="shared" ref="D65:I65" si="35">D71</f>
        <v>0</v>
      </c>
      <c r="E65" s="37">
        <f t="shared" si="32"/>
        <v>106429</v>
      </c>
      <c r="F65" s="37">
        <f t="shared" si="35"/>
        <v>0</v>
      </c>
      <c r="G65" s="37">
        <f t="shared" si="35"/>
        <v>0</v>
      </c>
      <c r="H65" s="37">
        <f t="shared" si="35"/>
        <v>0</v>
      </c>
      <c r="I65" s="37">
        <f t="shared" si="35"/>
        <v>0</v>
      </c>
      <c r="J65" s="34">
        <f t="shared" si="33"/>
        <v>106429</v>
      </c>
      <c r="K65" s="37">
        <f>K69+K66</f>
        <v>106429</v>
      </c>
      <c r="L65" s="37">
        <f>L66+L67+L97</f>
        <v>0</v>
      </c>
      <c r="M65" s="35"/>
      <c r="N65" s="35"/>
      <c r="O65" s="35"/>
    </row>
    <row r="66" spans="1:15" s="38" customFormat="1" ht="22.5" customHeight="1" x14ac:dyDescent="0.2">
      <c r="A66" s="32" t="s">
        <v>18</v>
      </c>
      <c r="B66" s="70" t="s">
        <v>192</v>
      </c>
      <c r="C66" s="37">
        <f t="shared" si="31"/>
        <v>94429</v>
      </c>
      <c r="D66" s="37"/>
      <c r="E66" s="37">
        <f t="shared" si="32"/>
        <v>94429</v>
      </c>
      <c r="F66" s="37"/>
      <c r="G66" s="37"/>
      <c r="H66" s="37"/>
      <c r="I66" s="37"/>
      <c r="J66" s="34">
        <f t="shared" si="33"/>
        <v>94429</v>
      </c>
      <c r="K66" s="37">
        <v>94429</v>
      </c>
      <c r="L66" s="35"/>
      <c r="M66" s="35"/>
      <c r="N66" s="35"/>
      <c r="O66" s="35"/>
    </row>
    <row r="67" spans="1:15" s="38" customFormat="1" ht="12" customHeight="1" x14ac:dyDescent="0.2">
      <c r="A67" s="40" t="s">
        <v>19</v>
      </c>
      <c r="B67" s="41" t="s">
        <v>134</v>
      </c>
      <c r="C67" s="37">
        <f t="shared" si="31"/>
        <v>0</v>
      </c>
      <c r="D67" s="37"/>
      <c r="E67" s="37">
        <f t="shared" si="32"/>
        <v>0</v>
      </c>
      <c r="F67" s="37"/>
      <c r="G67" s="37"/>
      <c r="H67" s="37"/>
      <c r="I67" s="37"/>
      <c r="J67" s="34">
        <f t="shared" si="33"/>
        <v>0</v>
      </c>
      <c r="K67" s="37"/>
      <c r="L67" s="37"/>
      <c r="M67" s="35"/>
      <c r="N67" s="35"/>
      <c r="O67" s="35"/>
    </row>
    <row r="68" spans="1:15" s="38" customFormat="1" x14ac:dyDescent="0.2">
      <c r="A68" s="40" t="s">
        <v>19</v>
      </c>
      <c r="B68" s="41" t="s">
        <v>83</v>
      </c>
      <c r="C68" s="37">
        <f t="shared" si="31"/>
        <v>0</v>
      </c>
      <c r="D68" s="37"/>
      <c r="E68" s="37">
        <f t="shared" si="32"/>
        <v>0</v>
      </c>
      <c r="F68" s="37"/>
      <c r="G68" s="37"/>
      <c r="H68" s="37"/>
      <c r="I68" s="37"/>
      <c r="J68" s="34">
        <f t="shared" si="33"/>
        <v>0</v>
      </c>
      <c r="K68" s="37"/>
      <c r="L68" s="37"/>
      <c r="M68" s="35"/>
      <c r="N68" s="35"/>
      <c r="O68" s="35"/>
    </row>
    <row r="69" spans="1:15" s="38" customFormat="1" x14ac:dyDescent="0.2">
      <c r="A69" s="40" t="s">
        <v>20</v>
      </c>
      <c r="B69" s="41" t="s">
        <v>178</v>
      </c>
      <c r="C69" s="37">
        <f t="shared" si="31"/>
        <v>12000</v>
      </c>
      <c r="D69" s="37"/>
      <c r="E69" s="37">
        <f t="shared" si="32"/>
        <v>12000</v>
      </c>
      <c r="F69" s="37"/>
      <c r="G69" s="37"/>
      <c r="H69" s="37"/>
      <c r="I69" s="37"/>
      <c r="J69" s="34">
        <f t="shared" si="33"/>
        <v>12000</v>
      </c>
      <c r="K69" s="37">
        <f>K71+K72</f>
        <v>12000</v>
      </c>
      <c r="L69" s="37"/>
      <c r="M69" s="35"/>
      <c r="N69" s="35"/>
      <c r="O69" s="35"/>
    </row>
    <row r="70" spans="1:15" s="38" customFormat="1" x14ac:dyDescent="0.2">
      <c r="A70" s="40"/>
      <c r="B70" s="41"/>
      <c r="C70" s="37"/>
      <c r="D70" s="37"/>
      <c r="E70" s="37"/>
      <c r="F70" s="37"/>
      <c r="G70" s="37"/>
      <c r="H70" s="37"/>
      <c r="I70" s="37"/>
      <c r="J70" s="34"/>
      <c r="K70" s="37"/>
      <c r="L70" s="37"/>
      <c r="M70" s="35"/>
      <c r="N70" s="35"/>
      <c r="O70" s="35"/>
    </row>
    <row r="71" spans="1:15" s="38" customFormat="1" ht="20.399999999999999" x14ac:dyDescent="0.2">
      <c r="A71" s="40" t="s">
        <v>20</v>
      </c>
      <c r="B71" s="41" t="s">
        <v>120</v>
      </c>
      <c r="C71" s="37">
        <f>E71</f>
        <v>2000</v>
      </c>
      <c r="D71" s="37"/>
      <c r="E71" s="37">
        <f>F71+H71+I71+J71</f>
        <v>2000</v>
      </c>
      <c r="F71" s="37"/>
      <c r="G71" s="37"/>
      <c r="H71" s="37"/>
      <c r="I71" s="37"/>
      <c r="J71" s="34">
        <f t="shared" ref="J71" si="36">K71+L71</f>
        <v>2000</v>
      </c>
      <c r="K71" s="37">
        <v>2000</v>
      </c>
      <c r="L71" s="37"/>
      <c r="M71" s="35"/>
      <c r="N71" s="35"/>
      <c r="O71" s="35"/>
    </row>
    <row r="72" spans="1:15" s="38" customFormat="1" ht="20.399999999999999" x14ac:dyDescent="0.2">
      <c r="A72" s="40" t="s">
        <v>20</v>
      </c>
      <c r="B72" s="41" t="s">
        <v>182</v>
      </c>
      <c r="C72" s="37">
        <f>E72</f>
        <v>10000</v>
      </c>
      <c r="D72" s="37"/>
      <c r="E72" s="37">
        <f>F72+H72+I72+J72</f>
        <v>10000</v>
      </c>
      <c r="F72" s="37"/>
      <c r="G72" s="37"/>
      <c r="H72" s="37"/>
      <c r="I72" s="37"/>
      <c r="J72" s="34">
        <f t="shared" ref="J72" si="37">K72+L72</f>
        <v>10000</v>
      </c>
      <c r="K72" s="37">
        <v>10000</v>
      </c>
      <c r="L72" s="37"/>
      <c r="M72" s="35"/>
      <c r="N72" s="35"/>
      <c r="O72" s="35"/>
    </row>
    <row r="73" spans="1:15" s="58" customFormat="1" ht="20.399999999999999" x14ac:dyDescent="0.2">
      <c r="A73" s="54"/>
      <c r="B73" s="49" t="s">
        <v>186</v>
      </c>
      <c r="C73" s="53">
        <f t="shared" ref="C73:J73" si="38">C74</f>
        <v>275900</v>
      </c>
      <c r="D73" s="53">
        <f t="shared" si="38"/>
        <v>0</v>
      </c>
      <c r="E73" s="53">
        <f t="shared" si="38"/>
        <v>275900</v>
      </c>
      <c r="F73" s="53">
        <f t="shared" si="38"/>
        <v>0</v>
      </c>
      <c r="G73" s="53">
        <f t="shared" si="38"/>
        <v>0</v>
      </c>
      <c r="H73" s="53">
        <f t="shared" si="38"/>
        <v>0</v>
      </c>
      <c r="I73" s="53">
        <f t="shared" si="38"/>
        <v>0</v>
      </c>
      <c r="J73" s="53">
        <f t="shared" si="38"/>
        <v>275900</v>
      </c>
      <c r="K73" s="53">
        <f>K74</f>
        <v>275900</v>
      </c>
      <c r="L73" s="53"/>
      <c r="M73" s="54"/>
      <c r="N73" s="54"/>
      <c r="O73" s="54"/>
    </row>
    <row r="74" spans="1:15" s="38" customFormat="1" x14ac:dyDescent="0.2">
      <c r="A74" s="35"/>
      <c r="B74" s="39" t="s">
        <v>71</v>
      </c>
      <c r="C74" s="37">
        <f t="shared" ref="C74:J74" si="39">C75+C76+C77</f>
        <v>275900</v>
      </c>
      <c r="D74" s="37">
        <f t="shared" si="39"/>
        <v>0</v>
      </c>
      <c r="E74" s="37">
        <f t="shared" si="39"/>
        <v>275900</v>
      </c>
      <c r="F74" s="37">
        <f t="shared" si="39"/>
        <v>0</v>
      </c>
      <c r="G74" s="37">
        <f t="shared" si="39"/>
        <v>0</v>
      </c>
      <c r="H74" s="37">
        <f t="shared" si="39"/>
        <v>0</v>
      </c>
      <c r="I74" s="37">
        <f t="shared" si="39"/>
        <v>0</v>
      </c>
      <c r="J74" s="37">
        <f t="shared" si="39"/>
        <v>275900</v>
      </c>
      <c r="K74" s="37">
        <f>K75+K76+K77</f>
        <v>275900</v>
      </c>
      <c r="L74" s="37">
        <f>L79+L80+L99</f>
        <v>0</v>
      </c>
      <c r="M74" s="35"/>
      <c r="N74" s="35"/>
      <c r="O74" s="35"/>
    </row>
    <row r="75" spans="1:15" s="38" customFormat="1" x14ac:dyDescent="0.2">
      <c r="A75" s="32" t="s">
        <v>18</v>
      </c>
      <c r="B75" s="42" t="s">
        <v>143</v>
      </c>
      <c r="C75" s="37">
        <f t="shared" ref="C75:J75" si="40">C78</f>
        <v>117900</v>
      </c>
      <c r="D75" s="37">
        <f t="shared" si="40"/>
        <v>0</v>
      </c>
      <c r="E75" s="37">
        <f t="shared" si="40"/>
        <v>117900</v>
      </c>
      <c r="F75" s="37">
        <f t="shared" si="40"/>
        <v>0</v>
      </c>
      <c r="G75" s="37">
        <f t="shared" si="40"/>
        <v>0</v>
      </c>
      <c r="H75" s="37">
        <f t="shared" si="40"/>
        <v>0</v>
      </c>
      <c r="I75" s="37">
        <f t="shared" si="40"/>
        <v>0</v>
      </c>
      <c r="J75" s="37">
        <f t="shared" si="40"/>
        <v>117900</v>
      </c>
      <c r="K75" s="37">
        <f>K78</f>
        <v>117900</v>
      </c>
      <c r="L75" s="37"/>
      <c r="M75" s="35"/>
      <c r="N75" s="35"/>
      <c r="O75" s="35"/>
    </row>
    <row r="76" spans="1:15" s="38" customFormat="1" x14ac:dyDescent="0.2">
      <c r="A76" s="40" t="s">
        <v>19</v>
      </c>
      <c r="B76" s="41" t="s">
        <v>83</v>
      </c>
      <c r="C76" s="37">
        <f t="shared" ref="C76:J76" si="41">C79+C86</f>
        <v>145000</v>
      </c>
      <c r="D76" s="37">
        <f t="shared" si="41"/>
        <v>0</v>
      </c>
      <c r="E76" s="37">
        <f t="shared" si="41"/>
        <v>145000</v>
      </c>
      <c r="F76" s="37">
        <f t="shared" si="41"/>
        <v>0</v>
      </c>
      <c r="G76" s="37">
        <f t="shared" si="41"/>
        <v>0</v>
      </c>
      <c r="H76" s="37">
        <f t="shared" si="41"/>
        <v>0</v>
      </c>
      <c r="I76" s="37">
        <f t="shared" si="41"/>
        <v>0</v>
      </c>
      <c r="J76" s="37">
        <f t="shared" si="41"/>
        <v>145000</v>
      </c>
      <c r="K76" s="37">
        <f>K79+K86</f>
        <v>145000</v>
      </c>
      <c r="L76" s="37"/>
      <c r="M76" s="35"/>
      <c r="N76" s="35"/>
      <c r="O76" s="35"/>
    </row>
    <row r="77" spans="1:15" s="38" customFormat="1" x14ac:dyDescent="0.2">
      <c r="A77" s="40" t="s">
        <v>20</v>
      </c>
      <c r="B77" s="41" t="s">
        <v>178</v>
      </c>
      <c r="C77" s="37">
        <f t="shared" ref="C77:J77" si="42">C81+C87</f>
        <v>13000</v>
      </c>
      <c r="D77" s="37">
        <f t="shared" si="42"/>
        <v>0</v>
      </c>
      <c r="E77" s="37">
        <f t="shared" si="42"/>
        <v>13000</v>
      </c>
      <c r="F77" s="37">
        <f t="shared" si="42"/>
        <v>0</v>
      </c>
      <c r="G77" s="37">
        <f t="shared" si="42"/>
        <v>0</v>
      </c>
      <c r="H77" s="37">
        <f t="shared" si="42"/>
        <v>0</v>
      </c>
      <c r="I77" s="37">
        <f t="shared" si="42"/>
        <v>0</v>
      </c>
      <c r="J77" s="37">
        <f t="shared" si="42"/>
        <v>13000</v>
      </c>
      <c r="K77" s="37">
        <f>K81+K87</f>
        <v>13000</v>
      </c>
      <c r="L77" s="37"/>
      <c r="M77" s="35"/>
      <c r="N77" s="35"/>
      <c r="O77" s="35"/>
    </row>
    <row r="78" spans="1:15" s="38" customFormat="1" ht="20.399999999999999" x14ac:dyDescent="0.2">
      <c r="A78" s="35" t="s">
        <v>18</v>
      </c>
      <c r="B78" s="51" t="s">
        <v>129</v>
      </c>
      <c r="C78" s="37">
        <f>E78</f>
        <v>117900</v>
      </c>
      <c r="D78" s="37"/>
      <c r="E78" s="37">
        <f>F78+G78+H78+I78+J78</f>
        <v>117900</v>
      </c>
      <c r="F78" s="37"/>
      <c r="G78" s="37"/>
      <c r="H78" s="37"/>
      <c r="I78" s="37"/>
      <c r="J78" s="34">
        <f t="shared" si="1"/>
        <v>117900</v>
      </c>
      <c r="K78" s="37">
        <v>117900</v>
      </c>
      <c r="L78" s="37"/>
      <c r="M78" s="35"/>
      <c r="N78" s="35"/>
      <c r="O78" s="35"/>
    </row>
    <row r="79" spans="1:15" s="38" customFormat="1" ht="20.399999999999999" x14ac:dyDescent="0.2">
      <c r="A79" s="32" t="s">
        <v>110</v>
      </c>
      <c r="B79" s="51" t="s">
        <v>185</v>
      </c>
      <c r="C79" s="37">
        <f>E79</f>
        <v>45000</v>
      </c>
      <c r="D79" s="37"/>
      <c r="E79" s="37">
        <f>F79+G79+H79+I79+J79</f>
        <v>45000</v>
      </c>
      <c r="F79" s="37"/>
      <c r="G79" s="37"/>
      <c r="H79" s="37"/>
      <c r="I79" s="37"/>
      <c r="J79" s="34">
        <f t="shared" si="1"/>
        <v>45000</v>
      </c>
      <c r="K79" s="37">
        <v>45000</v>
      </c>
      <c r="L79" s="35"/>
      <c r="M79" s="35"/>
      <c r="N79" s="35"/>
      <c r="O79" s="35"/>
    </row>
    <row r="80" spans="1:15" s="38" customFormat="1" hidden="1" x14ac:dyDescent="0.2">
      <c r="A80" s="40" t="s">
        <v>19</v>
      </c>
      <c r="B80" s="41" t="s">
        <v>145</v>
      </c>
      <c r="C80" s="37">
        <f>E80:E97</f>
        <v>0</v>
      </c>
      <c r="D80" s="37"/>
      <c r="E80" s="37">
        <f>F80+G80+H80+I80+J80</f>
        <v>0</v>
      </c>
      <c r="F80" s="37"/>
      <c r="G80" s="37"/>
      <c r="H80" s="37"/>
      <c r="I80" s="37"/>
      <c r="J80" s="34">
        <f t="shared" si="1"/>
        <v>0</v>
      </c>
      <c r="K80" s="37"/>
      <c r="L80" s="37"/>
      <c r="M80" s="35"/>
      <c r="N80" s="35"/>
      <c r="O80" s="35"/>
    </row>
    <row r="81" spans="1:16" s="38" customFormat="1" ht="30.6" x14ac:dyDescent="0.2">
      <c r="A81" s="40" t="s">
        <v>20</v>
      </c>
      <c r="B81" s="41" t="s">
        <v>146</v>
      </c>
      <c r="C81" s="37">
        <f>E81</f>
        <v>3000</v>
      </c>
      <c r="D81" s="37"/>
      <c r="E81" s="65">
        <f>F81+G81+H81+I81+J81</f>
        <v>3000</v>
      </c>
      <c r="F81" s="37"/>
      <c r="G81" s="37"/>
      <c r="H81" s="37"/>
      <c r="I81" s="37"/>
      <c r="J81" s="34">
        <f>K81</f>
        <v>3000</v>
      </c>
      <c r="K81" s="37">
        <v>3000</v>
      </c>
      <c r="L81" s="37"/>
      <c r="M81" s="35"/>
      <c r="N81" s="35"/>
      <c r="O81" s="35"/>
    </row>
    <row r="82" spans="1:16" s="58" customFormat="1" hidden="1" x14ac:dyDescent="0.2">
      <c r="A82" s="54"/>
      <c r="B82" s="49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4"/>
      <c r="N82" s="54"/>
      <c r="O82" s="54"/>
    </row>
    <row r="83" spans="1:16" s="38" customFormat="1" hidden="1" x14ac:dyDescent="0.2">
      <c r="A83" s="35"/>
      <c r="B83" s="39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5"/>
      <c r="N83" s="35"/>
      <c r="O83" s="35"/>
    </row>
    <row r="84" spans="1:16" s="38" customFormat="1" hidden="1" x14ac:dyDescent="0.2">
      <c r="A84" s="35"/>
      <c r="B84" s="51"/>
      <c r="C84" s="37"/>
      <c r="D84" s="37"/>
      <c r="E84" s="37"/>
      <c r="F84" s="37"/>
      <c r="G84" s="37"/>
      <c r="H84" s="37"/>
      <c r="I84" s="37"/>
      <c r="J84" s="34"/>
      <c r="K84" s="37"/>
      <c r="L84" s="37"/>
      <c r="M84" s="35"/>
      <c r="N84" s="35"/>
      <c r="O84" s="35"/>
    </row>
    <row r="85" spans="1:16" s="38" customFormat="1" ht="22.5" hidden="1" customHeight="1" x14ac:dyDescent="0.2">
      <c r="A85" s="32" t="s">
        <v>18</v>
      </c>
      <c r="B85" s="51" t="s">
        <v>121</v>
      </c>
      <c r="C85" s="37">
        <f>E85</f>
        <v>0</v>
      </c>
      <c r="D85" s="37"/>
      <c r="E85" s="37">
        <f>F85+G85+H85+I85+J85</f>
        <v>0</v>
      </c>
      <c r="F85" s="37"/>
      <c r="G85" s="37"/>
      <c r="H85" s="37"/>
      <c r="I85" s="37"/>
      <c r="J85" s="34">
        <f t="shared" ref="J85:J86" si="43">K85+L85</f>
        <v>0</v>
      </c>
      <c r="K85" s="37">
        <v>0</v>
      </c>
      <c r="L85" s="35"/>
      <c r="M85" s="35"/>
      <c r="N85" s="35"/>
      <c r="O85" s="35"/>
    </row>
    <row r="86" spans="1:16" s="38" customFormat="1" ht="22.5" customHeight="1" x14ac:dyDescent="0.2">
      <c r="A86" s="40" t="s">
        <v>19</v>
      </c>
      <c r="B86" s="41" t="s">
        <v>187</v>
      </c>
      <c r="C86" s="37">
        <f>E86:E103</f>
        <v>100000</v>
      </c>
      <c r="D86" s="37"/>
      <c r="E86" s="37">
        <f>F86+G86+H86+I86+J86</f>
        <v>100000</v>
      </c>
      <c r="F86" s="37"/>
      <c r="G86" s="37"/>
      <c r="H86" s="37"/>
      <c r="I86" s="37"/>
      <c r="J86" s="34">
        <f t="shared" si="43"/>
        <v>100000</v>
      </c>
      <c r="K86" s="37">
        <v>100000</v>
      </c>
      <c r="L86" s="37"/>
      <c r="M86" s="35"/>
      <c r="N86" s="35"/>
      <c r="O86" s="35"/>
    </row>
    <row r="87" spans="1:16" s="38" customFormat="1" ht="34.5" customHeight="1" x14ac:dyDescent="0.2">
      <c r="A87" s="40" t="s">
        <v>20</v>
      </c>
      <c r="B87" s="41" t="s">
        <v>149</v>
      </c>
      <c r="C87" s="37">
        <f>E87</f>
        <v>10000</v>
      </c>
      <c r="D87" s="37"/>
      <c r="E87" s="65">
        <f>F87+G87+H87+I87+J87</f>
        <v>10000</v>
      </c>
      <c r="F87" s="37"/>
      <c r="G87" s="37"/>
      <c r="H87" s="37"/>
      <c r="I87" s="37"/>
      <c r="J87" s="34">
        <f>K87</f>
        <v>10000</v>
      </c>
      <c r="K87" s="37">
        <v>10000</v>
      </c>
      <c r="L87" s="37"/>
      <c r="M87" s="35"/>
      <c r="N87" s="35"/>
      <c r="O87" s="35"/>
    </row>
    <row r="88" spans="1:16" s="38" customFormat="1" ht="25.5" customHeight="1" x14ac:dyDescent="0.2">
      <c r="A88" s="40"/>
      <c r="B88" s="49" t="s">
        <v>188</v>
      </c>
      <c r="C88" s="53">
        <f>C89</f>
        <v>0</v>
      </c>
      <c r="D88" s="53"/>
      <c r="E88" s="65">
        <f t="shared" ref="E88:E103" si="44">F88+G88+H88+I88+J88</f>
        <v>40000</v>
      </c>
      <c r="F88" s="53"/>
      <c r="G88" s="53"/>
      <c r="H88" s="53"/>
      <c r="I88" s="53"/>
      <c r="J88" s="34">
        <f t="shared" ref="J88:J103" si="45">K88</f>
        <v>40000</v>
      </c>
      <c r="K88" s="53">
        <f>K89</f>
        <v>40000</v>
      </c>
      <c r="L88" s="53"/>
      <c r="M88" s="54"/>
      <c r="N88" s="54"/>
      <c r="O88" s="54"/>
      <c r="P88" s="58"/>
    </row>
    <row r="89" spans="1:16" s="38" customFormat="1" ht="11.25" customHeight="1" x14ac:dyDescent="0.2">
      <c r="A89" s="40"/>
      <c r="B89" s="39" t="s">
        <v>71</v>
      </c>
      <c r="C89" s="53">
        <f t="shared" ref="C89:C103" si="46">C90</f>
        <v>0</v>
      </c>
      <c r="D89" s="37"/>
      <c r="E89" s="65">
        <f t="shared" si="44"/>
        <v>40000</v>
      </c>
      <c r="F89" s="37"/>
      <c r="G89" s="37"/>
      <c r="H89" s="37"/>
      <c r="I89" s="37"/>
      <c r="J89" s="34">
        <f t="shared" si="45"/>
        <v>40000</v>
      </c>
      <c r="K89" s="37">
        <f>K90+K92+K91</f>
        <v>40000</v>
      </c>
      <c r="L89" s="37"/>
      <c r="M89" s="35"/>
      <c r="N89" s="35"/>
      <c r="O89" s="35"/>
    </row>
    <row r="90" spans="1:16" s="38" customFormat="1" ht="10.5" customHeight="1" x14ac:dyDescent="0.2">
      <c r="A90" s="40" t="s">
        <v>18</v>
      </c>
      <c r="B90" s="32" t="s">
        <v>75</v>
      </c>
      <c r="C90" s="53">
        <f t="shared" si="46"/>
        <v>0</v>
      </c>
      <c r="D90" s="37"/>
      <c r="E90" s="65">
        <f t="shared" si="44"/>
        <v>0</v>
      </c>
      <c r="F90" s="37"/>
      <c r="G90" s="37"/>
      <c r="H90" s="37"/>
      <c r="I90" s="37"/>
      <c r="J90" s="34">
        <f t="shared" si="45"/>
        <v>0</v>
      </c>
      <c r="K90" s="37"/>
      <c r="L90" s="37"/>
      <c r="M90" s="35"/>
      <c r="N90" s="35"/>
      <c r="O90" s="35"/>
    </row>
    <row r="91" spans="1:16" s="38" customFormat="1" ht="12" customHeight="1" x14ac:dyDescent="0.2">
      <c r="A91" s="40" t="s">
        <v>19</v>
      </c>
      <c r="B91" s="41" t="s">
        <v>83</v>
      </c>
      <c r="C91" s="53">
        <f t="shared" si="46"/>
        <v>0</v>
      </c>
      <c r="D91" s="37"/>
      <c r="E91" s="65">
        <f t="shared" si="44"/>
        <v>0</v>
      </c>
      <c r="F91" s="37"/>
      <c r="G91" s="37"/>
      <c r="H91" s="37"/>
      <c r="I91" s="37"/>
      <c r="J91" s="34">
        <f t="shared" si="45"/>
        <v>0</v>
      </c>
      <c r="K91" s="37"/>
      <c r="L91" s="37"/>
      <c r="M91" s="35"/>
      <c r="N91" s="35"/>
      <c r="O91" s="35"/>
    </row>
    <row r="92" spans="1:16" s="58" customFormat="1" ht="12" customHeight="1" x14ac:dyDescent="0.2">
      <c r="A92" s="67" t="s">
        <v>20</v>
      </c>
      <c r="B92" s="41" t="s">
        <v>136</v>
      </c>
      <c r="C92" s="53">
        <f t="shared" si="46"/>
        <v>0</v>
      </c>
      <c r="D92" s="65"/>
      <c r="E92" s="65">
        <f t="shared" si="44"/>
        <v>40000</v>
      </c>
      <c r="F92" s="65"/>
      <c r="G92" s="65"/>
      <c r="H92" s="65"/>
      <c r="I92" s="65"/>
      <c r="J92" s="34">
        <f t="shared" si="45"/>
        <v>40000</v>
      </c>
      <c r="K92" s="65">
        <f>K103</f>
        <v>40000</v>
      </c>
      <c r="L92" s="53"/>
      <c r="M92" s="54"/>
      <c r="N92" s="54"/>
      <c r="O92" s="54"/>
    </row>
    <row r="93" spans="1:16" s="58" customFormat="1" ht="21" hidden="1" customHeight="1" x14ac:dyDescent="0.2">
      <c r="A93" s="57"/>
      <c r="B93" s="49" t="s">
        <v>123</v>
      </c>
      <c r="C93" s="53">
        <f t="shared" si="46"/>
        <v>0</v>
      </c>
      <c r="D93" s="53"/>
      <c r="E93" s="65">
        <f t="shared" si="44"/>
        <v>0</v>
      </c>
      <c r="F93" s="53"/>
      <c r="G93" s="53"/>
      <c r="H93" s="53"/>
      <c r="I93" s="53"/>
      <c r="J93" s="34">
        <f t="shared" si="45"/>
        <v>0</v>
      </c>
      <c r="K93" s="53">
        <f>K94</f>
        <v>0</v>
      </c>
      <c r="L93" s="53"/>
      <c r="M93" s="54"/>
      <c r="N93" s="54"/>
      <c r="O93" s="54"/>
    </row>
    <row r="94" spans="1:16" s="38" customFormat="1" ht="10.5" hidden="1" customHeight="1" x14ac:dyDescent="0.2">
      <c r="A94" s="40"/>
      <c r="B94" s="39" t="s">
        <v>71</v>
      </c>
      <c r="C94" s="53">
        <f t="shared" si="46"/>
        <v>0</v>
      </c>
      <c r="D94" s="37"/>
      <c r="E94" s="65">
        <f t="shared" si="44"/>
        <v>0</v>
      </c>
      <c r="F94" s="37"/>
      <c r="G94" s="37"/>
      <c r="H94" s="37"/>
      <c r="I94" s="37"/>
      <c r="J94" s="34">
        <f t="shared" si="45"/>
        <v>0</v>
      </c>
      <c r="K94" s="37">
        <f>K97</f>
        <v>0</v>
      </c>
      <c r="L94" s="37"/>
      <c r="M94" s="35"/>
      <c r="N94" s="35"/>
      <c r="O94" s="35"/>
    </row>
    <row r="95" spans="1:16" s="38" customFormat="1" ht="12.75" hidden="1" customHeight="1" x14ac:dyDescent="0.2">
      <c r="A95" s="32" t="s">
        <v>18</v>
      </c>
      <c r="B95" s="32" t="s">
        <v>75</v>
      </c>
      <c r="C95" s="53">
        <f t="shared" si="46"/>
        <v>0</v>
      </c>
      <c r="D95" s="37"/>
      <c r="E95" s="65">
        <f t="shared" si="44"/>
        <v>0</v>
      </c>
      <c r="F95" s="37"/>
      <c r="G95" s="37"/>
      <c r="H95" s="37"/>
      <c r="I95" s="37"/>
      <c r="J95" s="34">
        <f t="shared" si="45"/>
        <v>0</v>
      </c>
      <c r="K95" s="37"/>
      <c r="L95" s="35"/>
      <c r="M95" s="35"/>
      <c r="N95" s="35"/>
      <c r="O95" s="35"/>
    </row>
    <row r="96" spans="1:16" s="38" customFormat="1" hidden="1" x14ac:dyDescent="0.2">
      <c r="A96" s="40" t="s">
        <v>19</v>
      </c>
      <c r="B96" s="41" t="s">
        <v>83</v>
      </c>
      <c r="C96" s="53">
        <f t="shared" si="46"/>
        <v>0</v>
      </c>
      <c r="D96" s="37"/>
      <c r="E96" s="65">
        <f t="shared" si="44"/>
        <v>0</v>
      </c>
      <c r="F96" s="37"/>
      <c r="G96" s="37"/>
      <c r="H96" s="37"/>
      <c r="I96" s="37"/>
      <c r="J96" s="34">
        <f t="shared" si="45"/>
        <v>0</v>
      </c>
      <c r="K96" s="37"/>
      <c r="L96" s="37"/>
      <c r="M96" s="35"/>
      <c r="N96" s="35"/>
      <c r="O96" s="35"/>
    </row>
    <row r="97" spans="1:15" s="38" customFormat="1" ht="40.799999999999997" hidden="1" x14ac:dyDescent="0.2">
      <c r="A97" s="40" t="s">
        <v>20</v>
      </c>
      <c r="B97" s="41" t="s">
        <v>133</v>
      </c>
      <c r="C97" s="53">
        <f t="shared" si="46"/>
        <v>0</v>
      </c>
      <c r="D97" s="37"/>
      <c r="E97" s="65">
        <f t="shared" si="44"/>
        <v>0</v>
      </c>
      <c r="F97" s="37"/>
      <c r="G97" s="37"/>
      <c r="H97" s="37"/>
      <c r="I97" s="37"/>
      <c r="J97" s="34">
        <f t="shared" si="45"/>
        <v>0</v>
      </c>
      <c r="K97" s="37"/>
      <c r="L97" s="37"/>
      <c r="M97" s="35"/>
      <c r="N97" s="35"/>
      <c r="O97" s="35"/>
    </row>
    <row r="98" spans="1:15" s="38" customFormat="1" hidden="1" x14ac:dyDescent="0.2">
      <c r="A98" s="40"/>
      <c r="B98" s="41"/>
      <c r="C98" s="53">
        <f t="shared" si="46"/>
        <v>0</v>
      </c>
      <c r="D98" s="37"/>
      <c r="E98" s="65">
        <f t="shared" si="44"/>
        <v>0</v>
      </c>
      <c r="F98" s="37"/>
      <c r="G98" s="37"/>
      <c r="H98" s="37"/>
      <c r="I98" s="37"/>
      <c r="J98" s="34">
        <f t="shared" si="45"/>
        <v>0</v>
      </c>
      <c r="K98" s="37"/>
      <c r="L98" s="37"/>
      <c r="M98" s="35"/>
      <c r="N98" s="35"/>
      <c r="O98" s="35"/>
    </row>
    <row r="99" spans="1:15" s="38" customFormat="1" hidden="1" x14ac:dyDescent="0.2">
      <c r="A99" s="40"/>
      <c r="B99" s="36"/>
      <c r="C99" s="53">
        <f t="shared" si="46"/>
        <v>0</v>
      </c>
      <c r="D99" s="37"/>
      <c r="E99" s="65">
        <f t="shared" si="44"/>
        <v>0</v>
      </c>
      <c r="F99" s="37"/>
      <c r="G99" s="37"/>
      <c r="H99" s="37"/>
      <c r="I99" s="37"/>
      <c r="J99" s="34">
        <f t="shared" si="45"/>
        <v>0</v>
      </c>
      <c r="K99" s="37"/>
      <c r="L99" s="37"/>
      <c r="M99" s="35"/>
      <c r="N99" s="35"/>
      <c r="O99" s="35"/>
    </row>
    <row r="100" spans="1:15" s="59" customFormat="1" ht="20.399999999999999" hidden="1" x14ac:dyDescent="0.2">
      <c r="A100" s="57"/>
      <c r="B100" s="49" t="s">
        <v>124</v>
      </c>
      <c r="C100" s="53">
        <f t="shared" si="46"/>
        <v>0</v>
      </c>
      <c r="D100" s="53"/>
      <c r="E100" s="65">
        <f t="shared" si="44"/>
        <v>0</v>
      </c>
      <c r="F100" s="53"/>
      <c r="G100" s="53"/>
      <c r="H100" s="53"/>
      <c r="I100" s="53"/>
      <c r="J100" s="34">
        <f t="shared" si="45"/>
        <v>0</v>
      </c>
      <c r="K100" s="53">
        <f>K101</f>
        <v>0</v>
      </c>
      <c r="L100" s="53"/>
      <c r="M100" s="53"/>
      <c r="N100" s="53"/>
      <c r="O100" s="53"/>
    </row>
    <row r="101" spans="1:15" ht="40.799999999999997" hidden="1" x14ac:dyDescent="0.2">
      <c r="A101" s="40"/>
      <c r="B101" s="47" t="s">
        <v>107</v>
      </c>
      <c r="C101" s="53">
        <f t="shared" si="46"/>
        <v>0</v>
      </c>
      <c r="D101" s="37"/>
      <c r="E101" s="65">
        <f t="shared" si="44"/>
        <v>0</v>
      </c>
      <c r="F101" s="37"/>
      <c r="G101" s="37"/>
      <c r="H101" s="37"/>
      <c r="I101" s="37"/>
      <c r="J101" s="34">
        <f t="shared" si="45"/>
        <v>0</v>
      </c>
      <c r="K101" s="37"/>
      <c r="L101" s="37"/>
      <c r="M101" s="37"/>
      <c r="N101" s="37"/>
      <c r="O101" s="37"/>
    </row>
    <row r="102" spans="1:15" s="38" customFormat="1" ht="30.6" hidden="1" x14ac:dyDescent="0.2">
      <c r="A102" s="40"/>
      <c r="B102" s="49" t="s">
        <v>109</v>
      </c>
      <c r="C102" s="53">
        <f t="shared" si="46"/>
        <v>0</v>
      </c>
      <c r="D102" s="37"/>
      <c r="E102" s="65">
        <f t="shared" si="44"/>
        <v>0</v>
      </c>
      <c r="F102" s="37"/>
      <c r="G102" s="37"/>
      <c r="H102" s="37"/>
      <c r="I102" s="37"/>
      <c r="J102" s="34">
        <f t="shared" si="45"/>
        <v>0</v>
      </c>
      <c r="K102" s="37"/>
      <c r="L102" s="37"/>
      <c r="M102" s="35"/>
      <c r="N102" s="35"/>
      <c r="O102" s="35"/>
    </row>
    <row r="103" spans="1:15" s="38" customFormat="1" ht="40.799999999999997" x14ac:dyDescent="0.2">
      <c r="A103" s="40" t="s">
        <v>20</v>
      </c>
      <c r="B103" s="41" t="s">
        <v>189</v>
      </c>
      <c r="C103" s="53">
        <f t="shared" si="46"/>
        <v>0</v>
      </c>
      <c r="D103" s="37"/>
      <c r="E103" s="65">
        <f t="shared" si="44"/>
        <v>40000</v>
      </c>
      <c r="F103" s="37"/>
      <c r="G103" s="37"/>
      <c r="H103" s="37"/>
      <c r="I103" s="37"/>
      <c r="J103" s="34">
        <f t="shared" si="45"/>
        <v>40000</v>
      </c>
      <c r="K103" s="37">
        <v>40000</v>
      </c>
      <c r="L103" s="37"/>
      <c r="M103" s="35"/>
      <c r="N103" s="35"/>
      <c r="O103" s="35"/>
    </row>
    <row r="104" spans="1:15" s="38" customFormat="1" x14ac:dyDescent="0.2">
      <c r="A104" s="40"/>
      <c r="B104" s="36"/>
      <c r="C104" s="37"/>
      <c r="D104" s="37"/>
      <c r="E104" s="53">
        <f t="shared" ref="E104" si="47">F104+G104+I104+J104</f>
        <v>0</v>
      </c>
      <c r="F104" s="37"/>
      <c r="G104" s="37"/>
      <c r="H104" s="37"/>
      <c r="I104" s="37"/>
      <c r="J104" s="66"/>
      <c r="K104" s="37"/>
      <c r="L104" s="37"/>
      <c r="M104" s="35"/>
      <c r="N104" s="35"/>
      <c r="O104" s="35"/>
    </row>
    <row r="105" spans="1:15" s="58" customFormat="1" x14ac:dyDescent="0.2">
      <c r="A105" s="54"/>
      <c r="B105" s="54" t="s">
        <v>85</v>
      </c>
      <c r="C105" s="53">
        <f>C109</f>
        <v>1127000</v>
      </c>
      <c r="D105" s="53"/>
      <c r="E105" s="53">
        <f>E109</f>
        <v>1127000</v>
      </c>
      <c r="F105" s="53"/>
      <c r="G105" s="53"/>
      <c r="H105" s="53"/>
      <c r="I105" s="53"/>
      <c r="J105" s="55">
        <f t="shared" si="1"/>
        <v>1127000</v>
      </c>
      <c r="K105" s="53">
        <f>K106+K108</f>
        <v>1127000</v>
      </c>
      <c r="L105" s="53"/>
      <c r="M105" s="54"/>
      <c r="N105" s="54"/>
      <c r="O105" s="54"/>
    </row>
    <row r="106" spans="1:15" s="58" customFormat="1" x14ac:dyDescent="0.2">
      <c r="A106" s="40" t="s">
        <v>18</v>
      </c>
      <c r="B106" s="32" t="s">
        <v>75</v>
      </c>
      <c r="C106" s="53"/>
      <c r="D106" s="53"/>
      <c r="E106" s="53"/>
      <c r="F106" s="53"/>
      <c r="G106" s="53"/>
      <c r="H106" s="53"/>
      <c r="I106" s="53"/>
      <c r="J106" s="55"/>
      <c r="K106" s="53">
        <f>K110+K111</f>
        <v>1015100</v>
      </c>
      <c r="L106" s="53"/>
      <c r="M106" s="54"/>
      <c r="N106" s="54"/>
      <c r="O106" s="54"/>
    </row>
    <row r="107" spans="1:15" s="58" customFormat="1" x14ac:dyDescent="0.2">
      <c r="A107" s="40" t="s">
        <v>19</v>
      </c>
      <c r="B107" s="41" t="s">
        <v>83</v>
      </c>
      <c r="C107" s="53"/>
      <c r="D107" s="53"/>
      <c r="E107" s="53"/>
      <c r="F107" s="53"/>
      <c r="G107" s="53"/>
      <c r="H107" s="53"/>
      <c r="I107" s="53"/>
      <c r="J107" s="55"/>
      <c r="K107" s="53"/>
      <c r="L107" s="53"/>
      <c r="M107" s="54"/>
      <c r="N107" s="54"/>
      <c r="O107" s="54"/>
    </row>
    <row r="108" spans="1:15" s="38" customFormat="1" x14ac:dyDescent="0.2">
      <c r="A108" s="67" t="s">
        <v>20</v>
      </c>
      <c r="B108" s="41" t="s">
        <v>136</v>
      </c>
      <c r="C108" s="37"/>
      <c r="D108" s="37"/>
      <c r="E108" s="37"/>
      <c r="F108" s="37"/>
      <c r="G108" s="37"/>
      <c r="H108" s="37"/>
      <c r="I108" s="37"/>
      <c r="J108" s="34"/>
      <c r="K108" s="37">
        <f>K114</f>
        <v>111900</v>
      </c>
      <c r="L108" s="37"/>
      <c r="M108" s="35"/>
      <c r="N108" s="35"/>
      <c r="O108" s="35"/>
    </row>
    <row r="109" spans="1:15" s="38" customFormat="1" x14ac:dyDescent="0.2">
      <c r="A109" s="35"/>
      <c r="B109" s="39" t="s">
        <v>71</v>
      </c>
      <c r="C109" s="37">
        <f>C110+C112+C114+C111+C115</f>
        <v>1127000</v>
      </c>
      <c r="D109" s="37">
        <f t="shared" ref="D109:I109" si="48">D111+D112</f>
        <v>0</v>
      </c>
      <c r="E109" s="37">
        <f>E110+E112+E114+E111+E115</f>
        <v>1127000</v>
      </c>
      <c r="F109" s="37">
        <f t="shared" si="48"/>
        <v>0</v>
      </c>
      <c r="G109" s="37">
        <f t="shared" si="48"/>
        <v>0</v>
      </c>
      <c r="H109" s="37">
        <f t="shared" si="48"/>
        <v>0</v>
      </c>
      <c r="I109" s="37">
        <f t="shared" si="48"/>
        <v>0</v>
      </c>
      <c r="J109" s="37">
        <f>J110+J112+J114</f>
        <v>161900</v>
      </c>
      <c r="K109" s="37">
        <f>K110+K112+K114+K115+K111</f>
        <v>1127000</v>
      </c>
      <c r="L109" s="37"/>
      <c r="M109" s="35"/>
      <c r="N109" s="35"/>
      <c r="O109" s="35"/>
    </row>
    <row r="110" spans="1:15" s="38" customFormat="1" ht="20.399999999999999" x14ac:dyDescent="0.2">
      <c r="A110" s="32" t="s">
        <v>18</v>
      </c>
      <c r="B110" s="63" t="s">
        <v>152</v>
      </c>
      <c r="C110" s="37">
        <f t="shared" ref="C110:C111" si="49">E110</f>
        <v>50000</v>
      </c>
      <c r="D110" s="64"/>
      <c r="E110" s="37">
        <f t="shared" ref="E110:E114" si="50">F110+G110+H110+I110+J110</f>
        <v>50000</v>
      </c>
      <c r="F110" s="37"/>
      <c r="G110" s="37"/>
      <c r="H110" s="37"/>
      <c r="I110" s="37"/>
      <c r="J110" s="34">
        <f t="shared" ref="J110:J114" si="51">K110+L110</f>
        <v>50000</v>
      </c>
      <c r="K110" s="37">
        <v>50000</v>
      </c>
      <c r="L110" s="35"/>
      <c r="M110" s="35"/>
      <c r="N110" s="35"/>
      <c r="O110" s="35"/>
    </row>
    <row r="111" spans="1:15" s="38" customFormat="1" ht="20.399999999999999" x14ac:dyDescent="0.2">
      <c r="A111" s="35" t="s">
        <v>18</v>
      </c>
      <c r="B111" s="63" t="s">
        <v>160</v>
      </c>
      <c r="C111" s="37">
        <f t="shared" si="49"/>
        <v>965100</v>
      </c>
      <c r="D111" s="37"/>
      <c r="E111" s="37">
        <f t="shared" si="50"/>
        <v>965100</v>
      </c>
      <c r="F111" s="37"/>
      <c r="G111" s="37"/>
      <c r="H111" s="37"/>
      <c r="I111" s="37"/>
      <c r="J111" s="34">
        <f t="shared" si="51"/>
        <v>965100</v>
      </c>
      <c r="K111" s="37">
        <v>965100</v>
      </c>
      <c r="L111" s="37"/>
      <c r="M111" s="35"/>
      <c r="N111" s="35"/>
      <c r="O111" s="35"/>
    </row>
    <row r="112" spans="1:15" s="38" customFormat="1" hidden="1" x14ac:dyDescent="0.2">
      <c r="A112" s="35"/>
      <c r="B112" s="48"/>
      <c r="C112" s="37"/>
      <c r="D112" s="37"/>
      <c r="E112" s="37">
        <f t="shared" si="50"/>
        <v>0</v>
      </c>
      <c r="F112" s="37"/>
      <c r="G112" s="37"/>
      <c r="H112" s="37"/>
      <c r="I112" s="37"/>
      <c r="J112" s="34">
        <f t="shared" si="51"/>
        <v>0</v>
      </c>
      <c r="K112" s="37"/>
      <c r="L112" s="37"/>
      <c r="M112" s="35"/>
      <c r="N112" s="35"/>
      <c r="O112" s="35"/>
    </row>
    <row r="113" spans="1:15" s="38" customFormat="1" hidden="1" x14ac:dyDescent="0.2">
      <c r="A113" s="35"/>
      <c r="B113" s="48"/>
      <c r="C113" s="37"/>
      <c r="D113" s="37"/>
      <c r="E113" s="37">
        <f t="shared" si="50"/>
        <v>0</v>
      </c>
      <c r="F113" s="37"/>
      <c r="G113" s="37"/>
      <c r="H113" s="37"/>
      <c r="I113" s="37"/>
      <c r="J113" s="34">
        <f t="shared" si="51"/>
        <v>0</v>
      </c>
      <c r="K113" s="37"/>
      <c r="L113" s="37"/>
      <c r="M113" s="35"/>
      <c r="N113" s="35"/>
      <c r="O113" s="35"/>
    </row>
    <row r="114" spans="1:15" s="38" customFormat="1" ht="30.6" x14ac:dyDescent="0.2">
      <c r="A114" s="35" t="s">
        <v>20</v>
      </c>
      <c r="B114" s="62" t="s">
        <v>153</v>
      </c>
      <c r="C114" s="37">
        <f t="shared" ref="C114" si="52">E114</f>
        <v>111900</v>
      </c>
      <c r="D114" s="37"/>
      <c r="E114" s="37">
        <f t="shared" si="50"/>
        <v>111900</v>
      </c>
      <c r="F114" s="37"/>
      <c r="G114" s="37"/>
      <c r="H114" s="37"/>
      <c r="I114" s="37"/>
      <c r="J114" s="34">
        <f t="shared" si="51"/>
        <v>111900</v>
      </c>
      <c r="K114" s="37">
        <v>111900</v>
      </c>
      <c r="L114" s="37"/>
      <c r="M114" s="35"/>
      <c r="N114" s="35"/>
      <c r="O114" s="35"/>
    </row>
    <row r="115" spans="1:15" s="58" customFormat="1" ht="30.6" hidden="1" x14ac:dyDescent="0.2">
      <c r="A115" s="67" t="s">
        <v>20</v>
      </c>
      <c r="B115" s="41" t="s">
        <v>154</v>
      </c>
      <c r="C115" s="65">
        <f>E115</f>
        <v>0</v>
      </c>
      <c r="D115" s="65"/>
      <c r="E115" s="65">
        <f>F115+G115+I115+J115</f>
        <v>0</v>
      </c>
      <c r="F115" s="65"/>
      <c r="G115" s="65"/>
      <c r="H115" s="65"/>
      <c r="I115" s="65"/>
      <c r="J115" s="66"/>
      <c r="K115" s="65"/>
      <c r="L115" s="53"/>
      <c r="M115" s="54"/>
      <c r="N115" s="54"/>
      <c r="O115" s="54"/>
    </row>
    <row r="116" spans="1:15" s="38" customFormat="1" hidden="1" x14ac:dyDescent="0.2">
      <c r="A116" s="35"/>
      <c r="B116" s="41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5"/>
      <c r="N116" s="35"/>
      <c r="O116" s="35"/>
    </row>
    <row r="117" spans="1:15" hidden="1" x14ac:dyDescent="0.2">
      <c r="A117" s="35"/>
      <c r="B117" s="41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5"/>
      <c r="N117" s="35"/>
      <c r="O117" s="35"/>
    </row>
    <row r="118" spans="1:15" ht="20.399999999999999" hidden="1" x14ac:dyDescent="0.2">
      <c r="A118" s="40"/>
      <c r="B118" s="49" t="s">
        <v>103</v>
      </c>
      <c r="C118" s="37"/>
      <c r="D118" s="37"/>
      <c r="E118" s="37">
        <f>E119</f>
        <v>0</v>
      </c>
      <c r="F118" s="37"/>
      <c r="G118" s="37"/>
      <c r="H118" s="37"/>
      <c r="I118" s="37"/>
      <c r="J118" s="37">
        <f>J119</f>
        <v>0</v>
      </c>
      <c r="K118" s="37">
        <f>K119</f>
        <v>0</v>
      </c>
      <c r="L118" s="37"/>
      <c r="M118" s="37">
        <f>M119</f>
        <v>0</v>
      </c>
      <c r="N118" s="37">
        <f>N119</f>
        <v>0</v>
      </c>
      <c r="O118" s="37">
        <f>O119</f>
        <v>0</v>
      </c>
    </row>
    <row r="119" spans="1:15" ht="40.799999999999997" hidden="1" x14ac:dyDescent="0.2">
      <c r="A119" s="40"/>
      <c r="B119" s="47" t="s">
        <v>107</v>
      </c>
      <c r="C119" s="37"/>
      <c r="D119" s="37"/>
      <c r="E119" s="37">
        <f>F119+G119+H119+I119+J119</f>
        <v>0</v>
      </c>
      <c r="F119" s="37"/>
      <c r="G119" s="37"/>
      <c r="H119" s="37"/>
      <c r="I119" s="37"/>
      <c r="J119" s="37"/>
      <c r="K119" s="37"/>
      <c r="L119" s="37"/>
      <c r="M119" s="37"/>
      <c r="N119" s="37"/>
      <c r="O119" s="37"/>
    </row>
    <row r="120" spans="1:15" s="38" customFormat="1" ht="30.6" hidden="1" x14ac:dyDescent="0.2">
      <c r="A120" s="40"/>
      <c r="B120" s="49" t="s">
        <v>109</v>
      </c>
      <c r="C120" s="37"/>
      <c r="D120" s="37"/>
      <c r="E120" s="37">
        <f>F120+G120+H120+I120+J120</f>
        <v>0</v>
      </c>
      <c r="F120" s="37"/>
      <c r="G120" s="37"/>
      <c r="H120" s="37"/>
      <c r="I120" s="37"/>
      <c r="J120" s="37"/>
      <c r="K120" s="37"/>
      <c r="L120" s="37"/>
      <c r="M120" s="35"/>
      <c r="N120" s="35"/>
      <c r="O120" s="35"/>
    </row>
    <row r="121" spans="1:15" s="38" customFormat="1" ht="40.799999999999997" hidden="1" x14ac:dyDescent="0.2">
      <c r="A121" s="40" t="s">
        <v>110</v>
      </c>
      <c r="B121" s="41" t="s">
        <v>111</v>
      </c>
      <c r="C121" s="37"/>
      <c r="D121" s="37"/>
      <c r="E121" s="37">
        <f>F121+G121+H121+I121+J121</f>
        <v>0</v>
      </c>
      <c r="F121" s="37"/>
      <c r="G121" s="37"/>
      <c r="H121" s="37"/>
      <c r="I121" s="37"/>
      <c r="J121" s="37"/>
      <c r="K121" s="37"/>
      <c r="L121" s="37"/>
      <c r="M121" s="35"/>
      <c r="N121" s="35"/>
      <c r="O121" s="35"/>
    </row>
    <row r="122" spans="1:15" hidden="1" x14ac:dyDescent="0.2">
      <c r="A122" s="40"/>
      <c r="B122" s="41"/>
      <c r="C122" s="37"/>
      <c r="D122" s="37"/>
      <c r="E122" s="37">
        <f>F122+G122+H122+I122+J122</f>
        <v>0</v>
      </c>
      <c r="F122" s="37"/>
      <c r="G122" s="37"/>
      <c r="H122" s="37"/>
      <c r="I122" s="37"/>
      <c r="J122" s="37">
        <f>K122+L122</f>
        <v>0</v>
      </c>
      <c r="K122" s="37"/>
      <c r="L122" s="37"/>
      <c r="M122" s="35"/>
      <c r="N122" s="35"/>
      <c r="O122" s="35"/>
    </row>
    <row r="123" spans="1:15" hidden="1" x14ac:dyDescent="0.2">
      <c r="A123" s="32"/>
      <c r="B123" s="32"/>
      <c r="C123" s="34"/>
      <c r="D123" s="34"/>
      <c r="E123" s="37"/>
      <c r="F123" s="34"/>
      <c r="G123" s="34"/>
      <c r="H123" s="34"/>
      <c r="I123" s="34"/>
      <c r="J123" s="37"/>
      <c r="K123" s="34"/>
      <c r="L123" s="34"/>
      <c r="M123" s="32"/>
      <c r="N123" s="32"/>
      <c r="O123" s="32"/>
    </row>
    <row r="124" spans="1:15" hidden="1" x14ac:dyDescent="0.2">
      <c r="A124" s="32"/>
      <c r="B124" s="42"/>
      <c r="C124" s="34"/>
      <c r="D124" s="34"/>
      <c r="E124" s="37"/>
      <c r="F124" s="34"/>
      <c r="G124" s="34"/>
      <c r="H124" s="34"/>
      <c r="I124" s="34"/>
      <c r="J124" s="37"/>
      <c r="K124" s="34"/>
      <c r="L124" s="34"/>
      <c r="M124" s="32"/>
      <c r="N124" s="32"/>
      <c r="O124" s="32"/>
    </row>
    <row r="125" spans="1:15" s="38" customFormat="1" hidden="1" x14ac:dyDescent="0.2">
      <c r="A125" s="40"/>
      <c r="B125" s="41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5"/>
      <c r="N125" s="35"/>
      <c r="O125" s="35"/>
    </row>
    <row r="126" spans="1:15" s="38" customFormat="1" hidden="1" x14ac:dyDescent="0.2">
      <c r="A126" s="40"/>
      <c r="B126" s="41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5"/>
      <c r="N126" s="35"/>
      <c r="O126" s="35"/>
    </row>
    <row r="127" spans="1:15" s="38" customFormat="1" hidden="1" x14ac:dyDescent="0.2">
      <c r="A127" s="40"/>
      <c r="B127" s="41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5"/>
      <c r="N127" s="35"/>
      <c r="O127" s="35"/>
    </row>
    <row r="128" spans="1:15" s="38" customFormat="1" hidden="1" x14ac:dyDescent="0.2">
      <c r="A128" s="40"/>
      <c r="B128" s="41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5"/>
      <c r="N128" s="35"/>
      <c r="O128" s="35"/>
    </row>
    <row r="129" spans="1:15" s="38" customFormat="1" hidden="1" x14ac:dyDescent="0.2">
      <c r="A129" s="35"/>
      <c r="B129" s="36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5"/>
      <c r="N129" s="35"/>
      <c r="O129" s="35"/>
    </row>
    <row r="130" spans="1:15" s="38" customFormat="1" hidden="1" x14ac:dyDescent="0.2">
      <c r="A130" s="35"/>
      <c r="B130" s="39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5"/>
      <c r="N130" s="35"/>
      <c r="O130" s="35"/>
    </row>
    <row r="131" spans="1:15" s="38" customFormat="1" hidden="1" x14ac:dyDescent="0.2">
      <c r="A131" s="40"/>
      <c r="B131" s="41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5"/>
      <c r="N131" s="35"/>
      <c r="O131" s="35"/>
    </row>
    <row r="132" spans="1:15" s="38" customFormat="1" hidden="1" x14ac:dyDescent="0.2">
      <c r="A132" s="40"/>
      <c r="B132" s="41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5"/>
      <c r="N132" s="35"/>
      <c r="O132" s="35"/>
    </row>
    <row r="133" spans="1:15" s="38" customFormat="1" hidden="1" x14ac:dyDescent="0.2">
      <c r="A133" s="40"/>
      <c r="B133" s="41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5"/>
      <c r="N133" s="35"/>
      <c r="O133" s="35"/>
    </row>
    <row r="134" spans="1:15" hidden="1" x14ac:dyDescent="0.2">
      <c r="A134" s="32"/>
      <c r="B134" s="43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2"/>
      <c r="N134" s="32"/>
      <c r="O134" s="32"/>
    </row>
    <row r="135" spans="1:15" hidden="1" x14ac:dyDescent="0.2">
      <c r="A135" s="32"/>
      <c r="B135" s="33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2"/>
      <c r="N135" s="32"/>
      <c r="O135" s="32"/>
    </row>
    <row r="136" spans="1:15" hidden="1" x14ac:dyDescent="0.2">
      <c r="A136" s="32"/>
      <c r="B136" s="32"/>
      <c r="C136" s="34"/>
      <c r="D136" s="34"/>
      <c r="E136" s="37"/>
      <c r="F136" s="34"/>
      <c r="G136" s="34"/>
      <c r="H136" s="34"/>
      <c r="I136" s="34"/>
      <c r="J136" s="37"/>
      <c r="K136" s="34"/>
      <c r="L136" s="34"/>
      <c r="M136" s="32"/>
      <c r="N136" s="32"/>
      <c r="O136" s="32"/>
    </row>
    <row r="137" spans="1:15" hidden="1" x14ac:dyDescent="0.2">
      <c r="A137" s="32"/>
      <c r="B137" s="32"/>
      <c r="C137" s="34"/>
      <c r="D137" s="34"/>
      <c r="E137" s="37"/>
      <c r="F137" s="34"/>
      <c r="G137" s="34"/>
      <c r="H137" s="34"/>
      <c r="I137" s="34"/>
      <c r="J137" s="37"/>
      <c r="K137" s="34"/>
      <c r="L137" s="34"/>
      <c r="M137" s="32"/>
      <c r="N137" s="32"/>
      <c r="O137" s="32"/>
    </row>
    <row r="138" spans="1:15" s="38" customFormat="1" hidden="1" x14ac:dyDescent="0.2">
      <c r="A138" s="40"/>
      <c r="B138" s="41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5"/>
      <c r="N138" s="35"/>
      <c r="O138" s="35"/>
    </row>
    <row r="139" spans="1:15" s="38" customFormat="1" hidden="1" x14ac:dyDescent="0.2">
      <c r="A139" s="40"/>
      <c r="B139" s="41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5"/>
      <c r="N139" s="35"/>
      <c r="O139" s="35"/>
    </row>
    <row r="140" spans="1:15" s="38" customFormat="1" hidden="1" x14ac:dyDescent="0.2">
      <c r="A140" s="40"/>
      <c r="B140" s="41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5"/>
      <c r="N140" s="35"/>
      <c r="O140" s="35"/>
    </row>
    <row r="141" spans="1:15" s="38" customFormat="1" hidden="1" x14ac:dyDescent="0.2">
      <c r="A141" s="40"/>
      <c r="B141" s="41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5"/>
      <c r="N141" s="35"/>
      <c r="O141" s="35"/>
    </row>
    <row r="142" spans="1:15" s="38" customFormat="1" hidden="1" x14ac:dyDescent="0.2">
      <c r="A142" s="40"/>
      <c r="B142" s="41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5"/>
      <c r="N142" s="35"/>
      <c r="O142" s="35"/>
    </row>
    <row r="143" spans="1:15" s="38" customFormat="1" hidden="1" x14ac:dyDescent="0.2">
      <c r="A143" s="40"/>
      <c r="B143" s="41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5"/>
      <c r="N143" s="35"/>
      <c r="O143" s="35"/>
    </row>
    <row r="144" spans="1:15" s="38" customFormat="1" hidden="1" x14ac:dyDescent="0.2">
      <c r="A144" s="40"/>
      <c r="B144" s="41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5"/>
      <c r="N144" s="35"/>
      <c r="O144" s="35"/>
    </row>
    <row r="145" spans="1:15" s="38" customFormat="1" hidden="1" x14ac:dyDescent="0.2">
      <c r="A145" s="40"/>
      <c r="B145" s="42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5"/>
      <c r="N145" s="35"/>
      <c r="O145" s="35"/>
    </row>
    <row r="146" spans="1:15" hidden="1" x14ac:dyDescent="0.2">
      <c r="A146" s="32"/>
      <c r="B146" s="43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2"/>
      <c r="N146" s="32"/>
      <c r="O146" s="32"/>
    </row>
    <row r="147" spans="1:15" hidden="1" x14ac:dyDescent="0.2">
      <c r="A147" s="32"/>
      <c r="B147" s="33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2"/>
      <c r="N147" s="32"/>
      <c r="O147" s="32"/>
    </row>
    <row r="148" spans="1:15" hidden="1" x14ac:dyDescent="0.2">
      <c r="A148" s="32"/>
      <c r="B148" s="32"/>
      <c r="C148" s="34"/>
      <c r="D148" s="34"/>
      <c r="E148" s="37"/>
      <c r="F148" s="34"/>
      <c r="G148" s="34"/>
      <c r="H148" s="34"/>
      <c r="I148" s="34"/>
      <c r="J148" s="37"/>
      <c r="K148" s="34"/>
      <c r="L148" s="34"/>
      <c r="M148" s="32"/>
      <c r="N148" s="32"/>
      <c r="O148" s="32"/>
    </row>
    <row r="149" spans="1:15" hidden="1" x14ac:dyDescent="0.2">
      <c r="A149" s="32"/>
      <c r="B149" s="32"/>
      <c r="C149" s="34"/>
      <c r="D149" s="34"/>
      <c r="E149" s="37"/>
      <c r="F149" s="34"/>
      <c r="G149" s="34"/>
      <c r="H149" s="34"/>
      <c r="I149" s="34"/>
      <c r="J149" s="37"/>
      <c r="K149" s="34"/>
      <c r="L149" s="34"/>
      <c r="M149" s="32"/>
      <c r="N149" s="32"/>
      <c r="O149" s="32"/>
    </row>
    <row r="150" spans="1:15" s="38" customFormat="1" hidden="1" x14ac:dyDescent="0.2">
      <c r="A150" s="40"/>
      <c r="B150" s="41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5"/>
      <c r="N150" s="35"/>
      <c r="O150" s="35"/>
    </row>
    <row r="151" spans="1:15" s="38" customFormat="1" hidden="1" x14ac:dyDescent="0.2">
      <c r="A151" s="40"/>
      <c r="B151" s="41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5"/>
      <c r="N151" s="35"/>
      <c r="O151" s="35"/>
    </row>
    <row r="152" spans="1:15" s="38" customFormat="1" hidden="1" x14ac:dyDescent="0.2">
      <c r="A152" s="40"/>
      <c r="B152" s="41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5"/>
      <c r="N152" s="35"/>
      <c r="O152" s="35"/>
    </row>
    <row r="153" spans="1:15" s="38" customFormat="1" hidden="1" x14ac:dyDescent="0.2">
      <c r="A153" s="40"/>
      <c r="B153" s="41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5"/>
      <c r="N153" s="35"/>
      <c r="O153" s="35"/>
    </row>
    <row r="154" spans="1:15" s="38" customFormat="1" hidden="1" x14ac:dyDescent="0.2">
      <c r="A154" s="40"/>
      <c r="B154" s="41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5"/>
      <c r="N154" s="35"/>
      <c r="O154" s="35"/>
    </row>
    <row r="155" spans="1:15" s="38" customFormat="1" hidden="1" x14ac:dyDescent="0.2">
      <c r="A155" s="40"/>
      <c r="B155" s="41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5"/>
      <c r="N155" s="35"/>
      <c r="O155" s="35"/>
    </row>
    <row r="156" spans="1:15" s="38" customFormat="1" hidden="1" x14ac:dyDescent="0.2">
      <c r="A156" s="40"/>
      <c r="B156" s="41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5"/>
      <c r="N156" s="35"/>
      <c r="O156" s="35"/>
    </row>
    <row r="157" spans="1:15" s="38" customFormat="1" hidden="1" x14ac:dyDescent="0.2">
      <c r="A157" s="40"/>
      <c r="B157" s="42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5"/>
      <c r="N157" s="35"/>
      <c r="O157" s="44"/>
    </row>
    <row r="158" spans="1:15" s="38" customFormat="1" hidden="1" x14ac:dyDescent="0.2">
      <c r="A158" s="40"/>
      <c r="B158" s="42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5"/>
      <c r="N158" s="35"/>
      <c r="O158" s="44"/>
    </row>
    <row r="159" spans="1:15" s="38" customFormat="1" hidden="1" x14ac:dyDescent="0.2">
      <c r="A159" s="40"/>
      <c r="B159" s="42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5"/>
      <c r="N159" s="35"/>
      <c r="O159" s="44"/>
    </row>
    <row r="163" spans="7:7" x14ac:dyDescent="0.2">
      <c r="G163" s="28" t="s">
        <v>47</v>
      </c>
    </row>
    <row r="164" spans="7:7" x14ac:dyDescent="0.2">
      <c r="G164" s="28" t="s">
        <v>48</v>
      </c>
    </row>
  </sheetData>
  <mergeCells count="17">
    <mergeCell ref="H14:H15"/>
    <mergeCell ref="I14:I15"/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</mergeCells>
  <pageMargins left="0.25" right="0.25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65"/>
  <sheetViews>
    <sheetView workbookViewId="0">
      <selection activeCell="B26" sqref="B26"/>
    </sheetView>
  </sheetViews>
  <sheetFormatPr defaultColWidth="9.109375" defaultRowHeight="10.199999999999999" x14ac:dyDescent="0.2"/>
  <cols>
    <col min="1" max="1" width="3.44140625" style="3" customWidth="1"/>
    <col min="2" max="2" width="32.109375" style="3" customWidth="1"/>
    <col min="3" max="3" width="7.88671875" style="3" customWidth="1"/>
    <col min="4" max="4" width="8.441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8.44140625" style="3" customWidth="1"/>
    <col min="10" max="10" width="8.109375" style="3" customWidth="1"/>
    <col min="11" max="11" width="10.109375" style="3" customWidth="1"/>
    <col min="12" max="12" width="9.88671875" style="3" customWidth="1"/>
    <col min="13" max="13" width="7.109375" style="3" customWidth="1"/>
    <col min="14" max="14" width="6.88671875" style="3" customWidth="1"/>
    <col min="15" max="15" width="6.109375" style="3" customWidth="1"/>
    <col min="16" max="16384" width="9.109375" style="3"/>
  </cols>
  <sheetData>
    <row r="1" spans="1:15" x14ac:dyDescent="0.2">
      <c r="A1" s="27" t="s">
        <v>24</v>
      </c>
      <c r="K1" s="27"/>
      <c r="L1" s="27" t="s">
        <v>25</v>
      </c>
      <c r="M1" s="27"/>
      <c r="N1" s="27"/>
    </row>
    <row r="2" spans="1:15" x14ac:dyDescent="0.2">
      <c r="A2" s="27" t="s">
        <v>65</v>
      </c>
      <c r="K2" s="27" t="s">
        <v>26</v>
      </c>
      <c r="L2" s="27"/>
      <c r="M2" s="27"/>
      <c r="N2" s="27"/>
    </row>
    <row r="3" spans="1:15" x14ac:dyDescent="0.2">
      <c r="K3" s="27" t="s">
        <v>38</v>
      </c>
      <c r="L3" s="27"/>
      <c r="M3" s="27"/>
      <c r="N3" s="27"/>
    </row>
    <row r="4" spans="1:15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 t="s">
        <v>193</v>
      </c>
      <c r="L5" s="45"/>
    </row>
    <row r="6" spans="1:15" ht="3" customHeight="1" x14ac:dyDescent="0.2">
      <c r="K6" s="28"/>
    </row>
    <row r="7" spans="1:15" hidden="1" x14ac:dyDescent="0.2">
      <c r="K7" s="28"/>
    </row>
    <row r="8" spans="1:15" s="30" customFormat="1" hidden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x14ac:dyDescent="0.2">
      <c r="C9" s="88" t="s">
        <v>168</v>
      </c>
      <c r="D9" s="88"/>
      <c r="E9" s="88"/>
      <c r="F9" s="88"/>
      <c r="G9" s="88"/>
      <c r="H9" s="88"/>
      <c r="I9" s="88"/>
      <c r="J9" s="88"/>
      <c r="K9" s="88"/>
      <c r="L9" s="28" t="s">
        <v>194</v>
      </c>
    </row>
    <row r="10" spans="1:15" ht="8.2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idden="1" x14ac:dyDescent="0.2">
      <c r="L11" s="28"/>
    </row>
    <row r="12" spans="1:15" x14ac:dyDescent="0.2">
      <c r="O12" s="31" t="s">
        <v>30</v>
      </c>
    </row>
    <row r="13" spans="1:15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155</v>
      </c>
      <c r="N13" s="90" t="s">
        <v>156</v>
      </c>
      <c r="O13" s="85" t="s">
        <v>196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49.5" customHeight="1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s="59" customFormat="1" x14ac:dyDescent="0.2">
      <c r="A17" s="56"/>
      <c r="B17" s="56" t="s">
        <v>161</v>
      </c>
      <c r="C17" s="55">
        <f>C18+C19+C20</f>
        <v>3149409</v>
      </c>
      <c r="D17" s="55">
        <f t="shared" ref="D17:I17" si="0">D18+D19+D20</f>
        <v>0</v>
      </c>
      <c r="E17" s="55">
        <f>E18+E19+E20</f>
        <v>3149409</v>
      </c>
      <c r="F17" s="55">
        <f t="shared" si="0"/>
        <v>0</v>
      </c>
      <c r="G17" s="55">
        <f t="shared" si="0"/>
        <v>0</v>
      </c>
      <c r="H17" s="55">
        <f t="shared" si="0"/>
        <v>0</v>
      </c>
      <c r="I17" s="55">
        <f t="shared" si="0"/>
        <v>0</v>
      </c>
      <c r="J17" s="55">
        <f>J18+J19+J20</f>
        <v>3149409</v>
      </c>
      <c r="K17" s="55">
        <f>K18+K19+K20</f>
        <v>3149409</v>
      </c>
      <c r="L17" s="55">
        <f>L18+L19+L20</f>
        <v>0</v>
      </c>
      <c r="M17" s="55"/>
      <c r="N17" s="55"/>
      <c r="O17" s="55"/>
    </row>
    <row r="18" spans="1:15" x14ac:dyDescent="0.2">
      <c r="A18" s="32" t="s">
        <v>18</v>
      </c>
      <c r="B18" s="32" t="s">
        <v>21</v>
      </c>
      <c r="C18" s="34">
        <f>E18</f>
        <v>1605029</v>
      </c>
      <c r="D18" s="34"/>
      <c r="E18" s="34">
        <f>SUM(F18:J18)</f>
        <v>1605029</v>
      </c>
      <c r="F18" s="34"/>
      <c r="G18" s="34"/>
      <c r="H18" s="34"/>
      <c r="I18" s="34"/>
      <c r="J18" s="34">
        <f t="shared" ref="J18:J105" si="1">K18+L18</f>
        <v>1605029</v>
      </c>
      <c r="K18" s="34">
        <f>K23+K40+K52+K66+K75+K90+K107</f>
        <v>1605029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1183700</v>
      </c>
      <c r="D19" s="34"/>
      <c r="E19" s="34">
        <f>F19+G19+H19+I19+J19</f>
        <v>1183700</v>
      </c>
      <c r="F19" s="34"/>
      <c r="G19" s="34"/>
      <c r="H19" s="34"/>
      <c r="I19" s="34"/>
      <c r="J19" s="34">
        <f t="shared" si="1"/>
        <v>1183700</v>
      </c>
      <c r="K19" s="34">
        <f>K24+K41+K54+K68+K76+K91+K108</f>
        <v>1183700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360680</v>
      </c>
      <c r="D20" s="34"/>
      <c r="E20" s="34">
        <f>SUM(F20:J20)</f>
        <v>360680</v>
      </c>
      <c r="F20" s="34">
        <f>F65+F112+F129+F146+F134+F63</f>
        <v>0</v>
      </c>
      <c r="G20" s="34">
        <f>G65+G112+G129+G146+G134+G63</f>
        <v>0</v>
      </c>
      <c r="H20" s="34">
        <f>H65+H112+H129+H146+H134+H63</f>
        <v>0</v>
      </c>
      <c r="I20" s="34"/>
      <c r="J20" s="34">
        <f t="shared" si="1"/>
        <v>360680</v>
      </c>
      <c r="K20" s="34">
        <f>K25+K42+K55+K69+K77+K92+K109</f>
        <v>360680</v>
      </c>
      <c r="L20" s="34">
        <f>L65+L112+L129+L146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>C22</f>
        <v>315000</v>
      </c>
      <c r="D21" s="55">
        <f t="shared" ref="D21:I21" si="2">D22</f>
        <v>0</v>
      </c>
      <c r="E21" s="55">
        <f>E22</f>
        <v>315000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>K22</f>
        <v>315000</v>
      </c>
      <c r="K21" s="55">
        <f>K22</f>
        <v>315000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 t="shared" ref="C22:J22" si="3">C26+C28+C29+C37</f>
        <v>315000</v>
      </c>
      <c r="D22" s="34">
        <f t="shared" si="3"/>
        <v>0</v>
      </c>
      <c r="E22" s="34">
        <f t="shared" si="3"/>
        <v>315000</v>
      </c>
      <c r="F22" s="34">
        <f t="shared" si="3"/>
        <v>0</v>
      </c>
      <c r="G22" s="34">
        <f t="shared" si="3"/>
        <v>0</v>
      </c>
      <c r="H22" s="34">
        <f t="shared" si="3"/>
        <v>0</v>
      </c>
      <c r="I22" s="34">
        <f t="shared" si="3"/>
        <v>0</v>
      </c>
      <c r="J22" s="34">
        <f t="shared" si="3"/>
        <v>315000</v>
      </c>
      <c r="K22" s="34">
        <f>K26+K28+K29+K37</f>
        <v>315000</v>
      </c>
      <c r="L22" s="34"/>
      <c r="M22" s="32"/>
      <c r="N22" s="32"/>
      <c r="O22" s="32"/>
    </row>
    <row r="23" spans="1:15" x14ac:dyDescent="0.2">
      <c r="A23" s="32" t="s">
        <v>18</v>
      </c>
      <c r="B23" s="42" t="s">
        <v>143</v>
      </c>
      <c r="C23" s="34">
        <f t="shared" ref="C23:J23" si="4">C26</f>
        <v>300000</v>
      </c>
      <c r="D23" s="34">
        <f t="shared" si="4"/>
        <v>0</v>
      </c>
      <c r="E23" s="34">
        <f t="shared" si="4"/>
        <v>300000</v>
      </c>
      <c r="F23" s="34">
        <f t="shared" si="4"/>
        <v>0</v>
      </c>
      <c r="G23" s="34">
        <f t="shared" si="4"/>
        <v>0</v>
      </c>
      <c r="H23" s="34">
        <f t="shared" si="4"/>
        <v>0</v>
      </c>
      <c r="I23" s="34">
        <f t="shared" si="4"/>
        <v>0</v>
      </c>
      <c r="J23" s="34">
        <f t="shared" si="4"/>
        <v>300000</v>
      </c>
      <c r="K23" s="34">
        <f>K26</f>
        <v>300000</v>
      </c>
      <c r="L23" s="34"/>
      <c r="M23" s="32"/>
      <c r="N23" s="32"/>
      <c r="O23" s="32"/>
    </row>
    <row r="24" spans="1:15" x14ac:dyDescent="0.2">
      <c r="A24" s="40" t="s">
        <v>19</v>
      </c>
      <c r="B24" s="41" t="s">
        <v>180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2"/>
      <c r="N24" s="32"/>
      <c r="O24" s="32"/>
    </row>
    <row r="25" spans="1:15" x14ac:dyDescent="0.2">
      <c r="A25" s="40" t="s">
        <v>20</v>
      </c>
      <c r="B25" s="41" t="s">
        <v>178</v>
      </c>
      <c r="C25" s="34">
        <f t="shared" ref="C25:J25" si="5">C28+C37</f>
        <v>15000</v>
      </c>
      <c r="D25" s="34">
        <f t="shared" si="5"/>
        <v>0</v>
      </c>
      <c r="E25" s="34">
        <f t="shared" si="5"/>
        <v>15000</v>
      </c>
      <c r="F25" s="34">
        <f t="shared" si="5"/>
        <v>0</v>
      </c>
      <c r="G25" s="34">
        <f t="shared" si="5"/>
        <v>0</v>
      </c>
      <c r="H25" s="34">
        <f t="shared" si="5"/>
        <v>0</v>
      </c>
      <c r="I25" s="34">
        <f t="shared" si="5"/>
        <v>0</v>
      </c>
      <c r="J25" s="34">
        <f t="shared" si="5"/>
        <v>15000</v>
      </c>
      <c r="K25" s="34">
        <f>K28+K37+K30</f>
        <v>99780</v>
      </c>
      <c r="L25" s="34"/>
      <c r="M25" s="32"/>
      <c r="N25" s="32"/>
      <c r="O25" s="32"/>
    </row>
    <row r="26" spans="1:15" ht="20.399999999999999" x14ac:dyDescent="0.2">
      <c r="A26" s="32" t="s">
        <v>18</v>
      </c>
      <c r="B26" s="42" t="s">
        <v>137</v>
      </c>
      <c r="C26" s="34">
        <f>E26</f>
        <v>300000</v>
      </c>
      <c r="D26" s="34"/>
      <c r="E26" s="34">
        <f t="shared" ref="E26:E37" si="6">F26+G26+H26+I26+J26</f>
        <v>300000</v>
      </c>
      <c r="F26" s="34"/>
      <c r="G26" s="34"/>
      <c r="H26" s="34"/>
      <c r="I26" s="34"/>
      <c r="J26" s="34">
        <f t="shared" si="1"/>
        <v>300000</v>
      </c>
      <c r="K26" s="34">
        <v>300000</v>
      </c>
      <c r="L26" s="34"/>
      <c r="M26" s="32"/>
      <c r="N26" s="32"/>
      <c r="O26" s="32"/>
    </row>
    <row r="27" spans="1:15" x14ac:dyDescent="0.2">
      <c r="A27" s="32"/>
      <c r="B27" s="41" t="s">
        <v>83</v>
      </c>
      <c r="C27" s="34"/>
      <c r="D27" s="34"/>
      <c r="E27" s="34">
        <f t="shared" si="6"/>
        <v>0</v>
      </c>
      <c r="F27" s="34"/>
      <c r="G27" s="34"/>
      <c r="H27" s="34"/>
      <c r="I27" s="34"/>
      <c r="J27" s="34">
        <f t="shared" si="1"/>
        <v>0</v>
      </c>
      <c r="K27" s="34"/>
      <c r="L27" s="34"/>
      <c r="M27" s="32"/>
      <c r="N27" s="32"/>
      <c r="O27" s="32"/>
    </row>
    <row r="28" spans="1:15" ht="30.6" x14ac:dyDescent="0.2">
      <c r="A28" s="32" t="s">
        <v>20</v>
      </c>
      <c r="B28" s="41" t="s">
        <v>169</v>
      </c>
      <c r="C28" s="34">
        <f>E28</f>
        <v>5000</v>
      </c>
      <c r="D28" s="34"/>
      <c r="E28" s="34">
        <f t="shared" si="6"/>
        <v>5000</v>
      </c>
      <c r="F28" s="34"/>
      <c r="G28" s="34"/>
      <c r="H28" s="34"/>
      <c r="I28" s="34"/>
      <c r="J28" s="34">
        <f t="shared" si="1"/>
        <v>5000</v>
      </c>
      <c r="K28" s="34">
        <v>5000</v>
      </c>
      <c r="L28" s="34"/>
      <c r="M28" s="32"/>
      <c r="N28" s="32"/>
      <c r="O28" s="32"/>
    </row>
    <row r="29" spans="1:15" ht="20.399999999999999" hidden="1" x14ac:dyDescent="0.2">
      <c r="A29" s="32"/>
      <c r="B29" s="41" t="s">
        <v>162</v>
      </c>
      <c r="C29" s="34">
        <f t="shared" ref="C29:C37" si="7">E29</f>
        <v>0</v>
      </c>
      <c r="D29" s="34"/>
      <c r="E29" s="34">
        <f t="shared" si="6"/>
        <v>0</v>
      </c>
      <c r="F29" s="34"/>
      <c r="G29" s="34"/>
      <c r="H29" s="34"/>
      <c r="I29" s="34"/>
      <c r="J29" s="34">
        <f t="shared" si="1"/>
        <v>0</v>
      </c>
      <c r="K29" s="34"/>
      <c r="L29" s="34"/>
      <c r="M29" s="32"/>
      <c r="N29" s="32"/>
      <c r="O29" s="32"/>
    </row>
    <row r="30" spans="1:15" ht="30.6" x14ac:dyDescent="0.2">
      <c r="A30" s="32"/>
      <c r="B30" s="52" t="s">
        <v>195</v>
      </c>
      <c r="C30" s="34">
        <f t="shared" si="7"/>
        <v>84780</v>
      </c>
      <c r="D30" s="34"/>
      <c r="E30" s="34">
        <f t="shared" si="6"/>
        <v>84780</v>
      </c>
      <c r="F30" s="34"/>
      <c r="G30" s="34"/>
      <c r="H30" s="34"/>
      <c r="I30" s="34"/>
      <c r="J30" s="34">
        <f t="shared" si="1"/>
        <v>84780</v>
      </c>
      <c r="K30" s="34">
        <v>84780</v>
      </c>
      <c r="L30" s="34"/>
      <c r="M30" s="32"/>
      <c r="N30" s="32"/>
      <c r="O30" s="32"/>
    </row>
    <row r="31" spans="1:15" s="38" customFormat="1" ht="20.399999999999999" hidden="1" x14ac:dyDescent="0.2">
      <c r="A31" s="35"/>
      <c r="B31" s="36" t="s">
        <v>96</v>
      </c>
      <c r="C31" s="34">
        <f t="shared" si="7"/>
        <v>0</v>
      </c>
      <c r="D31" s="37">
        <f t="shared" ref="D31:I31" si="8">D32</f>
        <v>0</v>
      </c>
      <c r="E31" s="34">
        <f t="shared" si="6"/>
        <v>0</v>
      </c>
      <c r="F31" s="37">
        <f t="shared" si="8"/>
        <v>0</v>
      </c>
      <c r="G31" s="37">
        <f t="shared" si="8"/>
        <v>0</v>
      </c>
      <c r="H31" s="37">
        <f t="shared" si="8"/>
        <v>0</v>
      </c>
      <c r="I31" s="37">
        <f t="shared" si="8"/>
        <v>0</v>
      </c>
      <c r="J31" s="34">
        <f t="shared" si="1"/>
        <v>0</v>
      </c>
      <c r="K31" s="37"/>
      <c r="L31" s="37"/>
      <c r="M31" s="35"/>
      <c r="N31" s="35"/>
      <c r="O31" s="35"/>
    </row>
    <row r="32" spans="1:15" s="38" customFormat="1" hidden="1" x14ac:dyDescent="0.2">
      <c r="A32" s="35"/>
      <c r="B32" s="39" t="s">
        <v>71</v>
      </c>
      <c r="C32" s="34">
        <f t="shared" si="7"/>
        <v>0</v>
      </c>
      <c r="D32" s="37">
        <f t="shared" ref="D32:I32" si="9">D35</f>
        <v>0</v>
      </c>
      <c r="E32" s="34">
        <f t="shared" si="6"/>
        <v>0</v>
      </c>
      <c r="F32" s="37">
        <f t="shared" si="9"/>
        <v>0</v>
      </c>
      <c r="G32" s="37">
        <f t="shared" si="9"/>
        <v>0</v>
      </c>
      <c r="H32" s="37">
        <f t="shared" si="9"/>
        <v>0</v>
      </c>
      <c r="I32" s="37">
        <f t="shared" si="9"/>
        <v>0</v>
      </c>
      <c r="J32" s="34">
        <f t="shared" si="1"/>
        <v>0</v>
      </c>
      <c r="K32" s="37"/>
      <c r="L32" s="37">
        <f>L33+L34+L37</f>
        <v>0</v>
      </c>
      <c r="M32" s="35"/>
      <c r="N32" s="35"/>
      <c r="O32" s="35"/>
    </row>
    <row r="33" spans="1:15" s="38" customFormat="1" hidden="1" x14ac:dyDescent="0.2">
      <c r="A33" s="32" t="s">
        <v>18</v>
      </c>
      <c r="B33" s="32" t="s">
        <v>75</v>
      </c>
      <c r="C33" s="34">
        <f t="shared" si="7"/>
        <v>0</v>
      </c>
      <c r="D33" s="37"/>
      <c r="E33" s="34">
        <f t="shared" si="6"/>
        <v>0</v>
      </c>
      <c r="F33" s="37"/>
      <c r="G33" s="37"/>
      <c r="H33" s="37"/>
      <c r="I33" s="37"/>
      <c r="J33" s="34">
        <f t="shared" si="1"/>
        <v>0</v>
      </c>
      <c r="K33" s="37"/>
      <c r="L33" s="35"/>
      <c r="M33" s="35"/>
      <c r="N33" s="35"/>
      <c r="O33" s="35"/>
    </row>
    <row r="34" spans="1:15" s="38" customFormat="1" hidden="1" x14ac:dyDescent="0.2">
      <c r="A34" s="40" t="s">
        <v>19</v>
      </c>
      <c r="B34" s="41" t="s">
        <v>83</v>
      </c>
      <c r="C34" s="34">
        <f t="shared" si="7"/>
        <v>0</v>
      </c>
      <c r="D34" s="37"/>
      <c r="E34" s="34">
        <f t="shared" si="6"/>
        <v>0</v>
      </c>
      <c r="F34" s="37"/>
      <c r="G34" s="37"/>
      <c r="H34" s="37"/>
      <c r="I34" s="37"/>
      <c r="J34" s="34">
        <f t="shared" si="1"/>
        <v>0</v>
      </c>
      <c r="K34" s="37"/>
      <c r="L34" s="37"/>
      <c r="M34" s="35"/>
      <c r="N34" s="35"/>
      <c r="O34" s="35"/>
    </row>
    <row r="35" spans="1:15" s="38" customFormat="1" hidden="1" x14ac:dyDescent="0.2">
      <c r="A35" s="40" t="s">
        <v>20</v>
      </c>
      <c r="B35" s="41" t="s">
        <v>99</v>
      </c>
      <c r="C35" s="34">
        <f t="shared" si="7"/>
        <v>0</v>
      </c>
      <c r="D35" s="37"/>
      <c r="E35" s="34">
        <f t="shared" si="6"/>
        <v>0</v>
      </c>
      <c r="F35" s="37"/>
      <c r="G35" s="37"/>
      <c r="H35" s="37"/>
      <c r="I35" s="37"/>
      <c r="J35" s="34">
        <f t="shared" si="1"/>
        <v>0</v>
      </c>
      <c r="K35" s="37"/>
      <c r="L35" s="37"/>
      <c r="M35" s="35"/>
      <c r="N35" s="35"/>
      <c r="O35" s="35"/>
    </row>
    <row r="36" spans="1:15" hidden="1" x14ac:dyDescent="0.2">
      <c r="A36" s="32"/>
      <c r="B36" s="39"/>
      <c r="C36" s="34">
        <f t="shared" si="7"/>
        <v>0</v>
      </c>
      <c r="D36" s="34"/>
      <c r="E36" s="34">
        <f t="shared" si="6"/>
        <v>0</v>
      </c>
      <c r="F36" s="34"/>
      <c r="G36" s="34"/>
      <c r="H36" s="34"/>
      <c r="I36" s="34"/>
      <c r="J36" s="34">
        <f t="shared" si="1"/>
        <v>0</v>
      </c>
      <c r="K36" s="34"/>
      <c r="L36" s="34"/>
      <c r="M36" s="32"/>
      <c r="N36" s="32"/>
      <c r="O36" s="32"/>
    </row>
    <row r="37" spans="1:15" ht="20.399999999999999" x14ac:dyDescent="0.2">
      <c r="A37" s="32"/>
      <c r="B37" s="41" t="s">
        <v>184</v>
      </c>
      <c r="C37" s="34">
        <f t="shared" si="7"/>
        <v>10000</v>
      </c>
      <c r="D37" s="34"/>
      <c r="E37" s="34">
        <f t="shared" si="6"/>
        <v>10000</v>
      </c>
      <c r="F37" s="34"/>
      <c r="G37" s="34"/>
      <c r="H37" s="34"/>
      <c r="I37" s="34"/>
      <c r="J37" s="34">
        <f t="shared" si="1"/>
        <v>10000</v>
      </c>
      <c r="K37" s="34">
        <v>10000</v>
      </c>
      <c r="L37" s="34"/>
      <c r="M37" s="32"/>
      <c r="N37" s="32"/>
      <c r="O37" s="32"/>
    </row>
    <row r="38" spans="1:15" s="58" customFormat="1" x14ac:dyDescent="0.2">
      <c r="A38" s="54"/>
      <c r="B38" s="49" t="s">
        <v>97</v>
      </c>
      <c r="C38" s="53">
        <f>C39</f>
        <v>1118800</v>
      </c>
      <c r="D38" s="53">
        <f t="shared" ref="D38:J38" si="10">D39</f>
        <v>0</v>
      </c>
      <c r="E38" s="53">
        <f t="shared" si="10"/>
        <v>1118800</v>
      </c>
      <c r="F38" s="53">
        <f t="shared" si="10"/>
        <v>0</v>
      </c>
      <c r="G38" s="53">
        <f t="shared" si="10"/>
        <v>0</v>
      </c>
      <c r="H38" s="53">
        <f t="shared" si="10"/>
        <v>0</v>
      </c>
      <c r="I38" s="53">
        <f t="shared" si="10"/>
        <v>0</v>
      </c>
      <c r="J38" s="53">
        <f t="shared" si="10"/>
        <v>1118800</v>
      </c>
      <c r="K38" s="53">
        <f>K39</f>
        <v>1118800</v>
      </c>
      <c r="L38" s="53"/>
      <c r="M38" s="54"/>
      <c r="N38" s="54"/>
      <c r="O38" s="54"/>
    </row>
    <row r="39" spans="1:15" s="38" customFormat="1" x14ac:dyDescent="0.2">
      <c r="A39" s="35"/>
      <c r="B39" s="39" t="s">
        <v>71</v>
      </c>
      <c r="C39" s="37">
        <f t="shared" ref="C39:J39" si="11">C40+C41+C42</f>
        <v>1118800</v>
      </c>
      <c r="D39" s="37">
        <f t="shared" si="11"/>
        <v>0</v>
      </c>
      <c r="E39" s="37">
        <f t="shared" si="11"/>
        <v>1118800</v>
      </c>
      <c r="F39" s="37">
        <f t="shared" si="11"/>
        <v>0</v>
      </c>
      <c r="G39" s="37">
        <f t="shared" si="11"/>
        <v>0</v>
      </c>
      <c r="H39" s="37">
        <f t="shared" si="11"/>
        <v>0</v>
      </c>
      <c r="I39" s="37">
        <f t="shared" si="11"/>
        <v>0</v>
      </c>
      <c r="J39" s="37">
        <f t="shared" si="11"/>
        <v>1118800</v>
      </c>
      <c r="K39" s="37">
        <f>K40+K41+K42</f>
        <v>1118800</v>
      </c>
      <c r="L39" s="37">
        <f>L43+L45+L50</f>
        <v>0</v>
      </c>
      <c r="M39" s="35"/>
      <c r="N39" s="35"/>
      <c r="O39" s="35"/>
    </row>
    <row r="40" spans="1:15" s="38" customFormat="1" x14ac:dyDescent="0.2">
      <c r="A40" s="32" t="s">
        <v>18</v>
      </c>
      <c r="B40" s="42" t="s">
        <v>143</v>
      </c>
      <c r="C40" s="37">
        <f>E40</f>
        <v>77600</v>
      </c>
      <c r="D40" s="37"/>
      <c r="E40" s="37">
        <f>F40+G40+H40+I40+J40</f>
        <v>77600</v>
      </c>
      <c r="F40" s="37"/>
      <c r="G40" s="37"/>
      <c r="H40" s="37"/>
      <c r="I40" s="37"/>
      <c r="J40" s="34">
        <f t="shared" ref="J40:J45" si="12">K40+L40</f>
        <v>77600</v>
      </c>
      <c r="K40" s="37">
        <f>K44</f>
        <v>77600</v>
      </c>
      <c r="L40" s="35"/>
      <c r="M40" s="35"/>
      <c r="N40" s="35"/>
      <c r="O40" s="35"/>
    </row>
    <row r="41" spans="1:15" s="38" customFormat="1" x14ac:dyDescent="0.2">
      <c r="A41" s="40" t="s">
        <v>19</v>
      </c>
      <c r="B41" s="41" t="s">
        <v>180</v>
      </c>
      <c r="C41" s="37">
        <f t="shared" ref="C41:C42" si="13">E41</f>
        <v>978700</v>
      </c>
      <c r="D41" s="37"/>
      <c r="E41" s="37">
        <f t="shared" ref="E41:E42" si="14">F41+G41+H41+I41+J41</f>
        <v>978700</v>
      </c>
      <c r="F41" s="37"/>
      <c r="G41" s="37"/>
      <c r="H41" s="37"/>
      <c r="I41" s="37"/>
      <c r="J41" s="34">
        <f t="shared" si="12"/>
        <v>978700</v>
      </c>
      <c r="K41" s="37">
        <f>K45</f>
        <v>978700</v>
      </c>
      <c r="L41" s="37"/>
      <c r="M41" s="35"/>
      <c r="N41" s="35"/>
      <c r="O41" s="35"/>
    </row>
    <row r="42" spans="1:15" s="38" customFormat="1" x14ac:dyDescent="0.2">
      <c r="A42" s="40" t="s">
        <v>20</v>
      </c>
      <c r="B42" s="41" t="s">
        <v>178</v>
      </c>
      <c r="C42" s="37">
        <f t="shared" si="13"/>
        <v>62500</v>
      </c>
      <c r="D42" s="37"/>
      <c r="E42" s="37">
        <f t="shared" si="14"/>
        <v>62500</v>
      </c>
      <c r="F42" s="37"/>
      <c r="G42" s="37"/>
      <c r="H42" s="37"/>
      <c r="I42" s="37"/>
      <c r="J42" s="34">
        <f t="shared" si="12"/>
        <v>62500</v>
      </c>
      <c r="K42" s="37">
        <f>K46</f>
        <v>62500</v>
      </c>
      <c r="L42" s="37"/>
      <c r="M42" s="35"/>
      <c r="N42" s="35"/>
      <c r="O42" s="35"/>
    </row>
    <row r="43" spans="1:15" s="38" customFormat="1" x14ac:dyDescent="0.2">
      <c r="A43" s="32" t="s">
        <v>18</v>
      </c>
      <c r="B43" s="42" t="s">
        <v>143</v>
      </c>
      <c r="C43" s="37">
        <f>E43</f>
        <v>0</v>
      </c>
      <c r="D43" s="37"/>
      <c r="E43" s="37">
        <f>F43+G43+H43+I43+J43</f>
        <v>0</v>
      </c>
      <c r="F43" s="37"/>
      <c r="G43" s="37"/>
      <c r="H43" s="37"/>
      <c r="I43" s="37"/>
      <c r="J43" s="34">
        <f t="shared" si="12"/>
        <v>0</v>
      </c>
      <c r="K43" s="37"/>
      <c r="L43" s="35"/>
      <c r="M43" s="35"/>
      <c r="N43" s="35"/>
      <c r="O43" s="35"/>
    </row>
    <row r="44" spans="1:15" s="38" customFormat="1" ht="20.399999999999999" x14ac:dyDescent="0.2">
      <c r="A44" s="40" t="s">
        <v>18</v>
      </c>
      <c r="B44" s="41" t="s">
        <v>181</v>
      </c>
      <c r="C44" s="37">
        <f t="shared" ref="C44:C45" si="15">E44</f>
        <v>77600</v>
      </c>
      <c r="D44" s="37"/>
      <c r="E44" s="65">
        <f>F44+G44+H44+I44+J44</f>
        <v>77600</v>
      </c>
      <c r="F44" s="37"/>
      <c r="G44" s="37"/>
      <c r="H44" s="37"/>
      <c r="I44" s="37"/>
      <c r="J44" s="34">
        <f t="shared" si="12"/>
        <v>77600</v>
      </c>
      <c r="K44" s="37">
        <v>77600</v>
      </c>
      <c r="L44" s="37"/>
      <c r="M44" s="35"/>
      <c r="N44" s="35"/>
      <c r="O44" s="35"/>
    </row>
    <row r="45" spans="1:15" s="38" customFormat="1" ht="22.5" customHeight="1" x14ac:dyDescent="0.2">
      <c r="A45" s="40" t="s">
        <v>19</v>
      </c>
      <c r="B45" s="41" t="s">
        <v>170</v>
      </c>
      <c r="C45" s="37">
        <f t="shared" si="15"/>
        <v>978700</v>
      </c>
      <c r="D45" s="37"/>
      <c r="E45" s="65">
        <f>F45+G45+H45+I45+J45</f>
        <v>978700</v>
      </c>
      <c r="F45" s="37"/>
      <c r="G45" s="37"/>
      <c r="H45" s="37"/>
      <c r="I45" s="37"/>
      <c r="J45" s="34">
        <f t="shared" si="12"/>
        <v>978700</v>
      </c>
      <c r="K45" s="37">
        <v>978700</v>
      </c>
      <c r="L45" s="37"/>
      <c r="M45" s="35"/>
      <c r="N45" s="35"/>
      <c r="O45" s="35"/>
    </row>
    <row r="46" spans="1:15" s="38" customFormat="1" ht="48" customHeight="1" x14ac:dyDescent="0.2">
      <c r="A46" s="40" t="s">
        <v>20</v>
      </c>
      <c r="B46" s="41" t="s">
        <v>171</v>
      </c>
      <c r="C46" s="37">
        <f>E46</f>
        <v>62500</v>
      </c>
      <c r="D46" s="37"/>
      <c r="E46" s="65">
        <f>F46+G46+H46+I46+J46</f>
        <v>62500</v>
      </c>
      <c r="F46" s="37"/>
      <c r="G46" s="37"/>
      <c r="H46" s="37"/>
      <c r="I46" s="37"/>
      <c r="J46" s="34">
        <f>K46</f>
        <v>62500</v>
      </c>
      <c r="K46" s="37">
        <f>16000+41500+5000</f>
        <v>62500</v>
      </c>
      <c r="L46" s="37"/>
      <c r="M46" s="35"/>
      <c r="N46" s="35"/>
      <c r="O46" s="35"/>
    </row>
    <row r="47" spans="1:15" hidden="1" x14ac:dyDescent="0.2">
      <c r="A47" s="32"/>
      <c r="B47" s="41"/>
      <c r="C47" s="37">
        <f t="shared" ref="C47:C49" si="16">E47</f>
        <v>0</v>
      </c>
      <c r="D47" s="34"/>
      <c r="E47" s="65">
        <f t="shared" ref="E47:E49" si="17">F47+G47+H47+I47+J47</f>
        <v>0</v>
      </c>
      <c r="F47" s="34"/>
      <c r="G47" s="34"/>
      <c r="H47" s="34"/>
      <c r="I47" s="34"/>
      <c r="J47" s="34">
        <f t="shared" ref="J47:J49" si="18">K47</f>
        <v>0</v>
      </c>
      <c r="K47" s="34"/>
      <c r="L47" s="34"/>
      <c r="M47" s="32"/>
      <c r="N47" s="32"/>
      <c r="O47" s="32"/>
    </row>
    <row r="48" spans="1:15" hidden="1" x14ac:dyDescent="0.2">
      <c r="A48" s="32"/>
      <c r="B48" s="41"/>
      <c r="C48" s="37">
        <f t="shared" si="16"/>
        <v>0</v>
      </c>
      <c r="D48" s="34"/>
      <c r="E48" s="65">
        <f t="shared" si="17"/>
        <v>0</v>
      </c>
      <c r="F48" s="34"/>
      <c r="G48" s="34"/>
      <c r="H48" s="34"/>
      <c r="I48" s="34"/>
      <c r="J48" s="34">
        <f t="shared" si="18"/>
        <v>0</v>
      </c>
      <c r="K48" s="34"/>
      <c r="L48" s="34"/>
      <c r="M48" s="32"/>
      <c r="N48" s="32"/>
      <c r="O48" s="32"/>
    </row>
    <row r="49" spans="1:15" hidden="1" x14ac:dyDescent="0.2">
      <c r="A49" s="32" t="s">
        <v>163</v>
      </c>
      <c r="B49" s="41" t="s">
        <v>164</v>
      </c>
      <c r="C49" s="37">
        <f t="shared" si="16"/>
        <v>0</v>
      </c>
      <c r="D49" s="34"/>
      <c r="E49" s="65">
        <f t="shared" si="17"/>
        <v>0</v>
      </c>
      <c r="F49" s="34"/>
      <c r="G49" s="34"/>
      <c r="H49" s="34"/>
      <c r="I49" s="34"/>
      <c r="J49" s="34">
        <f t="shared" si="18"/>
        <v>0</v>
      </c>
      <c r="K49" s="34"/>
      <c r="L49" s="34"/>
      <c r="M49" s="32"/>
      <c r="N49" s="32"/>
      <c r="O49" s="32"/>
    </row>
    <row r="50" spans="1:15" s="38" customFormat="1" ht="17.25" customHeight="1" x14ac:dyDescent="0.2">
      <c r="A50" s="35"/>
      <c r="B50" s="36" t="s">
        <v>174</v>
      </c>
      <c r="C50" s="53">
        <f>C51</f>
        <v>81500</v>
      </c>
      <c r="D50" s="53">
        <f t="shared" ref="D50:K50" si="19">D51</f>
        <v>0</v>
      </c>
      <c r="E50" s="53">
        <f t="shared" si="19"/>
        <v>81500</v>
      </c>
      <c r="F50" s="53">
        <f t="shared" si="19"/>
        <v>0</v>
      </c>
      <c r="G50" s="53">
        <f t="shared" si="19"/>
        <v>0</v>
      </c>
      <c r="H50" s="53">
        <f t="shared" si="19"/>
        <v>0</v>
      </c>
      <c r="I50" s="53">
        <f t="shared" si="19"/>
        <v>0</v>
      </c>
      <c r="J50" s="53">
        <f t="shared" si="19"/>
        <v>81500</v>
      </c>
      <c r="K50" s="53">
        <f t="shared" si="19"/>
        <v>81500</v>
      </c>
      <c r="L50" s="53"/>
      <c r="M50" s="54"/>
      <c r="N50" s="54"/>
      <c r="O50" s="54"/>
    </row>
    <row r="51" spans="1:15" s="38" customFormat="1" x14ac:dyDescent="0.2">
      <c r="A51" s="35"/>
      <c r="B51" s="39" t="s">
        <v>71</v>
      </c>
      <c r="C51" s="37">
        <f>E51</f>
        <v>81500</v>
      </c>
      <c r="D51" s="37">
        <f t="shared" ref="D51" si="20">D52+D55</f>
        <v>0</v>
      </c>
      <c r="E51" s="37">
        <f>F51+G51+H51+I51+J51</f>
        <v>81500</v>
      </c>
      <c r="F51" s="37"/>
      <c r="G51" s="37"/>
      <c r="H51" s="37"/>
      <c r="I51" s="37"/>
      <c r="J51" s="34">
        <f t="shared" si="1"/>
        <v>81500</v>
      </c>
      <c r="K51" s="69">
        <f>K54+K55</f>
        <v>81500</v>
      </c>
      <c r="L51" s="37">
        <f>L52+L53+L65</f>
        <v>0</v>
      </c>
      <c r="M51" s="35"/>
      <c r="N51" s="35"/>
      <c r="O51" s="35"/>
    </row>
    <row r="52" spans="1:15" s="38" customFormat="1" x14ac:dyDescent="0.2">
      <c r="A52" s="32" t="s">
        <v>18</v>
      </c>
      <c r="B52" s="42" t="s">
        <v>143</v>
      </c>
      <c r="C52" s="37">
        <f>E52</f>
        <v>0</v>
      </c>
      <c r="D52" s="37"/>
      <c r="E52" s="37">
        <f>F52+G52+H52+I52+J52</f>
        <v>0</v>
      </c>
      <c r="F52" s="37"/>
      <c r="G52" s="37"/>
      <c r="H52" s="37"/>
      <c r="I52" s="37"/>
      <c r="J52" s="34">
        <f t="shared" si="1"/>
        <v>0</v>
      </c>
      <c r="K52" s="37"/>
      <c r="L52" s="35"/>
      <c r="M52" s="35"/>
      <c r="N52" s="35"/>
      <c r="O52" s="35"/>
    </row>
    <row r="53" spans="1:15" s="38" customFormat="1" ht="20.399999999999999" x14ac:dyDescent="0.2">
      <c r="A53" s="40" t="s">
        <v>19</v>
      </c>
      <c r="B53" s="41" t="s">
        <v>175</v>
      </c>
      <c r="C53" s="37">
        <f t="shared" ref="C53:C69" si="21">E53</f>
        <v>0</v>
      </c>
      <c r="D53" s="37"/>
      <c r="E53" s="37">
        <f t="shared" ref="E53:E69" si="22">F53+G53+H53+I53+J53</f>
        <v>0</v>
      </c>
      <c r="F53" s="37"/>
      <c r="G53" s="37"/>
      <c r="H53" s="37"/>
      <c r="I53" s="37"/>
      <c r="J53" s="34">
        <f t="shared" si="1"/>
        <v>0</v>
      </c>
      <c r="K53" s="37">
        <v>0</v>
      </c>
      <c r="L53" s="37"/>
      <c r="M53" s="35"/>
      <c r="N53" s="35"/>
      <c r="O53" s="35"/>
    </row>
    <row r="54" spans="1:15" s="38" customFormat="1" x14ac:dyDescent="0.2">
      <c r="A54" s="40" t="s">
        <v>19</v>
      </c>
      <c r="B54" s="41" t="s">
        <v>83</v>
      </c>
      <c r="C54" s="37">
        <f t="shared" si="21"/>
        <v>60000</v>
      </c>
      <c r="D54" s="37"/>
      <c r="E54" s="37">
        <f t="shared" si="22"/>
        <v>60000</v>
      </c>
      <c r="F54" s="37"/>
      <c r="G54" s="37"/>
      <c r="H54" s="37"/>
      <c r="I54" s="37"/>
      <c r="J54" s="34">
        <f t="shared" si="1"/>
        <v>60000</v>
      </c>
      <c r="K54" s="37">
        <f>K59</f>
        <v>60000</v>
      </c>
      <c r="L54" s="37"/>
      <c r="M54" s="35"/>
      <c r="N54" s="35"/>
      <c r="O54" s="35"/>
    </row>
    <row r="55" spans="1:15" s="38" customFormat="1" x14ac:dyDescent="0.2">
      <c r="A55" s="40" t="s">
        <v>20</v>
      </c>
      <c r="B55" s="41" t="s">
        <v>178</v>
      </c>
      <c r="C55" s="37">
        <f t="shared" si="21"/>
        <v>21500</v>
      </c>
      <c r="D55" s="37"/>
      <c r="E55" s="37">
        <f t="shared" si="22"/>
        <v>21500</v>
      </c>
      <c r="F55" s="37"/>
      <c r="G55" s="37"/>
      <c r="H55" s="37"/>
      <c r="I55" s="37"/>
      <c r="J55" s="34">
        <f t="shared" si="1"/>
        <v>21500</v>
      </c>
      <c r="K55" s="37">
        <f>K60+K61+K62+K63</f>
        <v>21500</v>
      </c>
      <c r="L55" s="37"/>
      <c r="M55" s="35"/>
      <c r="N55" s="35"/>
      <c r="O55" s="35"/>
    </row>
    <row r="56" spans="1:15" s="38" customFormat="1" ht="30.6" hidden="1" x14ac:dyDescent="0.2">
      <c r="A56" s="35"/>
      <c r="B56" s="36" t="s">
        <v>77</v>
      </c>
      <c r="C56" s="53">
        <f t="shared" si="21"/>
        <v>0</v>
      </c>
      <c r="D56" s="53">
        <v>0</v>
      </c>
      <c r="E56" s="53">
        <f t="shared" si="22"/>
        <v>0</v>
      </c>
      <c r="F56" s="53">
        <v>0</v>
      </c>
      <c r="G56" s="53">
        <v>0</v>
      </c>
      <c r="H56" s="53">
        <v>0</v>
      </c>
      <c r="I56" s="53">
        <v>0</v>
      </c>
      <c r="J56" s="55">
        <f t="shared" si="1"/>
        <v>0</v>
      </c>
      <c r="K56" s="53">
        <f>K58</f>
        <v>0</v>
      </c>
      <c r="L56" s="53"/>
      <c r="M56" s="54"/>
      <c r="N56" s="54"/>
      <c r="O56" s="54"/>
    </row>
    <row r="57" spans="1:15" s="38" customFormat="1" hidden="1" x14ac:dyDescent="0.2">
      <c r="A57" s="35"/>
      <c r="B57" s="39"/>
      <c r="C57" s="37"/>
      <c r="D57" s="37"/>
      <c r="E57" s="37"/>
      <c r="F57" s="37"/>
      <c r="G57" s="37"/>
      <c r="H57" s="37"/>
      <c r="I57" s="37"/>
      <c r="J57" s="34"/>
      <c r="K57" s="37"/>
      <c r="L57" s="37"/>
      <c r="M57" s="35"/>
      <c r="N57" s="35"/>
      <c r="O57" s="35"/>
    </row>
    <row r="58" spans="1:15" s="38" customFormat="1" ht="20.399999999999999" hidden="1" x14ac:dyDescent="0.2">
      <c r="A58" s="32" t="s">
        <v>18</v>
      </c>
      <c r="B58" s="42" t="s">
        <v>95</v>
      </c>
      <c r="C58" s="37">
        <f t="shared" si="21"/>
        <v>0</v>
      </c>
      <c r="D58" s="37"/>
      <c r="E58" s="37">
        <f t="shared" si="22"/>
        <v>0</v>
      </c>
      <c r="F58" s="37"/>
      <c r="G58" s="37"/>
      <c r="H58" s="37"/>
      <c r="I58" s="37"/>
      <c r="J58" s="34">
        <f t="shared" si="1"/>
        <v>0</v>
      </c>
      <c r="K58" s="37">
        <v>0</v>
      </c>
      <c r="L58" s="35"/>
      <c r="M58" s="35"/>
      <c r="N58" s="35"/>
      <c r="O58" s="35"/>
    </row>
    <row r="59" spans="1:15" s="38" customFormat="1" ht="20.399999999999999" x14ac:dyDescent="0.2">
      <c r="A59" s="40" t="s">
        <v>19</v>
      </c>
      <c r="B59" s="41" t="s">
        <v>179</v>
      </c>
      <c r="C59" s="37">
        <f t="shared" si="21"/>
        <v>60000</v>
      </c>
      <c r="D59" s="37"/>
      <c r="E59" s="37">
        <f t="shared" si="22"/>
        <v>60000</v>
      </c>
      <c r="F59" s="37"/>
      <c r="G59" s="37"/>
      <c r="H59" s="37"/>
      <c r="I59" s="37"/>
      <c r="J59" s="34">
        <f t="shared" si="1"/>
        <v>60000</v>
      </c>
      <c r="K59" s="37">
        <v>60000</v>
      </c>
      <c r="L59" s="37"/>
      <c r="M59" s="35"/>
      <c r="N59" s="35"/>
      <c r="O59" s="35"/>
    </row>
    <row r="60" spans="1:15" s="38" customFormat="1" ht="30.6" x14ac:dyDescent="0.2">
      <c r="A60" s="40" t="s">
        <v>20</v>
      </c>
      <c r="B60" s="41" t="s">
        <v>172</v>
      </c>
      <c r="C60" s="37">
        <f t="shared" si="21"/>
        <v>5000</v>
      </c>
      <c r="D60" s="37"/>
      <c r="E60" s="37">
        <f t="shared" si="22"/>
        <v>5000</v>
      </c>
      <c r="F60" s="37"/>
      <c r="G60" s="37"/>
      <c r="H60" s="37"/>
      <c r="I60" s="37"/>
      <c r="J60" s="34">
        <f t="shared" si="1"/>
        <v>5000</v>
      </c>
      <c r="K60" s="37">
        <v>5000</v>
      </c>
      <c r="L60" s="37"/>
      <c r="M60" s="35"/>
      <c r="N60" s="35"/>
      <c r="O60" s="35"/>
    </row>
    <row r="61" spans="1:15" s="38" customFormat="1" ht="36" customHeight="1" x14ac:dyDescent="0.2">
      <c r="A61" s="40" t="s">
        <v>20</v>
      </c>
      <c r="B61" s="41" t="s">
        <v>173</v>
      </c>
      <c r="C61" s="37">
        <f t="shared" si="21"/>
        <v>5000</v>
      </c>
      <c r="D61" s="37"/>
      <c r="E61" s="37">
        <f t="shared" si="22"/>
        <v>5000</v>
      </c>
      <c r="F61" s="37"/>
      <c r="G61" s="37"/>
      <c r="H61" s="37"/>
      <c r="I61" s="37"/>
      <c r="J61" s="34">
        <f t="shared" si="1"/>
        <v>5000</v>
      </c>
      <c r="K61" s="37">
        <v>5000</v>
      </c>
      <c r="L61" s="37"/>
      <c r="M61" s="35"/>
      <c r="N61" s="35"/>
      <c r="O61" s="35"/>
    </row>
    <row r="62" spans="1:15" s="38" customFormat="1" ht="27.75" customHeight="1" x14ac:dyDescent="0.2">
      <c r="A62" s="40" t="s">
        <v>20</v>
      </c>
      <c r="B62" s="41" t="s">
        <v>176</v>
      </c>
      <c r="C62" s="37">
        <f t="shared" si="21"/>
        <v>4500</v>
      </c>
      <c r="D62" s="37"/>
      <c r="E62" s="37">
        <f t="shared" si="22"/>
        <v>4500</v>
      </c>
      <c r="F62" s="37"/>
      <c r="G62" s="37"/>
      <c r="H62" s="37"/>
      <c r="I62" s="37"/>
      <c r="J62" s="34">
        <f t="shared" si="1"/>
        <v>4500</v>
      </c>
      <c r="K62" s="37">
        <v>4500</v>
      </c>
      <c r="L62" s="37"/>
      <c r="M62" s="35"/>
      <c r="N62" s="35"/>
      <c r="O62" s="35"/>
    </row>
    <row r="63" spans="1:15" s="38" customFormat="1" ht="30.6" x14ac:dyDescent="0.2">
      <c r="A63" s="40" t="s">
        <v>20</v>
      </c>
      <c r="B63" s="41" t="s">
        <v>177</v>
      </c>
      <c r="C63" s="37">
        <f t="shared" si="21"/>
        <v>7000</v>
      </c>
      <c r="D63" s="37"/>
      <c r="E63" s="37">
        <f t="shared" si="22"/>
        <v>7000</v>
      </c>
      <c r="F63" s="37"/>
      <c r="G63" s="37"/>
      <c r="H63" s="37"/>
      <c r="I63" s="37"/>
      <c r="J63" s="34">
        <f t="shared" si="1"/>
        <v>7000</v>
      </c>
      <c r="K63" s="37">
        <v>7000</v>
      </c>
      <c r="L63" s="37"/>
      <c r="M63" s="35"/>
      <c r="N63" s="35"/>
      <c r="O63" s="35"/>
    </row>
    <row r="64" spans="1:15" s="38" customFormat="1" ht="16.5" customHeight="1" x14ac:dyDescent="0.2">
      <c r="A64" s="35"/>
      <c r="B64" s="36" t="s">
        <v>183</v>
      </c>
      <c r="C64" s="53">
        <f>C65</f>
        <v>106429</v>
      </c>
      <c r="D64" s="53">
        <f t="shared" ref="D64:K64" si="23">D65</f>
        <v>0</v>
      </c>
      <c r="E64" s="53">
        <f t="shared" si="23"/>
        <v>106429</v>
      </c>
      <c r="F64" s="53">
        <f t="shared" si="23"/>
        <v>0</v>
      </c>
      <c r="G64" s="53">
        <f t="shared" si="23"/>
        <v>0</v>
      </c>
      <c r="H64" s="53">
        <f t="shared" si="23"/>
        <v>0</v>
      </c>
      <c r="I64" s="53">
        <f t="shared" si="23"/>
        <v>0</v>
      </c>
      <c r="J64" s="53">
        <f t="shared" si="23"/>
        <v>106429</v>
      </c>
      <c r="K64" s="53">
        <f t="shared" si="23"/>
        <v>106429</v>
      </c>
      <c r="L64" s="53"/>
      <c r="M64" s="54"/>
      <c r="N64" s="54"/>
      <c r="O64" s="54"/>
    </row>
    <row r="65" spans="1:15" s="38" customFormat="1" x14ac:dyDescent="0.2">
      <c r="A65" s="35"/>
      <c r="B65" s="39" t="s">
        <v>71</v>
      </c>
      <c r="C65" s="37">
        <f t="shared" si="21"/>
        <v>106429</v>
      </c>
      <c r="D65" s="37">
        <f t="shared" ref="D65:I65" si="24">D71</f>
        <v>0</v>
      </c>
      <c r="E65" s="37">
        <f t="shared" si="22"/>
        <v>106429</v>
      </c>
      <c r="F65" s="37">
        <f t="shared" si="24"/>
        <v>0</v>
      </c>
      <c r="G65" s="37">
        <f t="shared" si="24"/>
        <v>0</v>
      </c>
      <c r="H65" s="37">
        <f t="shared" si="24"/>
        <v>0</v>
      </c>
      <c r="I65" s="37">
        <f t="shared" si="24"/>
        <v>0</v>
      </c>
      <c r="J65" s="34">
        <f t="shared" si="1"/>
        <v>106429</v>
      </c>
      <c r="K65" s="37">
        <f>K69+K66</f>
        <v>106429</v>
      </c>
      <c r="L65" s="37">
        <f>L66+L67+L97</f>
        <v>0</v>
      </c>
      <c r="M65" s="35"/>
      <c r="N65" s="35"/>
      <c r="O65" s="35"/>
    </row>
    <row r="66" spans="1:15" s="38" customFormat="1" ht="20.399999999999999" x14ac:dyDescent="0.2">
      <c r="A66" s="32" t="s">
        <v>18</v>
      </c>
      <c r="B66" s="70" t="s">
        <v>192</v>
      </c>
      <c r="C66" s="37">
        <f t="shared" si="21"/>
        <v>94429</v>
      </c>
      <c r="D66" s="37"/>
      <c r="E66" s="37">
        <f t="shared" si="22"/>
        <v>94429</v>
      </c>
      <c r="F66" s="37"/>
      <c r="G66" s="37"/>
      <c r="H66" s="37"/>
      <c r="I66" s="37"/>
      <c r="J66" s="34">
        <f t="shared" si="1"/>
        <v>94429</v>
      </c>
      <c r="K66" s="37">
        <v>94429</v>
      </c>
      <c r="L66" s="35"/>
      <c r="M66" s="35"/>
      <c r="N66" s="35"/>
      <c r="O66" s="35"/>
    </row>
    <row r="67" spans="1:15" s="38" customFormat="1" x14ac:dyDescent="0.2">
      <c r="A67" s="40" t="s">
        <v>19</v>
      </c>
      <c r="B67" s="41" t="s">
        <v>134</v>
      </c>
      <c r="C67" s="37">
        <f t="shared" si="21"/>
        <v>0</v>
      </c>
      <c r="D67" s="37"/>
      <c r="E67" s="37">
        <f t="shared" si="22"/>
        <v>0</v>
      </c>
      <c r="F67" s="37"/>
      <c r="G67" s="37"/>
      <c r="H67" s="37"/>
      <c r="I67" s="37"/>
      <c r="J67" s="34">
        <f t="shared" si="1"/>
        <v>0</v>
      </c>
      <c r="K67" s="37"/>
      <c r="L67" s="37"/>
      <c r="M67" s="35"/>
      <c r="N67" s="35"/>
      <c r="O67" s="35"/>
    </row>
    <row r="68" spans="1:15" s="38" customFormat="1" x14ac:dyDescent="0.2">
      <c r="A68" s="40" t="s">
        <v>19</v>
      </c>
      <c r="B68" s="41" t="s">
        <v>83</v>
      </c>
      <c r="C68" s="37">
        <f t="shared" si="21"/>
        <v>0</v>
      </c>
      <c r="D68" s="37"/>
      <c r="E68" s="37">
        <f t="shared" si="22"/>
        <v>0</v>
      </c>
      <c r="F68" s="37"/>
      <c r="G68" s="37"/>
      <c r="H68" s="37"/>
      <c r="I68" s="37"/>
      <c r="J68" s="34">
        <f t="shared" si="1"/>
        <v>0</v>
      </c>
      <c r="K68" s="37"/>
      <c r="L68" s="37"/>
      <c r="M68" s="35"/>
      <c r="N68" s="35"/>
      <c r="O68" s="35"/>
    </row>
    <row r="69" spans="1:15" s="38" customFormat="1" x14ac:dyDescent="0.2">
      <c r="A69" s="40" t="s">
        <v>20</v>
      </c>
      <c r="B69" s="41" t="s">
        <v>178</v>
      </c>
      <c r="C69" s="37">
        <f t="shared" si="21"/>
        <v>12000</v>
      </c>
      <c r="D69" s="37"/>
      <c r="E69" s="37">
        <f t="shared" si="22"/>
        <v>12000</v>
      </c>
      <c r="F69" s="37"/>
      <c r="G69" s="37"/>
      <c r="H69" s="37"/>
      <c r="I69" s="37"/>
      <c r="J69" s="34">
        <f t="shared" si="1"/>
        <v>12000</v>
      </c>
      <c r="K69" s="37">
        <f>K71+K72</f>
        <v>12000</v>
      </c>
      <c r="L69" s="37"/>
      <c r="M69" s="35"/>
      <c r="N69" s="35"/>
      <c r="O69" s="35"/>
    </row>
    <row r="70" spans="1:15" s="38" customFormat="1" hidden="1" x14ac:dyDescent="0.2">
      <c r="A70" s="40"/>
      <c r="B70" s="41"/>
      <c r="C70" s="37"/>
      <c r="D70" s="37"/>
      <c r="E70" s="37"/>
      <c r="F70" s="37"/>
      <c r="G70" s="37"/>
      <c r="H70" s="37"/>
      <c r="I70" s="37"/>
      <c r="J70" s="34"/>
      <c r="K70" s="37"/>
      <c r="L70" s="37"/>
      <c r="M70" s="35"/>
      <c r="N70" s="35"/>
      <c r="O70" s="35"/>
    </row>
    <row r="71" spans="1:15" s="38" customFormat="1" ht="22.5" customHeight="1" x14ac:dyDescent="0.2">
      <c r="A71" s="40" t="s">
        <v>20</v>
      </c>
      <c r="B71" s="41" t="s">
        <v>120</v>
      </c>
      <c r="C71" s="37">
        <f>E71</f>
        <v>2000</v>
      </c>
      <c r="D71" s="37"/>
      <c r="E71" s="37">
        <f>F71+H71+I71+J71</f>
        <v>2000</v>
      </c>
      <c r="F71" s="37"/>
      <c r="G71" s="37"/>
      <c r="H71" s="37"/>
      <c r="I71" s="37"/>
      <c r="J71" s="34">
        <f t="shared" ref="J71:J72" si="25">K71+L71</f>
        <v>2000</v>
      </c>
      <c r="K71" s="37">
        <v>2000</v>
      </c>
      <c r="L71" s="37"/>
      <c r="M71" s="35"/>
      <c r="N71" s="35"/>
      <c r="O71" s="35"/>
    </row>
    <row r="72" spans="1:15" s="38" customFormat="1" ht="24" customHeight="1" x14ac:dyDescent="0.2">
      <c r="A72" s="40" t="s">
        <v>20</v>
      </c>
      <c r="B72" s="41" t="s">
        <v>182</v>
      </c>
      <c r="C72" s="37">
        <f>E72</f>
        <v>10000</v>
      </c>
      <c r="D72" s="37"/>
      <c r="E72" s="37">
        <f>F72+H72+I72+J72</f>
        <v>10000</v>
      </c>
      <c r="F72" s="37"/>
      <c r="G72" s="37"/>
      <c r="H72" s="37"/>
      <c r="I72" s="37"/>
      <c r="J72" s="34">
        <f t="shared" si="25"/>
        <v>10000</v>
      </c>
      <c r="K72" s="37">
        <v>10000</v>
      </c>
      <c r="L72" s="37"/>
      <c r="M72" s="35"/>
      <c r="N72" s="35"/>
      <c r="O72" s="35"/>
    </row>
    <row r="73" spans="1:15" s="58" customFormat="1" ht="20.399999999999999" x14ac:dyDescent="0.2">
      <c r="A73" s="54"/>
      <c r="B73" s="49" t="s">
        <v>186</v>
      </c>
      <c r="C73" s="53">
        <f t="shared" ref="C73:J73" si="26">C74</f>
        <v>275900</v>
      </c>
      <c r="D73" s="53">
        <f t="shared" si="26"/>
        <v>0</v>
      </c>
      <c r="E73" s="53">
        <f t="shared" si="26"/>
        <v>275900</v>
      </c>
      <c r="F73" s="53">
        <f t="shared" si="26"/>
        <v>0</v>
      </c>
      <c r="G73" s="53">
        <f t="shared" si="26"/>
        <v>0</v>
      </c>
      <c r="H73" s="53">
        <f t="shared" si="26"/>
        <v>0</v>
      </c>
      <c r="I73" s="53">
        <f t="shared" si="26"/>
        <v>0</v>
      </c>
      <c r="J73" s="53">
        <f t="shared" si="26"/>
        <v>275900</v>
      </c>
      <c r="K73" s="53">
        <f>K74</f>
        <v>275900</v>
      </c>
      <c r="L73" s="53"/>
      <c r="M73" s="54"/>
      <c r="N73" s="54"/>
      <c r="O73" s="54"/>
    </row>
    <row r="74" spans="1:15" s="38" customFormat="1" x14ac:dyDescent="0.2">
      <c r="A74" s="35"/>
      <c r="B74" s="39" t="s">
        <v>71</v>
      </c>
      <c r="C74" s="37">
        <f t="shared" ref="C74:J74" si="27">C75+C76+C77</f>
        <v>275900</v>
      </c>
      <c r="D74" s="37">
        <f t="shared" si="27"/>
        <v>0</v>
      </c>
      <c r="E74" s="37">
        <f t="shared" si="27"/>
        <v>275900</v>
      </c>
      <c r="F74" s="37">
        <f t="shared" si="27"/>
        <v>0</v>
      </c>
      <c r="G74" s="37">
        <f t="shared" si="27"/>
        <v>0</v>
      </c>
      <c r="H74" s="37">
        <f t="shared" si="27"/>
        <v>0</v>
      </c>
      <c r="I74" s="37">
        <f t="shared" si="27"/>
        <v>0</v>
      </c>
      <c r="J74" s="37">
        <f t="shared" si="27"/>
        <v>275900</v>
      </c>
      <c r="K74" s="37">
        <f>K75+K76+K77</f>
        <v>275900</v>
      </c>
      <c r="L74" s="37">
        <f>L79+L80+L99</f>
        <v>0</v>
      </c>
      <c r="M74" s="35"/>
      <c r="N74" s="35"/>
      <c r="O74" s="35"/>
    </row>
    <row r="75" spans="1:15" s="38" customFormat="1" x14ac:dyDescent="0.2">
      <c r="A75" s="32" t="s">
        <v>18</v>
      </c>
      <c r="B75" s="42" t="s">
        <v>143</v>
      </c>
      <c r="C75" s="37">
        <f t="shared" ref="C75:J75" si="28">C78</f>
        <v>117900</v>
      </c>
      <c r="D75" s="37">
        <f t="shared" si="28"/>
        <v>0</v>
      </c>
      <c r="E75" s="37">
        <f t="shared" si="28"/>
        <v>117900</v>
      </c>
      <c r="F75" s="37">
        <f t="shared" si="28"/>
        <v>0</v>
      </c>
      <c r="G75" s="37">
        <f t="shared" si="28"/>
        <v>0</v>
      </c>
      <c r="H75" s="37">
        <f t="shared" si="28"/>
        <v>0</v>
      </c>
      <c r="I75" s="37">
        <f t="shared" si="28"/>
        <v>0</v>
      </c>
      <c r="J75" s="37">
        <f t="shared" si="28"/>
        <v>117900</v>
      </c>
      <c r="K75" s="37">
        <f>K78</f>
        <v>117900</v>
      </c>
      <c r="L75" s="37"/>
      <c r="M75" s="35"/>
      <c r="N75" s="35"/>
      <c r="O75" s="35"/>
    </row>
    <row r="76" spans="1:15" s="38" customFormat="1" x14ac:dyDescent="0.2">
      <c r="A76" s="40" t="s">
        <v>19</v>
      </c>
      <c r="B76" s="41" t="s">
        <v>83</v>
      </c>
      <c r="C76" s="37">
        <f t="shared" ref="C76:J76" si="29">C79+C86</f>
        <v>145000</v>
      </c>
      <c r="D76" s="37">
        <f t="shared" si="29"/>
        <v>0</v>
      </c>
      <c r="E76" s="37">
        <f t="shared" si="29"/>
        <v>145000</v>
      </c>
      <c r="F76" s="37">
        <f t="shared" si="29"/>
        <v>0</v>
      </c>
      <c r="G76" s="37">
        <f t="shared" si="29"/>
        <v>0</v>
      </c>
      <c r="H76" s="37">
        <f t="shared" si="29"/>
        <v>0</v>
      </c>
      <c r="I76" s="37">
        <f t="shared" si="29"/>
        <v>0</v>
      </c>
      <c r="J76" s="37">
        <f t="shared" si="29"/>
        <v>145000</v>
      </c>
      <c r="K76" s="37">
        <f>K79+K86</f>
        <v>145000</v>
      </c>
      <c r="L76" s="37"/>
      <c r="M76" s="35"/>
      <c r="N76" s="35"/>
      <c r="O76" s="35"/>
    </row>
    <row r="77" spans="1:15" s="38" customFormat="1" x14ac:dyDescent="0.2">
      <c r="A77" s="40" t="s">
        <v>20</v>
      </c>
      <c r="B77" s="41" t="s">
        <v>178</v>
      </c>
      <c r="C77" s="37">
        <f t="shared" ref="C77:J77" si="30">C81+C87</f>
        <v>13000</v>
      </c>
      <c r="D77" s="37">
        <f t="shared" si="30"/>
        <v>0</v>
      </c>
      <c r="E77" s="37">
        <f t="shared" si="30"/>
        <v>13000</v>
      </c>
      <c r="F77" s="37">
        <f t="shared" si="30"/>
        <v>0</v>
      </c>
      <c r="G77" s="37">
        <f t="shared" si="30"/>
        <v>0</v>
      </c>
      <c r="H77" s="37">
        <f t="shared" si="30"/>
        <v>0</v>
      </c>
      <c r="I77" s="37">
        <f t="shared" si="30"/>
        <v>0</v>
      </c>
      <c r="J77" s="37">
        <f t="shared" si="30"/>
        <v>13000</v>
      </c>
      <c r="K77" s="37">
        <f>K81+K87</f>
        <v>13000</v>
      </c>
      <c r="L77" s="37"/>
      <c r="M77" s="35"/>
      <c r="N77" s="35"/>
      <c r="O77" s="35"/>
    </row>
    <row r="78" spans="1:15" s="38" customFormat="1" ht="20.399999999999999" x14ac:dyDescent="0.2">
      <c r="A78" s="35" t="s">
        <v>18</v>
      </c>
      <c r="B78" s="51" t="s">
        <v>129</v>
      </c>
      <c r="C78" s="37">
        <f>E78</f>
        <v>117900</v>
      </c>
      <c r="D78" s="37"/>
      <c r="E78" s="37">
        <f>F78+G78+H78+I78+J78</f>
        <v>117900</v>
      </c>
      <c r="F78" s="37"/>
      <c r="G78" s="37"/>
      <c r="H78" s="37"/>
      <c r="I78" s="37"/>
      <c r="J78" s="34">
        <f t="shared" si="1"/>
        <v>117900</v>
      </c>
      <c r="K78" s="37">
        <v>117900</v>
      </c>
      <c r="L78" s="37"/>
      <c r="M78" s="35"/>
      <c r="N78" s="35"/>
      <c r="O78" s="35"/>
    </row>
    <row r="79" spans="1:15" s="38" customFormat="1" ht="20.399999999999999" x14ac:dyDescent="0.2">
      <c r="A79" s="32" t="s">
        <v>110</v>
      </c>
      <c r="B79" s="51" t="s">
        <v>185</v>
      </c>
      <c r="C79" s="37">
        <f>E79</f>
        <v>45000</v>
      </c>
      <c r="D79" s="37"/>
      <c r="E79" s="37">
        <f>F79+G79+H79+I79+J79</f>
        <v>45000</v>
      </c>
      <c r="F79" s="37"/>
      <c r="G79" s="37"/>
      <c r="H79" s="37"/>
      <c r="I79" s="37"/>
      <c r="J79" s="34">
        <f t="shared" si="1"/>
        <v>45000</v>
      </c>
      <c r="K79" s="37">
        <v>45000</v>
      </c>
      <c r="L79" s="35"/>
      <c r="M79" s="35"/>
      <c r="N79" s="35"/>
      <c r="O79" s="35"/>
    </row>
    <row r="80" spans="1:15" s="38" customFormat="1" x14ac:dyDescent="0.2">
      <c r="A80" s="40" t="s">
        <v>19</v>
      </c>
      <c r="B80" s="41" t="s">
        <v>145</v>
      </c>
      <c r="C80" s="37">
        <f>E80:E97</f>
        <v>0</v>
      </c>
      <c r="D80" s="37"/>
      <c r="E80" s="37">
        <f>F80+G80+H80+I80+J80</f>
        <v>0</v>
      </c>
      <c r="F80" s="37"/>
      <c r="G80" s="37"/>
      <c r="H80" s="37"/>
      <c r="I80" s="37"/>
      <c r="J80" s="34">
        <f t="shared" si="1"/>
        <v>0</v>
      </c>
      <c r="K80" s="37"/>
      <c r="L80" s="37"/>
      <c r="M80" s="35"/>
      <c r="N80" s="35"/>
      <c r="O80" s="35"/>
    </row>
    <row r="81" spans="1:16" s="38" customFormat="1" ht="20.399999999999999" x14ac:dyDescent="0.2">
      <c r="A81" s="40" t="s">
        <v>20</v>
      </c>
      <c r="B81" s="41" t="s">
        <v>146</v>
      </c>
      <c r="C81" s="37">
        <f>E81</f>
        <v>3000</v>
      </c>
      <c r="D81" s="37"/>
      <c r="E81" s="65">
        <f>F81+G81+H81+I81+J81</f>
        <v>3000</v>
      </c>
      <c r="F81" s="37"/>
      <c r="G81" s="37"/>
      <c r="H81" s="37"/>
      <c r="I81" s="37"/>
      <c r="J81" s="34">
        <f>K81</f>
        <v>3000</v>
      </c>
      <c r="K81" s="37">
        <v>3000</v>
      </c>
      <c r="L81" s="37"/>
      <c r="M81" s="35"/>
      <c r="N81" s="35"/>
      <c r="O81" s="35"/>
    </row>
    <row r="82" spans="1:16" s="58" customFormat="1" hidden="1" x14ac:dyDescent="0.2">
      <c r="A82" s="54"/>
      <c r="B82" s="49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4"/>
      <c r="N82" s="54"/>
      <c r="O82" s="54"/>
    </row>
    <row r="83" spans="1:16" s="38" customFormat="1" hidden="1" x14ac:dyDescent="0.2">
      <c r="A83" s="35"/>
      <c r="B83" s="39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5"/>
      <c r="N83" s="35"/>
      <c r="O83" s="35"/>
    </row>
    <row r="84" spans="1:16" s="38" customFormat="1" hidden="1" x14ac:dyDescent="0.2">
      <c r="A84" s="35"/>
      <c r="B84" s="51"/>
      <c r="C84" s="37"/>
      <c r="D84" s="37"/>
      <c r="E84" s="37"/>
      <c r="F84" s="37"/>
      <c r="G84" s="37"/>
      <c r="H84" s="37"/>
      <c r="I84" s="37"/>
      <c r="J84" s="34"/>
      <c r="K84" s="37"/>
      <c r="L84" s="37"/>
      <c r="M84" s="35"/>
      <c r="N84" s="35"/>
      <c r="O84" s="35"/>
    </row>
    <row r="85" spans="1:16" s="38" customFormat="1" ht="22.5" hidden="1" customHeight="1" x14ac:dyDescent="0.2">
      <c r="A85" s="32" t="s">
        <v>18</v>
      </c>
      <c r="B85" s="51" t="s">
        <v>121</v>
      </c>
      <c r="C85" s="37">
        <f>E85</f>
        <v>0</v>
      </c>
      <c r="D85" s="37"/>
      <c r="E85" s="37">
        <f>F85+G85+H85+I85+J85</f>
        <v>0</v>
      </c>
      <c r="F85" s="37"/>
      <c r="G85" s="37"/>
      <c r="H85" s="37"/>
      <c r="I85" s="37"/>
      <c r="J85" s="34">
        <f t="shared" ref="J85:J86" si="31">K85+L85</f>
        <v>0</v>
      </c>
      <c r="K85" s="37">
        <v>0</v>
      </c>
      <c r="L85" s="35"/>
      <c r="M85" s="35"/>
      <c r="N85" s="35"/>
      <c r="O85" s="35"/>
    </row>
    <row r="86" spans="1:16" s="38" customFormat="1" ht="22.5" customHeight="1" x14ac:dyDescent="0.2">
      <c r="A86" s="40" t="s">
        <v>19</v>
      </c>
      <c r="B86" s="41" t="s">
        <v>187</v>
      </c>
      <c r="C86" s="37">
        <f>E86:E103</f>
        <v>100000</v>
      </c>
      <c r="D86" s="37"/>
      <c r="E86" s="37">
        <f>F86+G86+H86+I86+J86</f>
        <v>100000</v>
      </c>
      <c r="F86" s="37"/>
      <c r="G86" s="37"/>
      <c r="H86" s="37"/>
      <c r="I86" s="37"/>
      <c r="J86" s="34">
        <f t="shared" si="31"/>
        <v>100000</v>
      </c>
      <c r="K86" s="37">
        <v>100000</v>
      </c>
      <c r="L86" s="37"/>
      <c r="M86" s="35"/>
      <c r="N86" s="35"/>
      <c r="O86" s="35"/>
    </row>
    <row r="87" spans="1:16" s="38" customFormat="1" ht="22.5" customHeight="1" x14ac:dyDescent="0.2">
      <c r="A87" s="40" t="s">
        <v>20</v>
      </c>
      <c r="B87" s="41" t="s">
        <v>149</v>
      </c>
      <c r="C87" s="37">
        <f>E87</f>
        <v>10000</v>
      </c>
      <c r="D87" s="37"/>
      <c r="E87" s="65">
        <f>F87+G87+H87+I87+J87</f>
        <v>10000</v>
      </c>
      <c r="F87" s="37"/>
      <c r="G87" s="37"/>
      <c r="H87" s="37"/>
      <c r="I87" s="37"/>
      <c r="J87" s="34">
        <f>K87</f>
        <v>10000</v>
      </c>
      <c r="K87" s="37">
        <v>10000</v>
      </c>
      <c r="L87" s="37"/>
      <c r="M87" s="35"/>
      <c r="N87" s="35"/>
      <c r="O87" s="35"/>
    </row>
    <row r="88" spans="1:16" s="38" customFormat="1" ht="16.5" customHeight="1" x14ac:dyDescent="0.2">
      <c r="A88" s="40"/>
      <c r="B88" s="49" t="s">
        <v>188</v>
      </c>
      <c r="C88" s="53">
        <f t="shared" ref="C88:C104" si="32">E88</f>
        <v>40000</v>
      </c>
      <c r="D88" s="53"/>
      <c r="E88" s="53">
        <f t="shared" ref="E88:E103" si="33">F88+G88+H88+I88+J88</f>
        <v>40000</v>
      </c>
      <c r="F88" s="53"/>
      <c r="G88" s="53"/>
      <c r="H88" s="53"/>
      <c r="I88" s="53"/>
      <c r="J88" s="55">
        <f t="shared" ref="J88:J103" si="34">K88</f>
        <v>40000</v>
      </c>
      <c r="K88" s="53">
        <f>K89</f>
        <v>40000</v>
      </c>
      <c r="L88" s="53"/>
      <c r="M88" s="54"/>
      <c r="N88" s="54"/>
      <c r="O88" s="54"/>
      <c r="P88" s="58"/>
    </row>
    <row r="89" spans="1:16" s="38" customFormat="1" ht="11.25" customHeight="1" x14ac:dyDescent="0.2">
      <c r="A89" s="40"/>
      <c r="B89" s="39" t="s">
        <v>71</v>
      </c>
      <c r="C89" s="37">
        <f t="shared" si="32"/>
        <v>40000</v>
      </c>
      <c r="D89" s="37"/>
      <c r="E89" s="65">
        <f t="shared" si="33"/>
        <v>40000</v>
      </c>
      <c r="F89" s="37"/>
      <c r="G89" s="37"/>
      <c r="H89" s="37"/>
      <c r="I89" s="37"/>
      <c r="J89" s="34">
        <f t="shared" si="34"/>
        <v>40000</v>
      </c>
      <c r="K89" s="37">
        <f>K90+K92+K91</f>
        <v>40000</v>
      </c>
      <c r="L89" s="37"/>
      <c r="M89" s="35"/>
      <c r="N89" s="35"/>
      <c r="O89" s="35"/>
    </row>
    <row r="90" spans="1:16" s="38" customFormat="1" ht="10.5" customHeight="1" x14ac:dyDescent="0.2">
      <c r="A90" s="40" t="s">
        <v>18</v>
      </c>
      <c r="B90" s="32" t="s">
        <v>75</v>
      </c>
      <c r="C90" s="37">
        <f t="shared" si="32"/>
        <v>0</v>
      </c>
      <c r="D90" s="37"/>
      <c r="E90" s="65">
        <f t="shared" si="33"/>
        <v>0</v>
      </c>
      <c r="F90" s="37"/>
      <c r="G90" s="37"/>
      <c r="H90" s="37"/>
      <c r="I90" s="37"/>
      <c r="J90" s="34">
        <f t="shared" si="34"/>
        <v>0</v>
      </c>
      <c r="K90" s="37"/>
      <c r="L90" s="37"/>
      <c r="M90" s="35"/>
      <c r="N90" s="35"/>
      <c r="O90" s="35"/>
    </row>
    <row r="91" spans="1:16" s="38" customFormat="1" ht="12" customHeight="1" x14ac:dyDescent="0.2">
      <c r="A91" s="40" t="s">
        <v>19</v>
      </c>
      <c r="B91" s="41" t="s">
        <v>83</v>
      </c>
      <c r="C91" s="37">
        <f t="shared" si="32"/>
        <v>0</v>
      </c>
      <c r="D91" s="37"/>
      <c r="E91" s="65">
        <f t="shared" si="33"/>
        <v>0</v>
      </c>
      <c r="F91" s="37"/>
      <c r="G91" s="37"/>
      <c r="H91" s="37"/>
      <c r="I91" s="37"/>
      <c r="J91" s="34">
        <f t="shared" si="34"/>
        <v>0</v>
      </c>
      <c r="K91" s="37"/>
      <c r="L91" s="37"/>
      <c r="M91" s="35"/>
      <c r="N91" s="35"/>
      <c r="O91" s="35"/>
    </row>
    <row r="92" spans="1:16" s="58" customFormat="1" ht="12" customHeight="1" x14ac:dyDescent="0.2">
      <c r="A92" s="67" t="s">
        <v>20</v>
      </c>
      <c r="B92" s="41" t="s">
        <v>136</v>
      </c>
      <c r="C92" s="37">
        <f t="shared" si="32"/>
        <v>40000</v>
      </c>
      <c r="D92" s="65"/>
      <c r="E92" s="65">
        <f t="shared" si="33"/>
        <v>40000</v>
      </c>
      <c r="F92" s="65"/>
      <c r="G92" s="65"/>
      <c r="H92" s="65"/>
      <c r="I92" s="65"/>
      <c r="J92" s="34">
        <f t="shared" si="34"/>
        <v>40000</v>
      </c>
      <c r="K92" s="65">
        <f>K103</f>
        <v>40000</v>
      </c>
      <c r="L92" s="53"/>
      <c r="M92" s="54"/>
      <c r="N92" s="54"/>
      <c r="O92" s="54"/>
    </row>
    <row r="93" spans="1:16" s="58" customFormat="1" ht="21" hidden="1" customHeight="1" x14ac:dyDescent="0.2">
      <c r="A93" s="57"/>
      <c r="B93" s="49" t="s">
        <v>123</v>
      </c>
      <c r="C93" s="37">
        <f t="shared" si="32"/>
        <v>0</v>
      </c>
      <c r="D93" s="53"/>
      <c r="E93" s="65">
        <f t="shared" si="33"/>
        <v>0</v>
      </c>
      <c r="F93" s="53"/>
      <c r="G93" s="53"/>
      <c r="H93" s="53"/>
      <c r="I93" s="53"/>
      <c r="J93" s="34">
        <f t="shared" si="34"/>
        <v>0</v>
      </c>
      <c r="K93" s="53">
        <f>K94</f>
        <v>0</v>
      </c>
      <c r="L93" s="53"/>
      <c r="M93" s="54"/>
      <c r="N93" s="54"/>
      <c r="O93" s="54"/>
    </row>
    <row r="94" spans="1:16" s="38" customFormat="1" ht="10.5" hidden="1" customHeight="1" x14ac:dyDescent="0.2">
      <c r="A94" s="40"/>
      <c r="B94" s="39" t="s">
        <v>71</v>
      </c>
      <c r="C94" s="37">
        <f t="shared" si="32"/>
        <v>0</v>
      </c>
      <c r="D94" s="37"/>
      <c r="E94" s="65">
        <f t="shared" si="33"/>
        <v>0</v>
      </c>
      <c r="F94" s="37"/>
      <c r="G94" s="37"/>
      <c r="H94" s="37"/>
      <c r="I94" s="37"/>
      <c r="J94" s="34">
        <f t="shared" si="34"/>
        <v>0</v>
      </c>
      <c r="K94" s="37">
        <f>K97</f>
        <v>0</v>
      </c>
      <c r="L94" s="37"/>
      <c r="M94" s="35"/>
      <c r="N94" s="35"/>
      <c r="O94" s="35"/>
    </row>
    <row r="95" spans="1:16" s="38" customFormat="1" ht="12.75" hidden="1" customHeight="1" x14ac:dyDescent="0.2">
      <c r="A95" s="32" t="s">
        <v>18</v>
      </c>
      <c r="B95" s="32" t="s">
        <v>75</v>
      </c>
      <c r="C95" s="37">
        <f t="shared" si="32"/>
        <v>0</v>
      </c>
      <c r="D95" s="37"/>
      <c r="E95" s="65">
        <f t="shared" si="33"/>
        <v>0</v>
      </c>
      <c r="F95" s="37"/>
      <c r="G95" s="37"/>
      <c r="H95" s="37"/>
      <c r="I95" s="37"/>
      <c r="J95" s="34">
        <f t="shared" si="34"/>
        <v>0</v>
      </c>
      <c r="K95" s="37"/>
      <c r="L95" s="35"/>
      <c r="M95" s="35"/>
      <c r="N95" s="35"/>
      <c r="O95" s="35"/>
    </row>
    <row r="96" spans="1:16" s="38" customFormat="1" hidden="1" x14ac:dyDescent="0.2">
      <c r="A96" s="40" t="s">
        <v>19</v>
      </c>
      <c r="B96" s="41" t="s">
        <v>83</v>
      </c>
      <c r="C96" s="37">
        <f t="shared" si="32"/>
        <v>0</v>
      </c>
      <c r="D96" s="37"/>
      <c r="E96" s="65">
        <f t="shared" si="33"/>
        <v>0</v>
      </c>
      <c r="F96" s="37"/>
      <c r="G96" s="37"/>
      <c r="H96" s="37"/>
      <c r="I96" s="37"/>
      <c r="J96" s="34">
        <f t="shared" si="34"/>
        <v>0</v>
      </c>
      <c r="K96" s="37"/>
      <c r="L96" s="37"/>
      <c r="M96" s="35"/>
      <c r="N96" s="35"/>
      <c r="O96" s="35"/>
    </row>
    <row r="97" spans="1:15" s="38" customFormat="1" ht="40.799999999999997" hidden="1" x14ac:dyDescent="0.2">
      <c r="A97" s="40" t="s">
        <v>20</v>
      </c>
      <c r="B97" s="41" t="s">
        <v>133</v>
      </c>
      <c r="C97" s="37">
        <f t="shared" si="32"/>
        <v>0</v>
      </c>
      <c r="D97" s="37"/>
      <c r="E97" s="65">
        <f t="shared" si="33"/>
        <v>0</v>
      </c>
      <c r="F97" s="37"/>
      <c r="G97" s="37"/>
      <c r="H97" s="37"/>
      <c r="I97" s="37"/>
      <c r="J97" s="34">
        <f t="shared" si="34"/>
        <v>0</v>
      </c>
      <c r="K97" s="37"/>
      <c r="L97" s="37"/>
      <c r="M97" s="35"/>
      <c r="N97" s="35"/>
      <c r="O97" s="35"/>
    </row>
    <row r="98" spans="1:15" s="38" customFormat="1" hidden="1" x14ac:dyDescent="0.2">
      <c r="A98" s="40"/>
      <c r="B98" s="41"/>
      <c r="C98" s="37">
        <f t="shared" si="32"/>
        <v>0</v>
      </c>
      <c r="D98" s="37"/>
      <c r="E98" s="65">
        <f t="shared" si="33"/>
        <v>0</v>
      </c>
      <c r="F98" s="37"/>
      <c r="G98" s="37"/>
      <c r="H98" s="37"/>
      <c r="I98" s="37"/>
      <c r="J98" s="34">
        <f t="shared" si="34"/>
        <v>0</v>
      </c>
      <c r="K98" s="37"/>
      <c r="L98" s="37"/>
      <c r="M98" s="35"/>
      <c r="N98" s="35"/>
      <c r="O98" s="35"/>
    </row>
    <row r="99" spans="1:15" s="38" customFormat="1" hidden="1" x14ac:dyDescent="0.2">
      <c r="A99" s="40"/>
      <c r="B99" s="36"/>
      <c r="C99" s="37">
        <f t="shared" si="32"/>
        <v>0</v>
      </c>
      <c r="D99" s="37"/>
      <c r="E99" s="65">
        <f t="shared" si="33"/>
        <v>0</v>
      </c>
      <c r="F99" s="37"/>
      <c r="G99" s="37"/>
      <c r="H99" s="37"/>
      <c r="I99" s="37"/>
      <c r="J99" s="34">
        <f t="shared" si="34"/>
        <v>0</v>
      </c>
      <c r="K99" s="37"/>
      <c r="L99" s="37"/>
      <c r="M99" s="35"/>
      <c r="N99" s="35"/>
      <c r="O99" s="35"/>
    </row>
    <row r="100" spans="1:15" s="59" customFormat="1" ht="20.399999999999999" hidden="1" x14ac:dyDescent="0.2">
      <c r="A100" s="57"/>
      <c r="B100" s="49" t="s">
        <v>124</v>
      </c>
      <c r="C100" s="37">
        <f t="shared" si="32"/>
        <v>0</v>
      </c>
      <c r="D100" s="53"/>
      <c r="E100" s="65">
        <f t="shared" si="33"/>
        <v>0</v>
      </c>
      <c r="F100" s="53"/>
      <c r="G100" s="53"/>
      <c r="H100" s="53"/>
      <c r="I100" s="53"/>
      <c r="J100" s="34">
        <f t="shared" si="34"/>
        <v>0</v>
      </c>
      <c r="K100" s="53">
        <f>K101</f>
        <v>0</v>
      </c>
      <c r="L100" s="53"/>
      <c r="M100" s="53"/>
      <c r="N100" s="53"/>
      <c r="O100" s="53"/>
    </row>
    <row r="101" spans="1:15" ht="40.799999999999997" hidden="1" x14ac:dyDescent="0.2">
      <c r="A101" s="40"/>
      <c r="B101" s="47" t="s">
        <v>107</v>
      </c>
      <c r="C101" s="37">
        <f t="shared" si="32"/>
        <v>0</v>
      </c>
      <c r="D101" s="37"/>
      <c r="E101" s="65">
        <f t="shared" si="33"/>
        <v>0</v>
      </c>
      <c r="F101" s="37"/>
      <c r="G101" s="37"/>
      <c r="H101" s="37"/>
      <c r="I101" s="37"/>
      <c r="J101" s="34">
        <f t="shared" si="34"/>
        <v>0</v>
      </c>
      <c r="K101" s="37"/>
      <c r="L101" s="37"/>
      <c r="M101" s="37"/>
      <c r="N101" s="37"/>
      <c r="O101" s="37"/>
    </row>
    <row r="102" spans="1:15" s="38" customFormat="1" ht="20.399999999999999" hidden="1" x14ac:dyDescent="0.2">
      <c r="A102" s="40"/>
      <c r="B102" s="49" t="s">
        <v>109</v>
      </c>
      <c r="C102" s="37">
        <f t="shared" si="32"/>
        <v>0</v>
      </c>
      <c r="D102" s="37"/>
      <c r="E102" s="65">
        <f t="shared" si="33"/>
        <v>0</v>
      </c>
      <c r="F102" s="37"/>
      <c r="G102" s="37"/>
      <c r="H102" s="37"/>
      <c r="I102" s="37"/>
      <c r="J102" s="34">
        <f t="shared" si="34"/>
        <v>0</v>
      </c>
      <c r="K102" s="37"/>
      <c r="L102" s="37"/>
      <c r="M102" s="35"/>
      <c r="N102" s="35"/>
      <c r="O102" s="35"/>
    </row>
    <row r="103" spans="1:15" s="38" customFormat="1" ht="40.799999999999997" x14ac:dyDescent="0.2">
      <c r="A103" s="40" t="s">
        <v>20</v>
      </c>
      <c r="B103" s="41" t="s">
        <v>189</v>
      </c>
      <c r="C103" s="37">
        <f t="shared" si="32"/>
        <v>40000</v>
      </c>
      <c r="D103" s="37"/>
      <c r="E103" s="65">
        <f t="shared" si="33"/>
        <v>40000</v>
      </c>
      <c r="F103" s="37"/>
      <c r="G103" s="37"/>
      <c r="H103" s="37"/>
      <c r="I103" s="37"/>
      <c r="J103" s="34">
        <f t="shared" si="34"/>
        <v>40000</v>
      </c>
      <c r="K103" s="37">
        <v>40000</v>
      </c>
      <c r="L103" s="37"/>
      <c r="M103" s="35"/>
      <c r="N103" s="35"/>
      <c r="O103" s="35"/>
    </row>
    <row r="104" spans="1:15" s="38" customFormat="1" hidden="1" x14ac:dyDescent="0.2">
      <c r="A104" s="40"/>
      <c r="B104" s="36"/>
      <c r="C104" s="37">
        <f t="shared" si="32"/>
        <v>0</v>
      </c>
      <c r="D104" s="37"/>
      <c r="E104" s="53">
        <f t="shared" ref="E104" si="35">F104+G104+I104+J104</f>
        <v>0</v>
      </c>
      <c r="F104" s="37"/>
      <c r="G104" s="37"/>
      <c r="H104" s="37"/>
      <c r="I104" s="37"/>
      <c r="J104" s="66"/>
      <c r="K104" s="37"/>
      <c r="L104" s="37"/>
      <c r="M104" s="35"/>
      <c r="N104" s="35"/>
      <c r="O104" s="35"/>
    </row>
    <row r="105" spans="1:15" s="58" customFormat="1" x14ac:dyDescent="0.2">
      <c r="A105" s="54"/>
      <c r="B105" s="54" t="s">
        <v>85</v>
      </c>
      <c r="C105" s="53">
        <f>C106</f>
        <v>1127000</v>
      </c>
      <c r="D105" s="53"/>
      <c r="E105" s="53">
        <f>E106</f>
        <v>1127000</v>
      </c>
      <c r="F105" s="53"/>
      <c r="G105" s="53"/>
      <c r="H105" s="53"/>
      <c r="I105" s="53"/>
      <c r="J105" s="55">
        <f t="shared" si="1"/>
        <v>1127000</v>
      </c>
      <c r="K105" s="53">
        <f>K107+K109</f>
        <v>1127000</v>
      </c>
      <c r="L105" s="53"/>
      <c r="M105" s="54"/>
      <c r="N105" s="54"/>
      <c r="O105" s="54"/>
    </row>
    <row r="106" spans="1:15" s="38" customFormat="1" x14ac:dyDescent="0.2">
      <c r="A106" s="35"/>
      <c r="B106" s="39" t="s">
        <v>71</v>
      </c>
      <c r="C106" s="37">
        <f>C107+C108+C109</f>
        <v>1127000</v>
      </c>
      <c r="D106" s="37">
        <f t="shared" ref="D106:I106" si="36">D108+D109</f>
        <v>0</v>
      </c>
      <c r="E106" s="37">
        <f>E107+E108+E109</f>
        <v>1127000</v>
      </c>
      <c r="F106" s="37">
        <f t="shared" si="36"/>
        <v>0</v>
      </c>
      <c r="G106" s="37">
        <f t="shared" si="36"/>
        <v>0</v>
      </c>
      <c r="H106" s="37">
        <f t="shared" si="36"/>
        <v>0</v>
      </c>
      <c r="I106" s="37">
        <f t="shared" si="36"/>
        <v>0</v>
      </c>
      <c r="J106" s="37">
        <f>J107+J108+J109</f>
        <v>1127000</v>
      </c>
      <c r="K106" s="37">
        <f>K107+K108+K109</f>
        <v>1127000</v>
      </c>
      <c r="L106" s="37"/>
      <c r="M106" s="35"/>
      <c r="N106" s="35"/>
      <c r="O106" s="35"/>
    </row>
    <row r="107" spans="1:15" s="73" customFormat="1" x14ac:dyDescent="0.2">
      <c r="A107" s="67" t="s">
        <v>18</v>
      </c>
      <c r="B107" s="71" t="s">
        <v>75</v>
      </c>
      <c r="C107" s="65">
        <f>E107</f>
        <v>1015100</v>
      </c>
      <c r="D107" s="65"/>
      <c r="E107" s="65">
        <f>J107</f>
        <v>1015100</v>
      </c>
      <c r="F107" s="65"/>
      <c r="G107" s="65"/>
      <c r="H107" s="65"/>
      <c r="I107" s="65"/>
      <c r="J107" s="66">
        <f>K107</f>
        <v>1015100</v>
      </c>
      <c r="K107" s="65">
        <f>K111+K112</f>
        <v>1015100</v>
      </c>
      <c r="L107" s="65"/>
      <c r="M107" s="72"/>
      <c r="N107" s="72"/>
      <c r="O107" s="72"/>
    </row>
    <row r="108" spans="1:15" s="58" customFormat="1" x14ac:dyDescent="0.2">
      <c r="A108" s="40" t="s">
        <v>19</v>
      </c>
      <c r="B108" s="41" t="s">
        <v>83</v>
      </c>
      <c r="C108" s="53"/>
      <c r="D108" s="53"/>
      <c r="E108" s="53"/>
      <c r="F108" s="53"/>
      <c r="G108" s="53"/>
      <c r="H108" s="53"/>
      <c r="I108" s="53"/>
      <c r="J108" s="55"/>
      <c r="K108" s="53"/>
      <c r="L108" s="53"/>
      <c r="M108" s="54"/>
      <c r="N108" s="54"/>
      <c r="O108" s="54"/>
    </row>
    <row r="109" spans="1:15" s="38" customFormat="1" x14ac:dyDescent="0.2">
      <c r="A109" s="67" t="s">
        <v>20</v>
      </c>
      <c r="B109" s="41" t="s">
        <v>136</v>
      </c>
      <c r="C109" s="37">
        <f>E109</f>
        <v>111900</v>
      </c>
      <c r="D109" s="37"/>
      <c r="E109" s="37">
        <f>J109</f>
        <v>111900</v>
      </c>
      <c r="F109" s="37"/>
      <c r="G109" s="37"/>
      <c r="H109" s="37"/>
      <c r="I109" s="37"/>
      <c r="J109" s="34">
        <f>K109</f>
        <v>111900</v>
      </c>
      <c r="K109" s="37">
        <f>K115</f>
        <v>111900</v>
      </c>
      <c r="L109" s="37"/>
      <c r="M109" s="35"/>
      <c r="N109" s="35"/>
      <c r="O109" s="35"/>
    </row>
    <row r="110" spans="1:15" s="38" customFormat="1" hidden="1" x14ac:dyDescent="0.2">
      <c r="A110" s="35"/>
      <c r="B110" s="39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5"/>
      <c r="N110" s="35"/>
      <c r="O110" s="35"/>
    </row>
    <row r="111" spans="1:15" s="38" customFormat="1" ht="24.75" customHeight="1" x14ac:dyDescent="0.2">
      <c r="A111" s="32" t="s">
        <v>18</v>
      </c>
      <c r="B111" s="63" t="s">
        <v>152</v>
      </c>
      <c r="C111" s="37">
        <f t="shared" ref="C111:C112" si="37">E111</f>
        <v>50000</v>
      </c>
      <c r="D111" s="64"/>
      <c r="E111" s="37">
        <f t="shared" ref="E111:E115" si="38">F111+G111+H111+I111+J111</f>
        <v>50000</v>
      </c>
      <c r="F111" s="37"/>
      <c r="G111" s="37"/>
      <c r="H111" s="37"/>
      <c r="I111" s="37"/>
      <c r="J111" s="34">
        <f t="shared" ref="J111:J115" si="39">K111+L111</f>
        <v>50000</v>
      </c>
      <c r="K111" s="37">
        <v>50000</v>
      </c>
      <c r="L111" s="35"/>
      <c r="M111" s="35"/>
      <c r="N111" s="35"/>
      <c r="O111" s="35"/>
    </row>
    <row r="112" spans="1:15" s="38" customFormat="1" ht="20.399999999999999" x14ac:dyDescent="0.2">
      <c r="A112" s="35" t="s">
        <v>18</v>
      </c>
      <c r="B112" s="63" t="s">
        <v>160</v>
      </c>
      <c r="C112" s="37">
        <f t="shared" si="37"/>
        <v>965100</v>
      </c>
      <c r="D112" s="37"/>
      <c r="E112" s="37">
        <f t="shared" si="38"/>
        <v>965100</v>
      </c>
      <c r="F112" s="37"/>
      <c r="G112" s="37"/>
      <c r="H112" s="37"/>
      <c r="I112" s="37"/>
      <c r="J112" s="34">
        <f t="shared" si="39"/>
        <v>965100</v>
      </c>
      <c r="K112" s="37">
        <v>965100</v>
      </c>
      <c r="L112" s="37"/>
      <c r="M112" s="35"/>
      <c r="N112" s="35"/>
      <c r="O112" s="35"/>
    </row>
    <row r="113" spans="1:15" s="38" customFormat="1" hidden="1" x14ac:dyDescent="0.2">
      <c r="A113" s="35"/>
      <c r="B113" s="48"/>
      <c r="C113" s="37"/>
      <c r="D113" s="37"/>
      <c r="E113" s="37">
        <f t="shared" si="38"/>
        <v>0</v>
      </c>
      <c r="F113" s="37"/>
      <c r="G113" s="37"/>
      <c r="H113" s="37"/>
      <c r="I113" s="37"/>
      <c r="J113" s="34">
        <f t="shared" si="39"/>
        <v>0</v>
      </c>
      <c r="K113" s="37"/>
      <c r="L113" s="37"/>
      <c r="M113" s="35"/>
      <c r="N113" s="35"/>
      <c r="O113" s="35"/>
    </row>
    <row r="114" spans="1:15" s="38" customFormat="1" hidden="1" x14ac:dyDescent="0.2">
      <c r="A114" s="35"/>
      <c r="B114" s="48"/>
      <c r="C114" s="37"/>
      <c r="D114" s="37"/>
      <c r="E114" s="37">
        <f t="shared" si="38"/>
        <v>0</v>
      </c>
      <c r="F114" s="37"/>
      <c r="G114" s="37"/>
      <c r="H114" s="37"/>
      <c r="I114" s="37"/>
      <c r="J114" s="34">
        <f t="shared" si="39"/>
        <v>0</v>
      </c>
      <c r="K114" s="37"/>
      <c r="L114" s="37"/>
      <c r="M114" s="35"/>
      <c r="N114" s="35"/>
      <c r="O114" s="35"/>
    </row>
    <row r="115" spans="1:15" s="38" customFormat="1" ht="30.6" x14ac:dyDescent="0.2">
      <c r="A115" s="35" t="s">
        <v>20</v>
      </c>
      <c r="B115" s="62" t="s">
        <v>153</v>
      </c>
      <c r="C115" s="37">
        <f t="shared" ref="C115" si="40">E115</f>
        <v>111900</v>
      </c>
      <c r="D115" s="37"/>
      <c r="E115" s="37">
        <f t="shared" si="38"/>
        <v>111900</v>
      </c>
      <c r="F115" s="37"/>
      <c r="G115" s="37"/>
      <c r="H115" s="37"/>
      <c r="I115" s="37"/>
      <c r="J115" s="34">
        <f t="shared" si="39"/>
        <v>111900</v>
      </c>
      <c r="K115" s="37">
        <v>111900</v>
      </c>
      <c r="L115" s="37"/>
      <c r="M115" s="35"/>
      <c r="N115" s="35"/>
      <c r="O115" s="35"/>
    </row>
    <row r="116" spans="1:15" s="58" customFormat="1" ht="30.6" hidden="1" x14ac:dyDescent="0.2">
      <c r="A116" s="67" t="s">
        <v>20</v>
      </c>
      <c r="B116" s="41" t="s">
        <v>154</v>
      </c>
      <c r="C116" s="65">
        <f>E116</f>
        <v>0</v>
      </c>
      <c r="D116" s="65"/>
      <c r="E116" s="65">
        <f>F116+G116+I116+J116</f>
        <v>0</v>
      </c>
      <c r="F116" s="65"/>
      <c r="G116" s="65"/>
      <c r="H116" s="65"/>
      <c r="I116" s="65"/>
      <c r="J116" s="66"/>
      <c r="K116" s="65"/>
      <c r="L116" s="53"/>
      <c r="M116" s="54"/>
      <c r="N116" s="54"/>
      <c r="O116" s="54"/>
    </row>
    <row r="117" spans="1:15" s="38" customFormat="1" hidden="1" x14ac:dyDescent="0.2">
      <c r="A117" s="35"/>
      <c r="B117" s="41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5"/>
      <c r="N117" s="35"/>
      <c r="O117" s="35"/>
    </row>
    <row r="118" spans="1:15" hidden="1" x14ac:dyDescent="0.2">
      <c r="A118" s="35"/>
      <c r="B118" s="41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5"/>
      <c r="N118" s="35"/>
      <c r="O118" s="35"/>
    </row>
    <row r="119" spans="1:15" ht="20.399999999999999" hidden="1" x14ac:dyDescent="0.2">
      <c r="A119" s="40"/>
      <c r="B119" s="49" t="s">
        <v>103</v>
      </c>
      <c r="C119" s="37"/>
      <c r="D119" s="37"/>
      <c r="E119" s="37">
        <f>E120</f>
        <v>0</v>
      </c>
      <c r="F119" s="37"/>
      <c r="G119" s="37"/>
      <c r="H119" s="37"/>
      <c r="I119" s="37"/>
      <c r="J119" s="37">
        <f>J120</f>
        <v>0</v>
      </c>
      <c r="K119" s="37">
        <f>K120</f>
        <v>0</v>
      </c>
      <c r="L119" s="37"/>
      <c r="M119" s="37">
        <f>M120</f>
        <v>0</v>
      </c>
      <c r="N119" s="37">
        <f>N120</f>
        <v>0</v>
      </c>
      <c r="O119" s="37">
        <f>O120</f>
        <v>0</v>
      </c>
    </row>
    <row r="120" spans="1:15" ht="40.799999999999997" hidden="1" x14ac:dyDescent="0.2">
      <c r="A120" s="40"/>
      <c r="B120" s="47" t="s">
        <v>107</v>
      </c>
      <c r="C120" s="37"/>
      <c r="D120" s="37"/>
      <c r="E120" s="37">
        <f>F120+G120+H120+I120+J120</f>
        <v>0</v>
      </c>
      <c r="F120" s="37"/>
      <c r="G120" s="37"/>
      <c r="H120" s="37"/>
      <c r="I120" s="37"/>
      <c r="J120" s="37"/>
      <c r="K120" s="37"/>
      <c r="L120" s="37"/>
      <c r="M120" s="37"/>
      <c r="N120" s="37"/>
      <c r="O120" s="37"/>
    </row>
    <row r="121" spans="1:15" s="38" customFormat="1" ht="20.399999999999999" hidden="1" x14ac:dyDescent="0.2">
      <c r="A121" s="40"/>
      <c r="B121" s="49" t="s">
        <v>109</v>
      </c>
      <c r="C121" s="37"/>
      <c r="D121" s="37"/>
      <c r="E121" s="37">
        <f>F121+G121+H121+I121+J121</f>
        <v>0</v>
      </c>
      <c r="F121" s="37"/>
      <c r="G121" s="37"/>
      <c r="H121" s="37"/>
      <c r="I121" s="37"/>
      <c r="J121" s="37"/>
      <c r="K121" s="37"/>
      <c r="L121" s="37"/>
      <c r="M121" s="35"/>
      <c r="N121" s="35"/>
      <c r="O121" s="35"/>
    </row>
    <row r="122" spans="1:15" s="38" customFormat="1" ht="40.799999999999997" hidden="1" x14ac:dyDescent="0.2">
      <c r="A122" s="40" t="s">
        <v>110</v>
      </c>
      <c r="B122" s="41" t="s">
        <v>111</v>
      </c>
      <c r="C122" s="37"/>
      <c r="D122" s="37"/>
      <c r="E122" s="37">
        <f>F122+G122+H122+I122+J122</f>
        <v>0</v>
      </c>
      <c r="F122" s="37"/>
      <c r="G122" s="37"/>
      <c r="H122" s="37"/>
      <c r="I122" s="37"/>
      <c r="J122" s="37"/>
      <c r="K122" s="37"/>
      <c r="L122" s="37"/>
      <c r="M122" s="35"/>
      <c r="N122" s="35"/>
      <c r="O122" s="35"/>
    </row>
    <row r="123" spans="1:15" hidden="1" x14ac:dyDescent="0.2">
      <c r="A123" s="40"/>
      <c r="B123" s="41"/>
      <c r="C123" s="37"/>
      <c r="D123" s="37"/>
      <c r="E123" s="37">
        <f>F123+G123+H123+I123+J123</f>
        <v>0</v>
      </c>
      <c r="F123" s="37"/>
      <c r="G123" s="37"/>
      <c r="H123" s="37"/>
      <c r="I123" s="37"/>
      <c r="J123" s="37">
        <f>K123+L123</f>
        <v>0</v>
      </c>
      <c r="K123" s="37"/>
      <c r="L123" s="37"/>
      <c r="M123" s="35"/>
      <c r="N123" s="35"/>
      <c r="O123" s="35"/>
    </row>
    <row r="124" spans="1:15" hidden="1" x14ac:dyDescent="0.2">
      <c r="A124" s="32"/>
      <c r="B124" s="32"/>
      <c r="C124" s="34"/>
      <c r="D124" s="34"/>
      <c r="E124" s="37"/>
      <c r="F124" s="34"/>
      <c r="G124" s="34"/>
      <c r="H124" s="34"/>
      <c r="I124" s="34"/>
      <c r="J124" s="37"/>
      <c r="K124" s="34"/>
      <c r="L124" s="34"/>
      <c r="M124" s="32"/>
      <c r="N124" s="32"/>
      <c r="O124" s="32"/>
    </row>
    <row r="125" spans="1:15" hidden="1" x14ac:dyDescent="0.2">
      <c r="A125" s="32"/>
      <c r="B125" s="42"/>
      <c r="C125" s="34"/>
      <c r="D125" s="34"/>
      <c r="E125" s="37"/>
      <c r="F125" s="34"/>
      <c r="G125" s="34"/>
      <c r="H125" s="34"/>
      <c r="I125" s="34"/>
      <c r="J125" s="37"/>
      <c r="K125" s="34"/>
      <c r="L125" s="34"/>
      <c r="M125" s="32"/>
      <c r="N125" s="32"/>
      <c r="O125" s="32"/>
    </row>
    <row r="126" spans="1:15" s="38" customFormat="1" hidden="1" x14ac:dyDescent="0.2">
      <c r="A126" s="40"/>
      <c r="B126" s="41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5"/>
      <c r="N126" s="35"/>
      <c r="O126" s="35"/>
    </row>
    <row r="127" spans="1:15" s="38" customFormat="1" hidden="1" x14ac:dyDescent="0.2">
      <c r="A127" s="40"/>
      <c r="B127" s="41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5"/>
      <c r="N127" s="35"/>
      <c r="O127" s="35"/>
    </row>
    <row r="128" spans="1:15" s="38" customFormat="1" hidden="1" x14ac:dyDescent="0.2">
      <c r="A128" s="40"/>
      <c r="B128" s="41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5"/>
      <c r="N128" s="35"/>
      <c r="O128" s="35"/>
    </row>
    <row r="129" spans="1:15" s="38" customFormat="1" hidden="1" x14ac:dyDescent="0.2">
      <c r="A129" s="40"/>
      <c r="B129" s="41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5"/>
      <c r="N129" s="35"/>
      <c r="O129" s="35"/>
    </row>
    <row r="130" spans="1:15" s="38" customFormat="1" hidden="1" x14ac:dyDescent="0.2">
      <c r="A130" s="35"/>
      <c r="B130" s="36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5"/>
      <c r="N130" s="35"/>
      <c r="O130" s="35"/>
    </row>
    <row r="131" spans="1:15" s="38" customFormat="1" hidden="1" x14ac:dyDescent="0.2">
      <c r="A131" s="35"/>
      <c r="B131" s="39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5"/>
      <c r="N131" s="35"/>
      <c r="O131" s="35"/>
    </row>
    <row r="132" spans="1:15" s="38" customFormat="1" hidden="1" x14ac:dyDescent="0.2">
      <c r="A132" s="40"/>
      <c r="B132" s="41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5"/>
      <c r="N132" s="35"/>
      <c r="O132" s="35"/>
    </row>
    <row r="133" spans="1:15" s="38" customFormat="1" hidden="1" x14ac:dyDescent="0.2">
      <c r="A133" s="40"/>
      <c r="B133" s="41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5"/>
      <c r="N133" s="35"/>
      <c r="O133" s="35"/>
    </row>
    <row r="134" spans="1:15" s="38" customFormat="1" hidden="1" x14ac:dyDescent="0.2">
      <c r="A134" s="40"/>
      <c r="B134" s="41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5"/>
      <c r="N134" s="35"/>
      <c r="O134" s="35"/>
    </row>
    <row r="135" spans="1:15" hidden="1" x14ac:dyDescent="0.2">
      <c r="A135" s="32"/>
      <c r="B135" s="43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2"/>
      <c r="N135" s="32"/>
      <c r="O135" s="32"/>
    </row>
    <row r="136" spans="1:15" hidden="1" x14ac:dyDescent="0.2">
      <c r="A136" s="32"/>
      <c r="B136" s="33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2"/>
      <c r="N136" s="32"/>
      <c r="O136" s="32"/>
    </row>
    <row r="137" spans="1:15" hidden="1" x14ac:dyDescent="0.2">
      <c r="A137" s="32"/>
      <c r="B137" s="32"/>
      <c r="C137" s="34"/>
      <c r="D137" s="34"/>
      <c r="E137" s="37"/>
      <c r="F137" s="34"/>
      <c r="G137" s="34"/>
      <c r="H137" s="34"/>
      <c r="I137" s="34"/>
      <c r="J137" s="37"/>
      <c r="K137" s="34"/>
      <c r="L137" s="34"/>
      <c r="M137" s="32"/>
      <c r="N137" s="32"/>
      <c r="O137" s="32"/>
    </row>
    <row r="138" spans="1:15" hidden="1" x14ac:dyDescent="0.2">
      <c r="A138" s="32"/>
      <c r="B138" s="32"/>
      <c r="C138" s="34"/>
      <c r="D138" s="34"/>
      <c r="E138" s="37"/>
      <c r="F138" s="34"/>
      <c r="G138" s="34"/>
      <c r="H138" s="34"/>
      <c r="I138" s="34"/>
      <c r="J138" s="37"/>
      <c r="K138" s="34"/>
      <c r="L138" s="34"/>
      <c r="M138" s="32"/>
      <c r="N138" s="32"/>
      <c r="O138" s="32"/>
    </row>
    <row r="139" spans="1:15" s="38" customFormat="1" hidden="1" x14ac:dyDescent="0.2">
      <c r="A139" s="40"/>
      <c r="B139" s="41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5"/>
      <c r="N139" s="35"/>
      <c r="O139" s="35"/>
    </row>
    <row r="140" spans="1:15" s="38" customFormat="1" hidden="1" x14ac:dyDescent="0.2">
      <c r="A140" s="40"/>
      <c r="B140" s="41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5"/>
      <c r="N140" s="35"/>
      <c r="O140" s="35"/>
    </row>
    <row r="141" spans="1:15" s="38" customFormat="1" hidden="1" x14ac:dyDescent="0.2">
      <c r="A141" s="40"/>
      <c r="B141" s="41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5"/>
      <c r="N141" s="35"/>
      <c r="O141" s="35"/>
    </row>
    <row r="142" spans="1:15" s="38" customFormat="1" hidden="1" x14ac:dyDescent="0.2">
      <c r="A142" s="40"/>
      <c r="B142" s="41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5"/>
      <c r="N142" s="35"/>
      <c r="O142" s="35"/>
    </row>
    <row r="143" spans="1:15" s="38" customFormat="1" hidden="1" x14ac:dyDescent="0.2">
      <c r="A143" s="40"/>
      <c r="B143" s="41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5"/>
      <c r="N143" s="35"/>
      <c r="O143" s="35"/>
    </row>
    <row r="144" spans="1:15" s="38" customFormat="1" hidden="1" x14ac:dyDescent="0.2">
      <c r="A144" s="40"/>
      <c r="B144" s="41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5"/>
      <c r="N144" s="35"/>
      <c r="O144" s="35"/>
    </row>
    <row r="145" spans="1:15" s="38" customFormat="1" hidden="1" x14ac:dyDescent="0.2">
      <c r="A145" s="40"/>
      <c r="B145" s="41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5"/>
      <c r="N145" s="35"/>
      <c r="O145" s="35"/>
    </row>
    <row r="146" spans="1:15" s="38" customFormat="1" hidden="1" x14ac:dyDescent="0.2">
      <c r="A146" s="40"/>
      <c r="B146" s="42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5"/>
      <c r="N146" s="35"/>
      <c r="O146" s="35"/>
    </row>
    <row r="147" spans="1:15" hidden="1" x14ac:dyDescent="0.2">
      <c r="A147" s="32"/>
      <c r="B147" s="43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2"/>
      <c r="N147" s="32"/>
      <c r="O147" s="32"/>
    </row>
    <row r="148" spans="1:15" hidden="1" x14ac:dyDescent="0.2">
      <c r="A148" s="32"/>
      <c r="B148" s="33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2"/>
      <c r="N148" s="32"/>
      <c r="O148" s="32"/>
    </row>
    <row r="149" spans="1:15" hidden="1" x14ac:dyDescent="0.2">
      <c r="A149" s="32"/>
      <c r="B149" s="32"/>
      <c r="C149" s="34"/>
      <c r="D149" s="34"/>
      <c r="E149" s="37"/>
      <c r="F149" s="34"/>
      <c r="G149" s="34"/>
      <c r="H149" s="34"/>
      <c r="I149" s="34"/>
      <c r="J149" s="37"/>
      <c r="K149" s="34"/>
      <c r="L149" s="34"/>
      <c r="M149" s="32"/>
      <c r="N149" s="32"/>
      <c r="O149" s="32"/>
    </row>
    <row r="150" spans="1:15" hidden="1" x14ac:dyDescent="0.2">
      <c r="A150" s="32"/>
      <c r="B150" s="32"/>
      <c r="C150" s="34"/>
      <c r="D150" s="34"/>
      <c r="E150" s="37"/>
      <c r="F150" s="34"/>
      <c r="G150" s="34"/>
      <c r="H150" s="34"/>
      <c r="I150" s="34"/>
      <c r="J150" s="37"/>
      <c r="K150" s="34"/>
      <c r="L150" s="34"/>
      <c r="M150" s="32"/>
      <c r="N150" s="32"/>
      <c r="O150" s="32"/>
    </row>
    <row r="151" spans="1:15" s="38" customFormat="1" hidden="1" x14ac:dyDescent="0.2">
      <c r="A151" s="40"/>
      <c r="B151" s="41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5"/>
      <c r="N151" s="35"/>
      <c r="O151" s="35"/>
    </row>
    <row r="152" spans="1:15" s="38" customFormat="1" hidden="1" x14ac:dyDescent="0.2">
      <c r="A152" s="40"/>
      <c r="B152" s="41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5"/>
      <c r="N152" s="35"/>
      <c r="O152" s="35"/>
    </row>
    <row r="153" spans="1:15" s="38" customFormat="1" hidden="1" x14ac:dyDescent="0.2">
      <c r="A153" s="40"/>
      <c r="B153" s="41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5"/>
      <c r="N153" s="35"/>
      <c r="O153" s="35"/>
    </row>
    <row r="154" spans="1:15" s="38" customFormat="1" hidden="1" x14ac:dyDescent="0.2">
      <c r="A154" s="40"/>
      <c r="B154" s="41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5"/>
      <c r="N154" s="35"/>
      <c r="O154" s="35"/>
    </row>
    <row r="155" spans="1:15" s="38" customFormat="1" hidden="1" x14ac:dyDescent="0.2">
      <c r="A155" s="40"/>
      <c r="B155" s="41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5"/>
      <c r="N155" s="35"/>
      <c r="O155" s="35"/>
    </row>
    <row r="156" spans="1:15" s="38" customFormat="1" hidden="1" x14ac:dyDescent="0.2">
      <c r="A156" s="40"/>
      <c r="B156" s="41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5"/>
      <c r="N156" s="35"/>
      <c r="O156" s="35"/>
    </row>
    <row r="157" spans="1:15" s="38" customFormat="1" hidden="1" x14ac:dyDescent="0.2">
      <c r="A157" s="40"/>
      <c r="B157" s="41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5"/>
      <c r="N157" s="35"/>
      <c r="O157" s="35"/>
    </row>
    <row r="158" spans="1:15" s="38" customFormat="1" hidden="1" x14ac:dyDescent="0.2">
      <c r="A158" s="40"/>
      <c r="B158" s="42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5"/>
      <c r="N158" s="35"/>
      <c r="O158" s="44"/>
    </row>
    <row r="159" spans="1:15" s="38" customFormat="1" hidden="1" x14ac:dyDescent="0.2">
      <c r="A159" s="40"/>
      <c r="B159" s="42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5"/>
      <c r="N159" s="35"/>
      <c r="O159" s="44"/>
    </row>
    <row r="160" spans="1:15" s="38" customFormat="1" x14ac:dyDescent="0.2">
      <c r="A160" s="40"/>
      <c r="B160" s="42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5"/>
      <c r="N160" s="35"/>
      <c r="O160" s="44"/>
    </row>
    <row r="162" spans="7:7" ht="2.25" customHeight="1" x14ac:dyDescent="0.2"/>
    <row r="163" spans="7:7" hidden="1" x14ac:dyDescent="0.2"/>
    <row r="164" spans="7:7" ht="9.75" customHeight="1" x14ac:dyDescent="0.2">
      <c r="G164" s="28" t="s">
        <v>47</v>
      </c>
    </row>
    <row r="165" spans="7:7" x14ac:dyDescent="0.2">
      <c r="G165" s="28" t="s">
        <v>48</v>
      </c>
    </row>
  </sheetData>
  <mergeCells count="17"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  <mergeCell ref="H14:H15"/>
    <mergeCell ref="I14:I15"/>
    <mergeCell ref="J14:J15"/>
  </mergeCells>
  <pageMargins left="0.25" right="0.25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171"/>
  <sheetViews>
    <sheetView workbookViewId="0">
      <selection sqref="A1:XFD1048576"/>
    </sheetView>
  </sheetViews>
  <sheetFormatPr defaultColWidth="9.109375" defaultRowHeight="10.199999999999999" x14ac:dyDescent="0.2"/>
  <cols>
    <col min="1" max="1" width="3.44140625" style="3" customWidth="1"/>
    <col min="2" max="2" width="32.109375" style="3" customWidth="1"/>
    <col min="3" max="3" width="7.88671875" style="3" customWidth="1"/>
    <col min="4" max="4" width="6.66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7.109375" style="3" customWidth="1"/>
    <col min="10" max="10" width="8.109375" style="3" customWidth="1"/>
    <col min="11" max="11" width="10.109375" style="3" customWidth="1"/>
    <col min="12" max="12" width="9.88671875" style="3" customWidth="1"/>
    <col min="13" max="13" width="7.109375" style="3" customWidth="1"/>
    <col min="14" max="14" width="6.88671875" style="3" customWidth="1"/>
    <col min="15" max="15" width="6.109375" style="3" customWidth="1"/>
    <col min="16" max="16384" width="9.109375" style="3"/>
  </cols>
  <sheetData>
    <row r="1" spans="1:15" x14ac:dyDescent="0.2">
      <c r="A1" s="27" t="s">
        <v>24</v>
      </c>
      <c r="K1" s="27"/>
      <c r="L1" s="27" t="s">
        <v>25</v>
      </c>
      <c r="M1" s="27"/>
      <c r="N1" s="27"/>
    </row>
    <row r="2" spans="1:15" x14ac:dyDescent="0.2">
      <c r="A2" s="27" t="s">
        <v>65</v>
      </c>
      <c r="K2" s="27" t="s">
        <v>26</v>
      </c>
      <c r="L2" s="27"/>
      <c r="M2" s="27"/>
      <c r="N2" s="27"/>
    </row>
    <row r="3" spans="1:15" x14ac:dyDescent="0.2">
      <c r="K3" s="27" t="s">
        <v>38</v>
      </c>
      <c r="L3" s="27"/>
      <c r="M3" s="27"/>
      <c r="N3" s="27"/>
    </row>
    <row r="4" spans="1:15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 t="s">
        <v>214</v>
      </c>
      <c r="L5" s="45"/>
    </row>
    <row r="6" spans="1:15" x14ac:dyDescent="0.2">
      <c r="K6" s="28"/>
    </row>
    <row r="7" spans="1:15" x14ac:dyDescent="0.2">
      <c r="K7" s="28"/>
    </row>
    <row r="8" spans="1:15" s="30" customForma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x14ac:dyDescent="0.2">
      <c r="C9" s="88" t="s">
        <v>202</v>
      </c>
      <c r="D9" s="88"/>
      <c r="E9" s="88"/>
      <c r="F9" s="88"/>
      <c r="G9" s="88"/>
      <c r="H9" s="88"/>
      <c r="I9" s="88"/>
      <c r="J9" s="88"/>
      <c r="K9" s="88"/>
      <c r="L9" s="28" t="s">
        <v>215</v>
      </c>
    </row>
    <row r="10" spans="1:15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x14ac:dyDescent="0.2">
      <c r="L11" s="28"/>
    </row>
    <row r="12" spans="1:15" x14ac:dyDescent="0.2">
      <c r="O12" s="31" t="s">
        <v>30</v>
      </c>
    </row>
    <row r="13" spans="1:15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155</v>
      </c>
      <c r="N13" s="90" t="s">
        <v>156</v>
      </c>
      <c r="O13" s="85" t="s">
        <v>196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40.799999999999997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s="59" customFormat="1" x14ac:dyDescent="0.2">
      <c r="A17" s="56"/>
      <c r="B17" s="56" t="s">
        <v>161</v>
      </c>
      <c r="C17" s="55">
        <f>C18+C19+C20</f>
        <v>2589013</v>
      </c>
      <c r="D17" s="55">
        <f t="shared" ref="D17:I17" si="0">D18+D19+D20</f>
        <v>0</v>
      </c>
      <c r="E17" s="55">
        <f>E18+E19+E20</f>
        <v>2589013</v>
      </c>
      <c r="F17" s="55">
        <f t="shared" si="0"/>
        <v>0</v>
      </c>
      <c r="G17" s="55">
        <f t="shared" si="0"/>
        <v>0</v>
      </c>
      <c r="H17" s="55">
        <f t="shared" si="0"/>
        <v>0</v>
      </c>
      <c r="I17" s="55">
        <f t="shared" si="0"/>
        <v>0</v>
      </c>
      <c r="J17" s="55">
        <f>J18+J19+J20</f>
        <v>2589013</v>
      </c>
      <c r="K17" s="55">
        <f>K18+K19+K20</f>
        <v>2589013</v>
      </c>
      <c r="L17" s="55">
        <f>L18+L19+L20</f>
        <v>0</v>
      </c>
      <c r="M17" s="55"/>
      <c r="N17" s="55"/>
      <c r="O17" s="55"/>
    </row>
    <row r="18" spans="1:15" x14ac:dyDescent="0.2">
      <c r="A18" s="32" t="s">
        <v>18</v>
      </c>
      <c r="B18" s="32" t="s">
        <v>21</v>
      </c>
      <c r="C18" s="34">
        <f>E18</f>
        <v>1319979</v>
      </c>
      <c r="D18" s="34"/>
      <c r="E18" s="34">
        <f>SUM(F18:J18)</f>
        <v>1319979</v>
      </c>
      <c r="F18" s="34"/>
      <c r="G18" s="34"/>
      <c r="H18" s="34"/>
      <c r="I18" s="34"/>
      <c r="J18" s="34">
        <f t="shared" ref="J18:J111" si="1">K18+L18</f>
        <v>1319979</v>
      </c>
      <c r="K18" s="34">
        <f>K23+K42+K70+K79+K113</f>
        <v>1319979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148000</v>
      </c>
      <c r="D19" s="34"/>
      <c r="E19" s="34">
        <f>F19+G19+H19+I19+J19</f>
        <v>148000</v>
      </c>
      <c r="F19" s="34"/>
      <c r="G19" s="34"/>
      <c r="H19" s="34"/>
      <c r="I19" s="34"/>
      <c r="J19" s="34">
        <f t="shared" si="1"/>
        <v>148000</v>
      </c>
      <c r="K19" s="34">
        <f>K43+K71+K80+K58</f>
        <v>148000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1121034</v>
      </c>
      <c r="D20" s="34"/>
      <c r="E20" s="34">
        <f>SUM(F20:J20)</f>
        <v>1121034</v>
      </c>
      <c r="F20" s="34">
        <f>F69+F118+F135+F152+F140+F67</f>
        <v>0</v>
      </c>
      <c r="G20" s="34">
        <f>G69+G118+G135+G152+G140+G67</f>
        <v>0</v>
      </c>
      <c r="H20" s="34">
        <f>H69+H118+H135+H152+H140+H67</f>
        <v>0</v>
      </c>
      <c r="I20" s="34"/>
      <c r="J20" s="34">
        <f t="shared" si="1"/>
        <v>1121034</v>
      </c>
      <c r="K20" s="34">
        <f>K25+K44+K59+K73+K81+K98+K115</f>
        <v>1121034</v>
      </c>
      <c r="L20" s="34">
        <f>L69+L118+L135+L152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>C22</f>
        <v>31134</v>
      </c>
      <c r="D21" s="55">
        <f t="shared" ref="D21:I21" si="2">D22</f>
        <v>0</v>
      </c>
      <c r="E21" s="55">
        <f>E22</f>
        <v>31134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>K22</f>
        <v>57634</v>
      </c>
      <c r="K21" s="55">
        <f>K22</f>
        <v>57634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 t="shared" ref="C22:J22" si="3">C26+C28+C29+C37</f>
        <v>31134</v>
      </c>
      <c r="D22" s="34">
        <f t="shared" si="3"/>
        <v>0</v>
      </c>
      <c r="E22" s="34">
        <f t="shared" si="3"/>
        <v>31134</v>
      </c>
      <c r="F22" s="34">
        <f t="shared" si="3"/>
        <v>0</v>
      </c>
      <c r="G22" s="34">
        <f t="shared" si="3"/>
        <v>0</v>
      </c>
      <c r="H22" s="34">
        <f t="shared" si="3"/>
        <v>0</v>
      </c>
      <c r="I22" s="34">
        <f t="shared" si="3"/>
        <v>0</v>
      </c>
      <c r="J22" s="34">
        <f t="shared" si="3"/>
        <v>31134</v>
      </c>
      <c r="K22" s="34">
        <f>K23+K25</f>
        <v>57634</v>
      </c>
      <c r="L22" s="34"/>
      <c r="M22" s="32"/>
      <c r="N22" s="32"/>
      <c r="O22" s="32"/>
    </row>
    <row r="23" spans="1:15" x14ac:dyDescent="0.2">
      <c r="A23" s="32" t="s">
        <v>18</v>
      </c>
      <c r="B23" s="42" t="s">
        <v>143</v>
      </c>
      <c r="C23" s="34"/>
      <c r="D23" s="34">
        <f t="shared" ref="D23:I23" si="4">D26</f>
        <v>0</v>
      </c>
      <c r="E23" s="34"/>
      <c r="F23" s="34">
        <f t="shared" si="4"/>
        <v>0</v>
      </c>
      <c r="G23" s="34">
        <f t="shared" si="4"/>
        <v>0</v>
      </c>
      <c r="H23" s="34">
        <f t="shared" si="4"/>
        <v>0</v>
      </c>
      <c r="I23" s="34">
        <f t="shared" si="4"/>
        <v>0</v>
      </c>
      <c r="J23" s="34"/>
      <c r="K23" s="34"/>
      <c r="L23" s="34"/>
      <c r="M23" s="32"/>
      <c r="N23" s="32"/>
      <c r="O23" s="32"/>
    </row>
    <row r="24" spans="1:15" x14ac:dyDescent="0.2">
      <c r="A24" s="40" t="s">
        <v>19</v>
      </c>
      <c r="B24" s="41" t="s">
        <v>180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2"/>
      <c r="N24" s="32"/>
      <c r="O24" s="32"/>
    </row>
    <row r="25" spans="1:15" x14ac:dyDescent="0.2">
      <c r="A25" s="40" t="s">
        <v>20</v>
      </c>
      <c r="B25" s="41" t="s">
        <v>178</v>
      </c>
      <c r="C25" s="34">
        <f t="shared" ref="C25:J25" si="5">C28+C37+C30+C29+C26+C38</f>
        <v>56134</v>
      </c>
      <c r="D25" s="34">
        <f t="shared" si="5"/>
        <v>0</v>
      </c>
      <c r="E25" s="34">
        <f t="shared" si="5"/>
        <v>56134</v>
      </c>
      <c r="F25" s="34">
        <f t="shared" si="5"/>
        <v>0</v>
      </c>
      <c r="G25" s="34">
        <f t="shared" si="5"/>
        <v>0</v>
      </c>
      <c r="H25" s="34">
        <f t="shared" si="5"/>
        <v>0</v>
      </c>
      <c r="I25" s="34">
        <f t="shared" si="5"/>
        <v>0</v>
      </c>
      <c r="J25" s="34">
        <f t="shared" si="5"/>
        <v>56134</v>
      </c>
      <c r="K25" s="34">
        <f>K28+K29+K30+K38+K39</f>
        <v>57634</v>
      </c>
      <c r="L25" s="34"/>
      <c r="M25" s="32"/>
      <c r="N25" s="32"/>
      <c r="O25" s="32"/>
    </row>
    <row r="26" spans="1:15" hidden="1" x14ac:dyDescent="0.2">
      <c r="A26" s="32"/>
      <c r="B26" s="75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2"/>
      <c r="N26" s="32"/>
      <c r="O26" s="32"/>
    </row>
    <row r="27" spans="1:15" x14ac:dyDescent="0.2">
      <c r="A27" s="32" t="s">
        <v>18</v>
      </c>
      <c r="B27" s="41" t="s">
        <v>217</v>
      </c>
      <c r="C27" s="34"/>
      <c r="D27" s="34"/>
      <c r="E27" s="34">
        <f t="shared" ref="E27:E38" si="6">F27+G27+H27+I27+J27</f>
        <v>0</v>
      </c>
      <c r="F27" s="34"/>
      <c r="G27" s="34"/>
      <c r="H27" s="34"/>
      <c r="I27" s="34"/>
      <c r="J27" s="34">
        <f t="shared" si="1"/>
        <v>0</v>
      </c>
      <c r="K27" s="34"/>
      <c r="L27" s="34"/>
      <c r="M27" s="32"/>
      <c r="N27" s="32"/>
      <c r="O27" s="32"/>
    </row>
    <row r="28" spans="1:15" ht="20.399999999999999" x14ac:dyDescent="0.2">
      <c r="A28" s="32" t="s">
        <v>20</v>
      </c>
      <c r="B28" s="41" t="s">
        <v>208</v>
      </c>
      <c r="C28" s="34">
        <f>E28</f>
        <v>13500</v>
      </c>
      <c r="D28" s="34"/>
      <c r="E28" s="34">
        <f t="shared" si="6"/>
        <v>13500</v>
      </c>
      <c r="F28" s="34"/>
      <c r="G28" s="34"/>
      <c r="H28" s="34"/>
      <c r="I28" s="34"/>
      <c r="J28" s="34">
        <f t="shared" si="1"/>
        <v>13500</v>
      </c>
      <c r="K28" s="34">
        <v>13500</v>
      </c>
      <c r="L28" s="34"/>
      <c r="M28" s="32"/>
      <c r="N28" s="32"/>
      <c r="O28" s="32"/>
    </row>
    <row r="29" spans="1:15" ht="20.399999999999999" x14ac:dyDescent="0.2">
      <c r="A29" s="32" t="s">
        <v>20</v>
      </c>
      <c r="B29" s="41" t="s">
        <v>162</v>
      </c>
      <c r="C29" s="34">
        <f t="shared" ref="C29:C38" si="7">E29</f>
        <v>17634</v>
      </c>
      <c r="D29" s="34"/>
      <c r="E29" s="34">
        <f t="shared" si="6"/>
        <v>17634</v>
      </c>
      <c r="F29" s="34"/>
      <c r="G29" s="34"/>
      <c r="H29" s="34"/>
      <c r="I29" s="34"/>
      <c r="J29" s="34">
        <f t="shared" si="1"/>
        <v>17634</v>
      </c>
      <c r="K29" s="34">
        <v>17634</v>
      </c>
      <c r="L29" s="34"/>
      <c r="M29" s="32"/>
      <c r="N29" s="32"/>
      <c r="O29" s="32"/>
    </row>
    <row r="30" spans="1:15" ht="20.399999999999999" x14ac:dyDescent="0.2">
      <c r="A30" s="32" t="s">
        <v>20</v>
      </c>
      <c r="B30" s="52" t="s">
        <v>203</v>
      </c>
      <c r="C30" s="34">
        <f t="shared" si="7"/>
        <v>15000</v>
      </c>
      <c r="D30" s="34"/>
      <c r="E30" s="34">
        <f t="shared" si="6"/>
        <v>15000</v>
      </c>
      <c r="F30" s="34"/>
      <c r="G30" s="34"/>
      <c r="H30" s="34"/>
      <c r="I30" s="34"/>
      <c r="J30" s="34">
        <f t="shared" si="1"/>
        <v>15000</v>
      </c>
      <c r="K30" s="34">
        <v>15000</v>
      </c>
      <c r="L30" s="34"/>
      <c r="M30" s="32"/>
      <c r="N30" s="32"/>
      <c r="O30" s="32"/>
    </row>
    <row r="31" spans="1:15" s="38" customFormat="1" ht="20.399999999999999" hidden="1" x14ac:dyDescent="0.2">
      <c r="A31" s="35"/>
      <c r="B31" s="36" t="s">
        <v>96</v>
      </c>
      <c r="C31" s="34">
        <f t="shared" si="7"/>
        <v>0</v>
      </c>
      <c r="D31" s="37">
        <f t="shared" ref="D31:I31" si="8">D32</f>
        <v>0</v>
      </c>
      <c r="E31" s="34">
        <f t="shared" si="6"/>
        <v>0</v>
      </c>
      <c r="F31" s="37">
        <f t="shared" si="8"/>
        <v>0</v>
      </c>
      <c r="G31" s="37">
        <f t="shared" si="8"/>
        <v>0</v>
      </c>
      <c r="H31" s="37">
        <f t="shared" si="8"/>
        <v>0</v>
      </c>
      <c r="I31" s="37">
        <f t="shared" si="8"/>
        <v>0</v>
      </c>
      <c r="J31" s="34">
        <f t="shared" si="1"/>
        <v>0</v>
      </c>
      <c r="K31" s="34"/>
      <c r="L31" s="37"/>
      <c r="M31" s="35"/>
      <c r="N31" s="35"/>
      <c r="O31" s="35"/>
    </row>
    <row r="32" spans="1:15" s="38" customFormat="1" hidden="1" x14ac:dyDescent="0.2">
      <c r="A32" s="35"/>
      <c r="B32" s="39" t="s">
        <v>71</v>
      </c>
      <c r="C32" s="34">
        <f t="shared" si="7"/>
        <v>0</v>
      </c>
      <c r="D32" s="37">
        <f t="shared" ref="D32:I32" si="9">D35</f>
        <v>0</v>
      </c>
      <c r="E32" s="34">
        <f t="shared" si="6"/>
        <v>0</v>
      </c>
      <c r="F32" s="37">
        <f t="shared" si="9"/>
        <v>0</v>
      </c>
      <c r="G32" s="37">
        <f t="shared" si="9"/>
        <v>0</v>
      </c>
      <c r="H32" s="37">
        <f t="shared" si="9"/>
        <v>0</v>
      </c>
      <c r="I32" s="37">
        <f t="shared" si="9"/>
        <v>0</v>
      </c>
      <c r="J32" s="34">
        <f t="shared" si="1"/>
        <v>0</v>
      </c>
      <c r="K32" s="34"/>
      <c r="L32" s="37">
        <f>L33+L34+L37</f>
        <v>0</v>
      </c>
      <c r="M32" s="35"/>
      <c r="N32" s="35"/>
      <c r="O32" s="35"/>
    </row>
    <row r="33" spans="1:15" s="38" customFormat="1" hidden="1" x14ac:dyDescent="0.2">
      <c r="A33" s="32" t="s">
        <v>18</v>
      </c>
      <c r="B33" s="32" t="s">
        <v>75</v>
      </c>
      <c r="C33" s="34">
        <f t="shared" si="7"/>
        <v>0</v>
      </c>
      <c r="D33" s="37"/>
      <c r="E33" s="34">
        <f t="shared" si="6"/>
        <v>0</v>
      </c>
      <c r="F33" s="37"/>
      <c r="G33" s="37"/>
      <c r="H33" s="37"/>
      <c r="I33" s="37"/>
      <c r="J33" s="34">
        <f t="shared" si="1"/>
        <v>0</v>
      </c>
      <c r="K33" s="34"/>
      <c r="L33" s="35"/>
      <c r="M33" s="35"/>
      <c r="N33" s="35"/>
      <c r="O33" s="35"/>
    </row>
    <row r="34" spans="1:15" s="38" customFormat="1" hidden="1" x14ac:dyDescent="0.2">
      <c r="A34" s="40" t="s">
        <v>19</v>
      </c>
      <c r="B34" s="41" t="s">
        <v>83</v>
      </c>
      <c r="C34" s="34">
        <f t="shared" si="7"/>
        <v>0</v>
      </c>
      <c r="D34" s="37"/>
      <c r="E34" s="34">
        <f t="shared" si="6"/>
        <v>0</v>
      </c>
      <c r="F34" s="37"/>
      <c r="G34" s="37"/>
      <c r="H34" s="37"/>
      <c r="I34" s="37"/>
      <c r="J34" s="34">
        <f t="shared" si="1"/>
        <v>0</v>
      </c>
      <c r="K34" s="34"/>
      <c r="L34" s="37"/>
      <c r="M34" s="35"/>
      <c r="N34" s="35"/>
      <c r="O34" s="35"/>
    </row>
    <row r="35" spans="1:15" s="38" customFormat="1" hidden="1" x14ac:dyDescent="0.2">
      <c r="A35" s="40" t="s">
        <v>20</v>
      </c>
      <c r="B35" s="41" t="s">
        <v>99</v>
      </c>
      <c r="C35" s="34">
        <f t="shared" si="7"/>
        <v>0</v>
      </c>
      <c r="D35" s="37"/>
      <c r="E35" s="34">
        <f t="shared" si="6"/>
        <v>0</v>
      </c>
      <c r="F35" s="37"/>
      <c r="G35" s="37"/>
      <c r="H35" s="37"/>
      <c r="I35" s="37"/>
      <c r="J35" s="34">
        <f t="shared" si="1"/>
        <v>0</v>
      </c>
      <c r="K35" s="34"/>
      <c r="L35" s="37"/>
      <c r="M35" s="35"/>
      <c r="N35" s="35"/>
      <c r="O35" s="35"/>
    </row>
    <row r="36" spans="1:15" hidden="1" x14ac:dyDescent="0.2">
      <c r="A36" s="32"/>
      <c r="B36" s="39"/>
      <c r="C36" s="34">
        <f t="shared" si="7"/>
        <v>0</v>
      </c>
      <c r="D36" s="34"/>
      <c r="E36" s="34">
        <f t="shared" si="6"/>
        <v>0</v>
      </c>
      <c r="F36" s="34"/>
      <c r="G36" s="34"/>
      <c r="H36" s="34"/>
      <c r="I36" s="34"/>
      <c r="J36" s="34">
        <f t="shared" si="1"/>
        <v>0</v>
      </c>
      <c r="K36" s="34"/>
      <c r="L36" s="34"/>
      <c r="M36" s="32"/>
      <c r="N36" s="32"/>
      <c r="O36" s="32"/>
    </row>
    <row r="37" spans="1:15" ht="20.399999999999999" hidden="1" x14ac:dyDescent="0.2">
      <c r="A37" s="32"/>
      <c r="B37" s="41" t="s">
        <v>184</v>
      </c>
      <c r="C37" s="34">
        <f t="shared" si="7"/>
        <v>0</v>
      </c>
      <c r="D37" s="34"/>
      <c r="E37" s="34">
        <f t="shared" si="6"/>
        <v>0</v>
      </c>
      <c r="F37" s="34"/>
      <c r="G37" s="34"/>
      <c r="H37" s="34"/>
      <c r="I37" s="34"/>
      <c r="J37" s="34">
        <f t="shared" si="1"/>
        <v>0</v>
      </c>
      <c r="K37" s="34"/>
      <c r="L37" s="34"/>
      <c r="M37" s="32"/>
      <c r="N37" s="32"/>
      <c r="O37" s="32"/>
    </row>
    <row r="38" spans="1:15" ht="20.399999999999999" x14ac:dyDescent="0.2">
      <c r="A38" s="32" t="s">
        <v>20</v>
      </c>
      <c r="B38" s="52" t="s">
        <v>216</v>
      </c>
      <c r="C38" s="34">
        <f t="shared" si="7"/>
        <v>10000</v>
      </c>
      <c r="D38" s="34"/>
      <c r="E38" s="34">
        <f t="shared" si="6"/>
        <v>10000</v>
      </c>
      <c r="F38" s="34"/>
      <c r="G38" s="34"/>
      <c r="H38" s="34"/>
      <c r="I38" s="34"/>
      <c r="J38" s="34">
        <f t="shared" si="1"/>
        <v>10000</v>
      </c>
      <c r="K38" s="34">
        <v>10000</v>
      </c>
      <c r="L38" s="34"/>
      <c r="M38" s="32"/>
      <c r="N38" s="32"/>
      <c r="O38" s="32"/>
    </row>
    <row r="39" spans="1:15" ht="20.399999999999999" x14ac:dyDescent="0.2">
      <c r="A39" s="32" t="s">
        <v>20</v>
      </c>
      <c r="B39" s="75" t="s">
        <v>213</v>
      </c>
      <c r="C39" s="34">
        <f>E39</f>
        <v>1500</v>
      </c>
      <c r="D39" s="34"/>
      <c r="E39" s="34">
        <f t="shared" ref="E39" si="10">F39+G39+H39+I39+J39</f>
        <v>1500</v>
      </c>
      <c r="F39" s="34"/>
      <c r="G39" s="34"/>
      <c r="H39" s="34"/>
      <c r="I39" s="34"/>
      <c r="J39" s="34">
        <f t="shared" ref="J39" si="11">K39+L39</f>
        <v>1500</v>
      </c>
      <c r="K39" s="34">
        <v>1500</v>
      </c>
      <c r="L39" s="34"/>
      <c r="M39" s="32"/>
      <c r="N39" s="32"/>
      <c r="O39" s="32"/>
    </row>
    <row r="40" spans="1:15" s="58" customFormat="1" x14ac:dyDescent="0.2">
      <c r="A40" s="54"/>
      <c r="B40" s="49" t="s">
        <v>97</v>
      </c>
      <c r="C40" s="53">
        <f>C41</f>
        <v>1848250</v>
      </c>
      <c r="D40" s="53">
        <f t="shared" ref="D40:J40" si="12">D41</f>
        <v>0</v>
      </c>
      <c r="E40" s="53">
        <f t="shared" si="12"/>
        <v>1848250</v>
      </c>
      <c r="F40" s="53">
        <f t="shared" si="12"/>
        <v>0</v>
      </c>
      <c r="G40" s="53">
        <f t="shared" si="12"/>
        <v>0</v>
      </c>
      <c r="H40" s="53">
        <f t="shared" si="12"/>
        <v>0</v>
      </c>
      <c r="I40" s="53">
        <f t="shared" si="12"/>
        <v>0</v>
      </c>
      <c r="J40" s="53">
        <f t="shared" si="12"/>
        <v>1848250</v>
      </c>
      <c r="K40" s="53">
        <f>K41</f>
        <v>1848250</v>
      </c>
      <c r="L40" s="53"/>
      <c r="M40" s="54"/>
      <c r="N40" s="54"/>
      <c r="O40" s="54"/>
    </row>
    <row r="41" spans="1:15" s="38" customFormat="1" x14ac:dyDescent="0.2">
      <c r="A41" s="35"/>
      <c r="B41" s="39" t="s">
        <v>71</v>
      </c>
      <c r="C41" s="37">
        <f t="shared" ref="C41:J41" si="13">C42+C43+C44</f>
        <v>1848250</v>
      </c>
      <c r="D41" s="37">
        <f t="shared" si="13"/>
        <v>0</v>
      </c>
      <c r="E41" s="37">
        <f t="shared" si="13"/>
        <v>1848250</v>
      </c>
      <c r="F41" s="37">
        <f t="shared" si="13"/>
        <v>0</v>
      </c>
      <c r="G41" s="37">
        <f t="shared" si="13"/>
        <v>0</v>
      </c>
      <c r="H41" s="37">
        <f t="shared" si="13"/>
        <v>0</v>
      </c>
      <c r="I41" s="37">
        <f t="shared" si="13"/>
        <v>0</v>
      </c>
      <c r="J41" s="37">
        <f t="shared" si="13"/>
        <v>1848250</v>
      </c>
      <c r="K41" s="37">
        <f>K42+K43+K44</f>
        <v>1848250</v>
      </c>
      <c r="L41" s="37">
        <f>L45+L47+L54</f>
        <v>0</v>
      </c>
      <c r="M41" s="35"/>
      <c r="N41" s="35"/>
      <c r="O41" s="35"/>
    </row>
    <row r="42" spans="1:15" s="38" customFormat="1" x14ac:dyDescent="0.2">
      <c r="A42" s="32" t="s">
        <v>18</v>
      </c>
      <c r="B42" s="42" t="s">
        <v>143</v>
      </c>
      <c r="C42" s="37">
        <f>E42</f>
        <v>857950</v>
      </c>
      <c r="D42" s="37"/>
      <c r="E42" s="37">
        <f>F42+G42+H42+I42+J42</f>
        <v>857950</v>
      </c>
      <c r="F42" s="37"/>
      <c r="G42" s="37"/>
      <c r="H42" s="37"/>
      <c r="I42" s="37"/>
      <c r="J42" s="34">
        <f t="shared" ref="J42:J48" si="14">K42+L42</f>
        <v>857950</v>
      </c>
      <c r="K42" s="37">
        <f>K46+K47</f>
        <v>857950</v>
      </c>
      <c r="L42" s="35"/>
      <c r="M42" s="35"/>
      <c r="N42" s="35"/>
      <c r="O42" s="35"/>
    </row>
    <row r="43" spans="1:15" s="38" customFormat="1" x14ac:dyDescent="0.2">
      <c r="A43" s="40" t="s">
        <v>19</v>
      </c>
      <c r="B43" s="41" t="s">
        <v>180</v>
      </c>
      <c r="C43" s="37">
        <f t="shared" ref="C43:C44" si="15">E43</f>
        <v>0</v>
      </c>
      <c r="D43" s="37"/>
      <c r="E43" s="37">
        <f t="shared" ref="E43:E44" si="16">F43+G43+H43+I43+J43</f>
        <v>0</v>
      </c>
      <c r="F43" s="37"/>
      <c r="G43" s="37"/>
      <c r="H43" s="37"/>
      <c r="I43" s="37"/>
      <c r="J43" s="34">
        <f t="shared" si="14"/>
        <v>0</v>
      </c>
      <c r="K43" s="69">
        <v>0</v>
      </c>
      <c r="L43" s="37"/>
      <c r="M43" s="35"/>
      <c r="N43" s="35"/>
      <c r="O43" s="35"/>
    </row>
    <row r="44" spans="1:15" s="38" customFormat="1" x14ac:dyDescent="0.2">
      <c r="A44" s="40" t="s">
        <v>20</v>
      </c>
      <c r="B44" s="41" t="s">
        <v>178</v>
      </c>
      <c r="C44" s="37">
        <f t="shared" si="15"/>
        <v>990300</v>
      </c>
      <c r="D44" s="37"/>
      <c r="E44" s="37">
        <f t="shared" si="16"/>
        <v>990300</v>
      </c>
      <c r="F44" s="37"/>
      <c r="G44" s="37"/>
      <c r="H44" s="37"/>
      <c r="I44" s="37"/>
      <c r="J44" s="34">
        <f t="shared" si="14"/>
        <v>990300</v>
      </c>
      <c r="K44" s="37">
        <f>K49+K52+K53</f>
        <v>990300</v>
      </c>
      <c r="L44" s="37"/>
      <c r="M44" s="35"/>
      <c r="N44" s="35"/>
      <c r="O44" s="35"/>
    </row>
    <row r="45" spans="1:15" s="38" customFormat="1" x14ac:dyDescent="0.2">
      <c r="A45" s="32" t="s">
        <v>18</v>
      </c>
      <c r="B45" s="42" t="s">
        <v>143</v>
      </c>
      <c r="C45" s="37">
        <f>E45</f>
        <v>0</v>
      </c>
      <c r="D45" s="37"/>
      <c r="E45" s="37">
        <f>F45+G45+H45+I45+J45</f>
        <v>0</v>
      </c>
      <c r="F45" s="37"/>
      <c r="G45" s="37"/>
      <c r="H45" s="37"/>
      <c r="I45" s="37"/>
      <c r="J45" s="34">
        <f t="shared" si="14"/>
        <v>0</v>
      </c>
      <c r="K45" s="37"/>
      <c r="L45" s="35"/>
      <c r="M45" s="35"/>
      <c r="N45" s="35"/>
      <c r="O45" s="35"/>
    </row>
    <row r="46" spans="1:15" s="38" customFormat="1" ht="20.399999999999999" x14ac:dyDescent="0.2">
      <c r="A46" s="40" t="s">
        <v>18</v>
      </c>
      <c r="B46" s="41" t="s">
        <v>181</v>
      </c>
      <c r="C46" s="37">
        <f t="shared" ref="C46:C48" si="17">E46</f>
        <v>83150</v>
      </c>
      <c r="D46" s="37"/>
      <c r="E46" s="65">
        <f>F46+G46+H46+I46+J46</f>
        <v>83150</v>
      </c>
      <c r="F46" s="37"/>
      <c r="G46" s="37"/>
      <c r="H46" s="37"/>
      <c r="I46" s="37"/>
      <c r="J46" s="34">
        <f t="shared" si="14"/>
        <v>83150</v>
      </c>
      <c r="K46" s="37">
        <v>83150</v>
      </c>
      <c r="L46" s="37"/>
      <c r="M46" s="35"/>
      <c r="N46" s="35"/>
      <c r="O46" s="35"/>
    </row>
    <row r="47" spans="1:15" s="38" customFormat="1" ht="24" customHeight="1" x14ac:dyDescent="0.2">
      <c r="A47" s="40" t="s">
        <v>18</v>
      </c>
      <c r="B47" s="41" t="s">
        <v>204</v>
      </c>
      <c r="C47" s="37">
        <f t="shared" si="17"/>
        <v>774800</v>
      </c>
      <c r="D47" s="37"/>
      <c r="E47" s="65">
        <f>F47+G47+H47+I47+J47</f>
        <v>774800</v>
      </c>
      <c r="F47" s="37"/>
      <c r="G47" s="37"/>
      <c r="H47" s="37"/>
      <c r="I47" s="37"/>
      <c r="J47" s="34">
        <f t="shared" si="14"/>
        <v>774800</v>
      </c>
      <c r="K47" s="37">
        <v>774800</v>
      </c>
      <c r="L47" s="37"/>
      <c r="M47" s="35"/>
      <c r="N47" s="35"/>
      <c r="O47" s="35"/>
    </row>
    <row r="48" spans="1:15" s="38" customFormat="1" ht="24" customHeight="1" x14ac:dyDescent="0.2">
      <c r="A48" s="40" t="s">
        <v>19</v>
      </c>
      <c r="B48" s="74" t="s">
        <v>207</v>
      </c>
      <c r="C48" s="37">
        <f t="shared" si="17"/>
        <v>0</v>
      </c>
      <c r="D48" s="37"/>
      <c r="E48" s="65">
        <f>F48+G48+H48+I48+J48</f>
        <v>0</v>
      </c>
      <c r="F48" s="37"/>
      <c r="G48" s="37"/>
      <c r="H48" s="37"/>
      <c r="I48" s="37"/>
      <c r="J48" s="34">
        <f t="shared" si="14"/>
        <v>0</v>
      </c>
      <c r="K48" s="37">
        <v>0</v>
      </c>
      <c r="L48" s="37"/>
      <c r="M48" s="35"/>
      <c r="N48" s="35"/>
      <c r="O48" s="35"/>
    </row>
    <row r="49" spans="1:15" s="38" customFormat="1" ht="40.799999999999997" x14ac:dyDescent="0.2">
      <c r="A49" s="40" t="s">
        <v>20</v>
      </c>
      <c r="B49" s="41" t="s">
        <v>171</v>
      </c>
      <c r="C49" s="37">
        <f>E49</f>
        <v>90300</v>
      </c>
      <c r="D49" s="37"/>
      <c r="E49" s="65">
        <f>F49+G49+H49+I49+J49</f>
        <v>90300</v>
      </c>
      <c r="F49" s="37"/>
      <c r="G49" s="37"/>
      <c r="H49" s="37"/>
      <c r="I49" s="37"/>
      <c r="J49" s="34">
        <f>K49</f>
        <v>90300</v>
      </c>
      <c r="K49" s="37">
        <v>90300</v>
      </c>
      <c r="L49" s="37"/>
      <c r="M49" s="35"/>
      <c r="N49" s="35"/>
      <c r="O49" s="35"/>
    </row>
    <row r="50" spans="1:15" hidden="1" x14ac:dyDescent="0.2">
      <c r="A50" s="32"/>
      <c r="B50" s="41"/>
      <c r="C50" s="37">
        <f t="shared" ref="C50:C52" si="18">E50</f>
        <v>0</v>
      </c>
      <c r="D50" s="34"/>
      <c r="E50" s="65">
        <f t="shared" ref="E50:E52" si="19">F50+G50+H50+I50+J50</f>
        <v>0</v>
      </c>
      <c r="F50" s="34"/>
      <c r="G50" s="34"/>
      <c r="H50" s="34"/>
      <c r="I50" s="34"/>
      <c r="J50" s="34">
        <f t="shared" ref="J50:J52" si="20">K50</f>
        <v>0</v>
      </c>
      <c r="K50" s="34"/>
      <c r="L50" s="34"/>
      <c r="M50" s="32"/>
      <c r="N50" s="32"/>
      <c r="O50" s="32"/>
    </row>
    <row r="51" spans="1:15" hidden="1" x14ac:dyDescent="0.2">
      <c r="A51" s="32"/>
      <c r="B51" s="41"/>
      <c r="C51" s="37">
        <f t="shared" si="18"/>
        <v>0</v>
      </c>
      <c r="D51" s="34"/>
      <c r="E51" s="65">
        <f t="shared" si="19"/>
        <v>0</v>
      </c>
      <c r="F51" s="34"/>
      <c r="G51" s="34"/>
      <c r="H51" s="34"/>
      <c r="I51" s="34"/>
      <c r="J51" s="34">
        <f t="shared" si="20"/>
        <v>0</v>
      </c>
      <c r="K51" s="34"/>
      <c r="L51" s="34"/>
      <c r="M51" s="32"/>
      <c r="N51" s="32"/>
      <c r="O51" s="32"/>
    </row>
    <row r="52" spans="1:15" ht="20.399999999999999" x14ac:dyDescent="0.2">
      <c r="A52" s="32" t="s">
        <v>163</v>
      </c>
      <c r="B52" s="41" t="s">
        <v>205</v>
      </c>
      <c r="C52" s="37">
        <f t="shared" si="18"/>
        <v>900000</v>
      </c>
      <c r="D52" s="34"/>
      <c r="E52" s="65">
        <f t="shared" si="19"/>
        <v>900000</v>
      </c>
      <c r="F52" s="34"/>
      <c r="G52" s="34"/>
      <c r="H52" s="34"/>
      <c r="I52" s="34"/>
      <c r="J52" s="34">
        <f t="shared" si="20"/>
        <v>900000</v>
      </c>
      <c r="K52" s="34">
        <v>900000</v>
      </c>
      <c r="L52" s="34"/>
      <c r="M52" s="32"/>
      <c r="N52" s="32"/>
      <c r="O52" s="32"/>
    </row>
    <row r="53" spans="1:15" ht="20.399999999999999" x14ac:dyDescent="0.2">
      <c r="A53" s="32" t="s">
        <v>163</v>
      </c>
      <c r="B53" s="41" t="s">
        <v>206</v>
      </c>
      <c r="C53" s="37">
        <f t="shared" ref="C53" si="21">E53</f>
        <v>0</v>
      </c>
      <c r="D53" s="34"/>
      <c r="E53" s="65">
        <f t="shared" ref="E53" si="22">F53+G53+H53+I53+J53</f>
        <v>0</v>
      </c>
      <c r="F53" s="34"/>
      <c r="G53" s="34"/>
      <c r="H53" s="34"/>
      <c r="I53" s="34"/>
      <c r="J53" s="34">
        <f t="shared" ref="J53" si="23">K53</f>
        <v>0</v>
      </c>
      <c r="K53" s="34">
        <v>0</v>
      </c>
      <c r="L53" s="34"/>
      <c r="M53" s="32"/>
      <c r="N53" s="32"/>
      <c r="O53" s="32"/>
    </row>
    <row r="54" spans="1:15" s="38" customFormat="1" x14ac:dyDescent="0.2">
      <c r="A54" s="35"/>
      <c r="B54" s="36" t="s">
        <v>174</v>
      </c>
      <c r="C54" s="53">
        <f>C55</f>
        <v>10000</v>
      </c>
      <c r="D54" s="53">
        <f t="shared" ref="D54:K54" si="24">D55</f>
        <v>0</v>
      </c>
      <c r="E54" s="53">
        <f t="shared" si="24"/>
        <v>10000</v>
      </c>
      <c r="F54" s="53">
        <f t="shared" si="24"/>
        <v>0</v>
      </c>
      <c r="G54" s="53">
        <f t="shared" si="24"/>
        <v>0</v>
      </c>
      <c r="H54" s="53">
        <f t="shared" si="24"/>
        <v>0</v>
      </c>
      <c r="I54" s="53">
        <f t="shared" si="24"/>
        <v>0</v>
      </c>
      <c r="J54" s="53">
        <f t="shared" si="24"/>
        <v>10000</v>
      </c>
      <c r="K54" s="53">
        <f t="shared" si="24"/>
        <v>10000</v>
      </c>
      <c r="L54" s="53"/>
      <c r="M54" s="54"/>
      <c r="N54" s="54"/>
      <c r="O54" s="54"/>
    </row>
    <row r="55" spans="1:15" s="38" customFormat="1" x14ac:dyDescent="0.2">
      <c r="A55" s="35"/>
      <c r="B55" s="39" t="s">
        <v>71</v>
      </c>
      <c r="C55" s="37">
        <f>E55</f>
        <v>10000</v>
      </c>
      <c r="D55" s="37">
        <f t="shared" ref="D55" si="25">D56+D59</f>
        <v>0</v>
      </c>
      <c r="E55" s="37">
        <f>F55+G55+H55+I55+J55</f>
        <v>10000</v>
      </c>
      <c r="F55" s="37"/>
      <c r="G55" s="37"/>
      <c r="H55" s="37"/>
      <c r="I55" s="37"/>
      <c r="J55" s="34">
        <f t="shared" si="1"/>
        <v>10000</v>
      </c>
      <c r="K55" s="69">
        <f>K58+K59</f>
        <v>10000</v>
      </c>
      <c r="L55" s="37">
        <f>L56+L57+L69</f>
        <v>0</v>
      </c>
      <c r="M55" s="35"/>
      <c r="N55" s="35"/>
      <c r="O55" s="35"/>
    </row>
    <row r="56" spans="1:15" s="38" customFormat="1" x14ac:dyDescent="0.2">
      <c r="A56" s="32" t="s">
        <v>18</v>
      </c>
      <c r="B56" s="42" t="s">
        <v>143</v>
      </c>
      <c r="C56" s="37">
        <f>E56</f>
        <v>0</v>
      </c>
      <c r="D56" s="37"/>
      <c r="E56" s="37">
        <f>F56+G56+H56+I56+J56</f>
        <v>0</v>
      </c>
      <c r="F56" s="37"/>
      <c r="G56" s="37"/>
      <c r="H56" s="37"/>
      <c r="I56" s="37"/>
      <c r="J56" s="34">
        <f t="shared" si="1"/>
        <v>0</v>
      </c>
      <c r="K56" s="37">
        <v>0</v>
      </c>
      <c r="L56" s="35"/>
      <c r="M56" s="35"/>
      <c r="N56" s="35"/>
      <c r="O56" s="35"/>
    </row>
    <row r="57" spans="1:15" s="38" customFormat="1" hidden="1" x14ac:dyDescent="0.2">
      <c r="A57" s="40" t="s">
        <v>19</v>
      </c>
      <c r="B57" s="41" t="s">
        <v>198</v>
      </c>
      <c r="C57" s="37">
        <f t="shared" ref="C57:C73" si="26">E57</f>
        <v>0</v>
      </c>
      <c r="D57" s="37"/>
      <c r="E57" s="37">
        <f t="shared" ref="E57:E73" si="27">F57+G57+H57+I57+J57</f>
        <v>0</v>
      </c>
      <c r="F57" s="37"/>
      <c r="G57" s="37"/>
      <c r="H57" s="37"/>
      <c r="I57" s="37"/>
      <c r="J57" s="34">
        <f t="shared" si="1"/>
        <v>0</v>
      </c>
      <c r="K57" s="37">
        <v>0</v>
      </c>
      <c r="L57" s="37"/>
      <c r="M57" s="35"/>
      <c r="N57" s="35"/>
      <c r="O57" s="35"/>
    </row>
    <row r="58" spans="1:15" s="38" customFormat="1" x14ac:dyDescent="0.2">
      <c r="A58" s="40" t="s">
        <v>19</v>
      </c>
      <c r="B58" s="41" t="s">
        <v>83</v>
      </c>
      <c r="C58" s="37">
        <f t="shared" si="26"/>
        <v>0</v>
      </c>
      <c r="D58" s="37"/>
      <c r="E58" s="37">
        <f t="shared" si="27"/>
        <v>0</v>
      </c>
      <c r="F58" s="37"/>
      <c r="G58" s="37"/>
      <c r="H58" s="37"/>
      <c r="I58" s="37"/>
      <c r="J58" s="34">
        <f t="shared" si="1"/>
        <v>0</v>
      </c>
      <c r="K58" s="37">
        <f>K63</f>
        <v>0</v>
      </c>
      <c r="L58" s="37"/>
      <c r="M58" s="35"/>
      <c r="N58" s="35"/>
      <c r="O58" s="35"/>
    </row>
    <row r="59" spans="1:15" s="38" customFormat="1" x14ac:dyDescent="0.2">
      <c r="A59" s="40" t="s">
        <v>20</v>
      </c>
      <c r="B59" s="41" t="s">
        <v>178</v>
      </c>
      <c r="C59" s="37">
        <f t="shared" si="26"/>
        <v>10000</v>
      </c>
      <c r="D59" s="37"/>
      <c r="E59" s="37">
        <f t="shared" si="27"/>
        <v>10000</v>
      </c>
      <c r="F59" s="37"/>
      <c r="G59" s="37"/>
      <c r="H59" s="37"/>
      <c r="I59" s="37"/>
      <c r="J59" s="34">
        <f t="shared" si="1"/>
        <v>10000</v>
      </c>
      <c r="K59" s="37">
        <f>K64+K65+K66+K67</f>
        <v>10000</v>
      </c>
      <c r="L59" s="37"/>
      <c r="M59" s="35"/>
      <c r="N59" s="35"/>
      <c r="O59" s="35"/>
    </row>
    <row r="60" spans="1:15" s="38" customFormat="1" ht="30.6" hidden="1" x14ac:dyDescent="0.2">
      <c r="A60" s="35"/>
      <c r="B60" s="36" t="s">
        <v>77</v>
      </c>
      <c r="C60" s="53">
        <f t="shared" si="26"/>
        <v>0</v>
      </c>
      <c r="D60" s="53">
        <v>0</v>
      </c>
      <c r="E60" s="53">
        <f t="shared" si="27"/>
        <v>0</v>
      </c>
      <c r="F60" s="53">
        <v>0</v>
      </c>
      <c r="G60" s="53">
        <v>0</v>
      </c>
      <c r="H60" s="53">
        <v>0</v>
      </c>
      <c r="I60" s="53">
        <v>0</v>
      </c>
      <c r="J60" s="55">
        <f t="shared" si="1"/>
        <v>0</v>
      </c>
      <c r="K60" s="53">
        <f>K62</f>
        <v>0</v>
      </c>
      <c r="L60" s="53"/>
      <c r="M60" s="54"/>
      <c r="N60" s="54"/>
      <c r="O60" s="54"/>
    </row>
    <row r="61" spans="1:15" s="38" customFormat="1" hidden="1" x14ac:dyDescent="0.2">
      <c r="A61" s="35"/>
      <c r="B61" s="39"/>
      <c r="C61" s="37"/>
      <c r="D61" s="37"/>
      <c r="E61" s="37"/>
      <c r="F61" s="37"/>
      <c r="G61" s="37"/>
      <c r="H61" s="37"/>
      <c r="I61" s="37"/>
      <c r="J61" s="34"/>
      <c r="K61" s="37"/>
      <c r="L61" s="37"/>
      <c r="M61" s="35"/>
      <c r="N61" s="35"/>
      <c r="O61" s="35"/>
    </row>
    <row r="62" spans="1:15" s="38" customFormat="1" ht="20.399999999999999" hidden="1" x14ac:dyDescent="0.2">
      <c r="A62" s="32" t="s">
        <v>18</v>
      </c>
      <c r="B62" s="42" t="s">
        <v>95</v>
      </c>
      <c r="C62" s="37">
        <f t="shared" si="26"/>
        <v>0</v>
      </c>
      <c r="D62" s="37"/>
      <c r="E62" s="37">
        <f t="shared" si="27"/>
        <v>0</v>
      </c>
      <c r="F62" s="37"/>
      <c r="G62" s="37"/>
      <c r="H62" s="37"/>
      <c r="I62" s="37"/>
      <c r="J62" s="34">
        <f t="shared" si="1"/>
        <v>0</v>
      </c>
      <c r="K62" s="37">
        <v>0</v>
      </c>
      <c r="L62" s="35"/>
      <c r="M62" s="35"/>
      <c r="N62" s="35"/>
      <c r="O62" s="35"/>
    </row>
    <row r="63" spans="1:15" s="38" customFormat="1" ht="20.399999999999999" hidden="1" x14ac:dyDescent="0.2">
      <c r="A63" s="40" t="s">
        <v>19</v>
      </c>
      <c r="B63" s="41" t="s">
        <v>179</v>
      </c>
      <c r="C63" s="37">
        <f t="shared" si="26"/>
        <v>0</v>
      </c>
      <c r="D63" s="37"/>
      <c r="E63" s="37">
        <f t="shared" si="27"/>
        <v>0</v>
      </c>
      <c r="F63" s="37"/>
      <c r="G63" s="37"/>
      <c r="H63" s="37"/>
      <c r="I63" s="37"/>
      <c r="J63" s="34">
        <f t="shared" si="1"/>
        <v>0</v>
      </c>
      <c r="K63" s="37"/>
      <c r="L63" s="37"/>
      <c r="M63" s="35"/>
      <c r="N63" s="35"/>
      <c r="O63" s="35"/>
    </row>
    <row r="64" spans="1:15" s="38" customFormat="1" ht="30.6" x14ac:dyDescent="0.2">
      <c r="A64" s="40" t="s">
        <v>20</v>
      </c>
      <c r="B64" s="41" t="s">
        <v>172</v>
      </c>
      <c r="C64" s="37">
        <f t="shared" si="26"/>
        <v>10000</v>
      </c>
      <c r="D64" s="37"/>
      <c r="E64" s="37">
        <f t="shared" si="27"/>
        <v>10000</v>
      </c>
      <c r="F64" s="37"/>
      <c r="G64" s="37"/>
      <c r="H64" s="37"/>
      <c r="I64" s="37"/>
      <c r="J64" s="34">
        <f t="shared" si="1"/>
        <v>10000</v>
      </c>
      <c r="K64" s="37">
        <v>10000</v>
      </c>
      <c r="L64" s="37"/>
      <c r="M64" s="35"/>
      <c r="N64" s="35"/>
      <c r="O64" s="35"/>
    </row>
    <row r="65" spans="1:15" s="38" customFormat="1" ht="20.399999999999999" x14ac:dyDescent="0.2">
      <c r="A65" s="40" t="s">
        <v>20</v>
      </c>
      <c r="B65" s="41" t="s">
        <v>211</v>
      </c>
      <c r="C65" s="37">
        <f t="shared" si="26"/>
        <v>0</v>
      </c>
      <c r="D65" s="37"/>
      <c r="E65" s="37">
        <f t="shared" si="27"/>
        <v>0</v>
      </c>
      <c r="F65" s="37"/>
      <c r="G65" s="37"/>
      <c r="H65" s="37"/>
      <c r="I65" s="37"/>
      <c r="J65" s="34">
        <f t="shared" si="1"/>
        <v>0</v>
      </c>
      <c r="K65" s="37">
        <v>0</v>
      </c>
      <c r="L65" s="37"/>
      <c r="M65" s="35"/>
      <c r="N65" s="35"/>
      <c r="O65" s="35"/>
    </row>
    <row r="66" spans="1:15" s="38" customFormat="1" ht="20.399999999999999" hidden="1" x14ac:dyDescent="0.2">
      <c r="A66" s="40" t="s">
        <v>20</v>
      </c>
      <c r="B66" s="41" t="s">
        <v>176</v>
      </c>
      <c r="C66" s="37">
        <f t="shared" si="26"/>
        <v>0</v>
      </c>
      <c r="D66" s="37"/>
      <c r="E66" s="37">
        <f t="shared" si="27"/>
        <v>0</v>
      </c>
      <c r="F66" s="37"/>
      <c r="G66" s="37"/>
      <c r="H66" s="37"/>
      <c r="I66" s="37"/>
      <c r="J66" s="34">
        <f t="shared" si="1"/>
        <v>0</v>
      </c>
      <c r="K66" s="37"/>
      <c r="L66" s="37"/>
      <c r="M66" s="35"/>
      <c r="N66" s="35"/>
      <c r="O66" s="35"/>
    </row>
    <row r="67" spans="1:15" s="38" customFormat="1" ht="30.6" hidden="1" x14ac:dyDescent="0.2">
      <c r="A67" s="40" t="s">
        <v>20</v>
      </c>
      <c r="B67" s="41" t="s">
        <v>177</v>
      </c>
      <c r="C67" s="37">
        <f t="shared" si="26"/>
        <v>0</v>
      </c>
      <c r="D67" s="37"/>
      <c r="E67" s="37">
        <f t="shared" si="27"/>
        <v>0</v>
      </c>
      <c r="F67" s="37"/>
      <c r="G67" s="37"/>
      <c r="H67" s="37"/>
      <c r="I67" s="37"/>
      <c r="J67" s="34">
        <f t="shared" si="1"/>
        <v>0</v>
      </c>
      <c r="K67" s="37">
        <v>0</v>
      </c>
      <c r="L67" s="37"/>
      <c r="M67" s="35"/>
      <c r="N67" s="35"/>
      <c r="O67" s="35"/>
    </row>
    <row r="68" spans="1:15" s="38" customFormat="1" hidden="1" x14ac:dyDescent="0.2">
      <c r="A68" s="35"/>
      <c r="B68" s="36" t="s">
        <v>199</v>
      </c>
      <c r="C68" s="53">
        <f>C69</f>
        <v>0</v>
      </c>
      <c r="D68" s="53">
        <f t="shared" ref="D68:K68" si="28">D69</f>
        <v>0</v>
      </c>
      <c r="E68" s="53">
        <f t="shared" si="28"/>
        <v>0</v>
      </c>
      <c r="F68" s="53">
        <f t="shared" si="28"/>
        <v>0</v>
      </c>
      <c r="G68" s="53">
        <f t="shared" si="28"/>
        <v>0</v>
      </c>
      <c r="H68" s="53">
        <f t="shared" si="28"/>
        <v>0</v>
      </c>
      <c r="I68" s="53">
        <f t="shared" si="28"/>
        <v>0</v>
      </c>
      <c r="J68" s="53">
        <f t="shared" si="28"/>
        <v>0</v>
      </c>
      <c r="K68" s="53">
        <f t="shared" si="28"/>
        <v>0</v>
      </c>
      <c r="L68" s="53"/>
      <c r="M68" s="54"/>
      <c r="N68" s="54"/>
      <c r="O68" s="54"/>
    </row>
    <row r="69" spans="1:15" s="38" customFormat="1" hidden="1" x14ac:dyDescent="0.2">
      <c r="A69" s="35"/>
      <c r="B69" s="39" t="s">
        <v>71</v>
      </c>
      <c r="C69" s="37">
        <f t="shared" si="26"/>
        <v>0</v>
      </c>
      <c r="D69" s="37">
        <f t="shared" ref="D69:I69" si="29">D75</f>
        <v>0</v>
      </c>
      <c r="E69" s="37">
        <f t="shared" si="27"/>
        <v>0</v>
      </c>
      <c r="F69" s="37">
        <f t="shared" si="29"/>
        <v>0</v>
      </c>
      <c r="G69" s="37">
        <f t="shared" si="29"/>
        <v>0</v>
      </c>
      <c r="H69" s="37">
        <f t="shared" si="29"/>
        <v>0</v>
      </c>
      <c r="I69" s="37">
        <f t="shared" si="29"/>
        <v>0</v>
      </c>
      <c r="J69" s="34">
        <f t="shared" si="1"/>
        <v>0</v>
      </c>
      <c r="K69" s="37">
        <f>K73+K70+K71</f>
        <v>0</v>
      </c>
      <c r="L69" s="37">
        <f>L70+L71+L103</f>
        <v>0</v>
      </c>
      <c r="M69" s="35"/>
      <c r="N69" s="35"/>
      <c r="O69" s="35"/>
    </row>
    <row r="70" spans="1:15" s="38" customFormat="1" ht="20.399999999999999" hidden="1" x14ac:dyDescent="0.2">
      <c r="A70" s="32" t="s">
        <v>18</v>
      </c>
      <c r="B70" s="70" t="s">
        <v>192</v>
      </c>
      <c r="C70" s="37">
        <f t="shared" si="26"/>
        <v>0</v>
      </c>
      <c r="D70" s="37"/>
      <c r="E70" s="37">
        <f t="shared" si="27"/>
        <v>0</v>
      </c>
      <c r="F70" s="37"/>
      <c r="G70" s="37"/>
      <c r="H70" s="37"/>
      <c r="I70" s="37"/>
      <c r="J70" s="34">
        <f t="shared" si="1"/>
        <v>0</v>
      </c>
      <c r="K70" s="37"/>
      <c r="L70" s="35"/>
      <c r="M70" s="35"/>
      <c r="N70" s="35"/>
      <c r="O70" s="35"/>
    </row>
    <row r="71" spans="1:15" s="38" customFormat="1" ht="20.399999999999999" hidden="1" x14ac:dyDescent="0.2">
      <c r="A71" s="40" t="s">
        <v>19</v>
      </c>
      <c r="B71" s="41" t="s">
        <v>197</v>
      </c>
      <c r="C71" s="37">
        <f t="shared" si="26"/>
        <v>0</v>
      </c>
      <c r="D71" s="37"/>
      <c r="E71" s="37">
        <f t="shared" si="27"/>
        <v>0</v>
      </c>
      <c r="F71" s="37"/>
      <c r="G71" s="37"/>
      <c r="H71" s="37"/>
      <c r="I71" s="37"/>
      <c r="J71" s="34">
        <f t="shared" si="1"/>
        <v>0</v>
      </c>
      <c r="K71" s="37"/>
      <c r="L71" s="37"/>
      <c r="M71" s="35"/>
      <c r="N71" s="35"/>
      <c r="O71" s="35"/>
    </row>
    <row r="72" spans="1:15" s="38" customFormat="1" hidden="1" x14ac:dyDescent="0.2">
      <c r="A72" s="40" t="s">
        <v>19</v>
      </c>
      <c r="B72" s="41" t="s">
        <v>83</v>
      </c>
      <c r="C72" s="37">
        <f t="shared" si="26"/>
        <v>0</v>
      </c>
      <c r="D72" s="37"/>
      <c r="E72" s="37">
        <f t="shared" si="27"/>
        <v>0</v>
      </c>
      <c r="F72" s="37"/>
      <c r="G72" s="37"/>
      <c r="H72" s="37"/>
      <c r="I72" s="37"/>
      <c r="J72" s="34">
        <f t="shared" si="1"/>
        <v>0</v>
      </c>
      <c r="K72" s="37"/>
      <c r="L72" s="37"/>
      <c r="M72" s="35"/>
      <c r="N72" s="35"/>
      <c r="O72" s="35"/>
    </row>
    <row r="73" spans="1:15" s="38" customFormat="1" hidden="1" x14ac:dyDescent="0.2">
      <c r="A73" s="40" t="s">
        <v>20</v>
      </c>
      <c r="B73" s="41" t="s">
        <v>178</v>
      </c>
      <c r="C73" s="37">
        <f t="shared" si="26"/>
        <v>0</v>
      </c>
      <c r="D73" s="37"/>
      <c r="E73" s="37">
        <f t="shared" si="27"/>
        <v>0</v>
      </c>
      <c r="F73" s="37"/>
      <c r="G73" s="37"/>
      <c r="H73" s="37"/>
      <c r="I73" s="37"/>
      <c r="J73" s="34">
        <f t="shared" si="1"/>
        <v>0</v>
      </c>
      <c r="K73" s="37">
        <f>K75+K76</f>
        <v>0</v>
      </c>
      <c r="L73" s="37"/>
      <c r="M73" s="35"/>
      <c r="N73" s="35"/>
      <c r="O73" s="35"/>
    </row>
    <row r="74" spans="1:15" s="38" customFormat="1" hidden="1" x14ac:dyDescent="0.2">
      <c r="A74" s="40"/>
      <c r="B74" s="41"/>
      <c r="C74" s="37"/>
      <c r="D74" s="37"/>
      <c r="E74" s="37"/>
      <c r="F74" s="37"/>
      <c r="G74" s="37"/>
      <c r="H74" s="37"/>
      <c r="I74" s="37"/>
      <c r="J74" s="34"/>
      <c r="K74" s="37"/>
      <c r="L74" s="37"/>
      <c r="M74" s="35"/>
      <c r="N74" s="35"/>
      <c r="O74" s="35"/>
    </row>
    <row r="75" spans="1:15" s="38" customFormat="1" ht="20.399999999999999" hidden="1" x14ac:dyDescent="0.2">
      <c r="A75" s="40" t="s">
        <v>20</v>
      </c>
      <c r="B75" s="41" t="s">
        <v>120</v>
      </c>
      <c r="C75" s="37">
        <f>E75</f>
        <v>0</v>
      </c>
      <c r="D75" s="37"/>
      <c r="E75" s="37">
        <f>F75+H75+I75+J75</f>
        <v>0</v>
      </c>
      <c r="F75" s="37"/>
      <c r="G75" s="37"/>
      <c r="H75" s="37"/>
      <c r="I75" s="37"/>
      <c r="J75" s="34">
        <f t="shared" ref="J75:J76" si="30">K75+L75</f>
        <v>0</v>
      </c>
      <c r="K75" s="37"/>
      <c r="L75" s="37"/>
      <c r="M75" s="35"/>
      <c r="N75" s="35"/>
      <c r="O75" s="35"/>
    </row>
    <row r="76" spans="1:15" s="38" customFormat="1" ht="20.399999999999999" hidden="1" x14ac:dyDescent="0.2">
      <c r="A76" s="40" t="s">
        <v>20</v>
      </c>
      <c r="B76" s="41" t="s">
        <v>182</v>
      </c>
      <c r="C76" s="37">
        <f>E76</f>
        <v>0</v>
      </c>
      <c r="D76" s="37"/>
      <c r="E76" s="37">
        <f>F76+H76+I76+J76</f>
        <v>0</v>
      </c>
      <c r="F76" s="37"/>
      <c r="G76" s="37"/>
      <c r="H76" s="37"/>
      <c r="I76" s="37"/>
      <c r="J76" s="34">
        <f t="shared" si="30"/>
        <v>0</v>
      </c>
      <c r="K76" s="37"/>
      <c r="L76" s="37"/>
      <c r="M76" s="35"/>
      <c r="N76" s="35"/>
      <c r="O76" s="35"/>
    </row>
    <row r="77" spans="1:15" s="58" customFormat="1" ht="20.399999999999999" x14ac:dyDescent="0.2">
      <c r="A77" s="54"/>
      <c r="B77" s="49" t="s">
        <v>186</v>
      </c>
      <c r="C77" s="53">
        <f t="shared" ref="C77:I77" si="31">C78</f>
        <v>263129</v>
      </c>
      <c r="D77" s="53">
        <f t="shared" si="31"/>
        <v>0</v>
      </c>
      <c r="E77" s="53">
        <f t="shared" si="31"/>
        <v>263129</v>
      </c>
      <c r="F77" s="53">
        <f t="shared" si="31"/>
        <v>0</v>
      </c>
      <c r="G77" s="53">
        <f t="shared" si="31"/>
        <v>0</v>
      </c>
      <c r="H77" s="53">
        <f t="shared" si="31"/>
        <v>0</v>
      </c>
      <c r="I77" s="53">
        <f t="shared" si="31"/>
        <v>0</v>
      </c>
      <c r="J77" s="53">
        <f>J78</f>
        <v>263129</v>
      </c>
      <c r="K77" s="53">
        <f>K78</f>
        <v>263129</v>
      </c>
      <c r="L77" s="53"/>
      <c r="M77" s="54"/>
      <c r="N77" s="54"/>
      <c r="O77" s="54"/>
    </row>
    <row r="78" spans="1:15" s="38" customFormat="1" x14ac:dyDescent="0.2">
      <c r="A78" s="35"/>
      <c r="B78" s="39" t="s">
        <v>71</v>
      </c>
      <c r="C78" s="37">
        <f t="shared" ref="C78:I78" si="32">C79+C80+C81</f>
        <v>263129</v>
      </c>
      <c r="D78" s="37">
        <f t="shared" si="32"/>
        <v>0</v>
      </c>
      <c r="E78" s="37">
        <f t="shared" si="32"/>
        <v>263129</v>
      </c>
      <c r="F78" s="37">
        <f t="shared" si="32"/>
        <v>0</v>
      </c>
      <c r="G78" s="37">
        <f t="shared" si="32"/>
        <v>0</v>
      </c>
      <c r="H78" s="37">
        <f t="shared" si="32"/>
        <v>0</v>
      </c>
      <c r="I78" s="37">
        <f t="shared" si="32"/>
        <v>0</v>
      </c>
      <c r="J78" s="37">
        <f>J79+J80+J81</f>
        <v>263129</v>
      </c>
      <c r="K78" s="37">
        <f>K79+K80+K81</f>
        <v>263129</v>
      </c>
      <c r="L78" s="37">
        <f>L83+L84+L105</f>
        <v>0</v>
      </c>
      <c r="M78" s="35"/>
      <c r="N78" s="35"/>
      <c r="O78" s="35"/>
    </row>
    <row r="79" spans="1:15" s="38" customFormat="1" x14ac:dyDescent="0.2">
      <c r="A79" s="32" t="s">
        <v>18</v>
      </c>
      <c r="B79" s="42" t="s">
        <v>143</v>
      </c>
      <c r="C79" s="37">
        <f t="shared" ref="C79:J79" si="33">C82</f>
        <v>65029</v>
      </c>
      <c r="D79" s="37">
        <f t="shared" si="33"/>
        <v>0</v>
      </c>
      <c r="E79" s="37">
        <f t="shared" si="33"/>
        <v>65029</v>
      </c>
      <c r="F79" s="37">
        <f t="shared" si="33"/>
        <v>0</v>
      </c>
      <c r="G79" s="37">
        <f t="shared" si="33"/>
        <v>0</v>
      </c>
      <c r="H79" s="37">
        <f t="shared" si="33"/>
        <v>0</v>
      </c>
      <c r="I79" s="37">
        <f t="shared" si="33"/>
        <v>0</v>
      </c>
      <c r="J79" s="37">
        <f t="shared" si="33"/>
        <v>65029</v>
      </c>
      <c r="K79" s="37">
        <f>K82</f>
        <v>65029</v>
      </c>
      <c r="L79" s="37"/>
      <c r="M79" s="35"/>
      <c r="N79" s="35"/>
      <c r="O79" s="35"/>
    </row>
    <row r="80" spans="1:15" s="38" customFormat="1" x14ac:dyDescent="0.2">
      <c r="A80" s="40" t="s">
        <v>19</v>
      </c>
      <c r="B80" s="41" t="s">
        <v>83</v>
      </c>
      <c r="C80" s="37">
        <f>C83+C90+C91</f>
        <v>148000</v>
      </c>
      <c r="D80" s="37">
        <f t="shared" ref="D80:I80" si="34">D83+D90</f>
        <v>0</v>
      </c>
      <c r="E80" s="37">
        <f>E83+E90+E91</f>
        <v>148000</v>
      </c>
      <c r="F80" s="37">
        <f t="shared" si="34"/>
        <v>0</v>
      </c>
      <c r="G80" s="37">
        <f t="shared" si="34"/>
        <v>0</v>
      </c>
      <c r="H80" s="37">
        <f t="shared" si="34"/>
        <v>0</v>
      </c>
      <c r="I80" s="37">
        <f t="shared" si="34"/>
        <v>0</v>
      </c>
      <c r="J80" s="37">
        <f>J83+J90+J91</f>
        <v>148000</v>
      </c>
      <c r="K80" s="37">
        <f>K90+K91+K83</f>
        <v>148000</v>
      </c>
      <c r="L80" s="37"/>
      <c r="M80" s="35"/>
      <c r="N80" s="35"/>
      <c r="O80" s="35"/>
    </row>
    <row r="81" spans="1:16" s="38" customFormat="1" x14ac:dyDescent="0.2">
      <c r="A81" s="40" t="s">
        <v>20</v>
      </c>
      <c r="B81" s="41" t="s">
        <v>178</v>
      </c>
      <c r="C81" s="37">
        <f>C85+C92+C93</f>
        <v>50100</v>
      </c>
      <c r="D81" s="37">
        <f t="shared" ref="D81:I81" si="35">D85+D92</f>
        <v>0</v>
      </c>
      <c r="E81" s="37">
        <f>E85+E92+E93</f>
        <v>50100</v>
      </c>
      <c r="F81" s="37">
        <f t="shared" si="35"/>
        <v>0</v>
      </c>
      <c r="G81" s="37">
        <f t="shared" si="35"/>
        <v>0</v>
      </c>
      <c r="H81" s="37">
        <f t="shared" si="35"/>
        <v>0</v>
      </c>
      <c r="I81" s="37">
        <f t="shared" si="35"/>
        <v>0</v>
      </c>
      <c r="J81" s="37">
        <f>J85+J92+J93</f>
        <v>50100</v>
      </c>
      <c r="K81" s="37">
        <f>K85+K92+K93</f>
        <v>50100</v>
      </c>
      <c r="L81" s="37"/>
      <c r="M81" s="35"/>
      <c r="N81" s="35"/>
      <c r="O81" s="35"/>
    </row>
    <row r="82" spans="1:16" s="38" customFormat="1" ht="20.399999999999999" x14ac:dyDescent="0.2">
      <c r="A82" s="35" t="s">
        <v>18</v>
      </c>
      <c r="B82" s="51" t="s">
        <v>129</v>
      </c>
      <c r="C82" s="37">
        <f>E82</f>
        <v>65029</v>
      </c>
      <c r="D82" s="37"/>
      <c r="E82" s="37">
        <f>F82+G82+H82+I82+J82</f>
        <v>65029</v>
      </c>
      <c r="F82" s="37"/>
      <c r="G82" s="37"/>
      <c r="H82" s="37"/>
      <c r="I82" s="37"/>
      <c r="J82" s="34">
        <f t="shared" si="1"/>
        <v>65029</v>
      </c>
      <c r="K82" s="37">
        <v>65029</v>
      </c>
      <c r="L82" s="37"/>
      <c r="M82" s="35"/>
      <c r="N82" s="35"/>
      <c r="O82" s="35"/>
    </row>
    <row r="83" spans="1:16" s="38" customFormat="1" x14ac:dyDescent="0.2">
      <c r="A83" s="32" t="s">
        <v>110</v>
      </c>
      <c r="B83" s="51" t="s">
        <v>212</v>
      </c>
      <c r="C83" s="37">
        <f>E83</f>
        <v>41000</v>
      </c>
      <c r="D83" s="37"/>
      <c r="E83" s="37">
        <f>F83+G83+H83+I83+J83</f>
        <v>41000</v>
      </c>
      <c r="F83" s="37"/>
      <c r="G83" s="37"/>
      <c r="H83" s="37"/>
      <c r="I83" s="37"/>
      <c r="J83" s="34">
        <f t="shared" si="1"/>
        <v>41000</v>
      </c>
      <c r="K83" s="37">
        <v>41000</v>
      </c>
      <c r="L83" s="35"/>
      <c r="M83" s="35"/>
      <c r="N83" s="35"/>
      <c r="O83" s="35"/>
    </row>
    <row r="84" spans="1:16" s="38" customFormat="1" hidden="1" x14ac:dyDescent="0.2">
      <c r="A84" s="40" t="s">
        <v>19</v>
      </c>
      <c r="B84" s="41" t="s">
        <v>145</v>
      </c>
      <c r="C84" s="37">
        <f>E84:E103</f>
        <v>0</v>
      </c>
      <c r="D84" s="37"/>
      <c r="E84" s="37">
        <f>F84+G84+H84+I84+J84</f>
        <v>0</v>
      </c>
      <c r="F84" s="37"/>
      <c r="G84" s="37"/>
      <c r="H84" s="37"/>
      <c r="I84" s="37"/>
      <c r="J84" s="34">
        <f t="shared" si="1"/>
        <v>0</v>
      </c>
      <c r="K84" s="37"/>
      <c r="L84" s="37"/>
      <c r="M84" s="35"/>
      <c r="N84" s="35"/>
      <c r="O84" s="35"/>
    </row>
    <row r="85" spans="1:16" s="38" customFormat="1" ht="20.399999999999999" x14ac:dyDescent="0.2">
      <c r="A85" s="40" t="s">
        <v>20</v>
      </c>
      <c r="B85" s="41" t="s">
        <v>146</v>
      </c>
      <c r="C85" s="37">
        <f>E85</f>
        <v>3000</v>
      </c>
      <c r="D85" s="37"/>
      <c r="E85" s="65">
        <f>F85+G85+H85+I85+J85</f>
        <v>3000</v>
      </c>
      <c r="F85" s="37"/>
      <c r="G85" s="37"/>
      <c r="H85" s="37"/>
      <c r="I85" s="37"/>
      <c r="J85" s="34">
        <f>K85</f>
        <v>3000</v>
      </c>
      <c r="K85" s="37">
        <v>3000</v>
      </c>
      <c r="L85" s="37"/>
      <c r="M85" s="35"/>
      <c r="N85" s="35"/>
      <c r="O85" s="35"/>
    </row>
    <row r="86" spans="1:16" s="58" customFormat="1" hidden="1" x14ac:dyDescent="0.2">
      <c r="A86" s="54"/>
      <c r="B86" s="49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4"/>
      <c r="N86" s="54"/>
      <c r="O86" s="54"/>
    </row>
    <row r="87" spans="1:16" s="38" customFormat="1" hidden="1" x14ac:dyDescent="0.2">
      <c r="A87" s="35"/>
      <c r="B87" s="39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5"/>
      <c r="N87" s="35"/>
      <c r="O87" s="35"/>
    </row>
    <row r="88" spans="1:16" s="38" customFormat="1" hidden="1" x14ac:dyDescent="0.2">
      <c r="A88" s="35"/>
      <c r="B88" s="51"/>
      <c r="C88" s="37"/>
      <c r="D88" s="37"/>
      <c r="E88" s="37"/>
      <c r="F88" s="37"/>
      <c r="G88" s="37"/>
      <c r="H88" s="37"/>
      <c r="I88" s="37"/>
      <c r="J88" s="34"/>
      <c r="K88" s="37"/>
      <c r="L88" s="37"/>
      <c r="M88" s="35"/>
      <c r="N88" s="35"/>
      <c r="O88" s="35"/>
    </row>
    <row r="89" spans="1:16" s="38" customFormat="1" ht="22.5" hidden="1" customHeight="1" x14ac:dyDescent="0.2">
      <c r="A89" s="32" t="s">
        <v>18</v>
      </c>
      <c r="B89" s="51" t="s">
        <v>121</v>
      </c>
      <c r="C89" s="37">
        <f>E89</f>
        <v>0</v>
      </c>
      <c r="D89" s="37"/>
      <c r="E89" s="37">
        <f>F89+G89+H89+I89+J89</f>
        <v>0</v>
      </c>
      <c r="F89" s="37"/>
      <c r="G89" s="37"/>
      <c r="H89" s="37"/>
      <c r="I89" s="37"/>
      <c r="J89" s="34">
        <f t="shared" ref="J89:J91" si="36">K89+L89</f>
        <v>0</v>
      </c>
      <c r="K89" s="37">
        <v>0</v>
      </c>
      <c r="L89" s="35"/>
      <c r="M89" s="35"/>
      <c r="N89" s="35"/>
      <c r="O89" s="35"/>
    </row>
    <row r="90" spans="1:16" s="38" customFormat="1" ht="22.5" customHeight="1" x14ac:dyDescent="0.2">
      <c r="A90" s="40" t="s">
        <v>19</v>
      </c>
      <c r="B90" s="41" t="s">
        <v>187</v>
      </c>
      <c r="C90" s="37">
        <f>E90:E109</f>
        <v>107000</v>
      </c>
      <c r="D90" s="37"/>
      <c r="E90" s="37">
        <f>F90+G90+H90+I90+J90</f>
        <v>107000</v>
      </c>
      <c r="F90" s="37"/>
      <c r="G90" s="37"/>
      <c r="H90" s="37"/>
      <c r="I90" s="37"/>
      <c r="J90" s="34">
        <f t="shared" si="36"/>
        <v>107000</v>
      </c>
      <c r="K90" s="37">
        <v>107000</v>
      </c>
      <c r="L90" s="37"/>
      <c r="M90" s="35"/>
      <c r="N90" s="35"/>
      <c r="O90" s="35"/>
    </row>
    <row r="91" spans="1:16" s="38" customFormat="1" ht="22.5" customHeight="1" x14ac:dyDescent="0.2">
      <c r="A91" s="40" t="s">
        <v>19</v>
      </c>
      <c r="B91" s="41" t="s">
        <v>209</v>
      </c>
      <c r="C91" s="37">
        <f>E91:E110</f>
        <v>0</v>
      </c>
      <c r="D91" s="37"/>
      <c r="E91" s="37">
        <f>F91+G91+H91+I91+J91</f>
        <v>0</v>
      </c>
      <c r="F91" s="37"/>
      <c r="G91" s="37"/>
      <c r="H91" s="37"/>
      <c r="I91" s="37"/>
      <c r="J91" s="34">
        <f t="shared" si="36"/>
        <v>0</v>
      </c>
      <c r="K91" s="37">
        <v>0</v>
      </c>
      <c r="L91" s="37"/>
      <c r="M91" s="35"/>
      <c r="N91" s="35"/>
      <c r="O91" s="35"/>
    </row>
    <row r="92" spans="1:16" s="38" customFormat="1" ht="22.5" customHeight="1" x14ac:dyDescent="0.2">
      <c r="A92" s="40" t="s">
        <v>20</v>
      </c>
      <c r="B92" s="41" t="s">
        <v>149</v>
      </c>
      <c r="C92" s="37">
        <f>E92</f>
        <v>1000</v>
      </c>
      <c r="D92" s="37"/>
      <c r="E92" s="65">
        <f>F92+G92+H92+I92+J92</f>
        <v>1000</v>
      </c>
      <c r="F92" s="37"/>
      <c r="G92" s="37"/>
      <c r="H92" s="37"/>
      <c r="I92" s="37"/>
      <c r="J92" s="34">
        <f>K92</f>
        <v>1000</v>
      </c>
      <c r="K92" s="37">
        <v>1000</v>
      </c>
      <c r="L92" s="37"/>
      <c r="M92" s="35"/>
      <c r="N92" s="35"/>
      <c r="O92" s="35"/>
    </row>
    <row r="93" spans="1:16" s="38" customFormat="1" ht="30.75" customHeight="1" x14ac:dyDescent="0.2">
      <c r="A93" s="40" t="s">
        <v>20</v>
      </c>
      <c r="B93" s="41" t="s">
        <v>210</v>
      </c>
      <c r="C93" s="37">
        <f>E93</f>
        <v>46100</v>
      </c>
      <c r="D93" s="37"/>
      <c r="E93" s="65">
        <f>F93+G93+H93+I93+J93</f>
        <v>46100</v>
      </c>
      <c r="F93" s="37"/>
      <c r="G93" s="37"/>
      <c r="H93" s="37"/>
      <c r="I93" s="37"/>
      <c r="J93" s="34">
        <f>K93</f>
        <v>46100</v>
      </c>
      <c r="K93" s="37">
        <v>46100</v>
      </c>
      <c r="L93" s="37"/>
      <c r="M93" s="35"/>
      <c r="N93" s="35"/>
      <c r="O93" s="35"/>
    </row>
    <row r="94" spans="1:16" s="38" customFormat="1" ht="16.5" hidden="1" customHeight="1" x14ac:dyDescent="0.2">
      <c r="A94" s="40"/>
      <c r="B94" s="49" t="s">
        <v>188</v>
      </c>
      <c r="C94" s="53">
        <f t="shared" ref="C94:C110" si="37">E94</f>
        <v>0</v>
      </c>
      <c r="D94" s="53"/>
      <c r="E94" s="53">
        <f t="shared" ref="E94:E109" si="38">F94+G94+H94+I94+J94</f>
        <v>0</v>
      </c>
      <c r="F94" s="53"/>
      <c r="G94" s="53"/>
      <c r="H94" s="53"/>
      <c r="I94" s="53"/>
      <c r="J94" s="55">
        <f t="shared" ref="J94:J109" si="39">K94</f>
        <v>0</v>
      </c>
      <c r="K94" s="53">
        <f>K95</f>
        <v>0</v>
      </c>
      <c r="L94" s="53"/>
      <c r="M94" s="54"/>
      <c r="N94" s="54"/>
      <c r="O94" s="54"/>
      <c r="P94" s="58"/>
    </row>
    <row r="95" spans="1:16" s="38" customFormat="1" ht="11.25" hidden="1" customHeight="1" x14ac:dyDescent="0.2">
      <c r="A95" s="40"/>
      <c r="B95" s="39" t="s">
        <v>71</v>
      </c>
      <c r="C95" s="37">
        <f t="shared" si="37"/>
        <v>0</v>
      </c>
      <c r="D95" s="37"/>
      <c r="E95" s="65">
        <f t="shared" si="38"/>
        <v>0</v>
      </c>
      <c r="F95" s="37"/>
      <c r="G95" s="37"/>
      <c r="H95" s="37"/>
      <c r="I95" s="37"/>
      <c r="J95" s="34">
        <f t="shared" si="39"/>
        <v>0</v>
      </c>
      <c r="K95" s="37">
        <f>K96+K98+K97</f>
        <v>0</v>
      </c>
      <c r="L95" s="37"/>
      <c r="M95" s="35"/>
      <c r="N95" s="35"/>
      <c r="O95" s="35"/>
    </row>
    <row r="96" spans="1:16" s="38" customFormat="1" ht="10.5" hidden="1" customHeight="1" x14ac:dyDescent="0.2">
      <c r="A96" s="40" t="s">
        <v>18</v>
      </c>
      <c r="B96" s="32" t="s">
        <v>75</v>
      </c>
      <c r="C96" s="37">
        <f t="shared" si="37"/>
        <v>0</v>
      </c>
      <c r="D96" s="37"/>
      <c r="E96" s="65">
        <f t="shared" si="38"/>
        <v>0</v>
      </c>
      <c r="F96" s="37"/>
      <c r="G96" s="37"/>
      <c r="H96" s="37"/>
      <c r="I96" s="37"/>
      <c r="J96" s="34">
        <f t="shared" si="39"/>
        <v>0</v>
      </c>
      <c r="K96" s="37"/>
      <c r="L96" s="37"/>
      <c r="M96" s="35"/>
      <c r="N96" s="35"/>
      <c r="O96" s="35"/>
    </row>
    <row r="97" spans="1:15" s="38" customFormat="1" ht="12" hidden="1" customHeight="1" x14ac:dyDescent="0.2">
      <c r="A97" s="40" t="s">
        <v>19</v>
      </c>
      <c r="B97" s="41" t="s">
        <v>83</v>
      </c>
      <c r="C97" s="37">
        <f t="shared" si="37"/>
        <v>0</v>
      </c>
      <c r="D97" s="37"/>
      <c r="E97" s="65">
        <f t="shared" si="38"/>
        <v>0</v>
      </c>
      <c r="F97" s="37"/>
      <c r="G97" s="37"/>
      <c r="H97" s="37"/>
      <c r="I97" s="37"/>
      <c r="J97" s="34">
        <f t="shared" si="39"/>
        <v>0</v>
      </c>
      <c r="K97" s="37"/>
      <c r="L97" s="37"/>
      <c r="M97" s="35"/>
      <c r="N97" s="35"/>
      <c r="O97" s="35"/>
    </row>
    <row r="98" spans="1:15" s="58" customFormat="1" ht="12" hidden="1" customHeight="1" x14ac:dyDescent="0.2">
      <c r="A98" s="67" t="s">
        <v>20</v>
      </c>
      <c r="B98" s="41" t="s">
        <v>136</v>
      </c>
      <c r="C98" s="37">
        <f t="shared" si="37"/>
        <v>0</v>
      </c>
      <c r="D98" s="65"/>
      <c r="E98" s="65">
        <f t="shared" si="38"/>
        <v>0</v>
      </c>
      <c r="F98" s="65"/>
      <c r="G98" s="65"/>
      <c r="H98" s="65"/>
      <c r="I98" s="65"/>
      <c r="J98" s="34">
        <f t="shared" si="39"/>
        <v>0</v>
      </c>
      <c r="K98" s="65">
        <f>K109</f>
        <v>0</v>
      </c>
      <c r="L98" s="53"/>
      <c r="M98" s="54"/>
      <c r="N98" s="54"/>
      <c r="O98" s="54"/>
    </row>
    <row r="99" spans="1:15" s="58" customFormat="1" ht="21" hidden="1" customHeight="1" x14ac:dyDescent="0.2">
      <c r="A99" s="57"/>
      <c r="B99" s="49" t="s">
        <v>123</v>
      </c>
      <c r="C99" s="37">
        <f t="shared" si="37"/>
        <v>0</v>
      </c>
      <c r="D99" s="53"/>
      <c r="E99" s="65">
        <f t="shared" si="38"/>
        <v>0</v>
      </c>
      <c r="F99" s="53"/>
      <c r="G99" s="53"/>
      <c r="H99" s="53"/>
      <c r="I99" s="53"/>
      <c r="J99" s="34">
        <f t="shared" si="39"/>
        <v>0</v>
      </c>
      <c r="K99" s="53">
        <f>K100</f>
        <v>0</v>
      </c>
      <c r="L99" s="53"/>
      <c r="M99" s="54"/>
      <c r="N99" s="54"/>
      <c r="O99" s="54"/>
    </row>
    <row r="100" spans="1:15" s="38" customFormat="1" ht="10.5" hidden="1" customHeight="1" x14ac:dyDescent="0.2">
      <c r="A100" s="40"/>
      <c r="B100" s="39" t="s">
        <v>71</v>
      </c>
      <c r="C100" s="37">
        <f t="shared" si="37"/>
        <v>0</v>
      </c>
      <c r="D100" s="37"/>
      <c r="E100" s="65">
        <f t="shared" si="38"/>
        <v>0</v>
      </c>
      <c r="F100" s="37"/>
      <c r="G100" s="37"/>
      <c r="H100" s="37"/>
      <c r="I100" s="37"/>
      <c r="J100" s="34">
        <f t="shared" si="39"/>
        <v>0</v>
      </c>
      <c r="K100" s="37">
        <f>K103</f>
        <v>0</v>
      </c>
      <c r="L100" s="37"/>
      <c r="M100" s="35"/>
      <c r="N100" s="35"/>
      <c r="O100" s="35"/>
    </row>
    <row r="101" spans="1:15" s="38" customFormat="1" ht="12.75" hidden="1" customHeight="1" x14ac:dyDescent="0.2">
      <c r="A101" s="32" t="s">
        <v>18</v>
      </c>
      <c r="B101" s="32" t="s">
        <v>75</v>
      </c>
      <c r="C101" s="37">
        <f t="shared" si="37"/>
        <v>0</v>
      </c>
      <c r="D101" s="37"/>
      <c r="E101" s="65">
        <f t="shared" si="38"/>
        <v>0</v>
      </c>
      <c r="F101" s="37"/>
      <c r="G101" s="37"/>
      <c r="H101" s="37"/>
      <c r="I101" s="37"/>
      <c r="J101" s="34">
        <f t="shared" si="39"/>
        <v>0</v>
      </c>
      <c r="K101" s="37"/>
      <c r="L101" s="35"/>
      <c r="M101" s="35"/>
      <c r="N101" s="35"/>
      <c r="O101" s="35"/>
    </row>
    <row r="102" spans="1:15" s="38" customFormat="1" hidden="1" x14ac:dyDescent="0.2">
      <c r="A102" s="40" t="s">
        <v>19</v>
      </c>
      <c r="B102" s="41" t="s">
        <v>83</v>
      </c>
      <c r="C102" s="37">
        <f t="shared" si="37"/>
        <v>0</v>
      </c>
      <c r="D102" s="37"/>
      <c r="E102" s="65">
        <f t="shared" si="38"/>
        <v>0</v>
      </c>
      <c r="F102" s="37"/>
      <c r="G102" s="37"/>
      <c r="H102" s="37"/>
      <c r="I102" s="37"/>
      <c r="J102" s="34">
        <f t="shared" si="39"/>
        <v>0</v>
      </c>
      <c r="K102" s="37"/>
      <c r="L102" s="37"/>
      <c r="M102" s="35"/>
      <c r="N102" s="35"/>
      <c r="O102" s="35"/>
    </row>
    <row r="103" spans="1:15" s="38" customFormat="1" ht="40.799999999999997" hidden="1" x14ac:dyDescent="0.2">
      <c r="A103" s="40" t="s">
        <v>20</v>
      </c>
      <c r="B103" s="41" t="s">
        <v>133</v>
      </c>
      <c r="C103" s="37">
        <f t="shared" si="37"/>
        <v>0</v>
      </c>
      <c r="D103" s="37"/>
      <c r="E103" s="65">
        <f t="shared" si="38"/>
        <v>0</v>
      </c>
      <c r="F103" s="37"/>
      <c r="G103" s="37"/>
      <c r="H103" s="37"/>
      <c r="I103" s="37"/>
      <c r="J103" s="34">
        <f t="shared" si="39"/>
        <v>0</v>
      </c>
      <c r="K103" s="37"/>
      <c r="L103" s="37"/>
      <c r="M103" s="35"/>
      <c r="N103" s="35"/>
      <c r="O103" s="35"/>
    </row>
    <row r="104" spans="1:15" s="38" customFormat="1" hidden="1" x14ac:dyDescent="0.2">
      <c r="A104" s="40"/>
      <c r="B104" s="41"/>
      <c r="C104" s="37">
        <f t="shared" si="37"/>
        <v>0</v>
      </c>
      <c r="D104" s="37"/>
      <c r="E104" s="65">
        <f t="shared" si="38"/>
        <v>0</v>
      </c>
      <c r="F104" s="37"/>
      <c r="G104" s="37"/>
      <c r="H104" s="37"/>
      <c r="I104" s="37"/>
      <c r="J104" s="34">
        <f t="shared" si="39"/>
        <v>0</v>
      </c>
      <c r="K104" s="37"/>
      <c r="L104" s="37"/>
      <c r="M104" s="35"/>
      <c r="N104" s="35"/>
      <c r="O104" s="35"/>
    </row>
    <row r="105" spans="1:15" s="38" customFormat="1" hidden="1" x14ac:dyDescent="0.2">
      <c r="A105" s="40"/>
      <c r="B105" s="36"/>
      <c r="C105" s="37">
        <f t="shared" si="37"/>
        <v>0</v>
      </c>
      <c r="D105" s="37"/>
      <c r="E105" s="65">
        <f t="shared" si="38"/>
        <v>0</v>
      </c>
      <c r="F105" s="37"/>
      <c r="G105" s="37"/>
      <c r="H105" s="37"/>
      <c r="I105" s="37"/>
      <c r="J105" s="34">
        <f t="shared" si="39"/>
        <v>0</v>
      </c>
      <c r="K105" s="37"/>
      <c r="L105" s="37"/>
      <c r="M105" s="35"/>
      <c r="N105" s="35"/>
      <c r="O105" s="35"/>
    </row>
    <row r="106" spans="1:15" s="59" customFormat="1" ht="20.399999999999999" hidden="1" x14ac:dyDescent="0.2">
      <c r="A106" s="57"/>
      <c r="B106" s="49" t="s">
        <v>124</v>
      </c>
      <c r="C106" s="37">
        <f t="shared" si="37"/>
        <v>0</v>
      </c>
      <c r="D106" s="53"/>
      <c r="E106" s="65">
        <f t="shared" si="38"/>
        <v>0</v>
      </c>
      <c r="F106" s="53"/>
      <c r="G106" s="53"/>
      <c r="H106" s="53"/>
      <c r="I106" s="53"/>
      <c r="J106" s="34">
        <f t="shared" si="39"/>
        <v>0</v>
      </c>
      <c r="K106" s="53">
        <f>K107</f>
        <v>0</v>
      </c>
      <c r="L106" s="53"/>
      <c r="M106" s="53"/>
      <c r="N106" s="53"/>
      <c r="O106" s="53"/>
    </row>
    <row r="107" spans="1:15" ht="40.799999999999997" hidden="1" x14ac:dyDescent="0.2">
      <c r="A107" s="40"/>
      <c r="B107" s="47" t="s">
        <v>107</v>
      </c>
      <c r="C107" s="37">
        <f t="shared" si="37"/>
        <v>0</v>
      </c>
      <c r="D107" s="37"/>
      <c r="E107" s="65">
        <f t="shared" si="38"/>
        <v>0</v>
      </c>
      <c r="F107" s="37"/>
      <c r="G107" s="37"/>
      <c r="H107" s="37"/>
      <c r="I107" s="37"/>
      <c r="J107" s="34">
        <f t="shared" si="39"/>
        <v>0</v>
      </c>
      <c r="K107" s="37"/>
      <c r="L107" s="37"/>
      <c r="M107" s="37"/>
      <c r="N107" s="37"/>
      <c r="O107" s="37"/>
    </row>
    <row r="108" spans="1:15" s="38" customFormat="1" ht="20.399999999999999" hidden="1" x14ac:dyDescent="0.2">
      <c r="A108" s="40"/>
      <c r="B108" s="49" t="s">
        <v>109</v>
      </c>
      <c r="C108" s="37">
        <f t="shared" si="37"/>
        <v>0</v>
      </c>
      <c r="D108" s="37"/>
      <c r="E108" s="65">
        <f t="shared" si="38"/>
        <v>0</v>
      </c>
      <c r="F108" s="37"/>
      <c r="G108" s="37"/>
      <c r="H108" s="37"/>
      <c r="I108" s="37"/>
      <c r="J108" s="34">
        <f t="shared" si="39"/>
        <v>0</v>
      </c>
      <c r="K108" s="37"/>
      <c r="L108" s="37"/>
      <c r="M108" s="35"/>
      <c r="N108" s="35"/>
      <c r="O108" s="35"/>
    </row>
    <row r="109" spans="1:15" s="38" customFormat="1" ht="40.799999999999997" hidden="1" x14ac:dyDescent="0.2">
      <c r="A109" s="40" t="s">
        <v>20</v>
      </c>
      <c r="B109" s="41" t="s">
        <v>189</v>
      </c>
      <c r="C109" s="37">
        <f t="shared" si="37"/>
        <v>0</v>
      </c>
      <c r="D109" s="37"/>
      <c r="E109" s="65">
        <f t="shared" si="38"/>
        <v>0</v>
      </c>
      <c r="F109" s="37"/>
      <c r="G109" s="37"/>
      <c r="H109" s="37"/>
      <c r="I109" s="37"/>
      <c r="J109" s="34">
        <f t="shared" si="39"/>
        <v>0</v>
      </c>
      <c r="K109" s="37">
        <v>0</v>
      </c>
      <c r="L109" s="37"/>
      <c r="M109" s="35"/>
      <c r="N109" s="35"/>
      <c r="O109" s="35"/>
    </row>
    <row r="110" spans="1:15" s="38" customFormat="1" hidden="1" x14ac:dyDescent="0.2">
      <c r="A110" s="40"/>
      <c r="B110" s="36"/>
      <c r="C110" s="37">
        <f t="shared" si="37"/>
        <v>0</v>
      </c>
      <c r="D110" s="37"/>
      <c r="E110" s="53">
        <f t="shared" ref="E110" si="40">F110+G110+I110+J110</f>
        <v>0</v>
      </c>
      <c r="F110" s="37"/>
      <c r="G110" s="37"/>
      <c r="H110" s="37"/>
      <c r="I110" s="37"/>
      <c r="J110" s="66"/>
      <c r="K110" s="37"/>
      <c r="L110" s="37"/>
      <c r="M110" s="35"/>
      <c r="N110" s="35"/>
      <c r="O110" s="35"/>
    </row>
    <row r="111" spans="1:15" s="58" customFormat="1" x14ac:dyDescent="0.2">
      <c r="A111" s="54"/>
      <c r="B111" s="54" t="s">
        <v>85</v>
      </c>
      <c r="C111" s="53">
        <f>C112</f>
        <v>410000</v>
      </c>
      <c r="D111" s="53"/>
      <c r="E111" s="53">
        <f>E112</f>
        <v>410000</v>
      </c>
      <c r="F111" s="53"/>
      <c r="G111" s="53"/>
      <c r="H111" s="53"/>
      <c r="I111" s="53"/>
      <c r="J111" s="55">
        <f t="shared" si="1"/>
        <v>410000</v>
      </c>
      <c r="K111" s="53">
        <f>K113+K115</f>
        <v>410000</v>
      </c>
      <c r="L111" s="53"/>
      <c r="M111" s="54"/>
      <c r="N111" s="54"/>
      <c r="O111" s="54"/>
    </row>
    <row r="112" spans="1:15" s="38" customFormat="1" x14ac:dyDescent="0.2">
      <c r="A112" s="35"/>
      <c r="B112" s="39" t="s">
        <v>71</v>
      </c>
      <c r="C112" s="37">
        <f>C113+C114+C115</f>
        <v>410000</v>
      </c>
      <c r="D112" s="37">
        <f t="shared" ref="D112:I112" si="41">D114+D115</f>
        <v>0</v>
      </c>
      <c r="E112" s="37">
        <f>E113+E114+E115</f>
        <v>410000</v>
      </c>
      <c r="F112" s="37">
        <f t="shared" si="41"/>
        <v>0</v>
      </c>
      <c r="G112" s="37">
        <f t="shared" si="41"/>
        <v>0</v>
      </c>
      <c r="H112" s="37">
        <f t="shared" si="41"/>
        <v>0</v>
      </c>
      <c r="I112" s="37">
        <f t="shared" si="41"/>
        <v>0</v>
      </c>
      <c r="J112" s="37">
        <f>J113+J114+J115</f>
        <v>410000</v>
      </c>
      <c r="K112" s="37">
        <f>K113+K114+K115</f>
        <v>410000</v>
      </c>
      <c r="L112" s="37"/>
      <c r="M112" s="35"/>
      <c r="N112" s="35"/>
      <c r="O112" s="35"/>
    </row>
    <row r="113" spans="1:15" s="73" customFormat="1" x14ac:dyDescent="0.2">
      <c r="A113" s="67" t="s">
        <v>18</v>
      </c>
      <c r="B113" s="71" t="s">
        <v>75</v>
      </c>
      <c r="C113" s="65">
        <f>E113</f>
        <v>397000</v>
      </c>
      <c r="D113" s="65"/>
      <c r="E113" s="65">
        <f>J113</f>
        <v>397000</v>
      </c>
      <c r="F113" s="65"/>
      <c r="G113" s="65"/>
      <c r="H113" s="65"/>
      <c r="I113" s="65"/>
      <c r="J113" s="66">
        <f>K113</f>
        <v>397000</v>
      </c>
      <c r="K113" s="65">
        <f>K117+K118</f>
        <v>397000</v>
      </c>
      <c r="L113" s="65"/>
      <c r="M113" s="72"/>
      <c r="N113" s="72"/>
      <c r="O113" s="72"/>
    </row>
    <row r="114" spans="1:15" s="58" customFormat="1" x14ac:dyDescent="0.2">
      <c r="A114" s="40" t="s">
        <v>19</v>
      </c>
      <c r="B114" s="41" t="s">
        <v>83</v>
      </c>
      <c r="C114" s="53"/>
      <c r="D114" s="53"/>
      <c r="E114" s="53"/>
      <c r="F114" s="53"/>
      <c r="G114" s="53"/>
      <c r="H114" s="53"/>
      <c r="I114" s="53"/>
      <c r="J114" s="55"/>
      <c r="K114" s="53"/>
      <c r="L114" s="53"/>
      <c r="M114" s="54"/>
      <c r="N114" s="54"/>
      <c r="O114" s="54"/>
    </row>
    <row r="115" spans="1:15" s="38" customFormat="1" x14ac:dyDescent="0.2">
      <c r="A115" s="67" t="s">
        <v>20</v>
      </c>
      <c r="B115" s="41" t="s">
        <v>136</v>
      </c>
      <c r="C115" s="37">
        <f>E115</f>
        <v>13000</v>
      </c>
      <c r="D115" s="37"/>
      <c r="E115" s="37">
        <f>J115</f>
        <v>13000</v>
      </c>
      <c r="F115" s="37"/>
      <c r="G115" s="37"/>
      <c r="H115" s="37"/>
      <c r="I115" s="37"/>
      <c r="J115" s="34">
        <f>K115</f>
        <v>13000</v>
      </c>
      <c r="K115" s="37">
        <f>K121</f>
        <v>13000</v>
      </c>
      <c r="L115" s="37"/>
      <c r="M115" s="35"/>
      <c r="N115" s="35"/>
      <c r="O115" s="35"/>
    </row>
    <row r="116" spans="1:15" s="38" customFormat="1" hidden="1" x14ac:dyDescent="0.2">
      <c r="A116" s="35"/>
      <c r="B116" s="39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5"/>
      <c r="N116" s="35"/>
      <c r="O116" s="35"/>
    </row>
    <row r="117" spans="1:15" s="38" customFormat="1" ht="20.399999999999999" x14ac:dyDescent="0.2">
      <c r="A117" s="32" t="s">
        <v>18</v>
      </c>
      <c r="B117" s="63" t="s">
        <v>152</v>
      </c>
      <c r="C117" s="37">
        <f t="shared" ref="C117:C118" si="42">E117</f>
        <v>50000</v>
      </c>
      <c r="D117" s="64"/>
      <c r="E117" s="37">
        <f t="shared" ref="E117:E121" si="43">F117+G117+H117+I117+J117</f>
        <v>50000</v>
      </c>
      <c r="F117" s="37"/>
      <c r="G117" s="37"/>
      <c r="H117" s="37"/>
      <c r="I117" s="37"/>
      <c r="J117" s="34">
        <f t="shared" ref="J117:J121" si="44">K117+L117</f>
        <v>50000</v>
      </c>
      <c r="K117" s="37">
        <v>50000</v>
      </c>
      <c r="L117" s="35"/>
      <c r="M117" s="35"/>
      <c r="N117" s="35"/>
      <c r="O117" s="35"/>
    </row>
    <row r="118" spans="1:15" s="38" customFormat="1" ht="20.399999999999999" x14ac:dyDescent="0.2">
      <c r="A118" s="35" t="s">
        <v>18</v>
      </c>
      <c r="B118" s="63" t="s">
        <v>160</v>
      </c>
      <c r="C118" s="37">
        <f t="shared" si="42"/>
        <v>347000</v>
      </c>
      <c r="D118" s="37"/>
      <c r="E118" s="37">
        <f t="shared" si="43"/>
        <v>347000</v>
      </c>
      <c r="F118" s="37"/>
      <c r="G118" s="37"/>
      <c r="H118" s="37"/>
      <c r="I118" s="37"/>
      <c r="J118" s="34">
        <f t="shared" si="44"/>
        <v>347000</v>
      </c>
      <c r="K118" s="37">
        <v>347000</v>
      </c>
      <c r="L118" s="37"/>
      <c r="M118" s="35"/>
      <c r="N118" s="35"/>
      <c r="O118" s="35"/>
    </row>
    <row r="119" spans="1:15" s="38" customFormat="1" hidden="1" x14ac:dyDescent="0.2">
      <c r="A119" s="35"/>
      <c r="B119" s="48"/>
      <c r="C119" s="37"/>
      <c r="D119" s="37"/>
      <c r="E119" s="37">
        <f t="shared" si="43"/>
        <v>0</v>
      </c>
      <c r="F119" s="37"/>
      <c r="G119" s="37"/>
      <c r="H119" s="37"/>
      <c r="I119" s="37"/>
      <c r="J119" s="34">
        <f t="shared" si="44"/>
        <v>0</v>
      </c>
      <c r="K119" s="37"/>
      <c r="L119" s="37"/>
      <c r="M119" s="35"/>
      <c r="N119" s="35"/>
      <c r="O119" s="35"/>
    </row>
    <row r="120" spans="1:15" s="38" customFormat="1" hidden="1" x14ac:dyDescent="0.2">
      <c r="A120" s="35"/>
      <c r="B120" s="48"/>
      <c r="C120" s="37"/>
      <c r="D120" s="37"/>
      <c r="E120" s="37">
        <f t="shared" si="43"/>
        <v>0</v>
      </c>
      <c r="F120" s="37"/>
      <c r="G120" s="37"/>
      <c r="H120" s="37"/>
      <c r="I120" s="37"/>
      <c r="J120" s="34">
        <f t="shared" si="44"/>
        <v>0</v>
      </c>
      <c r="K120" s="37"/>
      <c r="L120" s="37"/>
      <c r="M120" s="35"/>
      <c r="N120" s="35"/>
      <c r="O120" s="35"/>
    </row>
    <row r="121" spans="1:15" s="38" customFormat="1" ht="30.6" x14ac:dyDescent="0.2">
      <c r="A121" s="35" t="s">
        <v>20</v>
      </c>
      <c r="B121" s="62" t="s">
        <v>153</v>
      </c>
      <c r="C121" s="37">
        <f t="shared" ref="C121" si="45">E121</f>
        <v>13000</v>
      </c>
      <c r="D121" s="37"/>
      <c r="E121" s="37">
        <f t="shared" si="43"/>
        <v>13000</v>
      </c>
      <c r="F121" s="37"/>
      <c r="G121" s="37"/>
      <c r="H121" s="37"/>
      <c r="I121" s="37"/>
      <c r="J121" s="34">
        <f t="shared" si="44"/>
        <v>13000</v>
      </c>
      <c r="K121" s="37">
        <v>13000</v>
      </c>
      <c r="L121" s="37"/>
      <c r="M121" s="35"/>
      <c r="N121" s="35"/>
      <c r="O121" s="35"/>
    </row>
    <row r="122" spans="1:15" s="58" customFormat="1" ht="30.6" hidden="1" x14ac:dyDescent="0.2">
      <c r="A122" s="67" t="s">
        <v>20</v>
      </c>
      <c r="B122" s="41" t="s">
        <v>154</v>
      </c>
      <c r="C122" s="65">
        <f>E122</f>
        <v>0</v>
      </c>
      <c r="D122" s="65"/>
      <c r="E122" s="65">
        <f>F122+G122+I122+J122</f>
        <v>0</v>
      </c>
      <c r="F122" s="65"/>
      <c r="G122" s="65"/>
      <c r="H122" s="65"/>
      <c r="I122" s="65"/>
      <c r="J122" s="66"/>
      <c r="K122" s="65"/>
      <c r="L122" s="53"/>
      <c r="M122" s="54"/>
      <c r="N122" s="54"/>
      <c r="O122" s="54"/>
    </row>
    <row r="123" spans="1:15" s="38" customFormat="1" hidden="1" x14ac:dyDescent="0.2">
      <c r="A123" s="35"/>
      <c r="B123" s="41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5"/>
      <c r="N123" s="35"/>
      <c r="O123" s="35"/>
    </row>
    <row r="124" spans="1:15" hidden="1" x14ac:dyDescent="0.2">
      <c r="A124" s="35"/>
      <c r="B124" s="41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5"/>
      <c r="N124" s="35"/>
      <c r="O124" s="35"/>
    </row>
    <row r="125" spans="1:15" ht="20.399999999999999" hidden="1" x14ac:dyDescent="0.2">
      <c r="A125" s="40"/>
      <c r="B125" s="49" t="s">
        <v>103</v>
      </c>
      <c r="C125" s="37"/>
      <c r="D125" s="37"/>
      <c r="E125" s="37">
        <f>E126</f>
        <v>0</v>
      </c>
      <c r="F125" s="37"/>
      <c r="G125" s="37"/>
      <c r="H125" s="37"/>
      <c r="I125" s="37"/>
      <c r="J125" s="37">
        <f>J126</f>
        <v>0</v>
      </c>
      <c r="K125" s="37">
        <f>K126</f>
        <v>0</v>
      </c>
      <c r="L125" s="37"/>
      <c r="M125" s="37">
        <f>M126</f>
        <v>0</v>
      </c>
      <c r="N125" s="37">
        <f>N126</f>
        <v>0</v>
      </c>
      <c r="O125" s="37">
        <f>O126</f>
        <v>0</v>
      </c>
    </row>
    <row r="126" spans="1:15" ht="40.799999999999997" hidden="1" x14ac:dyDescent="0.2">
      <c r="A126" s="40"/>
      <c r="B126" s="47" t="s">
        <v>107</v>
      </c>
      <c r="C126" s="37"/>
      <c r="D126" s="37"/>
      <c r="E126" s="37">
        <f>F126+G126+H126+I126+J126</f>
        <v>0</v>
      </c>
      <c r="F126" s="37"/>
      <c r="G126" s="37"/>
      <c r="H126" s="37"/>
      <c r="I126" s="37"/>
      <c r="J126" s="37"/>
      <c r="K126" s="37"/>
      <c r="L126" s="37"/>
      <c r="M126" s="37"/>
      <c r="N126" s="37"/>
      <c r="O126" s="37"/>
    </row>
    <row r="127" spans="1:15" s="38" customFormat="1" ht="20.399999999999999" hidden="1" x14ac:dyDescent="0.2">
      <c r="A127" s="40"/>
      <c r="B127" s="49" t="s">
        <v>109</v>
      </c>
      <c r="C127" s="37"/>
      <c r="D127" s="37"/>
      <c r="E127" s="37">
        <f>F127+G127+H127+I127+J127</f>
        <v>0</v>
      </c>
      <c r="F127" s="37"/>
      <c r="G127" s="37"/>
      <c r="H127" s="37"/>
      <c r="I127" s="37"/>
      <c r="J127" s="37"/>
      <c r="K127" s="37"/>
      <c r="L127" s="37"/>
      <c r="M127" s="35"/>
      <c r="N127" s="35"/>
      <c r="O127" s="35"/>
    </row>
    <row r="128" spans="1:15" s="38" customFormat="1" ht="40.799999999999997" hidden="1" x14ac:dyDescent="0.2">
      <c r="A128" s="40" t="s">
        <v>110</v>
      </c>
      <c r="B128" s="41" t="s">
        <v>111</v>
      </c>
      <c r="C128" s="37"/>
      <c r="D128" s="37"/>
      <c r="E128" s="37">
        <f>F128+G128+H128+I128+J128</f>
        <v>0</v>
      </c>
      <c r="F128" s="37"/>
      <c r="G128" s="37"/>
      <c r="H128" s="37"/>
      <c r="I128" s="37"/>
      <c r="J128" s="37"/>
      <c r="K128" s="37"/>
      <c r="L128" s="37"/>
      <c r="M128" s="35"/>
      <c r="N128" s="35"/>
      <c r="O128" s="35"/>
    </row>
    <row r="129" spans="1:15" hidden="1" x14ac:dyDescent="0.2">
      <c r="A129" s="40"/>
      <c r="B129" s="41"/>
      <c r="C129" s="37"/>
      <c r="D129" s="37"/>
      <c r="E129" s="37">
        <f>F129+G129+H129+I129+J129</f>
        <v>0</v>
      </c>
      <c r="F129" s="37"/>
      <c r="G129" s="37"/>
      <c r="H129" s="37"/>
      <c r="I129" s="37"/>
      <c r="J129" s="37">
        <f>K129+L129</f>
        <v>0</v>
      </c>
      <c r="K129" s="37"/>
      <c r="L129" s="37"/>
      <c r="M129" s="35"/>
      <c r="N129" s="35"/>
      <c r="O129" s="35"/>
    </row>
    <row r="130" spans="1:15" hidden="1" x14ac:dyDescent="0.2">
      <c r="A130" s="32"/>
      <c r="B130" s="32"/>
      <c r="C130" s="34"/>
      <c r="D130" s="34"/>
      <c r="E130" s="37"/>
      <c r="F130" s="34"/>
      <c r="G130" s="34"/>
      <c r="H130" s="34"/>
      <c r="I130" s="34"/>
      <c r="J130" s="37"/>
      <c r="K130" s="34"/>
      <c r="L130" s="34"/>
      <c r="M130" s="32"/>
      <c r="N130" s="32"/>
      <c r="O130" s="32"/>
    </row>
    <row r="131" spans="1:15" hidden="1" x14ac:dyDescent="0.2">
      <c r="A131" s="32"/>
      <c r="B131" s="42"/>
      <c r="C131" s="34"/>
      <c r="D131" s="34"/>
      <c r="E131" s="37"/>
      <c r="F131" s="34"/>
      <c r="G131" s="34"/>
      <c r="H131" s="34"/>
      <c r="I131" s="34"/>
      <c r="J131" s="37"/>
      <c r="K131" s="34"/>
      <c r="L131" s="34"/>
      <c r="M131" s="32"/>
      <c r="N131" s="32"/>
      <c r="O131" s="32"/>
    </row>
    <row r="132" spans="1:15" s="38" customFormat="1" hidden="1" x14ac:dyDescent="0.2">
      <c r="A132" s="40"/>
      <c r="B132" s="41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5"/>
      <c r="N132" s="35"/>
      <c r="O132" s="35"/>
    </row>
    <row r="133" spans="1:15" s="38" customFormat="1" hidden="1" x14ac:dyDescent="0.2">
      <c r="A133" s="40"/>
      <c r="B133" s="41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5"/>
      <c r="N133" s="35"/>
      <c r="O133" s="35"/>
    </row>
    <row r="134" spans="1:15" s="38" customFormat="1" hidden="1" x14ac:dyDescent="0.2">
      <c r="A134" s="40"/>
      <c r="B134" s="41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5"/>
      <c r="N134" s="35"/>
      <c r="O134" s="35"/>
    </row>
    <row r="135" spans="1:15" s="38" customFormat="1" hidden="1" x14ac:dyDescent="0.2">
      <c r="A135" s="40"/>
      <c r="B135" s="41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5"/>
      <c r="N135" s="35"/>
      <c r="O135" s="35"/>
    </row>
    <row r="136" spans="1:15" s="38" customFormat="1" hidden="1" x14ac:dyDescent="0.2">
      <c r="A136" s="35"/>
      <c r="B136" s="36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5"/>
      <c r="N136" s="35"/>
      <c r="O136" s="35"/>
    </row>
    <row r="137" spans="1:15" s="38" customFormat="1" hidden="1" x14ac:dyDescent="0.2">
      <c r="A137" s="35"/>
      <c r="B137" s="39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5"/>
      <c r="N137" s="35"/>
      <c r="O137" s="35"/>
    </row>
    <row r="138" spans="1:15" s="38" customFormat="1" hidden="1" x14ac:dyDescent="0.2">
      <c r="A138" s="40"/>
      <c r="B138" s="41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5"/>
      <c r="N138" s="35"/>
      <c r="O138" s="35"/>
    </row>
    <row r="139" spans="1:15" s="38" customFormat="1" hidden="1" x14ac:dyDescent="0.2">
      <c r="A139" s="40"/>
      <c r="B139" s="41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5"/>
      <c r="N139" s="35"/>
      <c r="O139" s="35"/>
    </row>
    <row r="140" spans="1:15" s="38" customFormat="1" hidden="1" x14ac:dyDescent="0.2">
      <c r="A140" s="40"/>
      <c r="B140" s="41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5"/>
      <c r="N140" s="35"/>
      <c r="O140" s="35"/>
    </row>
    <row r="141" spans="1:15" hidden="1" x14ac:dyDescent="0.2">
      <c r="A141" s="32"/>
      <c r="B141" s="43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2"/>
      <c r="N141" s="32"/>
      <c r="O141" s="32"/>
    </row>
    <row r="142" spans="1:15" hidden="1" x14ac:dyDescent="0.2">
      <c r="A142" s="32"/>
      <c r="B142" s="33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2"/>
      <c r="N142" s="32"/>
      <c r="O142" s="32"/>
    </row>
    <row r="143" spans="1:15" hidden="1" x14ac:dyDescent="0.2">
      <c r="A143" s="32"/>
      <c r="B143" s="32"/>
      <c r="C143" s="34"/>
      <c r="D143" s="34"/>
      <c r="E143" s="37"/>
      <c r="F143" s="34"/>
      <c r="G143" s="34"/>
      <c r="H143" s="34"/>
      <c r="I143" s="34"/>
      <c r="J143" s="37"/>
      <c r="K143" s="34"/>
      <c r="L143" s="34"/>
      <c r="M143" s="32"/>
      <c r="N143" s="32"/>
      <c r="O143" s="32"/>
    </row>
    <row r="144" spans="1:15" hidden="1" x14ac:dyDescent="0.2">
      <c r="A144" s="32"/>
      <c r="B144" s="32"/>
      <c r="C144" s="34"/>
      <c r="D144" s="34"/>
      <c r="E144" s="37"/>
      <c r="F144" s="34"/>
      <c r="G144" s="34"/>
      <c r="H144" s="34"/>
      <c r="I144" s="34"/>
      <c r="J144" s="37"/>
      <c r="K144" s="34"/>
      <c r="L144" s="34"/>
      <c r="M144" s="32"/>
      <c r="N144" s="32"/>
      <c r="O144" s="32"/>
    </row>
    <row r="145" spans="1:15" s="38" customFormat="1" hidden="1" x14ac:dyDescent="0.2">
      <c r="A145" s="40"/>
      <c r="B145" s="41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5"/>
      <c r="N145" s="35"/>
      <c r="O145" s="35"/>
    </row>
    <row r="146" spans="1:15" s="38" customFormat="1" hidden="1" x14ac:dyDescent="0.2">
      <c r="A146" s="40"/>
      <c r="B146" s="41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5"/>
      <c r="N146" s="35"/>
      <c r="O146" s="35"/>
    </row>
    <row r="147" spans="1:15" s="38" customFormat="1" hidden="1" x14ac:dyDescent="0.2">
      <c r="A147" s="40"/>
      <c r="B147" s="41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5"/>
      <c r="N147" s="35"/>
      <c r="O147" s="35"/>
    </row>
    <row r="148" spans="1:15" s="38" customFormat="1" hidden="1" x14ac:dyDescent="0.2">
      <c r="A148" s="40"/>
      <c r="B148" s="41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5"/>
      <c r="N148" s="35"/>
      <c r="O148" s="35"/>
    </row>
    <row r="149" spans="1:15" s="38" customFormat="1" hidden="1" x14ac:dyDescent="0.2">
      <c r="A149" s="40"/>
      <c r="B149" s="41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5"/>
      <c r="N149" s="35"/>
      <c r="O149" s="35"/>
    </row>
    <row r="150" spans="1:15" s="38" customFormat="1" hidden="1" x14ac:dyDescent="0.2">
      <c r="A150" s="40"/>
      <c r="B150" s="41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5"/>
      <c r="N150" s="35"/>
      <c r="O150" s="35"/>
    </row>
    <row r="151" spans="1:15" s="38" customFormat="1" hidden="1" x14ac:dyDescent="0.2">
      <c r="A151" s="40"/>
      <c r="B151" s="41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5"/>
      <c r="N151" s="35"/>
      <c r="O151" s="35"/>
    </row>
    <row r="152" spans="1:15" s="38" customFormat="1" hidden="1" x14ac:dyDescent="0.2">
      <c r="A152" s="40"/>
      <c r="B152" s="42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5"/>
      <c r="N152" s="35"/>
      <c r="O152" s="35"/>
    </row>
    <row r="153" spans="1:15" hidden="1" x14ac:dyDescent="0.2">
      <c r="A153" s="32"/>
      <c r="B153" s="43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2"/>
      <c r="N153" s="32"/>
      <c r="O153" s="32"/>
    </row>
    <row r="154" spans="1:15" hidden="1" x14ac:dyDescent="0.2">
      <c r="A154" s="32"/>
      <c r="B154" s="33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2"/>
      <c r="N154" s="32"/>
      <c r="O154" s="32"/>
    </row>
    <row r="155" spans="1:15" hidden="1" x14ac:dyDescent="0.2">
      <c r="A155" s="32"/>
      <c r="B155" s="32"/>
      <c r="C155" s="34"/>
      <c r="D155" s="34"/>
      <c r="E155" s="37"/>
      <c r="F155" s="34"/>
      <c r="G155" s="34"/>
      <c r="H155" s="34"/>
      <c r="I155" s="34"/>
      <c r="J155" s="37"/>
      <c r="K155" s="34"/>
      <c r="L155" s="34"/>
      <c r="M155" s="32"/>
      <c r="N155" s="32"/>
      <c r="O155" s="32"/>
    </row>
    <row r="156" spans="1:15" hidden="1" x14ac:dyDescent="0.2">
      <c r="A156" s="32"/>
      <c r="B156" s="32"/>
      <c r="C156" s="34"/>
      <c r="D156" s="34"/>
      <c r="E156" s="37"/>
      <c r="F156" s="34"/>
      <c r="G156" s="34"/>
      <c r="H156" s="34"/>
      <c r="I156" s="34"/>
      <c r="J156" s="37"/>
      <c r="K156" s="34"/>
      <c r="L156" s="34"/>
      <c r="M156" s="32"/>
      <c r="N156" s="32"/>
      <c r="O156" s="32"/>
    </row>
    <row r="157" spans="1:15" s="38" customFormat="1" hidden="1" x14ac:dyDescent="0.2">
      <c r="A157" s="40"/>
      <c r="B157" s="41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5"/>
      <c r="N157" s="35"/>
      <c r="O157" s="35"/>
    </row>
    <row r="158" spans="1:15" s="38" customFormat="1" hidden="1" x14ac:dyDescent="0.2">
      <c r="A158" s="40"/>
      <c r="B158" s="41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5"/>
      <c r="N158" s="35"/>
      <c r="O158" s="35"/>
    </row>
    <row r="159" spans="1:15" s="38" customFormat="1" hidden="1" x14ac:dyDescent="0.2">
      <c r="A159" s="40"/>
      <c r="B159" s="41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5"/>
      <c r="N159" s="35"/>
      <c r="O159" s="35"/>
    </row>
    <row r="160" spans="1:15" s="38" customFormat="1" hidden="1" x14ac:dyDescent="0.2">
      <c r="A160" s="40"/>
      <c r="B160" s="41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5"/>
      <c r="N160" s="35"/>
      <c r="O160" s="35"/>
    </row>
    <row r="161" spans="1:15" s="38" customFormat="1" hidden="1" x14ac:dyDescent="0.2">
      <c r="A161" s="40"/>
      <c r="B161" s="41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5"/>
      <c r="N161" s="35"/>
      <c r="O161" s="35"/>
    </row>
    <row r="162" spans="1:15" s="38" customFormat="1" hidden="1" x14ac:dyDescent="0.2">
      <c r="A162" s="40"/>
      <c r="B162" s="41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5"/>
      <c r="N162" s="35"/>
      <c r="O162" s="35"/>
    </row>
    <row r="163" spans="1:15" s="38" customFormat="1" hidden="1" x14ac:dyDescent="0.2">
      <c r="A163" s="40"/>
      <c r="B163" s="41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5"/>
      <c r="N163" s="35"/>
      <c r="O163" s="35"/>
    </row>
    <row r="164" spans="1:15" s="38" customFormat="1" hidden="1" x14ac:dyDescent="0.2">
      <c r="A164" s="40"/>
      <c r="B164" s="42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5"/>
      <c r="N164" s="35"/>
      <c r="O164" s="44"/>
    </row>
    <row r="165" spans="1:15" s="38" customFormat="1" hidden="1" x14ac:dyDescent="0.2">
      <c r="A165" s="40"/>
      <c r="B165" s="42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5"/>
      <c r="N165" s="35"/>
      <c r="O165" s="44"/>
    </row>
    <row r="166" spans="1:15" s="38" customFormat="1" hidden="1" x14ac:dyDescent="0.2">
      <c r="A166" s="40"/>
      <c r="B166" s="42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5"/>
      <c r="N166" s="35"/>
      <c r="O166" s="44"/>
    </row>
    <row r="167" spans="1:15" hidden="1" x14ac:dyDescent="0.2"/>
    <row r="170" spans="1:15" x14ac:dyDescent="0.2">
      <c r="G170" s="28" t="s">
        <v>47</v>
      </c>
    </row>
    <row r="171" spans="1:15" x14ac:dyDescent="0.2">
      <c r="G171" s="28" t="s">
        <v>48</v>
      </c>
    </row>
  </sheetData>
  <mergeCells count="17">
    <mergeCell ref="G14:G15"/>
    <mergeCell ref="H14:H15"/>
    <mergeCell ref="I14:I15"/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</mergeCells>
  <pageMargins left="0.25" right="0.25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165"/>
  <sheetViews>
    <sheetView workbookViewId="0">
      <selection activeCell="Q14" sqref="Q14"/>
    </sheetView>
  </sheetViews>
  <sheetFormatPr defaultColWidth="9.109375" defaultRowHeight="10.199999999999999" x14ac:dyDescent="0.2"/>
  <cols>
    <col min="1" max="1" width="3.44140625" style="3" customWidth="1"/>
    <col min="2" max="2" width="32.109375" style="3" customWidth="1"/>
    <col min="3" max="3" width="7.88671875" style="3" customWidth="1"/>
    <col min="4" max="4" width="6.66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7.109375" style="3" customWidth="1"/>
    <col min="10" max="10" width="8.109375" style="3" customWidth="1"/>
    <col min="11" max="11" width="10.109375" style="3" customWidth="1"/>
    <col min="12" max="12" width="9.88671875" style="3" customWidth="1"/>
    <col min="13" max="13" width="7.109375" style="3" customWidth="1"/>
    <col min="14" max="14" width="6.88671875" style="3" customWidth="1"/>
    <col min="15" max="15" width="6.109375" style="3" customWidth="1"/>
    <col min="16" max="16384" width="9.109375" style="3"/>
  </cols>
  <sheetData>
    <row r="1" spans="1:15" x14ac:dyDescent="0.2">
      <c r="A1" s="27" t="s">
        <v>24</v>
      </c>
      <c r="K1" s="27"/>
      <c r="L1" s="27" t="s">
        <v>25</v>
      </c>
      <c r="M1" s="27"/>
      <c r="N1" s="27"/>
    </row>
    <row r="2" spans="1:15" x14ac:dyDescent="0.2">
      <c r="A2" s="27" t="s">
        <v>65</v>
      </c>
      <c r="K2" s="27" t="s">
        <v>26</v>
      </c>
      <c r="L2" s="27"/>
      <c r="M2" s="27"/>
      <c r="N2" s="27"/>
    </row>
    <row r="3" spans="1:15" x14ac:dyDescent="0.2">
      <c r="K3" s="27" t="s">
        <v>38</v>
      </c>
      <c r="L3" s="27"/>
      <c r="M3" s="27"/>
      <c r="N3" s="27"/>
    </row>
    <row r="4" spans="1:15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 t="s">
        <v>200</v>
      </c>
      <c r="L5" s="45"/>
    </row>
    <row r="6" spans="1:15" x14ac:dyDescent="0.2">
      <c r="K6" s="28"/>
    </row>
    <row r="7" spans="1:15" x14ac:dyDescent="0.2">
      <c r="K7" s="28"/>
    </row>
    <row r="8" spans="1:15" s="30" customForma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x14ac:dyDescent="0.2">
      <c r="C9" s="88" t="s">
        <v>168</v>
      </c>
      <c r="D9" s="88"/>
      <c r="E9" s="88"/>
      <c r="F9" s="88"/>
      <c r="G9" s="88"/>
      <c r="H9" s="88"/>
      <c r="I9" s="88"/>
      <c r="J9" s="88"/>
      <c r="K9" s="88"/>
      <c r="L9" s="28" t="s">
        <v>201</v>
      </c>
    </row>
    <row r="10" spans="1:15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x14ac:dyDescent="0.2">
      <c r="L11" s="28"/>
    </row>
    <row r="12" spans="1:15" x14ac:dyDescent="0.2">
      <c r="O12" s="31" t="s">
        <v>30</v>
      </c>
    </row>
    <row r="13" spans="1:15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155</v>
      </c>
      <c r="N13" s="90" t="s">
        <v>156</v>
      </c>
      <c r="O13" s="85" t="s">
        <v>196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40.799999999999997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s="59" customFormat="1" x14ac:dyDescent="0.2">
      <c r="A17" s="56"/>
      <c r="B17" s="56" t="s">
        <v>161</v>
      </c>
      <c r="C17" s="55">
        <f>C18+C19+C20</f>
        <v>3422348</v>
      </c>
      <c r="D17" s="55">
        <f t="shared" ref="D17:I17" si="0">D18+D19+D20</f>
        <v>0</v>
      </c>
      <c r="E17" s="55">
        <f>E18+E19+E20</f>
        <v>3422348</v>
      </c>
      <c r="F17" s="55">
        <f t="shared" si="0"/>
        <v>0</v>
      </c>
      <c r="G17" s="55">
        <f t="shared" si="0"/>
        <v>0</v>
      </c>
      <c r="H17" s="55">
        <f t="shared" si="0"/>
        <v>0</v>
      </c>
      <c r="I17" s="55">
        <f t="shared" si="0"/>
        <v>0</v>
      </c>
      <c r="J17" s="55">
        <f>J18+J19+J20</f>
        <v>3422348</v>
      </c>
      <c r="K17" s="55">
        <f>K18+K19+K20</f>
        <v>3422348</v>
      </c>
      <c r="L17" s="55">
        <f>L18+L19+L20</f>
        <v>0</v>
      </c>
      <c r="M17" s="55"/>
      <c r="N17" s="55"/>
      <c r="O17" s="55"/>
    </row>
    <row r="18" spans="1:15" x14ac:dyDescent="0.2">
      <c r="A18" s="32" t="s">
        <v>18</v>
      </c>
      <c r="B18" s="32" t="s">
        <v>21</v>
      </c>
      <c r="C18" s="34">
        <f>E18</f>
        <v>1940968</v>
      </c>
      <c r="D18" s="34"/>
      <c r="E18" s="34">
        <f>SUM(F18:J18)</f>
        <v>1940968</v>
      </c>
      <c r="F18" s="34"/>
      <c r="G18" s="34"/>
      <c r="H18" s="34"/>
      <c r="I18" s="34"/>
      <c r="J18" s="34">
        <f t="shared" ref="J18:J105" si="1">K18+L18</f>
        <v>1940968</v>
      </c>
      <c r="K18" s="34">
        <f>K23+K40+K66+K75+K107</f>
        <v>1940968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1219200</v>
      </c>
      <c r="D19" s="34"/>
      <c r="E19" s="34">
        <f>F19+G19+H19+I19+J19</f>
        <v>1219200</v>
      </c>
      <c r="F19" s="34"/>
      <c r="G19" s="34"/>
      <c r="H19" s="34"/>
      <c r="I19" s="34"/>
      <c r="J19" s="34">
        <f t="shared" si="1"/>
        <v>1219200</v>
      </c>
      <c r="K19" s="34">
        <f>K41+K67+K76+K54</f>
        <v>1219200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262180</v>
      </c>
      <c r="D20" s="34"/>
      <c r="E20" s="34">
        <f>SUM(F20:J20)</f>
        <v>262180</v>
      </c>
      <c r="F20" s="34">
        <f>F65+F112+F129+F146+F134+F63</f>
        <v>0</v>
      </c>
      <c r="G20" s="34">
        <f>G65+G112+G129+G146+G134+G63</f>
        <v>0</v>
      </c>
      <c r="H20" s="34">
        <f>H65+H112+H129+H146+H134+H63</f>
        <v>0</v>
      </c>
      <c r="I20" s="34"/>
      <c r="J20" s="34">
        <f t="shared" si="1"/>
        <v>262180</v>
      </c>
      <c r="K20" s="34">
        <f>K25+K42+K55+K69+K77+K92+K109</f>
        <v>262180</v>
      </c>
      <c r="L20" s="34">
        <f>L65+L112+L129+L146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>C22</f>
        <v>320000</v>
      </c>
      <c r="D21" s="55">
        <f t="shared" ref="D21:I21" si="2">D22</f>
        <v>0</v>
      </c>
      <c r="E21" s="55">
        <f>E22</f>
        <v>320000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>K22</f>
        <v>406280</v>
      </c>
      <c r="K21" s="55">
        <f>K22</f>
        <v>406280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 t="shared" ref="C22:J22" si="3">C26+C28+C29+C37</f>
        <v>320000</v>
      </c>
      <c r="D22" s="34">
        <f t="shared" si="3"/>
        <v>0</v>
      </c>
      <c r="E22" s="34">
        <f t="shared" si="3"/>
        <v>320000</v>
      </c>
      <c r="F22" s="34">
        <f t="shared" si="3"/>
        <v>0</v>
      </c>
      <c r="G22" s="34">
        <f t="shared" si="3"/>
        <v>0</v>
      </c>
      <c r="H22" s="34">
        <f t="shared" si="3"/>
        <v>0</v>
      </c>
      <c r="I22" s="34">
        <f t="shared" si="3"/>
        <v>0</v>
      </c>
      <c r="J22" s="34">
        <f t="shared" si="3"/>
        <v>320000</v>
      </c>
      <c r="K22" s="34">
        <f>K23+K25</f>
        <v>406280</v>
      </c>
      <c r="L22" s="34"/>
      <c r="M22" s="32"/>
      <c r="N22" s="32"/>
      <c r="O22" s="32"/>
    </row>
    <row r="23" spans="1:15" x14ac:dyDescent="0.2">
      <c r="A23" s="32" t="s">
        <v>18</v>
      </c>
      <c r="B23" s="42" t="s">
        <v>143</v>
      </c>
      <c r="C23" s="34">
        <f t="shared" ref="C23:J23" si="4">C26</f>
        <v>300000</v>
      </c>
      <c r="D23" s="34">
        <f t="shared" si="4"/>
        <v>0</v>
      </c>
      <c r="E23" s="34">
        <f t="shared" si="4"/>
        <v>300000</v>
      </c>
      <c r="F23" s="34">
        <f t="shared" si="4"/>
        <v>0</v>
      </c>
      <c r="G23" s="34">
        <f t="shared" si="4"/>
        <v>0</v>
      </c>
      <c r="H23" s="34">
        <f t="shared" si="4"/>
        <v>0</v>
      </c>
      <c r="I23" s="34">
        <f t="shared" si="4"/>
        <v>0</v>
      </c>
      <c r="J23" s="34">
        <f t="shared" si="4"/>
        <v>300000</v>
      </c>
      <c r="K23" s="34">
        <f>K26</f>
        <v>300000</v>
      </c>
      <c r="L23" s="34"/>
      <c r="M23" s="32"/>
      <c r="N23" s="32"/>
      <c r="O23" s="32"/>
    </row>
    <row r="24" spans="1:15" x14ac:dyDescent="0.2">
      <c r="A24" s="40" t="s">
        <v>19</v>
      </c>
      <c r="B24" s="41" t="s">
        <v>180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2"/>
      <c r="N24" s="32"/>
      <c r="O24" s="32"/>
    </row>
    <row r="25" spans="1:15" x14ac:dyDescent="0.2">
      <c r="A25" s="40" t="s">
        <v>20</v>
      </c>
      <c r="B25" s="41" t="s">
        <v>178</v>
      </c>
      <c r="C25" s="34">
        <f t="shared" ref="C25:J25" si="5">C28+C37</f>
        <v>20000</v>
      </c>
      <c r="D25" s="34">
        <f t="shared" si="5"/>
        <v>0</v>
      </c>
      <c r="E25" s="34">
        <f t="shared" si="5"/>
        <v>20000</v>
      </c>
      <c r="F25" s="34">
        <f t="shared" si="5"/>
        <v>0</v>
      </c>
      <c r="G25" s="34">
        <f t="shared" si="5"/>
        <v>0</v>
      </c>
      <c r="H25" s="34">
        <f t="shared" si="5"/>
        <v>0</v>
      </c>
      <c r="I25" s="34">
        <f t="shared" si="5"/>
        <v>0</v>
      </c>
      <c r="J25" s="34">
        <f t="shared" si="5"/>
        <v>20000</v>
      </c>
      <c r="K25" s="34">
        <f>K28+K37+K30</f>
        <v>106280</v>
      </c>
      <c r="L25" s="34"/>
      <c r="M25" s="32"/>
      <c r="N25" s="32"/>
      <c r="O25" s="32"/>
    </row>
    <row r="26" spans="1:15" ht="20.399999999999999" x14ac:dyDescent="0.2">
      <c r="A26" s="32" t="s">
        <v>18</v>
      </c>
      <c r="B26" s="42" t="s">
        <v>137</v>
      </c>
      <c r="C26" s="34">
        <f>E26</f>
        <v>300000</v>
      </c>
      <c r="D26" s="34"/>
      <c r="E26" s="34">
        <f t="shared" ref="E26:E37" si="6">F26+G26+H26+I26+J26</f>
        <v>300000</v>
      </c>
      <c r="F26" s="34"/>
      <c r="G26" s="34"/>
      <c r="H26" s="34"/>
      <c r="I26" s="34"/>
      <c r="J26" s="34">
        <f t="shared" si="1"/>
        <v>300000</v>
      </c>
      <c r="K26" s="34">
        <v>300000</v>
      </c>
      <c r="L26" s="34"/>
      <c r="M26" s="32"/>
      <c r="N26" s="32"/>
      <c r="O26" s="32"/>
    </row>
    <row r="27" spans="1:15" x14ac:dyDescent="0.2">
      <c r="A27" s="32"/>
      <c r="B27" s="41" t="s">
        <v>83</v>
      </c>
      <c r="C27" s="34"/>
      <c r="D27" s="34"/>
      <c r="E27" s="34">
        <f t="shared" si="6"/>
        <v>0</v>
      </c>
      <c r="F27" s="34"/>
      <c r="G27" s="34"/>
      <c r="H27" s="34"/>
      <c r="I27" s="34"/>
      <c r="J27" s="34">
        <f t="shared" si="1"/>
        <v>0</v>
      </c>
      <c r="K27" s="34"/>
      <c r="L27" s="34"/>
      <c r="M27" s="32"/>
      <c r="N27" s="32"/>
      <c r="O27" s="32"/>
    </row>
    <row r="28" spans="1:15" ht="30.6" x14ac:dyDescent="0.2">
      <c r="A28" s="32" t="s">
        <v>20</v>
      </c>
      <c r="B28" s="41" t="s">
        <v>169</v>
      </c>
      <c r="C28" s="34">
        <f>E28</f>
        <v>10000</v>
      </c>
      <c r="D28" s="34"/>
      <c r="E28" s="34">
        <f t="shared" si="6"/>
        <v>10000</v>
      </c>
      <c r="F28" s="34"/>
      <c r="G28" s="34"/>
      <c r="H28" s="34"/>
      <c r="I28" s="34"/>
      <c r="J28" s="34">
        <f t="shared" si="1"/>
        <v>10000</v>
      </c>
      <c r="K28" s="34">
        <v>10000</v>
      </c>
      <c r="L28" s="34"/>
      <c r="M28" s="32"/>
      <c r="N28" s="32"/>
      <c r="O28" s="32"/>
    </row>
    <row r="29" spans="1:15" ht="20.399999999999999" x14ac:dyDescent="0.2">
      <c r="A29" s="32"/>
      <c r="B29" s="41" t="s">
        <v>162</v>
      </c>
      <c r="C29" s="34">
        <f t="shared" ref="C29:C37" si="7">E29</f>
        <v>0</v>
      </c>
      <c r="D29" s="34"/>
      <c r="E29" s="34">
        <f t="shared" si="6"/>
        <v>0</v>
      </c>
      <c r="F29" s="34"/>
      <c r="G29" s="34"/>
      <c r="H29" s="34"/>
      <c r="I29" s="34"/>
      <c r="J29" s="34">
        <f t="shared" si="1"/>
        <v>0</v>
      </c>
      <c r="K29" s="34"/>
      <c r="L29" s="34"/>
      <c r="M29" s="32"/>
      <c r="N29" s="32"/>
      <c r="O29" s="32"/>
    </row>
    <row r="30" spans="1:15" ht="30.6" x14ac:dyDescent="0.2">
      <c r="A30" s="32"/>
      <c r="B30" s="52" t="s">
        <v>195</v>
      </c>
      <c r="C30" s="34">
        <f t="shared" si="7"/>
        <v>86280</v>
      </c>
      <c r="D30" s="34"/>
      <c r="E30" s="34">
        <f t="shared" si="6"/>
        <v>86280</v>
      </c>
      <c r="F30" s="34"/>
      <c r="G30" s="34"/>
      <c r="H30" s="34"/>
      <c r="I30" s="34"/>
      <c r="J30" s="34">
        <f t="shared" si="1"/>
        <v>86280</v>
      </c>
      <c r="K30" s="34">
        <v>86280</v>
      </c>
      <c r="L30" s="34"/>
      <c r="M30" s="32"/>
      <c r="N30" s="32"/>
      <c r="O30" s="32"/>
    </row>
    <row r="31" spans="1:15" s="38" customFormat="1" ht="20.399999999999999" x14ac:dyDescent="0.2">
      <c r="A31" s="35"/>
      <c r="B31" s="36" t="s">
        <v>96</v>
      </c>
      <c r="C31" s="34">
        <f t="shared" si="7"/>
        <v>0</v>
      </c>
      <c r="D31" s="37">
        <f t="shared" ref="D31:I31" si="8">D32</f>
        <v>0</v>
      </c>
      <c r="E31" s="34">
        <f t="shared" si="6"/>
        <v>0</v>
      </c>
      <c r="F31" s="37">
        <f t="shared" si="8"/>
        <v>0</v>
      </c>
      <c r="G31" s="37">
        <f t="shared" si="8"/>
        <v>0</v>
      </c>
      <c r="H31" s="37">
        <f t="shared" si="8"/>
        <v>0</v>
      </c>
      <c r="I31" s="37">
        <f t="shared" si="8"/>
        <v>0</v>
      </c>
      <c r="J31" s="34">
        <f t="shared" si="1"/>
        <v>0</v>
      </c>
      <c r="K31" s="37"/>
      <c r="L31" s="37"/>
      <c r="M31" s="35"/>
      <c r="N31" s="35"/>
      <c r="O31" s="35"/>
    </row>
    <row r="32" spans="1:15" s="38" customFormat="1" x14ac:dyDescent="0.2">
      <c r="A32" s="35"/>
      <c r="B32" s="39" t="s">
        <v>71</v>
      </c>
      <c r="C32" s="34">
        <f t="shared" si="7"/>
        <v>0</v>
      </c>
      <c r="D32" s="37">
        <f t="shared" ref="D32:I32" si="9">D35</f>
        <v>0</v>
      </c>
      <c r="E32" s="34">
        <f t="shared" si="6"/>
        <v>0</v>
      </c>
      <c r="F32" s="37">
        <f t="shared" si="9"/>
        <v>0</v>
      </c>
      <c r="G32" s="37">
        <f t="shared" si="9"/>
        <v>0</v>
      </c>
      <c r="H32" s="37">
        <f t="shared" si="9"/>
        <v>0</v>
      </c>
      <c r="I32" s="37">
        <f t="shared" si="9"/>
        <v>0</v>
      </c>
      <c r="J32" s="34">
        <f t="shared" si="1"/>
        <v>0</v>
      </c>
      <c r="K32" s="37"/>
      <c r="L32" s="37">
        <f>L33+L34+L37</f>
        <v>0</v>
      </c>
      <c r="M32" s="35"/>
      <c r="N32" s="35"/>
      <c r="O32" s="35"/>
    </row>
    <row r="33" spans="1:15" s="38" customFormat="1" x14ac:dyDescent="0.2">
      <c r="A33" s="32" t="s">
        <v>18</v>
      </c>
      <c r="B33" s="32" t="s">
        <v>75</v>
      </c>
      <c r="C33" s="34">
        <f t="shared" si="7"/>
        <v>0</v>
      </c>
      <c r="D33" s="37"/>
      <c r="E33" s="34">
        <f t="shared" si="6"/>
        <v>0</v>
      </c>
      <c r="F33" s="37"/>
      <c r="G33" s="37"/>
      <c r="H33" s="37"/>
      <c r="I33" s="37"/>
      <c r="J33" s="34">
        <f t="shared" si="1"/>
        <v>0</v>
      </c>
      <c r="K33" s="37"/>
      <c r="L33" s="35"/>
      <c r="M33" s="35"/>
      <c r="N33" s="35"/>
      <c r="O33" s="35"/>
    </row>
    <row r="34" spans="1:15" s="38" customFormat="1" x14ac:dyDescent="0.2">
      <c r="A34" s="40" t="s">
        <v>19</v>
      </c>
      <c r="B34" s="41" t="s">
        <v>83</v>
      </c>
      <c r="C34" s="34">
        <f t="shared" si="7"/>
        <v>0</v>
      </c>
      <c r="D34" s="37"/>
      <c r="E34" s="34">
        <f t="shared" si="6"/>
        <v>0</v>
      </c>
      <c r="F34" s="37"/>
      <c r="G34" s="37"/>
      <c r="H34" s="37"/>
      <c r="I34" s="37"/>
      <c r="J34" s="34">
        <f t="shared" si="1"/>
        <v>0</v>
      </c>
      <c r="K34" s="37"/>
      <c r="L34" s="37"/>
      <c r="M34" s="35"/>
      <c r="N34" s="35"/>
      <c r="O34" s="35"/>
    </row>
    <row r="35" spans="1:15" s="38" customFormat="1" x14ac:dyDescent="0.2">
      <c r="A35" s="40" t="s">
        <v>20</v>
      </c>
      <c r="B35" s="41" t="s">
        <v>99</v>
      </c>
      <c r="C35" s="34">
        <f t="shared" si="7"/>
        <v>0</v>
      </c>
      <c r="D35" s="37"/>
      <c r="E35" s="34">
        <f t="shared" si="6"/>
        <v>0</v>
      </c>
      <c r="F35" s="37"/>
      <c r="G35" s="37"/>
      <c r="H35" s="37"/>
      <c r="I35" s="37"/>
      <c r="J35" s="34">
        <f t="shared" si="1"/>
        <v>0</v>
      </c>
      <c r="K35" s="37"/>
      <c r="L35" s="37"/>
      <c r="M35" s="35"/>
      <c r="N35" s="35"/>
      <c r="O35" s="35"/>
    </row>
    <row r="36" spans="1:15" x14ac:dyDescent="0.2">
      <c r="A36" s="32"/>
      <c r="B36" s="39"/>
      <c r="C36" s="34">
        <f t="shared" si="7"/>
        <v>0</v>
      </c>
      <c r="D36" s="34"/>
      <c r="E36" s="34">
        <f t="shared" si="6"/>
        <v>0</v>
      </c>
      <c r="F36" s="34"/>
      <c r="G36" s="34"/>
      <c r="H36" s="34"/>
      <c r="I36" s="34"/>
      <c r="J36" s="34">
        <f t="shared" si="1"/>
        <v>0</v>
      </c>
      <c r="K36" s="34"/>
      <c r="L36" s="34"/>
      <c r="M36" s="32"/>
      <c r="N36" s="32"/>
      <c r="O36" s="32"/>
    </row>
    <row r="37" spans="1:15" ht="20.399999999999999" x14ac:dyDescent="0.2">
      <c r="A37" s="32"/>
      <c r="B37" s="41" t="s">
        <v>184</v>
      </c>
      <c r="C37" s="34">
        <f t="shared" si="7"/>
        <v>10000</v>
      </c>
      <c r="D37" s="34"/>
      <c r="E37" s="34">
        <f t="shared" si="6"/>
        <v>10000</v>
      </c>
      <c r="F37" s="34"/>
      <c r="G37" s="34"/>
      <c r="H37" s="34"/>
      <c r="I37" s="34"/>
      <c r="J37" s="34">
        <f t="shared" si="1"/>
        <v>10000</v>
      </c>
      <c r="K37" s="34">
        <v>10000</v>
      </c>
      <c r="L37" s="34"/>
      <c r="M37" s="32"/>
      <c r="N37" s="32"/>
      <c r="O37" s="32"/>
    </row>
    <row r="38" spans="1:15" s="58" customFormat="1" x14ac:dyDescent="0.2">
      <c r="A38" s="54"/>
      <c r="B38" s="49" t="s">
        <v>97</v>
      </c>
      <c r="C38" s="53">
        <f>C39</f>
        <v>1123800</v>
      </c>
      <c r="D38" s="53">
        <f t="shared" ref="D38:J38" si="10">D39</f>
        <v>0</v>
      </c>
      <c r="E38" s="53">
        <f t="shared" si="10"/>
        <v>1123800</v>
      </c>
      <c r="F38" s="53">
        <f t="shared" si="10"/>
        <v>0</v>
      </c>
      <c r="G38" s="53">
        <f t="shared" si="10"/>
        <v>0</v>
      </c>
      <c r="H38" s="53">
        <f t="shared" si="10"/>
        <v>0</v>
      </c>
      <c r="I38" s="53">
        <f t="shared" si="10"/>
        <v>0</v>
      </c>
      <c r="J38" s="53">
        <f t="shared" si="10"/>
        <v>1123800</v>
      </c>
      <c r="K38" s="53">
        <f>K39</f>
        <v>1123800</v>
      </c>
      <c r="L38" s="53"/>
      <c r="M38" s="54"/>
      <c r="N38" s="54"/>
      <c r="O38" s="54"/>
    </row>
    <row r="39" spans="1:15" s="38" customFormat="1" x14ac:dyDescent="0.2">
      <c r="A39" s="35"/>
      <c r="B39" s="39" t="s">
        <v>71</v>
      </c>
      <c r="C39" s="37">
        <f t="shared" ref="C39:J39" si="11">C40+C41+C42</f>
        <v>1123800</v>
      </c>
      <c r="D39" s="37">
        <f t="shared" si="11"/>
        <v>0</v>
      </c>
      <c r="E39" s="37">
        <f t="shared" si="11"/>
        <v>1123800</v>
      </c>
      <c r="F39" s="37">
        <f t="shared" si="11"/>
        <v>0</v>
      </c>
      <c r="G39" s="37">
        <f t="shared" si="11"/>
        <v>0</v>
      </c>
      <c r="H39" s="37">
        <f t="shared" si="11"/>
        <v>0</v>
      </c>
      <c r="I39" s="37">
        <f t="shared" si="11"/>
        <v>0</v>
      </c>
      <c r="J39" s="37">
        <f t="shared" si="11"/>
        <v>1123800</v>
      </c>
      <c r="K39" s="37">
        <f>K40+K41+K42</f>
        <v>1123800</v>
      </c>
      <c r="L39" s="37">
        <f>L43+L45+L50</f>
        <v>0</v>
      </c>
      <c r="M39" s="35"/>
      <c r="N39" s="35"/>
      <c r="O39" s="35"/>
    </row>
    <row r="40" spans="1:15" s="38" customFormat="1" x14ac:dyDescent="0.2">
      <c r="A40" s="32" t="s">
        <v>18</v>
      </c>
      <c r="B40" s="42" t="s">
        <v>143</v>
      </c>
      <c r="C40" s="37">
        <f>E40</f>
        <v>77600</v>
      </c>
      <c r="D40" s="37"/>
      <c r="E40" s="37">
        <f>F40+G40+H40+I40+J40</f>
        <v>77600</v>
      </c>
      <c r="F40" s="37"/>
      <c r="G40" s="37"/>
      <c r="H40" s="37"/>
      <c r="I40" s="37"/>
      <c r="J40" s="34">
        <f t="shared" ref="J40:J45" si="12">K40+L40</f>
        <v>77600</v>
      </c>
      <c r="K40" s="37">
        <f>K44</f>
        <v>77600</v>
      </c>
      <c r="L40" s="35"/>
      <c r="M40" s="35"/>
      <c r="N40" s="35"/>
      <c r="O40" s="35"/>
    </row>
    <row r="41" spans="1:15" s="38" customFormat="1" x14ac:dyDescent="0.2">
      <c r="A41" s="40" t="s">
        <v>19</v>
      </c>
      <c r="B41" s="41" t="s">
        <v>180</v>
      </c>
      <c r="C41" s="37">
        <f t="shared" ref="C41:C42" si="13">E41</f>
        <v>978700</v>
      </c>
      <c r="D41" s="37"/>
      <c r="E41" s="37">
        <f t="shared" ref="E41:E42" si="14">F41+G41+H41+I41+J41</f>
        <v>978700</v>
      </c>
      <c r="F41" s="37"/>
      <c r="G41" s="37"/>
      <c r="H41" s="37"/>
      <c r="I41" s="37"/>
      <c r="J41" s="34">
        <f t="shared" si="12"/>
        <v>978700</v>
      </c>
      <c r="K41" s="37">
        <f>K45</f>
        <v>978700</v>
      </c>
      <c r="L41" s="37"/>
      <c r="M41" s="35"/>
      <c r="N41" s="35"/>
      <c r="O41" s="35"/>
    </row>
    <row r="42" spans="1:15" s="38" customFormat="1" x14ac:dyDescent="0.2">
      <c r="A42" s="40" t="s">
        <v>20</v>
      </c>
      <c r="B42" s="41" t="s">
        <v>178</v>
      </c>
      <c r="C42" s="37">
        <f t="shared" si="13"/>
        <v>67500</v>
      </c>
      <c r="D42" s="37"/>
      <c r="E42" s="37">
        <f t="shared" si="14"/>
        <v>67500</v>
      </c>
      <c r="F42" s="37"/>
      <c r="G42" s="37"/>
      <c r="H42" s="37"/>
      <c r="I42" s="37"/>
      <c r="J42" s="34">
        <f t="shared" si="12"/>
        <v>67500</v>
      </c>
      <c r="K42" s="37">
        <f>K46</f>
        <v>67500</v>
      </c>
      <c r="L42" s="37"/>
      <c r="M42" s="35"/>
      <c r="N42" s="35"/>
      <c r="O42" s="35"/>
    </row>
    <row r="43" spans="1:15" s="38" customFormat="1" x14ac:dyDescent="0.2">
      <c r="A43" s="32" t="s">
        <v>18</v>
      </c>
      <c r="B43" s="42" t="s">
        <v>143</v>
      </c>
      <c r="C43" s="37">
        <f>E43</f>
        <v>0</v>
      </c>
      <c r="D43" s="37"/>
      <c r="E43" s="37">
        <f>F43+G43+H43+I43+J43</f>
        <v>0</v>
      </c>
      <c r="F43" s="37"/>
      <c r="G43" s="37"/>
      <c r="H43" s="37"/>
      <c r="I43" s="37"/>
      <c r="J43" s="34">
        <f t="shared" si="12"/>
        <v>0</v>
      </c>
      <c r="K43" s="37"/>
      <c r="L43" s="35"/>
      <c r="M43" s="35"/>
      <c r="N43" s="35"/>
      <c r="O43" s="35"/>
    </row>
    <row r="44" spans="1:15" s="38" customFormat="1" ht="20.399999999999999" x14ac:dyDescent="0.2">
      <c r="A44" s="40" t="s">
        <v>18</v>
      </c>
      <c r="B44" s="41" t="s">
        <v>181</v>
      </c>
      <c r="C44" s="37">
        <f t="shared" ref="C44:C45" si="15">E44</f>
        <v>77600</v>
      </c>
      <c r="D44" s="37"/>
      <c r="E44" s="65">
        <f>F44+G44+H44+I44+J44</f>
        <v>77600</v>
      </c>
      <c r="F44" s="37"/>
      <c r="G44" s="37"/>
      <c r="H44" s="37"/>
      <c r="I44" s="37"/>
      <c r="J44" s="34">
        <f t="shared" si="12"/>
        <v>77600</v>
      </c>
      <c r="K44" s="37">
        <v>77600</v>
      </c>
      <c r="L44" s="37"/>
      <c r="M44" s="35"/>
      <c r="N44" s="35"/>
      <c r="O44" s="35"/>
    </row>
    <row r="45" spans="1:15" s="38" customFormat="1" ht="20.399999999999999" x14ac:dyDescent="0.2">
      <c r="A45" s="40" t="s">
        <v>19</v>
      </c>
      <c r="B45" s="41" t="s">
        <v>170</v>
      </c>
      <c r="C45" s="37">
        <f t="shared" si="15"/>
        <v>978700</v>
      </c>
      <c r="D45" s="37"/>
      <c r="E45" s="65">
        <f>F45+G45+H45+I45+J45</f>
        <v>978700</v>
      </c>
      <c r="F45" s="37"/>
      <c r="G45" s="37"/>
      <c r="H45" s="37"/>
      <c r="I45" s="37"/>
      <c r="J45" s="34">
        <f t="shared" si="12"/>
        <v>978700</v>
      </c>
      <c r="K45" s="37">
        <v>978700</v>
      </c>
      <c r="L45" s="37"/>
      <c r="M45" s="35"/>
      <c r="N45" s="35"/>
      <c r="O45" s="35"/>
    </row>
    <row r="46" spans="1:15" s="38" customFormat="1" ht="40.799999999999997" x14ac:dyDescent="0.2">
      <c r="A46" s="40" t="s">
        <v>20</v>
      </c>
      <c r="B46" s="41" t="s">
        <v>171</v>
      </c>
      <c r="C46" s="37">
        <f>E46</f>
        <v>67500</v>
      </c>
      <c r="D46" s="37"/>
      <c r="E46" s="65">
        <f>F46+G46+H46+I46+J46</f>
        <v>67500</v>
      </c>
      <c r="F46" s="37"/>
      <c r="G46" s="37"/>
      <c r="H46" s="37"/>
      <c r="I46" s="37"/>
      <c r="J46" s="34">
        <f>K46</f>
        <v>67500</v>
      </c>
      <c r="K46" s="37">
        <v>67500</v>
      </c>
      <c r="L46" s="37"/>
      <c r="M46" s="35"/>
      <c r="N46" s="35"/>
      <c r="O46" s="35"/>
    </row>
    <row r="47" spans="1:15" x14ac:dyDescent="0.2">
      <c r="A47" s="32"/>
      <c r="B47" s="41"/>
      <c r="C47" s="37">
        <f t="shared" ref="C47:C49" si="16">E47</f>
        <v>0</v>
      </c>
      <c r="D47" s="34"/>
      <c r="E47" s="65">
        <f t="shared" ref="E47:E49" si="17">F47+G47+H47+I47+J47</f>
        <v>0</v>
      </c>
      <c r="F47" s="34"/>
      <c r="G47" s="34"/>
      <c r="H47" s="34"/>
      <c r="I47" s="34"/>
      <c r="J47" s="34">
        <f t="shared" ref="J47:J49" si="18">K47</f>
        <v>0</v>
      </c>
      <c r="K47" s="34"/>
      <c r="L47" s="34"/>
      <c r="M47" s="32"/>
      <c r="N47" s="32"/>
      <c r="O47" s="32"/>
    </row>
    <row r="48" spans="1:15" x14ac:dyDescent="0.2">
      <c r="A48" s="32"/>
      <c r="B48" s="41"/>
      <c r="C48" s="37">
        <f t="shared" si="16"/>
        <v>0</v>
      </c>
      <c r="D48" s="34"/>
      <c r="E48" s="65">
        <f t="shared" si="17"/>
        <v>0</v>
      </c>
      <c r="F48" s="34"/>
      <c r="G48" s="34"/>
      <c r="H48" s="34"/>
      <c r="I48" s="34"/>
      <c r="J48" s="34">
        <f t="shared" si="18"/>
        <v>0</v>
      </c>
      <c r="K48" s="34"/>
      <c r="L48" s="34"/>
      <c r="M48" s="32"/>
      <c r="N48" s="32"/>
      <c r="O48" s="32"/>
    </row>
    <row r="49" spans="1:15" x14ac:dyDescent="0.2">
      <c r="A49" s="32" t="s">
        <v>163</v>
      </c>
      <c r="B49" s="41" t="s">
        <v>164</v>
      </c>
      <c r="C49" s="37">
        <f t="shared" si="16"/>
        <v>0</v>
      </c>
      <c r="D49" s="34"/>
      <c r="E49" s="65">
        <f t="shared" si="17"/>
        <v>0</v>
      </c>
      <c r="F49" s="34"/>
      <c r="G49" s="34"/>
      <c r="H49" s="34"/>
      <c r="I49" s="34"/>
      <c r="J49" s="34">
        <f t="shared" si="18"/>
        <v>0</v>
      </c>
      <c r="K49" s="34"/>
      <c r="L49" s="34"/>
      <c r="M49" s="32"/>
      <c r="N49" s="32"/>
      <c r="O49" s="32"/>
    </row>
    <row r="50" spans="1:15" s="38" customFormat="1" x14ac:dyDescent="0.2">
      <c r="A50" s="35"/>
      <c r="B50" s="36" t="s">
        <v>174</v>
      </c>
      <c r="C50" s="53">
        <f>C51</f>
        <v>81500</v>
      </c>
      <c r="D50" s="53">
        <f t="shared" ref="D50:K50" si="19">D51</f>
        <v>0</v>
      </c>
      <c r="E50" s="53">
        <f t="shared" si="19"/>
        <v>81500</v>
      </c>
      <c r="F50" s="53">
        <f t="shared" si="19"/>
        <v>0</v>
      </c>
      <c r="G50" s="53">
        <f t="shared" si="19"/>
        <v>0</v>
      </c>
      <c r="H50" s="53">
        <f t="shared" si="19"/>
        <v>0</v>
      </c>
      <c r="I50" s="53">
        <f t="shared" si="19"/>
        <v>0</v>
      </c>
      <c r="J50" s="53">
        <f t="shared" si="19"/>
        <v>81500</v>
      </c>
      <c r="K50" s="53">
        <f t="shared" si="19"/>
        <v>81500</v>
      </c>
      <c r="L50" s="53"/>
      <c r="M50" s="54"/>
      <c r="N50" s="54"/>
      <c r="O50" s="54"/>
    </row>
    <row r="51" spans="1:15" s="38" customFormat="1" x14ac:dyDescent="0.2">
      <c r="A51" s="35"/>
      <c r="B51" s="39" t="s">
        <v>71</v>
      </c>
      <c r="C51" s="37">
        <f>E51</f>
        <v>81500</v>
      </c>
      <c r="D51" s="37">
        <f t="shared" ref="D51" si="20">D52+D55</f>
        <v>0</v>
      </c>
      <c r="E51" s="37">
        <f>F51+G51+H51+I51+J51</f>
        <v>81500</v>
      </c>
      <c r="F51" s="37"/>
      <c r="G51" s="37"/>
      <c r="H51" s="37"/>
      <c r="I51" s="37"/>
      <c r="J51" s="34">
        <f t="shared" si="1"/>
        <v>81500</v>
      </c>
      <c r="K51" s="69">
        <f>K54+K55</f>
        <v>81500</v>
      </c>
      <c r="L51" s="37">
        <f>L52+L53+L65</f>
        <v>0</v>
      </c>
      <c r="M51" s="35"/>
      <c r="N51" s="35"/>
      <c r="O51" s="35"/>
    </row>
    <row r="52" spans="1:15" s="38" customFormat="1" x14ac:dyDescent="0.2">
      <c r="A52" s="32" t="s">
        <v>18</v>
      </c>
      <c r="B52" s="42" t="s">
        <v>143</v>
      </c>
      <c r="C52" s="37">
        <f>E52</f>
        <v>0</v>
      </c>
      <c r="D52" s="37"/>
      <c r="E52" s="37">
        <f>F52+G52+H52+I52+J52</f>
        <v>0</v>
      </c>
      <c r="F52" s="37"/>
      <c r="G52" s="37"/>
      <c r="H52" s="37"/>
      <c r="I52" s="37"/>
      <c r="J52" s="34">
        <f t="shared" si="1"/>
        <v>0</v>
      </c>
      <c r="K52" s="37"/>
      <c r="L52" s="35"/>
      <c r="M52" s="35"/>
      <c r="N52" s="35"/>
      <c r="O52" s="35"/>
    </row>
    <row r="53" spans="1:15" s="38" customFormat="1" x14ac:dyDescent="0.2">
      <c r="A53" s="40" t="s">
        <v>19</v>
      </c>
      <c r="B53" s="41" t="s">
        <v>198</v>
      </c>
      <c r="C53" s="37">
        <f t="shared" ref="C53:C69" si="21">E53</f>
        <v>0</v>
      </c>
      <c r="D53" s="37"/>
      <c r="E53" s="37">
        <f t="shared" ref="E53:E69" si="22">F53+G53+H53+I53+J53</f>
        <v>0</v>
      </c>
      <c r="F53" s="37"/>
      <c r="G53" s="37"/>
      <c r="H53" s="37"/>
      <c r="I53" s="37"/>
      <c r="J53" s="34">
        <f t="shared" si="1"/>
        <v>0</v>
      </c>
      <c r="K53" s="37">
        <v>0</v>
      </c>
      <c r="L53" s="37"/>
      <c r="M53" s="35"/>
      <c r="N53" s="35"/>
      <c r="O53" s="35"/>
    </row>
    <row r="54" spans="1:15" s="38" customFormat="1" x14ac:dyDescent="0.2">
      <c r="A54" s="40" t="s">
        <v>19</v>
      </c>
      <c r="B54" s="41" t="s">
        <v>83</v>
      </c>
      <c r="C54" s="37">
        <f t="shared" si="21"/>
        <v>60000</v>
      </c>
      <c r="D54" s="37"/>
      <c r="E54" s="37">
        <f t="shared" si="22"/>
        <v>60000</v>
      </c>
      <c r="F54" s="37"/>
      <c r="G54" s="37"/>
      <c r="H54" s="37"/>
      <c r="I54" s="37"/>
      <c r="J54" s="34">
        <f t="shared" si="1"/>
        <v>60000</v>
      </c>
      <c r="K54" s="37">
        <f>K59</f>
        <v>60000</v>
      </c>
      <c r="L54" s="37"/>
      <c r="M54" s="35"/>
      <c r="N54" s="35"/>
      <c r="O54" s="35"/>
    </row>
    <row r="55" spans="1:15" s="38" customFormat="1" x14ac:dyDescent="0.2">
      <c r="A55" s="40" t="s">
        <v>20</v>
      </c>
      <c r="B55" s="41" t="s">
        <v>178</v>
      </c>
      <c r="C55" s="37">
        <f t="shared" si="21"/>
        <v>21500</v>
      </c>
      <c r="D55" s="37"/>
      <c r="E55" s="37">
        <f t="shared" si="22"/>
        <v>21500</v>
      </c>
      <c r="F55" s="37"/>
      <c r="G55" s="37"/>
      <c r="H55" s="37"/>
      <c r="I55" s="37"/>
      <c r="J55" s="34">
        <f t="shared" si="1"/>
        <v>21500</v>
      </c>
      <c r="K55" s="37">
        <f>K60+K61+K62+K63</f>
        <v>21500</v>
      </c>
      <c r="L55" s="37"/>
      <c r="M55" s="35"/>
      <c r="N55" s="35"/>
      <c r="O55" s="35"/>
    </row>
    <row r="56" spans="1:15" s="38" customFormat="1" ht="30.6" x14ac:dyDescent="0.2">
      <c r="A56" s="35"/>
      <c r="B56" s="36" t="s">
        <v>77</v>
      </c>
      <c r="C56" s="53">
        <f t="shared" si="21"/>
        <v>0</v>
      </c>
      <c r="D56" s="53">
        <v>0</v>
      </c>
      <c r="E56" s="53">
        <f t="shared" si="22"/>
        <v>0</v>
      </c>
      <c r="F56" s="53">
        <v>0</v>
      </c>
      <c r="G56" s="53">
        <v>0</v>
      </c>
      <c r="H56" s="53">
        <v>0</v>
      </c>
      <c r="I56" s="53">
        <v>0</v>
      </c>
      <c r="J56" s="55">
        <f t="shared" si="1"/>
        <v>0</v>
      </c>
      <c r="K56" s="53">
        <f>K58</f>
        <v>0</v>
      </c>
      <c r="L56" s="53"/>
      <c r="M56" s="54"/>
      <c r="N56" s="54"/>
      <c r="O56" s="54"/>
    </row>
    <row r="57" spans="1:15" s="38" customFormat="1" x14ac:dyDescent="0.2">
      <c r="A57" s="35"/>
      <c r="B57" s="39"/>
      <c r="C57" s="37"/>
      <c r="D57" s="37"/>
      <c r="E57" s="37"/>
      <c r="F57" s="37"/>
      <c r="G57" s="37"/>
      <c r="H57" s="37"/>
      <c r="I57" s="37"/>
      <c r="J57" s="34"/>
      <c r="K57" s="37"/>
      <c r="L57" s="37"/>
      <c r="M57" s="35"/>
      <c r="N57" s="35"/>
      <c r="O57" s="35"/>
    </row>
    <row r="58" spans="1:15" s="38" customFormat="1" ht="20.399999999999999" x14ac:dyDescent="0.2">
      <c r="A58" s="32" t="s">
        <v>18</v>
      </c>
      <c r="B58" s="42" t="s">
        <v>95</v>
      </c>
      <c r="C58" s="37">
        <f t="shared" si="21"/>
        <v>0</v>
      </c>
      <c r="D58" s="37"/>
      <c r="E58" s="37">
        <f t="shared" si="22"/>
        <v>0</v>
      </c>
      <c r="F58" s="37"/>
      <c r="G58" s="37"/>
      <c r="H58" s="37"/>
      <c r="I58" s="37"/>
      <c r="J58" s="34">
        <f t="shared" si="1"/>
        <v>0</v>
      </c>
      <c r="K58" s="37">
        <v>0</v>
      </c>
      <c r="L58" s="35"/>
      <c r="M58" s="35"/>
      <c r="N58" s="35"/>
      <c r="O58" s="35"/>
    </row>
    <row r="59" spans="1:15" s="38" customFormat="1" ht="20.399999999999999" x14ac:dyDescent="0.2">
      <c r="A59" s="40" t="s">
        <v>19</v>
      </c>
      <c r="B59" s="41" t="s">
        <v>179</v>
      </c>
      <c r="C59" s="37">
        <f t="shared" si="21"/>
        <v>60000</v>
      </c>
      <c r="D59" s="37"/>
      <c r="E59" s="37">
        <f t="shared" si="22"/>
        <v>60000</v>
      </c>
      <c r="F59" s="37"/>
      <c r="G59" s="37"/>
      <c r="H59" s="37"/>
      <c r="I59" s="37"/>
      <c r="J59" s="34">
        <f t="shared" si="1"/>
        <v>60000</v>
      </c>
      <c r="K59" s="37">
        <v>60000</v>
      </c>
      <c r="L59" s="37"/>
      <c r="M59" s="35"/>
      <c r="N59" s="35"/>
      <c r="O59" s="35"/>
    </row>
    <row r="60" spans="1:15" s="38" customFormat="1" ht="30.6" x14ac:dyDescent="0.2">
      <c r="A60" s="40" t="s">
        <v>20</v>
      </c>
      <c r="B60" s="41" t="s">
        <v>172</v>
      </c>
      <c r="C60" s="37">
        <f t="shared" si="21"/>
        <v>10000</v>
      </c>
      <c r="D60" s="37"/>
      <c r="E60" s="37">
        <f t="shared" si="22"/>
        <v>10000</v>
      </c>
      <c r="F60" s="37"/>
      <c r="G60" s="37"/>
      <c r="H60" s="37"/>
      <c r="I60" s="37"/>
      <c r="J60" s="34">
        <f t="shared" si="1"/>
        <v>10000</v>
      </c>
      <c r="K60" s="37">
        <v>10000</v>
      </c>
      <c r="L60" s="37"/>
      <c r="M60" s="35"/>
      <c r="N60" s="35"/>
      <c r="O60" s="35"/>
    </row>
    <row r="61" spans="1:15" s="38" customFormat="1" ht="30.6" x14ac:dyDescent="0.2">
      <c r="A61" s="40" t="s">
        <v>20</v>
      </c>
      <c r="B61" s="41" t="s">
        <v>173</v>
      </c>
      <c r="C61" s="37">
        <f t="shared" si="21"/>
        <v>0</v>
      </c>
      <c r="D61" s="37"/>
      <c r="E61" s="37">
        <f t="shared" si="22"/>
        <v>0</v>
      </c>
      <c r="F61" s="37"/>
      <c r="G61" s="37"/>
      <c r="H61" s="37"/>
      <c r="I61" s="37"/>
      <c r="J61" s="34">
        <f t="shared" si="1"/>
        <v>0</v>
      </c>
      <c r="K61" s="37">
        <v>0</v>
      </c>
      <c r="L61" s="37"/>
      <c r="M61" s="35"/>
      <c r="N61" s="35"/>
      <c r="O61" s="35"/>
    </row>
    <row r="62" spans="1:15" s="38" customFormat="1" ht="20.399999999999999" x14ac:dyDescent="0.2">
      <c r="A62" s="40" t="s">
        <v>20</v>
      </c>
      <c r="B62" s="41" t="s">
        <v>176</v>
      </c>
      <c r="C62" s="37">
        <f t="shared" si="21"/>
        <v>4500</v>
      </c>
      <c r="D62" s="37"/>
      <c r="E62" s="37">
        <f t="shared" si="22"/>
        <v>4500</v>
      </c>
      <c r="F62" s="37"/>
      <c r="G62" s="37"/>
      <c r="H62" s="37"/>
      <c r="I62" s="37"/>
      <c r="J62" s="34">
        <f t="shared" si="1"/>
        <v>4500</v>
      </c>
      <c r="K62" s="37">
        <v>4500</v>
      </c>
      <c r="L62" s="37"/>
      <c r="M62" s="35"/>
      <c r="N62" s="35"/>
      <c r="O62" s="35"/>
    </row>
    <row r="63" spans="1:15" s="38" customFormat="1" ht="30.6" x14ac:dyDescent="0.2">
      <c r="A63" s="40" t="s">
        <v>20</v>
      </c>
      <c r="B63" s="41" t="s">
        <v>177</v>
      </c>
      <c r="C63" s="37">
        <f t="shared" si="21"/>
        <v>7000</v>
      </c>
      <c r="D63" s="37"/>
      <c r="E63" s="37">
        <f t="shared" si="22"/>
        <v>7000</v>
      </c>
      <c r="F63" s="37"/>
      <c r="G63" s="37"/>
      <c r="H63" s="37"/>
      <c r="I63" s="37"/>
      <c r="J63" s="34">
        <f t="shared" si="1"/>
        <v>7000</v>
      </c>
      <c r="K63" s="37">
        <v>7000</v>
      </c>
      <c r="L63" s="37"/>
      <c r="M63" s="35"/>
      <c r="N63" s="35"/>
      <c r="O63" s="35"/>
    </row>
    <row r="64" spans="1:15" s="38" customFormat="1" x14ac:dyDescent="0.2">
      <c r="A64" s="35"/>
      <c r="B64" s="36" t="s">
        <v>199</v>
      </c>
      <c r="C64" s="53">
        <f>C65</f>
        <v>602868</v>
      </c>
      <c r="D64" s="53">
        <f t="shared" ref="D64:K64" si="23">D65</f>
        <v>0</v>
      </c>
      <c r="E64" s="53">
        <f t="shared" si="23"/>
        <v>602868</v>
      </c>
      <c r="F64" s="53">
        <f t="shared" si="23"/>
        <v>0</v>
      </c>
      <c r="G64" s="53">
        <f t="shared" si="23"/>
        <v>0</v>
      </c>
      <c r="H64" s="53">
        <f t="shared" si="23"/>
        <v>0</v>
      </c>
      <c r="I64" s="53">
        <f t="shared" si="23"/>
        <v>0</v>
      </c>
      <c r="J64" s="53">
        <f t="shared" si="23"/>
        <v>602868</v>
      </c>
      <c r="K64" s="53">
        <f t="shared" si="23"/>
        <v>602868</v>
      </c>
      <c r="L64" s="53"/>
      <c r="M64" s="54"/>
      <c r="N64" s="54"/>
      <c r="O64" s="54"/>
    </row>
    <row r="65" spans="1:15" s="38" customFormat="1" x14ac:dyDescent="0.2">
      <c r="A65" s="35"/>
      <c r="B65" s="39" t="s">
        <v>71</v>
      </c>
      <c r="C65" s="37">
        <f t="shared" si="21"/>
        <v>602868</v>
      </c>
      <c r="D65" s="37">
        <f t="shared" ref="D65:I65" si="24">D71</f>
        <v>0</v>
      </c>
      <c r="E65" s="37">
        <f t="shared" si="22"/>
        <v>602868</v>
      </c>
      <c r="F65" s="37">
        <f t="shared" si="24"/>
        <v>0</v>
      </c>
      <c r="G65" s="37">
        <f t="shared" si="24"/>
        <v>0</v>
      </c>
      <c r="H65" s="37">
        <f t="shared" si="24"/>
        <v>0</v>
      </c>
      <c r="I65" s="37">
        <f t="shared" si="24"/>
        <v>0</v>
      </c>
      <c r="J65" s="34">
        <f t="shared" si="1"/>
        <v>602868</v>
      </c>
      <c r="K65" s="37">
        <f>K69+K66+K67</f>
        <v>602868</v>
      </c>
      <c r="L65" s="37">
        <f>L66+L67+L97</f>
        <v>0</v>
      </c>
      <c r="M65" s="35"/>
      <c r="N65" s="35"/>
      <c r="O65" s="35"/>
    </row>
    <row r="66" spans="1:15" s="38" customFormat="1" ht="20.399999999999999" x14ac:dyDescent="0.2">
      <c r="A66" s="32" t="s">
        <v>18</v>
      </c>
      <c r="B66" s="70" t="s">
        <v>192</v>
      </c>
      <c r="C66" s="37">
        <f t="shared" si="21"/>
        <v>430368</v>
      </c>
      <c r="D66" s="37"/>
      <c r="E66" s="37">
        <f t="shared" si="22"/>
        <v>430368</v>
      </c>
      <c r="F66" s="37"/>
      <c r="G66" s="37"/>
      <c r="H66" s="37"/>
      <c r="I66" s="37"/>
      <c r="J66" s="34">
        <f t="shared" si="1"/>
        <v>430368</v>
      </c>
      <c r="K66" s="37">
        <v>430368</v>
      </c>
      <c r="L66" s="35"/>
      <c r="M66" s="35"/>
      <c r="N66" s="35"/>
      <c r="O66" s="35"/>
    </row>
    <row r="67" spans="1:15" s="38" customFormat="1" ht="20.399999999999999" x14ac:dyDescent="0.2">
      <c r="A67" s="40" t="s">
        <v>19</v>
      </c>
      <c r="B67" s="41" t="s">
        <v>197</v>
      </c>
      <c r="C67" s="37">
        <f t="shared" si="21"/>
        <v>160500</v>
      </c>
      <c r="D67" s="37"/>
      <c r="E67" s="37">
        <f t="shared" si="22"/>
        <v>160500</v>
      </c>
      <c r="F67" s="37"/>
      <c r="G67" s="37"/>
      <c r="H67" s="37"/>
      <c r="I67" s="37"/>
      <c r="J67" s="34">
        <f t="shared" si="1"/>
        <v>160500</v>
      </c>
      <c r="K67" s="37">
        <v>160500</v>
      </c>
      <c r="L67" s="37"/>
      <c r="M67" s="35"/>
      <c r="N67" s="35"/>
      <c r="O67" s="35"/>
    </row>
    <row r="68" spans="1:15" s="38" customFormat="1" x14ac:dyDescent="0.2">
      <c r="A68" s="40" t="s">
        <v>19</v>
      </c>
      <c r="B68" s="41" t="s">
        <v>83</v>
      </c>
      <c r="C68" s="37">
        <f t="shared" si="21"/>
        <v>0</v>
      </c>
      <c r="D68" s="37"/>
      <c r="E68" s="37">
        <f t="shared" si="22"/>
        <v>0</v>
      </c>
      <c r="F68" s="37"/>
      <c r="G68" s="37"/>
      <c r="H68" s="37"/>
      <c r="I68" s="37"/>
      <c r="J68" s="34">
        <f t="shared" si="1"/>
        <v>0</v>
      </c>
      <c r="K68" s="37"/>
      <c r="L68" s="37"/>
      <c r="M68" s="35"/>
      <c r="N68" s="35"/>
      <c r="O68" s="35"/>
    </row>
    <row r="69" spans="1:15" s="38" customFormat="1" x14ac:dyDescent="0.2">
      <c r="A69" s="40" t="s">
        <v>20</v>
      </c>
      <c r="B69" s="41" t="s">
        <v>178</v>
      </c>
      <c r="C69" s="37">
        <f t="shared" si="21"/>
        <v>12000</v>
      </c>
      <c r="D69" s="37"/>
      <c r="E69" s="37">
        <f t="shared" si="22"/>
        <v>12000</v>
      </c>
      <c r="F69" s="37"/>
      <c r="G69" s="37"/>
      <c r="H69" s="37"/>
      <c r="I69" s="37"/>
      <c r="J69" s="34">
        <f t="shared" si="1"/>
        <v>12000</v>
      </c>
      <c r="K69" s="37">
        <f>K71+K72</f>
        <v>12000</v>
      </c>
      <c r="L69" s="37"/>
      <c r="M69" s="35"/>
      <c r="N69" s="35"/>
      <c r="O69" s="35"/>
    </row>
    <row r="70" spans="1:15" s="38" customFormat="1" x14ac:dyDescent="0.2">
      <c r="A70" s="40"/>
      <c r="B70" s="41"/>
      <c r="C70" s="37"/>
      <c r="D70" s="37"/>
      <c r="E70" s="37"/>
      <c r="F70" s="37"/>
      <c r="G70" s="37"/>
      <c r="H70" s="37"/>
      <c r="I70" s="37"/>
      <c r="J70" s="34"/>
      <c r="K70" s="37"/>
      <c r="L70" s="37"/>
      <c r="M70" s="35"/>
      <c r="N70" s="35"/>
      <c r="O70" s="35"/>
    </row>
    <row r="71" spans="1:15" s="38" customFormat="1" ht="20.399999999999999" x14ac:dyDescent="0.2">
      <c r="A71" s="40" t="s">
        <v>20</v>
      </c>
      <c r="B71" s="41" t="s">
        <v>120</v>
      </c>
      <c r="C71" s="37">
        <f>E71</f>
        <v>2000</v>
      </c>
      <c r="D71" s="37"/>
      <c r="E71" s="37">
        <f>F71+H71+I71+J71</f>
        <v>2000</v>
      </c>
      <c r="F71" s="37"/>
      <c r="G71" s="37"/>
      <c r="H71" s="37"/>
      <c r="I71" s="37"/>
      <c r="J71" s="34">
        <f t="shared" ref="J71:J72" si="25">K71+L71</f>
        <v>2000</v>
      </c>
      <c r="K71" s="37">
        <v>2000</v>
      </c>
      <c r="L71" s="37"/>
      <c r="M71" s="35"/>
      <c r="N71" s="35"/>
      <c r="O71" s="35"/>
    </row>
    <row r="72" spans="1:15" s="38" customFormat="1" ht="20.399999999999999" x14ac:dyDescent="0.2">
      <c r="A72" s="40" t="s">
        <v>20</v>
      </c>
      <c r="B72" s="41" t="s">
        <v>182</v>
      </c>
      <c r="C72" s="37">
        <f>E72</f>
        <v>10000</v>
      </c>
      <c r="D72" s="37"/>
      <c r="E72" s="37">
        <f>F72+H72+I72+J72</f>
        <v>10000</v>
      </c>
      <c r="F72" s="37"/>
      <c r="G72" s="37"/>
      <c r="H72" s="37"/>
      <c r="I72" s="37"/>
      <c r="J72" s="34">
        <f t="shared" si="25"/>
        <v>10000</v>
      </c>
      <c r="K72" s="37">
        <v>10000</v>
      </c>
      <c r="L72" s="37"/>
      <c r="M72" s="35"/>
      <c r="N72" s="35"/>
      <c r="O72" s="35"/>
    </row>
    <row r="73" spans="1:15" s="58" customFormat="1" ht="20.399999999999999" x14ac:dyDescent="0.2">
      <c r="A73" s="54"/>
      <c r="B73" s="49" t="s">
        <v>186</v>
      </c>
      <c r="C73" s="53">
        <f t="shared" ref="C73:J73" si="26">C74</f>
        <v>150900</v>
      </c>
      <c r="D73" s="53">
        <f t="shared" si="26"/>
        <v>0</v>
      </c>
      <c r="E73" s="53">
        <f t="shared" si="26"/>
        <v>150900</v>
      </c>
      <c r="F73" s="53">
        <f t="shared" si="26"/>
        <v>0</v>
      </c>
      <c r="G73" s="53">
        <f t="shared" si="26"/>
        <v>0</v>
      </c>
      <c r="H73" s="53">
        <f t="shared" si="26"/>
        <v>0</v>
      </c>
      <c r="I73" s="53">
        <f t="shared" si="26"/>
        <v>0</v>
      </c>
      <c r="J73" s="53">
        <f t="shared" si="26"/>
        <v>150900</v>
      </c>
      <c r="K73" s="53">
        <f>K74</f>
        <v>150900</v>
      </c>
      <c r="L73" s="53"/>
      <c r="M73" s="54"/>
      <c r="N73" s="54"/>
      <c r="O73" s="54"/>
    </row>
    <row r="74" spans="1:15" s="38" customFormat="1" x14ac:dyDescent="0.2">
      <c r="A74" s="35"/>
      <c r="B74" s="39" t="s">
        <v>71</v>
      </c>
      <c r="C74" s="37">
        <f t="shared" ref="C74:J74" si="27">C75+C76+C77</f>
        <v>150900</v>
      </c>
      <c r="D74" s="37">
        <f t="shared" si="27"/>
        <v>0</v>
      </c>
      <c r="E74" s="37">
        <f t="shared" si="27"/>
        <v>150900</v>
      </c>
      <c r="F74" s="37">
        <f t="shared" si="27"/>
        <v>0</v>
      </c>
      <c r="G74" s="37">
        <f t="shared" si="27"/>
        <v>0</v>
      </c>
      <c r="H74" s="37">
        <f t="shared" si="27"/>
        <v>0</v>
      </c>
      <c r="I74" s="37">
        <f t="shared" si="27"/>
        <v>0</v>
      </c>
      <c r="J74" s="37">
        <f t="shared" si="27"/>
        <v>150900</v>
      </c>
      <c r="K74" s="37">
        <f>K75+K76+K77</f>
        <v>150900</v>
      </c>
      <c r="L74" s="37">
        <f>L79+L80+L99</f>
        <v>0</v>
      </c>
      <c r="M74" s="35"/>
      <c r="N74" s="35"/>
      <c r="O74" s="35"/>
    </row>
    <row r="75" spans="1:15" s="38" customFormat="1" x14ac:dyDescent="0.2">
      <c r="A75" s="32" t="s">
        <v>18</v>
      </c>
      <c r="B75" s="42" t="s">
        <v>143</v>
      </c>
      <c r="C75" s="37">
        <f t="shared" ref="C75:J75" si="28">C78</f>
        <v>117900</v>
      </c>
      <c r="D75" s="37">
        <f t="shared" si="28"/>
        <v>0</v>
      </c>
      <c r="E75" s="37">
        <f t="shared" si="28"/>
        <v>117900</v>
      </c>
      <c r="F75" s="37">
        <f t="shared" si="28"/>
        <v>0</v>
      </c>
      <c r="G75" s="37">
        <f t="shared" si="28"/>
        <v>0</v>
      </c>
      <c r="H75" s="37">
        <f t="shared" si="28"/>
        <v>0</v>
      </c>
      <c r="I75" s="37">
        <f t="shared" si="28"/>
        <v>0</v>
      </c>
      <c r="J75" s="37">
        <f t="shared" si="28"/>
        <v>117900</v>
      </c>
      <c r="K75" s="37">
        <f>K78</f>
        <v>117900</v>
      </c>
      <c r="L75" s="37"/>
      <c r="M75" s="35"/>
      <c r="N75" s="35"/>
      <c r="O75" s="35"/>
    </row>
    <row r="76" spans="1:15" s="38" customFormat="1" x14ac:dyDescent="0.2">
      <c r="A76" s="40" t="s">
        <v>19</v>
      </c>
      <c r="B76" s="41" t="s">
        <v>83</v>
      </c>
      <c r="C76" s="37">
        <f t="shared" ref="C76:J76" si="29">C79+C86</f>
        <v>20000</v>
      </c>
      <c r="D76" s="37">
        <f t="shared" si="29"/>
        <v>0</v>
      </c>
      <c r="E76" s="37">
        <f t="shared" si="29"/>
        <v>20000</v>
      </c>
      <c r="F76" s="37">
        <f t="shared" si="29"/>
        <v>0</v>
      </c>
      <c r="G76" s="37">
        <f t="shared" si="29"/>
        <v>0</v>
      </c>
      <c r="H76" s="37">
        <f t="shared" si="29"/>
        <v>0</v>
      </c>
      <c r="I76" s="37">
        <f t="shared" si="29"/>
        <v>0</v>
      </c>
      <c r="J76" s="37">
        <f t="shared" si="29"/>
        <v>20000</v>
      </c>
      <c r="K76" s="37">
        <f>K79+K86</f>
        <v>20000</v>
      </c>
      <c r="L76" s="37"/>
      <c r="M76" s="35"/>
      <c r="N76" s="35"/>
      <c r="O76" s="35"/>
    </row>
    <row r="77" spans="1:15" s="38" customFormat="1" x14ac:dyDescent="0.2">
      <c r="A77" s="40" t="s">
        <v>20</v>
      </c>
      <c r="B77" s="41" t="s">
        <v>178</v>
      </c>
      <c r="C77" s="37">
        <f t="shared" ref="C77:J77" si="30">C81+C87</f>
        <v>13000</v>
      </c>
      <c r="D77" s="37">
        <f t="shared" si="30"/>
        <v>0</v>
      </c>
      <c r="E77" s="37">
        <f t="shared" si="30"/>
        <v>13000</v>
      </c>
      <c r="F77" s="37">
        <f t="shared" si="30"/>
        <v>0</v>
      </c>
      <c r="G77" s="37">
        <f t="shared" si="30"/>
        <v>0</v>
      </c>
      <c r="H77" s="37">
        <f t="shared" si="30"/>
        <v>0</v>
      </c>
      <c r="I77" s="37">
        <f t="shared" si="30"/>
        <v>0</v>
      </c>
      <c r="J77" s="37">
        <f t="shared" si="30"/>
        <v>13000</v>
      </c>
      <c r="K77" s="37">
        <f>K81+K87</f>
        <v>13000</v>
      </c>
      <c r="L77" s="37"/>
      <c r="M77" s="35"/>
      <c r="N77" s="35"/>
      <c r="O77" s="35"/>
    </row>
    <row r="78" spans="1:15" s="38" customFormat="1" ht="20.399999999999999" x14ac:dyDescent="0.2">
      <c r="A78" s="35" t="s">
        <v>18</v>
      </c>
      <c r="B78" s="51" t="s">
        <v>129</v>
      </c>
      <c r="C78" s="37">
        <f>E78</f>
        <v>117900</v>
      </c>
      <c r="D78" s="37"/>
      <c r="E78" s="37">
        <f>F78+G78+H78+I78+J78</f>
        <v>117900</v>
      </c>
      <c r="F78" s="37"/>
      <c r="G78" s="37"/>
      <c r="H78" s="37"/>
      <c r="I78" s="37"/>
      <c r="J78" s="34">
        <f t="shared" si="1"/>
        <v>117900</v>
      </c>
      <c r="K78" s="37">
        <v>117900</v>
      </c>
      <c r="L78" s="37"/>
      <c r="M78" s="35"/>
      <c r="N78" s="35"/>
      <c r="O78" s="35"/>
    </row>
    <row r="79" spans="1:15" s="38" customFormat="1" ht="20.399999999999999" x14ac:dyDescent="0.2">
      <c r="A79" s="32" t="s">
        <v>110</v>
      </c>
      <c r="B79" s="51" t="s">
        <v>185</v>
      </c>
      <c r="C79" s="37">
        <f>E79</f>
        <v>20000</v>
      </c>
      <c r="D79" s="37"/>
      <c r="E79" s="37">
        <f>F79+G79+H79+I79+J79</f>
        <v>20000</v>
      </c>
      <c r="F79" s="37"/>
      <c r="G79" s="37"/>
      <c r="H79" s="37"/>
      <c r="I79" s="37"/>
      <c r="J79" s="34">
        <f t="shared" si="1"/>
        <v>20000</v>
      </c>
      <c r="K79" s="37">
        <v>20000</v>
      </c>
      <c r="L79" s="35"/>
      <c r="M79" s="35"/>
      <c r="N79" s="35"/>
      <c r="O79" s="35"/>
    </row>
    <row r="80" spans="1:15" s="38" customFormat="1" x14ac:dyDescent="0.2">
      <c r="A80" s="40" t="s">
        <v>19</v>
      </c>
      <c r="B80" s="41" t="s">
        <v>145</v>
      </c>
      <c r="C80" s="37">
        <f>E80:E97</f>
        <v>0</v>
      </c>
      <c r="D80" s="37"/>
      <c r="E80" s="37">
        <f>F80+G80+H80+I80+J80</f>
        <v>0</v>
      </c>
      <c r="F80" s="37"/>
      <c r="G80" s="37"/>
      <c r="H80" s="37"/>
      <c r="I80" s="37"/>
      <c r="J80" s="34">
        <f t="shared" si="1"/>
        <v>0</v>
      </c>
      <c r="K80" s="37"/>
      <c r="L80" s="37"/>
      <c r="M80" s="35"/>
      <c r="N80" s="35"/>
      <c r="O80" s="35"/>
    </row>
    <row r="81" spans="1:16" s="38" customFormat="1" ht="20.399999999999999" x14ac:dyDescent="0.2">
      <c r="A81" s="40" t="s">
        <v>20</v>
      </c>
      <c r="B81" s="41" t="s">
        <v>146</v>
      </c>
      <c r="C81" s="37">
        <f>E81</f>
        <v>3000</v>
      </c>
      <c r="D81" s="37"/>
      <c r="E81" s="65">
        <f>F81+G81+H81+I81+J81</f>
        <v>3000</v>
      </c>
      <c r="F81" s="37"/>
      <c r="G81" s="37"/>
      <c r="H81" s="37"/>
      <c r="I81" s="37"/>
      <c r="J81" s="34">
        <f>K81</f>
        <v>3000</v>
      </c>
      <c r="K81" s="37">
        <v>3000</v>
      </c>
      <c r="L81" s="37"/>
      <c r="M81" s="35"/>
      <c r="N81" s="35"/>
      <c r="O81" s="35"/>
    </row>
    <row r="82" spans="1:16" s="58" customFormat="1" hidden="1" x14ac:dyDescent="0.2">
      <c r="A82" s="54"/>
      <c r="B82" s="49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4"/>
      <c r="N82" s="54"/>
      <c r="O82" s="54"/>
    </row>
    <row r="83" spans="1:16" s="38" customFormat="1" hidden="1" x14ac:dyDescent="0.2">
      <c r="A83" s="35"/>
      <c r="B83" s="39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5"/>
      <c r="N83" s="35"/>
      <c r="O83" s="35"/>
    </row>
    <row r="84" spans="1:16" s="38" customFormat="1" hidden="1" x14ac:dyDescent="0.2">
      <c r="A84" s="35"/>
      <c r="B84" s="51"/>
      <c r="C84" s="37"/>
      <c r="D84" s="37"/>
      <c r="E84" s="37"/>
      <c r="F84" s="37"/>
      <c r="G84" s="37"/>
      <c r="H84" s="37"/>
      <c r="I84" s="37"/>
      <c r="J84" s="34"/>
      <c r="K84" s="37"/>
      <c r="L84" s="37"/>
      <c r="M84" s="35"/>
      <c r="N84" s="35"/>
      <c r="O84" s="35"/>
    </row>
    <row r="85" spans="1:16" s="38" customFormat="1" ht="22.5" hidden="1" customHeight="1" x14ac:dyDescent="0.2">
      <c r="A85" s="32" t="s">
        <v>18</v>
      </c>
      <c r="B85" s="51" t="s">
        <v>121</v>
      </c>
      <c r="C85" s="37">
        <f>E85</f>
        <v>0</v>
      </c>
      <c r="D85" s="37"/>
      <c r="E85" s="37">
        <f>F85+G85+H85+I85+J85</f>
        <v>0</v>
      </c>
      <c r="F85" s="37"/>
      <c r="G85" s="37"/>
      <c r="H85" s="37"/>
      <c r="I85" s="37"/>
      <c r="J85" s="34">
        <f t="shared" ref="J85:J86" si="31">K85+L85</f>
        <v>0</v>
      </c>
      <c r="K85" s="37">
        <v>0</v>
      </c>
      <c r="L85" s="35"/>
      <c r="M85" s="35"/>
      <c r="N85" s="35"/>
      <c r="O85" s="35"/>
    </row>
    <row r="86" spans="1:16" s="38" customFormat="1" ht="22.5" customHeight="1" x14ac:dyDescent="0.2">
      <c r="A86" s="40" t="s">
        <v>19</v>
      </c>
      <c r="B86" s="41" t="s">
        <v>187</v>
      </c>
      <c r="C86" s="37">
        <f>E86:E103</f>
        <v>0</v>
      </c>
      <c r="D86" s="37"/>
      <c r="E86" s="37">
        <f>F86+G86+H86+I86+J86</f>
        <v>0</v>
      </c>
      <c r="F86" s="37"/>
      <c r="G86" s="37"/>
      <c r="H86" s="37"/>
      <c r="I86" s="37"/>
      <c r="J86" s="34">
        <f t="shared" si="31"/>
        <v>0</v>
      </c>
      <c r="K86" s="37">
        <v>0</v>
      </c>
      <c r="L86" s="37"/>
      <c r="M86" s="35"/>
      <c r="N86" s="35"/>
      <c r="O86" s="35"/>
    </row>
    <row r="87" spans="1:16" s="38" customFormat="1" ht="22.5" customHeight="1" x14ac:dyDescent="0.2">
      <c r="A87" s="40" t="s">
        <v>20</v>
      </c>
      <c r="B87" s="41" t="s">
        <v>149</v>
      </c>
      <c r="C87" s="37">
        <f>E87</f>
        <v>10000</v>
      </c>
      <c r="D87" s="37"/>
      <c r="E87" s="65">
        <f>F87+G87+H87+I87+J87</f>
        <v>10000</v>
      </c>
      <c r="F87" s="37"/>
      <c r="G87" s="37"/>
      <c r="H87" s="37"/>
      <c r="I87" s="37"/>
      <c r="J87" s="34">
        <f>K87</f>
        <v>10000</v>
      </c>
      <c r="K87" s="37">
        <v>10000</v>
      </c>
      <c r="L87" s="37"/>
      <c r="M87" s="35"/>
      <c r="N87" s="35"/>
      <c r="O87" s="35"/>
    </row>
    <row r="88" spans="1:16" s="38" customFormat="1" ht="16.5" customHeight="1" x14ac:dyDescent="0.2">
      <c r="A88" s="40"/>
      <c r="B88" s="49" t="s">
        <v>188</v>
      </c>
      <c r="C88" s="53">
        <f t="shared" ref="C88:C104" si="32">E88</f>
        <v>20000</v>
      </c>
      <c r="D88" s="53"/>
      <c r="E88" s="53">
        <f t="shared" ref="E88:E103" si="33">F88+G88+H88+I88+J88</f>
        <v>20000</v>
      </c>
      <c r="F88" s="53"/>
      <c r="G88" s="53"/>
      <c r="H88" s="53"/>
      <c r="I88" s="53"/>
      <c r="J88" s="55">
        <f t="shared" ref="J88:J103" si="34">K88</f>
        <v>20000</v>
      </c>
      <c r="K88" s="53">
        <f>K89</f>
        <v>20000</v>
      </c>
      <c r="L88" s="53"/>
      <c r="M88" s="54"/>
      <c r="N88" s="54"/>
      <c r="O88" s="54"/>
      <c r="P88" s="58"/>
    </row>
    <row r="89" spans="1:16" s="38" customFormat="1" ht="11.25" customHeight="1" x14ac:dyDescent="0.2">
      <c r="A89" s="40"/>
      <c r="B89" s="39" t="s">
        <v>71</v>
      </c>
      <c r="C89" s="37">
        <f t="shared" si="32"/>
        <v>20000</v>
      </c>
      <c r="D89" s="37"/>
      <c r="E89" s="65">
        <f t="shared" si="33"/>
        <v>20000</v>
      </c>
      <c r="F89" s="37"/>
      <c r="G89" s="37"/>
      <c r="H89" s="37"/>
      <c r="I89" s="37"/>
      <c r="J89" s="34">
        <f t="shared" si="34"/>
        <v>20000</v>
      </c>
      <c r="K89" s="37">
        <f>K90+K92+K91</f>
        <v>20000</v>
      </c>
      <c r="L89" s="37"/>
      <c r="M89" s="35"/>
      <c r="N89" s="35"/>
      <c r="O89" s="35"/>
    </row>
    <row r="90" spans="1:16" s="38" customFormat="1" ht="10.5" hidden="1" customHeight="1" x14ac:dyDescent="0.2">
      <c r="A90" s="40" t="s">
        <v>18</v>
      </c>
      <c r="B90" s="32" t="s">
        <v>75</v>
      </c>
      <c r="C90" s="37">
        <f t="shared" si="32"/>
        <v>0</v>
      </c>
      <c r="D90" s="37"/>
      <c r="E90" s="65">
        <f t="shared" si="33"/>
        <v>0</v>
      </c>
      <c r="F90" s="37"/>
      <c r="G90" s="37"/>
      <c r="H90" s="37"/>
      <c r="I90" s="37"/>
      <c r="J90" s="34">
        <f t="shared" si="34"/>
        <v>0</v>
      </c>
      <c r="K90" s="37"/>
      <c r="L90" s="37"/>
      <c r="M90" s="35"/>
      <c r="N90" s="35"/>
      <c r="O90" s="35"/>
    </row>
    <row r="91" spans="1:16" s="38" customFormat="1" ht="12" hidden="1" customHeight="1" x14ac:dyDescent="0.2">
      <c r="A91" s="40" t="s">
        <v>19</v>
      </c>
      <c r="B91" s="41" t="s">
        <v>83</v>
      </c>
      <c r="C91" s="37">
        <f t="shared" si="32"/>
        <v>0</v>
      </c>
      <c r="D91" s="37"/>
      <c r="E91" s="65">
        <f t="shared" si="33"/>
        <v>0</v>
      </c>
      <c r="F91" s="37"/>
      <c r="G91" s="37"/>
      <c r="H91" s="37"/>
      <c r="I91" s="37"/>
      <c r="J91" s="34">
        <f t="shared" si="34"/>
        <v>0</v>
      </c>
      <c r="K91" s="37"/>
      <c r="L91" s="37"/>
      <c r="M91" s="35"/>
      <c r="N91" s="35"/>
      <c r="O91" s="35"/>
    </row>
    <row r="92" spans="1:16" s="58" customFormat="1" ht="12" customHeight="1" x14ac:dyDescent="0.2">
      <c r="A92" s="67" t="s">
        <v>20</v>
      </c>
      <c r="B92" s="41" t="s">
        <v>136</v>
      </c>
      <c r="C92" s="37">
        <f t="shared" si="32"/>
        <v>20000</v>
      </c>
      <c r="D92" s="65"/>
      <c r="E92" s="65">
        <f t="shared" si="33"/>
        <v>20000</v>
      </c>
      <c r="F92" s="65"/>
      <c r="G92" s="65"/>
      <c r="H92" s="65"/>
      <c r="I92" s="65"/>
      <c r="J92" s="34">
        <f t="shared" si="34"/>
        <v>20000</v>
      </c>
      <c r="K92" s="65">
        <f>K103</f>
        <v>20000</v>
      </c>
      <c r="L92" s="53"/>
      <c r="M92" s="54"/>
      <c r="N92" s="54"/>
      <c r="O92" s="54"/>
    </row>
    <row r="93" spans="1:16" s="58" customFormat="1" ht="21" hidden="1" customHeight="1" x14ac:dyDescent="0.2">
      <c r="A93" s="57"/>
      <c r="B93" s="49" t="s">
        <v>123</v>
      </c>
      <c r="C93" s="37">
        <f t="shared" si="32"/>
        <v>0</v>
      </c>
      <c r="D93" s="53"/>
      <c r="E93" s="65">
        <f t="shared" si="33"/>
        <v>0</v>
      </c>
      <c r="F93" s="53"/>
      <c r="G93" s="53"/>
      <c r="H93" s="53"/>
      <c r="I93" s="53"/>
      <c r="J93" s="34">
        <f t="shared" si="34"/>
        <v>0</v>
      </c>
      <c r="K93" s="53">
        <f>K94</f>
        <v>0</v>
      </c>
      <c r="L93" s="53"/>
      <c r="M93" s="54"/>
      <c r="N93" s="54"/>
      <c r="O93" s="54"/>
    </row>
    <row r="94" spans="1:16" s="38" customFormat="1" ht="10.5" hidden="1" customHeight="1" x14ac:dyDescent="0.2">
      <c r="A94" s="40"/>
      <c r="B94" s="39" t="s">
        <v>71</v>
      </c>
      <c r="C94" s="37">
        <f t="shared" si="32"/>
        <v>0</v>
      </c>
      <c r="D94" s="37"/>
      <c r="E94" s="65">
        <f t="shared" si="33"/>
        <v>0</v>
      </c>
      <c r="F94" s="37"/>
      <c r="G94" s="37"/>
      <c r="H94" s="37"/>
      <c r="I94" s="37"/>
      <c r="J94" s="34">
        <f t="shared" si="34"/>
        <v>0</v>
      </c>
      <c r="K94" s="37">
        <f>K97</f>
        <v>0</v>
      </c>
      <c r="L94" s="37"/>
      <c r="M94" s="35"/>
      <c r="N94" s="35"/>
      <c r="O94" s="35"/>
    </row>
    <row r="95" spans="1:16" s="38" customFormat="1" ht="12.75" hidden="1" customHeight="1" x14ac:dyDescent="0.2">
      <c r="A95" s="32" t="s">
        <v>18</v>
      </c>
      <c r="B95" s="32" t="s">
        <v>75</v>
      </c>
      <c r="C95" s="37">
        <f t="shared" si="32"/>
        <v>0</v>
      </c>
      <c r="D95" s="37"/>
      <c r="E95" s="65">
        <f t="shared" si="33"/>
        <v>0</v>
      </c>
      <c r="F95" s="37"/>
      <c r="G95" s="37"/>
      <c r="H95" s="37"/>
      <c r="I95" s="37"/>
      <c r="J95" s="34">
        <f t="shared" si="34"/>
        <v>0</v>
      </c>
      <c r="K95" s="37"/>
      <c r="L95" s="35"/>
      <c r="M95" s="35"/>
      <c r="N95" s="35"/>
      <c r="O95" s="35"/>
    </row>
    <row r="96" spans="1:16" s="38" customFormat="1" hidden="1" x14ac:dyDescent="0.2">
      <c r="A96" s="40" t="s">
        <v>19</v>
      </c>
      <c r="B96" s="41" t="s">
        <v>83</v>
      </c>
      <c r="C96" s="37">
        <f t="shared" si="32"/>
        <v>0</v>
      </c>
      <c r="D96" s="37"/>
      <c r="E96" s="65">
        <f t="shared" si="33"/>
        <v>0</v>
      </c>
      <c r="F96" s="37"/>
      <c r="G96" s="37"/>
      <c r="H96" s="37"/>
      <c r="I96" s="37"/>
      <c r="J96" s="34">
        <f t="shared" si="34"/>
        <v>0</v>
      </c>
      <c r="K96" s="37"/>
      <c r="L96" s="37"/>
      <c r="M96" s="35"/>
      <c r="N96" s="35"/>
      <c r="O96" s="35"/>
    </row>
    <row r="97" spans="1:15" s="38" customFormat="1" ht="40.799999999999997" x14ac:dyDescent="0.2">
      <c r="A97" s="40" t="s">
        <v>20</v>
      </c>
      <c r="B97" s="41" t="s">
        <v>133</v>
      </c>
      <c r="C97" s="37">
        <f t="shared" si="32"/>
        <v>0</v>
      </c>
      <c r="D97" s="37"/>
      <c r="E97" s="65">
        <f t="shared" si="33"/>
        <v>0</v>
      </c>
      <c r="F97" s="37"/>
      <c r="G97" s="37"/>
      <c r="H97" s="37"/>
      <c r="I97" s="37"/>
      <c r="J97" s="34">
        <f t="shared" si="34"/>
        <v>0</v>
      </c>
      <c r="K97" s="37"/>
      <c r="L97" s="37"/>
      <c r="M97" s="35"/>
      <c r="N97" s="35"/>
      <c r="O97" s="35"/>
    </row>
    <row r="98" spans="1:15" s="38" customFormat="1" x14ac:dyDescent="0.2">
      <c r="A98" s="40"/>
      <c r="B98" s="41"/>
      <c r="C98" s="37">
        <f t="shared" si="32"/>
        <v>0</v>
      </c>
      <c r="D98" s="37"/>
      <c r="E98" s="65">
        <f t="shared" si="33"/>
        <v>0</v>
      </c>
      <c r="F98" s="37"/>
      <c r="G98" s="37"/>
      <c r="H98" s="37"/>
      <c r="I98" s="37"/>
      <c r="J98" s="34">
        <f t="shared" si="34"/>
        <v>0</v>
      </c>
      <c r="K98" s="37"/>
      <c r="L98" s="37"/>
      <c r="M98" s="35"/>
      <c r="N98" s="35"/>
      <c r="O98" s="35"/>
    </row>
    <row r="99" spans="1:15" s="38" customFormat="1" x14ac:dyDescent="0.2">
      <c r="A99" s="40"/>
      <c r="B99" s="36"/>
      <c r="C99" s="37">
        <f t="shared" si="32"/>
        <v>0</v>
      </c>
      <c r="D99" s="37"/>
      <c r="E99" s="65">
        <f t="shared" si="33"/>
        <v>0</v>
      </c>
      <c r="F99" s="37"/>
      <c r="G99" s="37"/>
      <c r="H99" s="37"/>
      <c r="I99" s="37"/>
      <c r="J99" s="34">
        <f t="shared" si="34"/>
        <v>0</v>
      </c>
      <c r="K99" s="37"/>
      <c r="L99" s="37"/>
      <c r="M99" s="35"/>
      <c r="N99" s="35"/>
      <c r="O99" s="35"/>
    </row>
    <row r="100" spans="1:15" s="59" customFormat="1" ht="20.399999999999999" x14ac:dyDescent="0.2">
      <c r="A100" s="57"/>
      <c r="B100" s="49" t="s">
        <v>124</v>
      </c>
      <c r="C100" s="37">
        <f t="shared" si="32"/>
        <v>0</v>
      </c>
      <c r="D100" s="53"/>
      <c r="E100" s="65">
        <f t="shared" si="33"/>
        <v>0</v>
      </c>
      <c r="F100" s="53"/>
      <c r="G100" s="53"/>
      <c r="H100" s="53"/>
      <c r="I100" s="53"/>
      <c r="J100" s="34">
        <f t="shared" si="34"/>
        <v>0</v>
      </c>
      <c r="K100" s="53">
        <f>K101</f>
        <v>0</v>
      </c>
      <c r="L100" s="53"/>
      <c r="M100" s="53"/>
      <c r="N100" s="53"/>
      <c r="O100" s="53"/>
    </row>
    <row r="101" spans="1:15" ht="40.799999999999997" x14ac:dyDescent="0.2">
      <c r="A101" s="40"/>
      <c r="B101" s="47" t="s">
        <v>107</v>
      </c>
      <c r="C101" s="37">
        <f t="shared" si="32"/>
        <v>0</v>
      </c>
      <c r="D101" s="37"/>
      <c r="E101" s="65">
        <f t="shared" si="33"/>
        <v>0</v>
      </c>
      <c r="F101" s="37"/>
      <c r="G101" s="37"/>
      <c r="H101" s="37"/>
      <c r="I101" s="37"/>
      <c r="J101" s="34">
        <f t="shared" si="34"/>
        <v>0</v>
      </c>
      <c r="K101" s="37"/>
      <c r="L101" s="37"/>
      <c r="M101" s="37"/>
      <c r="N101" s="37"/>
      <c r="O101" s="37"/>
    </row>
    <row r="102" spans="1:15" s="38" customFormat="1" ht="20.399999999999999" x14ac:dyDescent="0.2">
      <c r="A102" s="40"/>
      <c r="B102" s="49" t="s">
        <v>109</v>
      </c>
      <c r="C102" s="37">
        <f t="shared" si="32"/>
        <v>0</v>
      </c>
      <c r="D102" s="37"/>
      <c r="E102" s="65">
        <f t="shared" si="33"/>
        <v>0</v>
      </c>
      <c r="F102" s="37"/>
      <c r="G102" s="37"/>
      <c r="H102" s="37"/>
      <c r="I102" s="37"/>
      <c r="J102" s="34">
        <f t="shared" si="34"/>
        <v>0</v>
      </c>
      <c r="K102" s="37"/>
      <c r="L102" s="37"/>
      <c r="M102" s="35"/>
      <c r="N102" s="35"/>
      <c r="O102" s="35"/>
    </row>
    <row r="103" spans="1:15" s="38" customFormat="1" ht="40.799999999999997" x14ac:dyDescent="0.2">
      <c r="A103" s="40" t="s">
        <v>20</v>
      </c>
      <c r="B103" s="41" t="s">
        <v>189</v>
      </c>
      <c r="C103" s="37">
        <f t="shared" si="32"/>
        <v>20000</v>
      </c>
      <c r="D103" s="37"/>
      <c r="E103" s="65">
        <f t="shared" si="33"/>
        <v>20000</v>
      </c>
      <c r="F103" s="37"/>
      <c r="G103" s="37"/>
      <c r="H103" s="37"/>
      <c r="I103" s="37"/>
      <c r="J103" s="34">
        <f t="shared" si="34"/>
        <v>20000</v>
      </c>
      <c r="K103" s="37">
        <v>20000</v>
      </c>
      <c r="L103" s="37"/>
      <c r="M103" s="35"/>
      <c r="N103" s="35"/>
      <c r="O103" s="35"/>
    </row>
    <row r="104" spans="1:15" s="38" customFormat="1" x14ac:dyDescent="0.2">
      <c r="A104" s="40"/>
      <c r="B104" s="36"/>
      <c r="C104" s="37">
        <f t="shared" si="32"/>
        <v>0</v>
      </c>
      <c r="D104" s="37"/>
      <c r="E104" s="53">
        <f t="shared" ref="E104" si="35">F104+G104+I104+J104</f>
        <v>0</v>
      </c>
      <c r="F104" s="37"/>
      <c r="G104" s="37"/>
      <c r="H104" s="37"/>
      <c r="I104" s="37"/>
      <c r="J104" s="66"/>
      <c r="K104" s="37"/>
      <c r="L104" s="37"/>
      <c r="M104" s="35"/>
      <c r="N104" s="35"/>
      <c r="O104" s="35"/>
    </row>
    <row r="105" spans="1:15" s="58" customFormat="1" x14ac:dyDescent="0.2">
      <c r="A105" s="54"/>
      <c r="B105" s="54" t="s">
        <v>85</v>
      </c>
      <c r="C105" s="53">
        <f>C106</f>
        <v>1037000</v>
      </c>
      <c r="D105" s="53"/>
      <c r="E105" s="53">
        <f>E106</f>
        <v>1037000</v>
      </c>
      <c r="F105" s="53"/>
      <c r="G105" s="53"/>
      <c r="H105" s="53"/>
      <c r="I105" s="53"/>
      <c r="J105" s="55">
        <f t="shared" si="1"/>
        <v>1037000</v>
      </c>
      <c r="K105" s="53">
        <f>K107+K109</f>
        <v>1037000</v>
      </c>
      <c r="L105" s="53"/>
      <c r="M105" s="54"/>
      <c r="N105" s="54"/>
      <c r="O105" s="54"/>
    </row>
    <row r="106" spans="1:15" s="38" customFormat="1" x14ac:dyDescent="0.2">
      <c r="A106" s="35"/>
      <c r="B106" s="39" t="s">
        <v>71</v>
      </c>
      <c r="C106" s="37">
        <f>C107+C108+C109</f>
        <v>1037000</v>
      </c>
      <c r="D106" s="37">
        <f t="shared" ref="D106:I106" si="36">D108+D109</f>
        <v>0</v>
      </c>
      <c r="E106" s="37">
        <f>E107+E108+E109</f>
        <v>1037000</v>
      </c>
      <c r="F106" s="37">
        <f t="shared" si="36"/>
        <v>0</v>
      </c>
      <c r="G106" s="37">
        <f t="shared" si="36"/>
        <v>0</v>
      </c>
      <c r="H106" s="37">
        <f t="shared" si="36"/>
        <v>0</v>
      </c>
      <c r="I106" s="37">
        <f t="shared" si="36"/>
        <v>0</v>
      </c>
      <c r="J106" s="37">
        <f>J107+J108+J109</f>
        <v>1037000</v>
      </c>
      <c r="K106" s="37">
        <f>K107+K108+K109</f>
        <v>1037000</v>
      </c>
      <c r="L106" s="37"/>
      <c r="M106" s="35"/>
      <c r="N106" s="35"/>
      <c r="O106" s="35"/>
    </row>
    <row r="107" spans="1:15" s="73" customFormat="1" x14ac:dyDescent="0.2">
      <c r="A107" s="67" t="s">
        <v>18</v>
      </c>
      <c r="B107" s="71" t="s">
        <v>75</v>
      </c>
      <c r="C107" s="65">
        <f>E107</f>
        <v>1015100</v>
      </c>
      <c r="D107" s="65"/>
      <c r="E107" s="65">
        <f>J107</f>
        <v>1015100</v>
      </c>
      <c r="F107" s="65"/>
      <c r="G107" s="65"/>
      <c r="H107" s="65"/>
      <c r="I107" s="65"/>
      <c r="J107" s="66">
        <f>K107</f>
        <v>1015100</v>
      </c>
      <c r="K107" s="65">
        <f>K111+K112</f>
        <v>1015100</v>
      </c>
      <c r="L107" s="65"/>
      <c r="M107" s="72"/>
      <c r="N107" s="72"/>
      <c r="O107" s="72"/>
    </row>
    <row r="108" spans="1:15" s="58" customFormat="1" x14ac:dyDescent="0.2">
      <c r="A108" s="40" t="s">
        <v>19</v>
      </c>
      <c r="B108" s="41" t="s">
        <v>83</v>
      </c>
      <c r="C108" s="53"/>
      <c r="D108" s="53"/>
      <c r="E108" s="53"/>
      <c r="F108" s="53"/>
      <c r="G108" s="53"/>
      <c r="H108" s="53"/>
      <c r="I108" s="53"/>
      <c r="J108" s="55"/>
      <c r="K108" s="53"/>
      <c r="L108" s="53"/>
      <c r="M108" s="54"/>
      <c r="N108" s="54"/>
      <c r="O108" s="54"/>
    </row>
    <row r="109" spans="1:15" s="38" customFormat="1" x14ac:dyDescent="0.2">
      <c r="A109" s="67" t="s">
        <v>20</v>
      </c>
      <c r="B109" s="41" t="s">
        <v>136</v>
      </c>
      <c r="C109" s="37">
        <f>E109</f>
        <v>21900</v>
      </c>
      <c r="D109" s="37"/>
      <c r="E109" s="37">
        <f>J109</f>
        <v>21900</v>
      </c>
      <c r="F109" s="37"/>
      <c r="G109" s="37"/>
      <c r="H109" s="37"/>
      <c r="I109" s="37"/>
      <c r="J109" s="34">
        <f>K109</f>
        <v>21900</v>
      </c>
      <c r="K109" s="37">
        <f>K115</f>
        <v>21900</v>
      </c>
      <c r="L109" s="37"/>
      <c r="M109" s="35"/>
      <c r="N109" s="35"/>
      <c r="O109" s="35"/>
    </row>
    <row r="110" spans="1:15" s="38" customFormat="1" x14ac:dyDescent="0.2">
      <c r="A110" s="35"/>
      <c r="B110" s="39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5"/>
      <c r="N110" s="35"/>
      <c r="O110" s="35"/>
    </row>
    <row r="111" spans="1:15" s="38" customFormat="1" ht="20.399999999999999" x14ac:dyDescent="0.2">
      <c r="A111" s="32" t="s">
        <v>18</v>
      </c>
      <c r="B111" s="63" t="s">
        <v>152</v>
      </c>
      <c r="C111" s="37">
        <f t="shared" ref="C111:C112" si="37">E111</f>
        <v>50000</v>
      </c>
      <c r="D111" s="64"/>
      <c r="E111" s="37">
        <f t="shared" ref="E111:E115" si="38">F111+G111+H111+I111+J111</f>
        <v>50000</v>
      </c>
      <c r="F111" s="37"/>
      <c r="G111" s="37"/>
      <c r="H111" s="37"/>
      <c r="I111" s="37"/>
      <c r="J111" s="34">
        <f t="shared" ref="J111:J115" si="39">K111+L111</f>
        <v>50000</v>
      </c>
      <c r="K111" s="37">
        <v>50000</v>
      </c>
      <c r="L111" s="35"/>
      <c r="M111" s="35"/>
      <c r="N111" s="35"/>
      <c r="O111" s="35"/>
    </row>
    <row r="112" spans="1:15" s="38" customFormat="1" ht="20.399999999999999" x14ac:dyDescent="0.2">
      <c r="A112" s="35" t="s">
        <v>18</v>
      </c>
      <c r="B112" s="63" t="s">
        <v>160</v>
      </c>
      <c r="C112" s="37">
        <f t="shared" si="37"/>
        <v>965100</v>
      </c>
      <c r="D112" s="37"/>
      <c r="E112" s="37">
        <f t="shared" si="38"/>
        <v>965100</v>
      </c>
      <c r="F112" s="37"/>
      <c r="G112" s="37"/>
      <c r="H112" s="37"/>
      <c r="I112" s="37"/>
      <c r="J112" s="34">
        <f t="shared" si="39"/>
        <v>965100</v>
      </c>
      <c r="K112" s="37">
        <v>965100</v>
      </c>
      <c r="L112" s="37"/>
      <c r="M112" s="35"/>
      <c r="N112" s="35"/>
      <c r="O112" s="35"/>
    </row>
    <row r="113" spans="1:15" s="38" customFormat="1" x14ac:dyDescent="0.2">
      <c r="A113" s="35"/>
      <c r="B113" s="48"/>
      <c r="C113" s="37"/>
      <c r="D113" s="37"/>
      <c r="E113" s="37">
        <f t="shared" si="38"/>
        <v>0</v>
      </c>
      <c r="F113" s="37"/>
      <c r="G113" s="37"/>
      <c r="H113" s="37"/>
      <c r="I113" s="37"/>
      <c r="J113" s="34">
        <f t="shared" si="39"/>
        <v>0</v>
      </c>
      <c r="K113" s="37"/>
      <c r="L113" s="37"/>
      <c r="M113" s="35"/>
      <c r="N113" s="35"/>
      <c r="O113" s="35"/>
    </row>
    <row r="114" spans="1:15" s="38" customFormat="1" x14ac:dyDescent="0.2">
      <c r="A114" s="35"/>
      <c r="B114" s="48"/>
      <c r="C114" s="37"/>
      <c r="D114" s="37"/>
      <c r="E114" s="37">
        <f t="shared" si="38"/>
        <v>0</v>
      </c>
      <c r="F114" s="37"/>
      <c r="G114" s="37"/>
      <c r="H114" s="37"/>
      <c r="I114" s="37"/>
      <c r="J114" s="34">
        <f t="shared" si="39"/>
        <v>0</v>
      </c>
      <c r="K114" s="37"/>
      <c r="L114" s="37"/>
      <c r="M114" s="35"/>
      <c r="N114" s="35"/>
      <c r="O114" s="35"/>
    </row>
    <row r="115" spans="1:15" s="38" customFormat="1" ht="30.6" x14ac:dyDescent="0.2">
      <c r="A115" s="35" t="s">
        <v>20</v>
      </c>
      <c r="B115" s="62" t="s">
        <v>153</v>
      </c>
      <c r="C115" s="37">
        <f t="shared" ref="C115" si="40">E115</f>
        <v>21900</v>
      </c>
      <c r="D115" s="37"/>
      <c r="E115" s="37">
        <f t="shared" si="38"/>
        <v>21900</v>
      </c>
      <c r="F115" s="37"/>
      <c r="G115" s="37"/>
      <c r="H115" s="37"/>
      <c r="I115" s="37"/>
      <c r="J115" s="34">
        <f t="shared" si="39"/>
        <v>21900</v>
      </c>
      <c r="K115" s="37">
        <v>21900</v>
      </c>
      <c r="L115" s="37"/>
      <c r="M115" s="35"/>
      <c r="N115" s="35"/>
      <c r="O115" s="35"/>
    </row>
    <row r="116" spans="1:15" s="58" customFormat="1" ht="30.6" x14ac:dyDescent="0.2">
      <c r="A116" s="67" t="s">
        <v>20</v>
      </c>
      <c r="B116" s="41" t="s">
        <v>154</v>
      </c>
      <c r="C116" s="65">
        <f>E116</f>
        <v>0</v>
      </c>
      <c r="D116" s="65"/>
      <c r="E116" s="65">
        <f>F116+G116+I116+J116</f>
        <v>0</v>
      </c>
      <c r="F116" s="65"/>
      <c r="G116" s="65"/>
      <c r="H116" s="65"/>
      <c r="I116" s="65"/>
      <c r="J116" s="66"/>
      <c r="K116" s="65"/>
      <c r="L116" s="53"/>
      <c r="M116" s="54"/>
      <c r="N116" s="54"/>
      <c r="O116" s="54"/>
    </row>
    <row r="117" spans="1:15" s="38" customFormat="1" x14ac:dyDescent="0.2">
      <c r="A117" s="35"/>
      <c r="B117" s="41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5"/>
      <c r="N117" s="35"/>
      <c r="O117" s="35"/>
    </row>
    <row r="118" spans="1:15" x14ac:dyDescent="0.2">
      <c r="A118" s="35"/>
      <c r="B118" s="41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5"/>
      <c r="N118" s="35"/>
      <c r="O118" s="35"/>
    </row>
    <row r="119" spans="1:15" ht="20.399999999999999" x14ac:dyDescent="0.2">
      <c r="A119" s="40"/>
      <c r="B119" s="49" t="s">
        <v>103</v>
      </c>
      <c r="C119" s="37"/>
      <c r="D119" s="37"/>
      <c r="E119" s="37">
        <f>E120</f>
        <v>0</v>
      </c>
      <c r="F119" s="37"/>
      <c r="G119" s="37"/>
      <c r="H119" s="37"/>
      <c r="I119" s="37"/>
      <c r="J119" s="37">
        <f>J120</f>
        <v>0</v>
      </c>
      <c r="K119" s="37">
        <f>K120</f>
        <v>0</v>
      </c>
      <c r="L119" s="37"/>
      <c r="M119" s="37">
        <f>M120</f>
        <v>0</v>
      </c>
      <c r="N119" s="37">
        <f>N120</f>
        <v>0</v>
      </c>
      <c r="O119" s="37">
        <f>O120</f>
        <v>0</v>
      </c>
    </row>
    <row r="120" spans="1:15" ht="40.799999999999997" x14ac:dyDescent="0.2">
      <c r="A120" s="40"/>
      <c r="B120" s="47" t="s">
        <v>107</v>
      </c>
      <c r="C120" s="37"/>
      <c r="D120" s="37"/>
      <c r="E120" s="37">
        <f>F120+G120+H120+I120+J120</f>
        <v>0</v>
      </c>
      <c r="F120" s="37"/>
      <c r="G120" s="37"/>
      <c r="H120" s="37"/>
      <c r="I120" s="37"/>
      <c r="J120" s="37"/>
      <c r="K120" s="37"/>
      <c r="L120" s="37"/>
      <c r="M120" s="37"/>
      <c r="N120" s="37"/>
      <c r="O120" s="37"/>
    </row>
    <row r="121" spans="1:15" s="38" customFormat="1" ht="20.399999999999999" x14ac:dyDescent="0.2">
      <c r="A121" s="40"/>
      <c r="B121" s="49" t="s">
        <v>109</v>
      </c>
      <c r="C121" s="37"/>
      <c r="D121" s="37"/>
      <c r="E121" s="37">
        <f>F121+G121+H121+I121+J121</f>
        <v>0</v>
      </c>
      <c r="F121" s="37"/>
      <c r="G121" s="37"/>
      <c r="H121" s="37"/>
      <c r="I121" s="37"/>
      <c r="J121" s="37"/>
      <c r="K121" s="37"/>
      <c r="L121" s="37"/>
      <c r="M121" s="35"/>
      <c r="N121" s="35"/>
      <c r="O121" s="35"/>
    </row>
    <row r="122" spans="1:15" s="38" customFormat="1" ht="40.799999999999997" x14ac:dyDescent="0.2">
      <c r="A122" s="40" t="s">
        <v>110</v>
      </c>
      <c r="B122" s="41" t="s">
        <v>111</v>
      </c>
      <c r="C122" s="37"/>
      <c r="D122" s="37"/>
      <c r="E122" s="37">
        <f>F122+G122+H122+I122+J122</f>
        <v>0</v>
      </c>
      <c r="F122" s="37"/>
      <c r="G122" s="37"/>
      <c r="H122" s="37"/>
      <c r="I122" s="37"/>
      <c r="J122" s="37"/>
      <c r="K122" s="37"/>
      <c r="L122" s="37"/>
      <c r="M122" s="35"/>
      <c r="N122" s="35"/>
      <c r="O122" s="35"/>
    </row>
    <row r="123" spans="1:15" x14ac:dyDescent="0.2">
      <c r="A123" s="40"/>
      <c r="B123" s="41"/>
      <c r="C123" s="37"/>
      <c r="D123" s="37"/>
      <c r="E123" s="37">
        <f>F123+G123+H123+I123+J123</f>
        <v>0</v>
      </c>
      <c r="F123" s="37"/>
      <c r="G123" s="37"/>
      <c r="H123" s="37"/>
      <c r="I123" s="37"/>
      <c r="J123" s="37">
        <f>K123+L123</f>
        <v>0</v>
      </c>
      <c r="K123" s="37"/>
      <c r="L123" s="37"/>
      <c r="M123" s="35"/>
      <c r="N123" s="35"/>
      <c r="O123" s="35"/>
    </row>
    <row r="124" spans="1:15" x14ac:dyDescent="0.2">
      <c r="A124" s="32"/>
      <c r="B124" s="32"/>
      <c r="C124" s="34"/>
      <c r="D124" s="34"/>
      <c r="E124" s="37"/>
      <c r="F124" s="34"/>
      <c r="G124" s="34"/>
      <c r="H124" s="34"/>
      <c r="I124" s="34"/>
      <c r="J124" s="37"/>
      <c r="K124" s="34"/>
      <c r="L124" s="34"/>
      <c r="M124" s="32"/>
      <c r="N124" s="32"/>
      <c r="O124" s="32"/>
    </row>
    <row r="125" spans="1:15" x14ac:dyDescent="0.2">
      <c r="A125" s="32"/>
      <c r="B125" s="42"/>
      <c r="C125" s="34"/>
      <c r="D125" s="34"/>
      <c r="E125" s="37"/>
      <c r="F125" s="34"/>
      <c r="G125" s="34"/>
      <c r="H125" s="34"/>
      <c r="I125" s="34"/>
      <c r="J125" s="37"/>
      <c r="K125" s="34"/>
      <c r="L125" s="34"/>
      <c r="M125" s="32"/>
      <c r="N125" s="32"/>
      <c r="O125" s="32"/>
    </row>
    <row r="126" spans="1:15" s="38" customFormat="1" x14ac:dyDescent="0.2">
      <c r="A126" s="40"/>
      <c r="B126" s="41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5"/>
      <c r="N126" s="35"/>
      <c r="O126" s="35"/>
    </row>
    <row r="127" spans="1:15" s="38" customFormat="1" x14ac:dyDescent="0.2">
      <c r="A127" s="40"/>
      <c r="B127" s="41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5"/>
      <c r="N127" s="35"/>
      <c r="O127" s="35"/>
    </row>
    <row r="128" spans="1:15" s="38" customFormat="1" x14ac:dyDescent="0.2">
      <c r="A128" s="40"/>
      <c r="B128" s="41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5"/>
      <c r="N128" s="35"/>
      <c r="O128" s="35"/>
    </row>
    <row r="129" spans="1:15" s="38" customFormat="1" x14ac:dyDescent="0.2">
      <c r="A129" s="40"/>
      <c r="B129" s="41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5"/>
      <c r="N129" s="35"/>
      <c r="O129" s="35"/>
    </row>
    <row r="130" spans="1:15" s="38" customFormat="1" x14ac:dyDescent="0.2">
      <c r="A130" s="35"/>
      <c r="B130" s="36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5"/>
      <c r="N130" s="35"/>
      <c r="O130" s="35"/>
    </row>
    <row r="131" spans="1:15" s="38" customFormat="1" x14ac:dyDescent="0.2">
      <c r="A131" s="35"/>
      <c r="B131" s="39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5"/>
      <c r="N131" s="35"/>
      <c r="O131" s="35"/>
    </row>
    <row r="132" spans="1:15" s="38" customFormat="1" x14ac:dyDescent="0.2">
      <c r="A132" s="40"/>
      <c r="B132" s="41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5"/>
      <c r="N132" s="35"/>
      <c r="O132" s="35"/>
    </row>
    <row r="133" spans="1:15" s="38" customFormat="1" x14ac:dyDescent="0.2">
      <c r="A133" s="40"/>
      <c r="B133" s="41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5"/>
      <c r="N133" s="35"/>
      <c r="O133" s="35"/>
    </row>
    <row r="134" spans="1:15" s="38" customFormat="1" x14ac:dyDescent="0.2">
      <c r="A134" s="40"/>
      <c r="B134" s="41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5"/>
      <c r="N134" s="35"/>
      <c r="O134" s="35"/>
    </row>
    <row r="135" spans="1:15" x14ac:dyDescent="0.2">
      <c r="A135" s="32"/>
      <c r="B135" s="43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2"/>
      <c r="N135" s="32"/>
      <c r="O135" s="32"/>
    </row>
    <row r="136" spans="1:15" x14ac:dyDescent="0.2">
      <c r="A136" s="32"/>
      <c r="B136" s="33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2"/>
      <c r="N136" s="32"/>
      <c r="O136" s="32"/>
    </row>
    <row r="137" spans="1:15" x14ac:dyDescent="0.2">
      <c r="A137" s="32"/>
      <c r="B137" s="32"/>
      <c r="C137" s="34"/>
      <c r="D137" s="34"/>
      <c r="E137" s="37"/>
      <c r="F137" s="34"/>
      <c r="G137" s="34"/>
      <c r="H137" s="34"/>
      <c r="I137" s="34"/>
      <c r="J137" s="37"/>
      <c r="K137" s="34"/>
      <c r="L137" s="34"/>
      <c r="M137" s="32"/>
      <c r="N137" s="32"/>
      <c r="O137" s="32"/>
    </row>
    <row r="138" spans="1:15" x14ac:dyDescent="0.2">
      <c r="A138" s="32"/>
      <c r="B138" s="32"/>
      <c r="C138" s="34"/>
      <c r="D138" s="34"/>
      <c r="E138" s="37"/>
      <c r="F138" s="34"/>
      <c r="G138" s="34"/>
      <c r="H138" s="34"/>
      <c r="I138" s="34"/>
      <c r="J138" s="37"/>
      <c r="K138" s="34"/>
      <c r="L138" s="34"/>
      <c r="M138" s="32"/>
      <c r="N138" s="32"/>
      <c r="O138" s="32"/>
    </row>
    <row r="139" spans="1:15" s="38" customFormat="1" x14ac:dyDescent="0.2">
      <c r="A139" s="40"/>
      <c r="B139" s="41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5"/>
      <c r="N139" s="35"/>
      <c r="O139" s="35"/>
    </row>
    <row r="140" spans="1:15" s="38" customFormat="1" x14ac:dyDescent="0.2">
      <c r="A140" s="40"/>
      <c r="B140" s="41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5"/>
      <c r="N140" s="35"/>
      <c r="O140" s="35"/>
    </row>
    <row r="141" spans="1:15" s="38" customFormat="1" x14ac:dyDescent="0.2">
      <c r="A141" s="40"/>
      <c r="B141" s="41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5"/>
      <c r="N141" s="35"/>
      <c r="O141" s="35"/>
    </row>
    <row r="142" spans="1:15" s="38" customFormat="1" x14ac:dyDescent="0.2">
      <c r="A142" s="40"/>
      <c r="B142" s="41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5"/>
      <c r="N142" s="35"/>
      <c r="O142" s="35"/>
    </row>
    <row r="143" spans="1:15" s="38" customFormat="1" x14ac:dyDescent="0.2">
      <c r="A143" s="40"/>
      <c r="B143" s="41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5"/>
      <c r="N143" s="35"/>
      <c r="O143" s="35"/>
    </row>
    <row r="144" spans="1:15" s="38" customFormat="1" x14ac:dyDescent="0.2">
      <c r="A144" s="40"/>
      <c r="B144" s="41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5"/>
      <c r="N144" s="35"/>
      <c r="O144" s="35"/>
    </row>
    <row r="145" spans="1:15" s="38" customFormat="1" x14ac:dyDescent="0.2">
      <c r="A145" s="40"/>
      <c r="B145" s="41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5"/>
      <c r="N145" s="35"/>
      <c r="O145" s="35"/>
    </row>
    <row r="146" spans="1:15" s="38" customFormat="1" x14ac:dyDescent="0.2">
      <c r="A146" s="40"/>
      <c r="B146" s="42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5"/>
      <c r="N146" s="35"/>
      <c r="O146" s="35"/>
    </row>
    <row r="147" spans="1:15" x14ac:dyDescent="0.2">
      <c r="A147" s="32"/>
      <c r="B147" s="43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2"/>
      <c r="N147" s="32"/>
      <c r="O147" s="32"/>
    </row>
    <row r="148" spans="1:15" x14ac:dyDescent="0.2">
      <c r="A148" s="32"/>
      <c r="B148" s="33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2"/>
      <c r="N148" s="32"/>
      <c r="O148" s="32"/>
    </row>
    <row r="149" spans="1:15" x14ac:dyDescent="0.2">
      <c r="A149" s="32"/>
      <c r="B149" s="32"/>
      <c r="C149" s="34"/>
      <c r="D149" s="34"/>
      <c r="E149" s="37"/>
      <c r="F149" s="34"/>
      <c r="G149" s="34"/>
      <c r="H149" s="34"/>
      <c r="I149" s="34"/>
      <c r="J149" s="37"/>
      <c r="K149" s="34"/>
      <c r="L149" s="34"/>
      <c r="M149" s="32"/>
      <c r="N149" s="32"/>
      <c r="O149" s="32"/>
    </row>
    <row r="150" spans="1:15" x14ac:dyDescent="0.2">
      <c r="A150" s="32"/>
      <c r="B150" s="32"/>
      <c r="C150" s="34"/>
      <c r="D150" s="34"/>
      <c r="E150" s="37"/>
      <c r="F150" s="34"/>
      <c r="G150" s="34"/>
      <c r="H150" s="34"/>
      <c r="I150" s="34"/>
      <c r="J150" s="37"/>
      <c r="K150" s="34"/>
      <c r="L150" s="34"/>
      <c r="M150" s="32"/>
      <c r="N150" s="32"/>
      <c r="O150" s="32"/>
    </row>
    <row r="151" spans="1:15" s="38" customFormat="1" x14ac:dyDescent="0.2">
      <c r="A151" s="40"/>
      <c r="B151" s="41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5"/>
      <c r="N151" s="35"/>
      <c r="O151" s="35"/>
    </row>
    <row r="152" spans="1:15" s="38" customFormat="1" x14ac:dyDescent="0.2">
      <c r="A152" s="40"/>
      <c r="B152" s="41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5"/>
      <c r="N152" s="35"/>
      <c r="O152" s="35"/>
    </row>
    <row r="153" spans="1:15" s="38" customFormat="1" x14ac:dyDescent="0.2">
      <c r="A153" s="40"/>
      <c r="B153" s="41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5"/>
      <c r="N153" s="35"/>
      <c r="O153" s="35"/>
    </row>
    <row r="154" spans="1:15" s="38" customFormat="1" x14ac:dyDescent="0.2">
      <c r="A154" s="40"/>
      <c r="B154" s="41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5"/>
      <c r="N154" s="35"/>
      <c r="O154" s="35"/>
    </row>
    <row r="155" spans="1:15" s="38" customFormat="1" x14ac:dyDescent="0.2">
      <c r="A155" s="40"/>
      <c r="B155" s="41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5"/>
      <c r="N155" s="35"/>
      <c r="O155" s="35"/>
    </row>
    <row r="156" spans="1:15" s="38" customFormat="1" x14ac:dyDescent="0.2">
      <c r="A156" s="40"/>
      <c r="B156" s="41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5"/>
      <c r="N156" s="35"/>
      <c r="O156" s="35"/>
    </row>
    <row r="157" spans="1:15" s="38" customFormat="1" x14ac:dyDescent="0.2">
      <c r="A157" s="40"/>
      <c r="B157" s="41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5"/>
      <c r="N157" s="35"/>
      <c r="O157" s="35"/>
    </row>
    <row r="158" spans="1:15" s="38" customFormat="1" x14ac:dyDescent="0.2">
      <c r="A158" s="40"/>
      <c r="B158" s="42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5"/>
      <c r="N158" s="35"/>
      <c r="O158" s="44"/>
    </row>
    <row r="159" spans="1:15" s="38" customFormat="1" x14ac:dyDescent="0.2">
      <c r="A159" s="40"/>
      <c r="B159" s="42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5"/>
      <c r="N159" s="35"/>
      <c r="O159" s="44"/>
    </row>
    <row r="160" spans="1:15" s="38" customFormat="1" x14ac:dyDescent="0.2">
      <c r="A160" s="40"/>
      <c r="B160" s="42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5"/>
      <c r="N160" s="35"/>
      <c r="O160" s="44"/>
    </row>
    <row r="164" spans="7:7" x14ac:dyDescent="0.2">
      <c r="G164" s="28" t="s">
        <v>47</v>
      </c>
    </row>
    <row r="165" spans="7:7" x14ac:dyDescent="0.2">
      <c r="G165" s="28" t="s">
        <v>48</v>
      </c>
    </row>
  </sheetData>
  <mergeCells count="17"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  <mergeCell ref="H14:H15"/>
    <mergeCell ref="I14:I1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174"/>
  <sheetViews>
    <sheetView workbookViewId="0">
      <selection sqref="A1:XFD1048576"/>
    </sheetView>
  </sheetViews>
  <sheetFormatPr defaultColWidth="9.109375" defaultRowHeight="10.199999999999999" x14ac:dyDescent="0.2"/>
  <cols>
    <col min="1" max="1" width="3.44140625" style="3" customWidth="1"/>
    <col min="2" max="2" width="32.109375" style="3" customWidth="1"/>
    <col min="3" max="3" width="7.88671875" style="3" customWidth="1"/>
    <col min="4" max="4" width="6.66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7.109375" style="3" customWidth="1"/>
    <col min="10" max="10" width="8.109375" style="3" customWidth="1"/>
    <col min="11" max="11" width="10.109375" style="3" customWidth="1"/>
    <col min="12" max="12" width="9.88671875" style="3" customWidth="1"/>
    <col min="13" max="13" width="7.109375" style="3" customWidth="1"/>
    <col min="14" max="14" width="6.88671875" style="3" customWidth="1"/>
    <col min="15" max="15" width="6.109375" style="3" customWidth="1"/>
    <col min="16" max="16384" width="9.109375" style="3"/>
  </cols>
  <sheetData>
    <row r="1" spans="1:15" x14ac:dyDescent="0.2">
      <c r="A1" s="27" t="s">
        <v>24</v>
      </c>
      <c r="K1" s="27"/>
      <c r="L1" s="27" t="s">
        <v>25</v>
      </c>
      <c r="M1" s="27"/>
      <c r="N1" s="27"/>
    </row>
    <row r="2" spans="1:15" x14ac:dyDescent="0.2">
      <c r="A2" s="27" t="s">
        <v>65</v>
      </c>
      <c r="K2" s="27" t="s">
        <v>26</v>
      </c>
      <c r="L2" s="27"/>
      <c r="M2" s="27"/>
      <c r="N2" s="27"/>
    </row>
    <row r="3" spans="1:15" x14ac:dyDescent="0.2">
      <c r="K3" s="27" t="s">
        <v>38</v>
      </c>
      <c r="L3" s="27"/>
      <c r="M3" s="27"/>
      <c r="N3" s="27"/>
    </row>
    <row r="4" spans="1:15" x14ac:dyDescent="0.2">
      <c r="K4" s="3" t="s">
        <v>27</v>
      </c>
    </row>
    <row r="5" spans="1:15" ht="9.75" customHeight="1" x14ac:dyDescent="0.2">
      <c r="C5" s="28" t="s">
        <v>68</v>
      </c>
      <c r="D5" s="28"/>
      <c r="E5" s="28"/>
      <c r="F5" s="28"/>
      <c r="G5" s="28"/>
      <c r="K5" s="28" t="s">
        <v>227</v>
      </c>
      <c r="L5" s="45"/>
    </row>
    <row r="6" spans="1:15" hidden="1" x14ac:dyDescent="0.2">
      <c r="K6" s="28"/>
    </row>
    <row r="7" spans="1:15" hidden="1" x14ac:dyDescent="0.2">
      <c r="K7" s="28"/>
    </row>
    <row r="8" spans="1:15" s="30" customForma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x14ac:dyDescent="0.2">
      <c r="C9" s="88" t="s">
        <v>218</v>
      </c>
      <c r="D9" s="88"/>
      <c r="E9" s="88"/>
      <c r="F9" s="88"/>
      <c r="G9" s="88"/>
      <c r="H9" s="88"/>
      <c r="I9" s="88"/>
      <c r="J9" s="88"/>
      <c r="K9" s="88"/>
      <c r="L9" s="28" t="s">
        <v>226</v>
      </c>
    </row>
    <row r="10" spans="1:15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x14ac:dyDescent="0.2">
      <c r="L11" s="28"/>
    </row>
    <row r="12" spans="1:15" x14ac:dyDescent="0.2">
      <c r="O12" s="31" t="s">
        <v>30</v>
      </c>
    </row>
    <row r="13" spans="1:15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155</v>
      </c>
      <c r="N13" s="90" t="s">
        <v>156</v>
      </c>
      <c r="O13" s="85" t="s">
        <v>196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40.799999999999997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s="59" customFormat="1" x14ac:dyDescent="0.2">
      <c r="A17" s="56"/>
      <c r="B17" s="56" t="s">
        <v>161</v>
      </c>
      <c r="C17" s="55">
        <f>C18+C19+C20</f>
        <v>3735128</v>
      </c>
      <c r="D17" s="55">
        <f t="shared" ref="D17:I17" si="0">D18+D19+D20</f>
        <v>0</v>
      </c>
      <c r="E17" s="55">
        <f>E18+E19+E20</f>
        <v>3735128</v>
      </c>
      <c r="F17" s="55">
        <f t="shared" si="0"/>
        <v>0</v>
      </c>
      <c r="G17" s="55">
        <f t="shared" si="0"/>
        <v>0</v>
      </c>
      <c r="H17" s="55">
        <f t="shared" si="0"/>
        <v>0</v>
      </c>
      <c r="I17" s="55">
        <f t="shared" si="0"/>
        <v>0</v>
      </c>
      <c r="J17" s="55">
        <f>J18+J19+J20</f>
        <v>3735128</v>
      </c>
      <c r="K17" s="55">
        <f>K18+K19+K20</f>
        <v>3735128</v>
      </c>
      <c r="L17" s="55">
        <f>L18+L19+L20</f>
        <v>0</v>
      </c>
      <c r="M17" s="55"/>
      <c r="N17" s="55"/>
      <c r="O17" s="55"/>
    </row>
    <row r="18" spans="1:15" x14ac:dyDescent="0.2">
      <c r="A18" s="32" t="s">
        <v>18</v>
      </c>
      <c r="B18" s="32" t="s">
        <v>21</v>
      </c>
      <c r="C18" s="34">
        <f>E18</f>
        <v>2580500</v>
      </c>
      <c r="D18" s="34"/>
      <c r="E18" s="34">
        <f>SUM(F18:J18)</f>
        <v>2580500</v>
      </c>
      <c r="F18" s="34"/>
      <c r="G18" s="34"/>
      <c r="H18" s="34"/>
      <c r="I18" s="34"/>
      <c r="J18" s="34">
        <f t="shared" ref="J18:J114" si="1">K18+L18</f>
        <v>2580500</v>
      </c>
      <c r="K18" s="34">
        <f>K23+K43+K58+K82+K116</f>
        <v>2580500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1002000</v>
      </c>
      <c r="D19" s="34"/>
      <c r="E19" s="34">
        <f>F19+G19+H19+I19+J19</f>
        <v>1002000</v>
      </c>
      <c r="F19" s="34"/>
      <c r="G19" s="34"/>
      <c r="H19" s="34"/>
      <c r="I19" s="34"/>
      <c r="J19" s="34">
        <f t="shared" si="1"/>
        <v>1002000</v>
      </c>
      <c r="K19" s="34">
        <f>K44+K59+K83</f>
        <v>1002000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152628</v>
      </c>
      <c r="D20" s="34"/>
      <c r="E20" s="34">
        <f>SUM(F20:J20)</f>
        <v>152628</v>
      </c>
      <c r="F20" s="34">
        <f>F71+F121+F138+F155+F143+F69</f>
        <v>0</v>
      </c>
      <c r="G20" s="34">
        <f>G71+G121+G138+G155+G143+G69</f>
        <v>0</v>
      </c>
      <c r="H20" s="34">
        <f>H71+H121+H138+H155+H143+H69</f>
        <v>0</v>
      </c>
      <c r="I20" s="34"/>
      <c r="J20" s="34">
        <f t="shared" si="1"/>
        <v>152628</v>
      </c>
      <c r="K20" s="34">
        <f>K25+K45+K61+K84+K118</f>
        <v>152628</v>
      </c>
      <c r="L20" s="34">
        <f>L71+L121+L138+L155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 t="shared" ref="C21:J21" si="2">C22</f>
        <v>60128</v>
      </c>
      <c r="D21" s="55">
        <f t="shared" si="2"/>
        <v>0</v>
      </c>
      <c r="E21" s="55">
        <f>E22</f>
        <v>60128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 t="shared" si="2"/>
        <v>60128</v>
      </c>
      <c r="K21" s="55">
        <f>K22</f>
        <v>60128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 t="shared" ref="C22:J22" si="3">C23+C25</f>
        <v>60128</v>
      </c>
      <c r="D22" s="34">
        <f t="shared" si="3"/>
        <v>0</v>
      </c>
      <c r="E22" s="34">
        <f t="shared" si="3"/>
        <v>60128</v>
      </c>
      <c r="F22" s="34">
        <f t="shared" si="3"/>
        <v>0</v>
      </c>
      <c r="G22" s="34">
        <f t="shared" si="3"/>
        <v>0</v>
      </c>
      <c r="H22" s="34">
        <f t="shared" si="3"/>
        <v>0</v>
      </c>
      <c r="I22" s="34">
        <f t="shared" si="3"/>
        <v>0</v>
      </c>
      <c r="J22" s="34">
        <f t="shared" si="3"/>
        <v>60128</v>
      </c>
      <c r="K22" s="34">
        <f>K23+K25</f>
        <v>60128</v>
      </c>
      <c r="L22" s="34"/>
      <c r="M22" s="32"/>
      <c r="N22" s="32"/>
      <c r="O22" s="32"/>
    </row>
    <row r="23" spans="1:15" x14ac:dyDescent="0.2">
      <c r="A23" s="32" t="s">
        <v>18</v>
      </c>
      <c r="B23" s="42" t="s">
        <v>143</v>
      </c>
      <c r="C23" s="34">
        <f t="shared" ref="C23:J23" si="4">C27</f>
        <v>0</v>
      </c>
      <c r="D23" s="34">
        <f t="shared" si="4"/>
        <v>0</v>
      </c>
      <c r="E23" s="34">
        <f t="shared" si="4"/>
        <v>0</v>
      </c>
      <c r="F23" s="34">
        <f t="shared" si="4"/>
        <v>0</v>
      </c>
      <c r="G23" s="34">
        <f t="shared" si="4"/>
        <v>0</v>
      </c>
      <c r="H23" s="34">
        <f t="shared" si="4"/>
        <v>0</v>
      </c>
      <c r="I23" s="34">
        <f t="shared" si="4"/>
        <v>0</v>
      </c>
      <c r="J23" s="34">
        <f t="shared" si="4"/>
        <v>0</v>
      </c>
      <c r="K23" s="34">
        <f>K27</f>
        <v>0</v>
      </c>
      <c r="L23" s="34"/>
      <c r="M23" s="32"/>
      <c r="N23" s="32"/>
      <c r="O23" s="32"/>
    </row>
    <row r="24" spans="1:15" x14ac:dyDescent="0.2">
      <c r="A24" s="40" t="s">
        <v>19</v>
      </c>
      <c r="B24" s="41" t="s">
        <v>180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2"/>
      <c r="N24" s="32"/>
      <c r="O24" s="32"/>
    </row>
    <row r="25" spans="1:15" x14ac:dyDescent="0.2">
      <c r="A25" s="40" t="s">
        <v>20</v>
      </c>
      <c r="B25" s="41" t="s">
        <v>178</v>
      </c>
      <c r="C25" s="34">
        <f t="shared" ref="C25:J25" si="5">C28+C29+C30+C38+C39+C40</f>
        <v>60128</v>
      </c>
      <c r="D25" s="34">
        <f t="shared" si="5"/>
        <v>0</v>
      </c>
      <c r="E25" s="34">
        <f t="shared" si="5"/>
        <v>60128</v>
      </c>
      <c r="F25" s="34">
        <f t="shared" si="5"/>
        <v>0</v>
      </c>
      <c r="G25" s="34">
        <f t="shared" si="5"/>
        <v>0</v>
      </c>
      <c r="H25" s="34">
        <f t="shared" si="5"/>
        <v>0</v>
      </c>
      <c r="I25" s="34">
        <f t="shared" si="5"/>
        <v>0</v>
      </c>
      <c r="J25" s="34">
        <f t="shared" si="5"/>
        <v>60128</v>
      </c>
      <c r="K25" s="34">
        <f>K28+K29+K30+K38+K39+K40</f>
        <v>60128</v>
      </c>
      <c r="L25" s="34"/>
      <c r="M25" s="32"/>
      <c r="N25" s="32"/>
      <c r="O25" s="32"/>
    </row>
    <row r="26" spans="1:15" hidden="1" x14ac:dyDescent="0.2">
      <c r="A26" s="32"/>
      <c r="B26" s="75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2"/>
      <c r="N26" s="32"/>
      <c r="O26" s="32"/>
    </row>
    <row r="27" spans="1:15" ht="20.399999999999999" hidden="1" x14ac:dyDescent="0.2">
      <c r="A27" s="32" t="s">
        <v>19</v>
      </c>
      <c r="B27" s="42" t="s">
        <v>137</v>
      </c>
      <c r="C27" s="34">
        <f t="shared" ref="C27" si="6">D27+E27+F27+G27+H27</f>
        <v>0</v>
      </c>
      <c r="D27" s="34">
        <v>0</v>
      </c>
      <c r="E27" s="34">
        <f t="shared" ref="E27:E40" si="7">F27+G27+H27+I27+J27</f>
        <v>0</v>
      </c>
      <c r="F27" s="34"/>
      <c r="G27" s="34"/>
      <c r="H27" s="34"/>
      <c r="I27" s="34"/>
      <c r="J27" s="34">
        <f t="shared" si="1"/>
        <v>0</v>
      </c>
      <c r="K27" s="34"/>
      <c r="L27" s="34"/>
      <c r="M27" s="32"/>
      <c r="N27" s="32"/>
      <c r="O27" s="32"/>
    </row>
    <row r="28" spans="1:15" ht="20.399999999999999" hidden="1" x14ac:dyDescent="0.2">
      <c r="A28" s="32" t="s">
        <v>20</v>
      </c>
      <c r="B28" s="41" t="s">
        <v>208</v>
      </c>
      <c r="C28" s="34">
        <f>E28</f>
        <v>0</v>
      </c>
      <c r="D28" s="34"/>
      <c r="E28" s="34">
        <f t="shared" si="7"/>
        <v>0</v>
      </c>
      <c r="F28" s="34"/>
      <c r="G28" s="34"/>
      <c r="H28" s="34"/>
      <c r="I28" s="34"/>
      <c r="J28" s="34">
        <f t="shared" si="1"/>
        <v>0</v>
      </c>
      <c r="K28" s="34"/>
      <c r="L28" s="34"/>
      <c r="M28" s="32"/>
      <c r="N28" s="32"/>
      <c r="O28" s="32"/>
    </row>
    <row r="29" spans="1:15" ht="20.399999999999999" x14ac:dyDescent="0.2">
      <c r="A29" s="76" t="s">
        <v>20</v>
      </c>
      <c r="B29" s="41" t="s">
        <v>225</v>
      </c>
      <c r="C29" s="34">
        <f t="shared" ref="C29:C40" si="8">E29</f>
        <v>38841</v>
      </c>
      <c r="D29" s="34"/>
      <c r="E29" s="34">
        <f t="shared" si="7"/>
        <v>38841</v>
      </c>
      <c r="F29" s="34"/>
      <c r="G29" s="34"/>
      <c r="H29" s="34"/>
      <c r="I29" s="34"/>
      <c r="J29" s="34">
        <f t="shared" si="1"/>
        <v>38841</v>
      </c>
      <c r="K29" s="34">
        <v>38841</v>
      </c>
      <c r="L29" s="34"/>
      <c r="M29" s="32"/>
      <c r="N29" s="32"/>
      <c r="O29" s="32"/>
    </row>
    <row r="30" spans="1:15" ht="24" hidden="1" customHeight="1" x14ac:dyDescent="0.2">
      <c r="A30" s="32" t="s">
        <v>20</v>
      </c>
      <c r="B30" s="52" t="s">
        <v>203</v>
      </c>
      <c r="C30" s="34">
        <f t="shared" si="8"/>
        <v>0</v>
      </c>
      <c r="D30" s="34"/>
      <c r="E30" s="34">
        <f t="shared" si="7"/>
        <v>0</v>
      </c>
      <c r="F30" s="34"/>
      <c r="G30" s="34"/>
      <c r="H30" s="34"/>
      <c r="I30" s="34"/>
      <c r="J30" s="34">
        <f t="shared" si="1"/>
        <v>0</v>
      </c>
      <c r="K30" s="34"/>
      <c r="L30" s="34"/>
      <c r="M30" s="32"/>
      <c r="N30" s="32"/>
      <c r="O30" s="32"/>
    </row>
    <row r="31" spans="1:15" s="38" customFormat="1" ht="20.399999999999999" hidden="1" x14ac:dyDescent="0.2">
      <c r="A31" s="35"/>
      <c r="B31" s="36" t="s">
        <v>96</v>
      </c>
      <c r="C31" s="34">
        <f t="shared" si="8"/>
        <v>0</v>
      </c>
      <c r="D31" s="37">
        <f t="shared" ref="D31:I31" si="9">D32</f>
        <v>0</v>
      </c>
      <c r="E31" s="34">
        <f t="shared" si="7"/>
        <v>0</v>
      </c>
      <c r="F31" s="37">
        <f t="shared" si="9"/>
        <v>0</v>
      </c>
      <c r="G31" s="37">
        <f t="shared" si="9"/>
        <v>0</v>
      </c>
      <c r="H31" s="37">
        <f t="shared" si="9"/>
        <v>0</v>
      </c>
      <c r="I31" s="37">
        <f t="shared" si="9"/>
        <v>0</v>
      </c>
      <c r="J31" s="34">
        <f t="shared" si="1"/>
        <v>0</v>
      </c>
      <c r="K31" s="34"/>
      <c r="L31" s="37"/>
      <c r="M31" s="35"/>
      <c r="N31" s="35"/>
      <c r="O31" s="35"/>
    </row>
    <row r="32" spans="1:15" s="38" customFormat="1" hidden="1" x14ac:dyDescent="0.2">
      <c r="A32" s="35"/>
      <c r="B32" s="39" t="s">
        <v>71</v>
      </c>
      <c r="C32" s="34">
        <f t="shared" si="8"/>
        <v>0</v>
      </c>
      <c r="D32" s="37">
        <f t="shared" ref="D32:I32" si="10">D35</f>
        <v>0</v>
      </c>
      <c r="E32" s="34">
        <f t="shared" si="7"/>
        <v>0</v>
      </c>
      <c r="F32" s="37">
        <f t="shared" si="10"/>
        <v>0</v>
      </c>
      <c r="G32" s="37">
        <f t="shared" si="10"/>
        <v>0</v>
      </c>
      <c r="H32" s="37">
        <f t="shared" si="10"/>
        <v>0</v>
      </c>
      <c r="I32" s="37">
        <f t="shared" si="10"/>
        <v>0</v>
      </c>
      <c r="J32" s="34">
        <f t="shared" si="1"/>
        <v>0</v>
      </c>
      <c r="K32" s="34"/>
      <c r="L32" s="37">
        <f>L33+L34+L37</f>
        <v>0</v>
      </c>
      <c r="M32" s="35"/>
      <c r="N32" s="35"/>
      <c r="O32" s="35"/>
    </row>
    <row r="33" spans="1:15" s="38" customFormat="1" hidden="1" x14ac:dyDescent="0.2">
      <c r="A33" s="32" t="s">
        <v>18</v>
      </c>
      <c r="B33" s="32" t="s">
        <v>75</v>
      </c>
      <c r="C33" s="34">
        <f t="shared" si="8"/>
        <v>0</v>
      </c>
      <c r="D33" s="37"/>
      <c r="E33" s="34">
        <f t="shared" si="7"/>
        <v>0</v>
      </c>
      <c r="F33" s="37"/>
      <c r="G33" s="37"/>
      <c r="H33" s="37"/>
      <c r="I33" s="37"/>
      <c r="J33" s="34">
        <f t="shared" si="1"/>
        <v>0</v>
      </c>
      <c r="K33" s="34"/>
      <c r="L33" s="35"/>
      <c r="M33" s="35"/>
      <c r="N33" s="35"/>
      <c r="O33" s="35"/>
    </row>
    <row r="34" spans="1:15" s="38" customFormat="1" hidden="1" x14ac:dyDescent="0.2">
      <c r="A34" s="40" t="s">
        <v>19</v>
      </c>
      <c r="B34" s="41" t="s">
        <v>83</v>
      </c>
      <c r="C34" s="34">
        <f t="shared" si="8"/>
        <v>0</v>
      </c>
      <c r="D34" s="37"/>
      <c r="E34" s="34">
        <f t="shared" si="7"/>
        <v>0</v>
      </c>
      <c r="F34" s="37"/>
      <c r="G34" s="37"/>
      <c r="H34" s="37"/>
      <c r="I34" s="37"/>
      <c r="J34" s="34">
        <f t="shared" si="1"/>
        <v>0</v>
      </c>
      <c r="K34" s="34"/>
      <c r="L34" s="37"/>
      <c r="M34" s="35"/>
      <c r="N34" s="35"/>
      <c r="O34" s="35"/>
    </row>
    <row r="35" spans="1:15" s="38" customFormat="1" hidden="1" x14ac:dyDescent="0.2">
      <c r="A35" s="40" t="s">
        <v>20</v>
      </c>
      <c r="B35" s="41" t="s">
        <v>99</v>
      </c>
      <c r="C35" s="34">
        <f t="shared" si="8"/>
        <v>0</v>
      </c>
      <c r="D35" s="37"/>
      <c r="E35" s="34">
        <f t="shared" si="7"/>
        <v>0</v>
      </c>
      <c r="F35" s="37"/>
      <c r="G35" s="37"/>
      <c r="H35" s="37"/>
      <c r="I35" s="37"/>
      <c r="J35" s="34">
        <f t="shared" si="1"/>
        <v>0</v>
      </c>
      <c r="K35" s="34"/>
      <c r="L35" s="37"/>
      <c r="M35" s="35"/>
      <c r="N35" s="35"/>
      <c r="O35" s="35"/>
    </row>
    <row r="36" spans="1:15" hidden="1" x14ac:dyDescent="0.2">
      <c r="A36" s="32"/>
      <c r="B36" s="39"/>
      <c r="C36" s="34">
        <f t="shared" si="8"/>
        <v>0</v>
      </c>
      <c r="D36" s="34"/>
      <c r="E36" s="34">
        <f t="shared" si="7"/>
        <v>0</v>
      </c>
      <c r="F36" s="34"/>
      <c r="G36" s="34"/>
      <c r="H36" s="34"/>
      <c r="I36" s="34"/>
      <c r="J36" s="34">
        <f t="shared" si="1"/>
        <v>0</v>
      </c>
      <c r="K36" s="34"/>
      <c r="L36" s="34"/>
      <c r="M36" s="32"/>
      <c r="N36" s="32"/>
      <c r="O36" s="32"/>
    </row>
    <row r="37" spans="1:15" ht="20.399999999999999" hidden="1" x14ac:dyDescent="0.2">
      <c r="A37" s="32"/>
      <c r="B37" s="41" t="s">
        <v>184</v>
      </c>
      <c r="C37" s="34">
        <f t="shared" si="8"/>
        <v>0</v>
      </c>
      <c r="D37" s="34"/>
      <c r="E37" s="34">
        <f t="shared" si="7"/>
        <v>0</v>
      </c>
      <c r="F37" s="34"/>
      <c r="G37" s="34"/>
      <c r="H37" s="34"/>
      <c r="I37" s="34"/>
      <c r="J37" s="34">
        <f t="shared" si="1"/>
        <v>0</v>
      </c>
      <c r="K37" s="34"/>
      <c r="L37" s="34"/>
      <c r="M37" s="32"/>
      <c r="N37" s="32"/>
      <c r="O37" s="32"/>
    </row>
    <row r="38" spans="1:15" ht="20.399999999999999" hidden="1" x14ac:dyDescent="0.2">
      <c r="A38" s="32" t="s">
        <v>20</v>
      </c>
      <c r="B38" s="52" t="s">
        <v>216</v>
      </c>
      <c r="C38" s="34">
        <f t="shared" si="8"/>
        <v>0</v>
      </c>
      <c r="D38" s="34"/>
      <c r="E38" s="34">
        <f t="shared" si="7"/>
        <v>0</v>
      </c>
      <c r="F38" s="34"/>
      <c r="G38" s="34"/>
      <c r="H38" s="34"/>
      <c r="I38" s="34"/>
      <c r="J38" s="34">
        <f t="shared" si="1"/>
        <v>0</v>
      </c>
      <c r="K38" s="34"/>
      <c r="L38" s="34"/>
      <c r="M38" s="32"/>
      <c r="N38" s="32"/>
      <c r="O38" s="32"/>
    </row>
    <row r="39" spans="1:15" ht="20.399999999999999" hidden="1" x14ac:dyDescent="0.2">
      <c r="A39" s="32" t="s">
        <v>20</v>
      </c>
      <c r="B39" s="75" t="s">
        <v>213</v>
      </c>
      <c r="C39" s="34">
        <f t="shared" si="8"/>
        <v>0</v>
      </c>
      <c r="D39" s="34"/>
      <c r="E39" s="34">
        <f t="shared" si="7"/>
        <v>0</v>
      </c>
      <c r="F39" s="34"/>
      <c r="G39" s="34"/>
      <c r="H39" s="34"/>
      <c r="I39" s="34"/>
      <c r="J39" s="34">
        <f t="shared" si="1"/>
        <v>0</v>
      </c>
      <c r="K39" s="34"/>
      <c r="L39" s="34"/>
      <c r="M39" s="32"/>
      <c r="N39" s="32"/>
      <c r="O39" s="32"/>
    </row>
    <row r="40" spans="1:15" ht="23.25" customHeight="1" x14ac:dyDescent="0.2">
      <c r="A40" s="32" t="s">
        <v>20</v>
      </c>
      <c r="B40" s="75" t="s">
        <v>228</v>
      </c>
      <c r="C40" s="34">
        <f t="shared" si="8"/>
        <v>21287</v>
      </c>
      <c r="D40" s="34"/>
      <c r="E40" s="34">
        <f t="shared" si="7"/>
        <v>21287</v>
      </c>
      <c r="F40" s="34"/>
      <c r="G40" s="34"/>
      <c r="H40" s="34"/>
      <c r="I40" s="34"/>
      <c r="J40" s="34">
        <f t="shared" si="1"/>
        <v>21287</v>
      </c>
      <c r="K40" s="34">
        <v>21287</v>
      </c>
      <c r="L40" s="34"/>
      <c r="M40" s="32"/>
      <c r="N40" s="32"/>
      <c r="O40" s="32"/>
    </row>
    <row r="41" spans="1:15" s="58" customFormat="1" x14ac:dyDescent="0.2">
      <c r="A41" s="54"/>
      <c r="B41" s="49" t="s">
        <v>97</v>
      </c>
      <c r="C41" s="53">
        <f>C42</f>
        <v>2862000</v>
      </c>
      <c r="D41" s="53">
        <f t="shared" ref="D41:J41" si="11">D42</f>
        <v>0</v>
      </c>
      <c r="E41" s="53">
        <f t="shared" si="11"/>
        <v>2862000</v>
      </c>
      <c r="F41" s="53">
        <f t="shared" si="11"/>
        <v>0</v>
      </c>
      <c r="G41" s="53">
        <f t="shared" si="11"/>
        <v>0</v>
      </c>
      <c r="H41" s="53">
        <f t="shared" si="11"/>
        <v>0</v>
      </c>
      <c r="I41" s="53">
        <f t="shared" si="11"/>
        <v>0</v>
      </c>
      <c r="J41" s="53">
        <f t="shared" si="11"/>
        <v>2862000</v>
      </c>
      <c r="K41" s="53">
        <f>K42</f>
        <v>2862000</v>
      </c>
      <c r="L41" s="53"/>
      <c r="M41" s="54"/>
      <c r="N41" s="54"/>
      <c r="O41" s="54"/>
    </row>
    <row r="42" spans="1:15" s="38" customFormat="1" x14ac:dyDescent="0.2">
      <c r="A42" s="35"/>
      <c r="B42" s="39" t="s">
        <v>71</v>
      </c>
      <c r="C42" s="37">
        <f t="shared" ref="C42:J42" si="12">C43+C44+C45</f>
        <v>2862000</v>
      </c>
      <c r="D42" s="37">
        <f t="shared" si="12"/>
        <v>0</v>
      </c>
      <c r="E42" s="37">
        <f t="shared" si="12"/>
        <v>2862000</v>
      </c>
      <c r="F42" s="37">
        <f t="shared" si="12"/>
        <v>0</v>
      </c>
      <c r="G42" s="37">
        <f t="shared" si="12"/>
        <v>0</v>
      </c>
      <c r="H42" s="37">
        <f t="shared" si="12"/>
        <v>0</v>
      </c>
      <c r="I42" s="37">
        <f t="shared" si="12"/>
        <v>0</v>
      </c>
      <c r="J42" s="37">
        <f t="shared" si="12"/>
        <v>2862000</v>
      </c>
      <c r="K42" s="37">
        <f>K43+K44+K45</f>
        <v>2862000</v>
      </c>
      <c r="L42" s="37">
        <f>L46+L48+L56</f>
        <v>0</v>
      </c>
      <c r="M42" s="35"/>
      <c r="N42" s="35"/>
      <c r="O42" s="35"/>
    </row>
    <row r="43" spans="1:15" s="38" customFormat="1" x14ac:dyDescent="0.2">
      <c r="A43" s="32" t="s">
        <v>18</v>
      </c>
      <c r="B43" s="42" t="s">
        <v>143</v>
      </c>
      <c r="C43" s="37">
        <f>E43</f>
        <v>2131000</v>
      </c>
      <c r="D43" s="37"/>
      <c r="E43" s="37">
        <f>F43+G43+H43+I43+J43</f>
        <v>2131000</v>
      </c>
      <c r="F43" s="37"/>
      <c r="G43" s="37"/>
      <c r="H43" s="37"/>
      <c r="I43" s="37"/>
      <c r="J43" s="34">
        <f t="shared" ref="J43:J50" si="13">K43+L43</f>
        <v>2131000</v>
      </c>
      <c r="K43" s="37">
        <f>K47+K48+K49</f>
        <v>2131000</v>
      </c>
      <c r="L43" s="35"/>
      <c r="M43" s="35"/>
      <c r="N43" s="35"/>
      <c r="O43" s="35"/>
    </row>
    <row r="44" spans="1:15" s="38" customFormat="1" x14ac:dyDescent="0.2">
      <c r="A44" s="40" t="s">
        <v>19</v>
      </c>
      <c r="B44" s="41" t="s">
        <v>180</v>
      </c>
      <c r="C44" s="37">
        <f t="shared" ref="C44:C45" si="14">E44</f>
        <v>700000</v>
      </c>
      <c r="D44" s="37"/>
      <c r="E44" s="37">
        <f t="shared" ref="E44:E45" si="15">F44+G44+H44+I44+J44</f>
        <v>700000</v>
      </c>
      <c r="F44" s="37"/>
      <c r="G44" s="37"/>
      <c r="H44" s="37"/>
      <c r="I44" s="37"/>
      <c r="J44" s="34">
        <f t="shared" si="13"/>
        <v>700000</v>
      </c>
      <c r="K44" s="69">
        <f>K50</f>
        <v>700000</v>
      </c>
      <c r="L44" s="37"/>
      <c r="M44" s="35"/>
      <c r="N44" s="35"/>
      <c r="O44" s="35"/>
    </row>
    <row r="45" spans="1:15" s="38" customFormat="1" x14ac:dyDescent="0.2">
      <c r="A45" s="40" t="s">
        <v>20</v>
      </c>
      <c r="B45" s="41" t="s">
        <v>178</v>
      </c>
      <c r="C45" s="37">
        <f t="shared" si="14"/>
        <v>31000</v>
      </c>
      <c r="D45" s="37"/>
      <c r="E45" s="37">
        <f t="shared" si="15"/>
        <v>31000</v>
      </c>
      <c r="F45" s="37"/>
      <c r="G45" s="37"/>
      <c r="H45" s="37"/>
      <c r="I45" s="37"/>
      <c r="J45" s="34">
        <f t="shared" si="13"/>
        <v>31000</v>
      </c>
      <c r="K45" s="37">
        <f>K51+K54+K55</f>
        <v>31000</v>
      </c>
      <c r="L45" s="37"/>
      <c r="M45" s="35"/>
      <c r="N45" s="35"/>
      <c r="O45" s="35"/>
    </row>
    <row r="46" spans="1:15" s="38" customFormat="1" x14ac:dyDescent="0.2">
      <c r="A46" s="32" t="s">
        <v>18</v>
      </c>
      <c r="B46" s="42" t="s">
        <v>143</v>
      </c>
      <c r="C46" s="37">
        <f>E46</f>
        <v>2131000</v>
      </c>
      <c r="D46" s="37"/>
      <c r="E46" s="37">
        <f t="shared" ref="E46:E51" si="16">F46+G46+H46+I46+J46</f>
        <v>2131000</v>
      </c>
      <c r="F46" s="37"/>
      <c r="G46" s="37"/>
      <c r="H46" s="37"/>
      <c r="I46" s="37"/>
      <c r="J46" s="34">
        <f t="shared" si="13"/>
        <v>2131000</v>
      </c>
      <c r="K46" s="37">
        <f>K47+K48+K49</f>
        <v>2131000</v>
      </c>
      <c r="L46" s="35"/>
      <c r="M46" s="35"/>
      <c r="N46" s="35"/>
      <c r="O46" s="35"/>
    </row>
    <row r="47" spans="1:15" s="38" customFormat="1" ht="20.399999999999999" x14ac:dyDescent="0.2">
      <c r="A47" s="40" t="s">
        <v>18</v>
      </c>
      <c r="B47" s="41" t="s">
        <v>181</v>
      </c>
      <c r="C47" s="37">
        <f t="shared" ref="C47:C50" si="17">E47</f>
        <v>84000</v>
      </c>
      <c r="D47" s="37"/>
      <c r="E47" s="65">
        <f t="shared" si="16"/>
        <v>84000</v>
      </c>
      <c r="F47" s="37"/>
      <c r="G47" s="37"/>
      <c r="H47" s="37"/>
      <c r="I47" s="37"/>
      <c r="J47" s="34">
        <f t="shared" si="13"/>
        <v>84000</v>
      </c>
      <c r="K47" s="37">
        <v>84000</v>
      </c>
      <c r="L47" s="37"/>
      <c r="M47" s="35"/>
      <c r="N47" s="35"/>
      <c r="O47" s="35"/>
    </row>
    <row r="48" spans="1:15" s="38" customFormat="1" ht="24" customHeight="1" x14ac:dyDescent="0.2">
      <c r="A48" s="40" t="s">
        <v>18</v>
      </c>
      <c r="B48" s="41" t="s">
        <v>204</v>
      </c>
      <c r="C48" s="37">
        <f t="shared" si="17"/>
        <v>665000</v>
      </c>
      <c r="D48" s="37"/>
      <c r="E48" s="65">
        <f t="shared" si="16"/>
        <v>665000</v>
      </c>
      <c r="F48" s="37"/>
      <c r="G48" s="37"/>
      <c r="H48" s="37"/>
      <c r="I48" s="37"/>
      <c r="J48" s="34">
        <f t="shared" si="13"/>
        <v>665000</v>
      </c>
      <c r="K48" s="37">
        <v>665000</v>
      </c>
      <c r="L48" s="37"/>
      <c r="M48" s="35"/>
      <c r="N48" s="35"/>
      <c r="O48" s="35"/>
    </row>
    <row r="49" spans="1:15" s="38" customFormat="1" ht="24" customHeight="1" x14ac:dyDescent="0.2">
      <c r="A49" s="40" t="s">
        <v>18</v>
      </c>
      <c r="B49" s="74" t="s">
        <v>219</v>
      </c>
      <c r="C49" s="37">
        <f t="shared" si="17"/>
        <v>1382000</v>
      </c>
      <c r="D49" s="37"/>
      <c r="E49" s="65">
        <f t="shared" si="16"/>
        <v>1382000</v>
      </c>
      <c r="F49" s="37"/>
      <c r="G49" s="37"/>
      <c r="H49" s="37"/>
      <c r="I49" s="37"/>
      <c r="J49" s="34">
        <f t="shared" si="13"/>
        <v>1382000</v>
      </c>
      <c r="K49" s="37">
        <v>1382000</v>
      </c>
      <c r="L49" s="37"/>
      <c r="M49" s="35"/>
      <c r="N49" s="35"/>
      <c r="O49" s="35"/>
    </row>
    <row r="50" spans="1:15" ht="20.399999999999999" x14ac:dyDescent="0.2">
      <c r="A50" s="40" t="s">
        <v>19</v>
      </c>
      <c r="B50" s="41" t="s">
        <v>220</v>
      </c>
      <c r="C50" s="34">
        <f t="shared" si="17"/>
        <v>700000</v>
      </c>
      <c r="D50" s="34"/>
      <c r="E50" s="34">
        <f t="shared" si="16"/>
        <v>700000</v>
      </c>
      <c r="F50" s="34"/>
      <c r="G50" s="34"/>
      <c r="H50" s="34"/>
      <c r="I50" s="34"/>
      <c r="J50" s="34">
        <f t="shared" si="13"/>
        <v>700000</v>
      </c>
      <c r="K50" s="34">
        <v>700000</v>
      </c>
      <c r="L50" s="34"/>
      <c r="M50" s="32"/>
      <c r="N50" s="32"/>
      <c r="O50" s="32"/>
    </row>
    <row r="51" spans="1:15" s="38" customFormat="1" ht="40.799999999999997" x14ac:dyDescent="0.2">
      <c r="A51" s="40" t="s">
        <v>20</v>
      </c>
      <c r="B51" s="41" t="s">
        <v>171</v>
      </c>
      <c r="C51" s="37">
        <f>E51</f>
        <v>31000</v>
      </c>
      <c r="D51" s="37"/>
      <c r="E51" s="65">
        <f t="shared" si="16"/>
        <v>31000</v>
      </c>
      <c r="F51" s="37"/>
      <c r="G51" s="37"/>
      <c r="H51" s="37"/>
      <c r="I51" s="37"/>
      <c r="J51" s="34">
        <f>K51</f>
        <v>31000</v>
      </c>
      <c r="K51" s="37">
        <v>31000</v>
      </c>
      <c r="L51" s="37"/>
      <c r="M51" s="35"/>
      <c r="N51" s="35"/>
      <c r="O51" s="35"/>
    </row>
    <row r="52" spans="1:15" hidden="1" x14ac:dyDescent="0.2">
      <c r="A52" s="32"/>
      <c r="B52" s="41"/>
      <c r="C52" s="37">
        <f t="shared" ref="C52:C55" si="18">E52</f>
        <v>0</v>
      </c>
      <c r="D52" s="34"/>
      <c r="E52" s="65">
        <f t="shared" ref="E52:E55" si="19">F52+G52+H52+I52+J52</f>
        <v>0</v>
      </c>
      <c r="F52" s="34"/>
      <c r="G52" s="34"/>
      <c r="H52" s="34"/>
      <c r="I52" s="34"/>
      <c r="J52" s="34">
        <f t="shared" ref="J52:J55" si="20">K52</f>
        <v>0</v>
      </c>
      <c r="K52" s="34"/>
      <c r="L52" s="34"/>
      <c r="M52" s="32"/>
      <c r="N52" s="32"/>
      <c r="O52" s="32"/>
    </row>
    <row r="53" spans="1:15" hidden="1" x14ac:dyDescent="0.2">
      <c r="A53" s="32"/>
      <c r="B53" s="41"/>
      <c r="C53" s="37">
        <f t="shared" si="18"/>
        <v>0</v>
      </c>
      <c r="D53" s="34"/>
      <c r="E53" s="65">
        <f t="shared" si="19"/>
        <v>0</v>
      </c>
      <c r="F53" s="34"/>
      <c r="G53" s="34"/>
      <c r="H53" s="34"/>
      <c r="I53" s="34"/>
      <c r="J53" s="34">
        <f t="shared" si="20"/>
        <v>0</v>
      </c>
      <c r="K53" s="34"/>
      <c r="L53" s="34"/>
      <c r="M53" s="32"/>
      <c r="N53" s="32"/>
      <c r="O53" s="32"/>
    </row>
    <row r="54" spans="1:15" ht="20.399999999999999" hidden="1" x14ac:dyDescent="0.2">
      <c r="A54" s="32" t="s">
        <v>163</v>
      </c>
      <c r="B54" s="41" t="s">
        <v>205</v>
      </c>
      <c r="C54" s="37">
        <f t="shared" si="18"/>
        <v>0</v>
      </c>
      <c r="D54" s="34"/>
      <c r="E54" s="65">
        <f t="shared" si="19"/>
        <v>0</v>
      </c>
      <c r="F54" s="34"/>
      <c r="G54" s="34"/>
      <c r="H54" s="34"/>
      <c r="I54" s="34"/>
      <c r="J54" s="34">
        <f t="shared" si="20"/>
        <v>0</v>
      </c>
      <c r="K54" s="34">
        <v>0</v>
      </c>
      <c r="L54" s="34"/>
      <c r="M54" s="32"/>
      <c r="N54" s="32"/>
      <c r="O54" s="32"/>
    </row>
    <row r="55" spans="1:15" ht="20.399999999999999" hidden="1" x14ac:dyDescent="0.2">
      <c r="A55" s="32" t="s">
        <v>163</v>
      </c>
      <c r="B55" s="41" t="s">
        <v>206</v>
      </c>
      <c r="C55" s="37">
        <f t="shared" si="18"/>
        <v>0</v>
      </c>
      <c r="D55" s="34"/>
      <c r="E55" s="65">
        <f t="shared" si="19"/>
        <v>0</v>
      </c>
      <c r="F55" s="34"/>
      <c r="G55" s="34"/>
      <c r="H55" s="34"/>
      <c r="I55" s="34"/>
      <c r="J55" s="34">
        <f t="shared" si="20"/>
        <v>0</v>
      </c>
      <c r="K55" s="34">
        <v>0</v>
      </c>
      <c r="L55" s="34"/>
      <c r="M55" s="32"/>
      <c r="N55" s="32"/>
      <c r="O55" s="32"/>
    </row>
    <row r="56" spans="1:15" s="38" customFormat="1" x14ac:dyDescent="0.2">
      <c r="A56" s="35"/>
      <c r="B56" s="36" t="s">
        <v>174</v>
      </c>
      <c r="C56" s="53">
        <f>C57</f>
        <v>2000</v>
      </c>
      <c r="D56" s="53">
        <f t="shared" ref="D56:K56" si="21">D57</f>
        <v>0</v>
      </c>
      <c r="E56" s="53">
        <f t="shared" si="21"/>
        <v>2000</v>
      </c>
      <c r="F56" s="53">
        <f t="shared" si="21"/>
        <v>0</v>
      </c>
      <c r="G56" s="53">
        <f t="shared" si="21"/>
        <v>0</v>
      </c>
      <c r="H56" s="53">
        <f t="shared" si="21"/>
        <v>0</v>
      </c>
      <c r="I56" s="53">
        <f t="shared" si="21"/>
        <v>0</v>
      </c>
      <c r="J56" s="53">
        <f t="shared" si="21"/>
        <v>2000</v>
      </c>
      <c r="K56" s="53">
        <f t="shared" si="21"/>
        <v>2000</v>
      </c>
      <c r="L56" s="53"/>
      <c r="M56" s="54"/>
      <c r="N56" s="54"/>
      <c r="O56" s="54"/>
    </row>
    <row r="57" spans="1:15" s="38" customFormat="1" x14ac:dyDescent="0.2">
      <c r="A57" s="35"/>
      <c r="B57" s="39" t="s">
        <v>71</v>
      </c>
      <c r="C57" s="37">
        <f>E57</f>
        <v>2000</v>
      </c>
      <c r="D57" s="37">
        <f t="shared" ref="D57" si="22">D58+D61</f>
        <v>0</v>
      </c>
      <c r="E57" s="37">
        <f>F57+G57+H57+I57+J57</f>
        <v>2000</v>
      </c>
      <c r="F57" s="37"/>
      <c r="G57" s="37"/>
      <c r="H57" s="37"/>
      <c r="I57" s="37"/>
      <c r="J57" s="34">
        <f t="shared" si="1"/>
        <v>2000</v>
      </c>
      <c r="K57" s="69">
        <f>K60+K61+K59</f>
        <v>2000</v>
      </c>
      <c r="L57" s="37">
        <f>L58+L59+L71</f>
        <v>0</v>
      </c>
      <c r="M57" s="35"/>
      <c r="N57" s="35"/>
      <c r="O57" s="35"/>
    </row>
    <row r="58" spans="1:15" s="38" customFormat="1" x14ac:dyDescent="0.2">
      <c r="A58" s="32" t="s">
        <v>18</v>
      </c>
      <c r="B58" s="42" t="s">
        <v>143</v>
      </c>
      <c r="C58" s="37">
        <f>E58</f>
        <v>0</v>
      </c>
      <c r="D58" s="37"/>
      <c r="E58" s="37">
        <f>F58+G58+H58+I58+J58</f>
        <v>0</v>
      </c>
      <c r="F58" s="37"/>
      <c r="G58" s="37"/>
      <c r="H58" s="37"/>
      <c r="I58" s="37"/>
      <c r="J58" s="34">
        <f t="shared" si="1"/>
        <v>0</v>
      </c>
      <c r="K58" s="37">
        <v>0</v>
      </c>
      <c r="L58" s="35"/>
      <c r="M58" s="35"/>
      <c r="N58" s="35"/>
      <c r="O58" s="35"/>
    </row>
    <row r="59" spans="1:15" s="38" customFormat="1" x14ac:dyDescent="0.2">
      <c r="A59" s="40" t="s">
        <v>19</v>
      </c>
      <c r="B59" s="41" t="s">
        <v>198</v>
      </c>
      <c r="C59" s="37">
        <f t="shared" ref="C59:C75" si="23">E59</f>
        <v>2000</v>
      </c>
      <c r="D59" s="37"/>
      <c r="E59" s="37">
        <f t="shared" ref="E59:E75" si="24">F59+G59+H59+I59+J59</f>
        <v>2000</v>
      </c>
      <c r="F59" s="37"/>
      <c r="G59" s="37"/>
      <c r="H59" s="37"/>
      <c r="I59" s="37"/>
      <c r="J59" s="34">
        <f t="shared" si="1"/>
        <v>2000</v>
      </c>
      <c r="K59" s="37">
        <f>K79</f>
        <v>2000</v>
      </c>
      <c r="L59" s="37"/>
      <c r="M59" s="35"/>
      <c r="N59" s="35"/>
      <c r="O59" s="35"/>
    </row>
    <row r="60" spans="1:15" s="38" customFormat="1" hidden="1" x14ac:dyDescent="0.2">
      <c r="A60" s="40" t="s">
        <v>19</v>
      </c>
      <c r="B60" s="41" t="s">
        <v>221</v>
      </c>
      <c r="C60" s="37">
        <f t="shared" si="23"/>
        <v>0</v>
      </c>
      <c r="D60" s="37"/>
      <c r="E60" s="37">
        <f t="shared" si="24"/>
        <v>0</v>
      </c>
      <c r="F60" s="37"/>
      <c r="G60" s="37"/>
      <c r="H60" s="37"/>
      <c r="I60" s="37"/>
      <c r="J60" s="34">
        <f t="shared" si="1"/>
        <v>0</v>
      </c>
      <c r="K60" s="37"/>
      <c r="L60" s="37"/>
      <c r="M60" s="35"/>
      <c r="N60" s="35"/>
      <c r="O60" s="35"/>
    </row>
    <row r="61" spans="1:15" s="38" customFormat="1" x14ac:dyDescent="0.2">
      <c r="A61" s="40" t="s">
        <v>20</v>
      </c>
      <c r="B61" s="41" t="s">
        <v>178</v>
      </c>
      <c r="C61" s="37">
        <f t="shared" si="23"/>
        <v>0</v>
      </c>
      <c r="D61" s="37"/>
      <c r="E61" s="37">
        <f t="shared" si="24"/>
        <v>0</v>
      </c>
      <c r="F61" s="37"/>
      <c r="G61" s="37"/>
      <c r="H61" s="37"/>
      <c r="I61" s="37"/>
      <c r="J61" s="34">
        <f t="shared" si="1"/>
        <v>0</v>
      </c>
      <c r="K61" s="37">
        <f>K66+K67+K68+K69</f>
        <v>0</v>
      </c>
      <c r="L61" s="37"/>
      <c r="M61" s="35"/>
      <c r="N61" s="35"/>
      <c r="O61" s="35"/>
    </row>
    <row r="62" spans="1:15" s="38" customFormat="1" ht="30.6" hidden="1" x14ac:dyDescent="0.2">
      <c r="A62" s="35"/>
      <c r="B62" s="36" t="s">
        <v>77</v>
      </c>
      <c r="C62" s="53">
        <f t="shared" si="23"/>
        <v>0</v>
      </c>
      <c r="D62" s="53">
        <v>0</v>
      </c>
      <c r="E62" s="53">
        <f t="shared" si="24"/>
        <v>0</v>
      </c>
      <c r="F62" s="53">
        <v>0</v>
      </c>
      <c r="G62" s="53">
        <v>0</v>
      </c>
      <c r="H62" s="53">
        <v>0</v>
      </c>
      <c r="I62" s="53">
        <v>0</v>
      </c>
      <c r="J62" s="55">
        <f t="shared" si="1"/>
        <v>0</v>
      </c>
      <c r="K62" s="53">
        <f>K64</f>
        <v>0</v>
      </c>
      <c r="L62" s="53"/>
      <c r="M62" s="54"/>
      <c r="N62" s="54"/>
      <c r="O62" s="54"/>
    </row>
    <row r="63" spans="1:15" s="38" customFormat="1" hidden="1" x14ac:dyDescent="0.2">
      <c r="A63" s="35"/>
      <c r="B63" s="39"/>
      <c r="C63" s="37"/>
      <c r="D63" s="37"/>
      <c r="E63" s="37"/>
      <c r="F63" s="37"/>
      <c r="G63" s="37"/>
      <c r="H63" s="37"/>
      <c r="I63" s="37"/>
      <c r="J63" s="34"/>
      <c r="K63" s="37"/>
      <c r="L63" s="37"/>
      <c r="M63" s="35"/>
      <c r="N63" s="35"/>
      <c r="O63" s="35"/>
    </row>
    <row r="64" spans="1:15" s="38" customFormat="1" ht="20.399999999999999" hidden="1" x14ac:dyDescent="0.2">
      <c r="A64" s="32" t="s">
        <v>18</v>
      </c>
      <c r="B64" s="42" t="s">
        <v>95</v>
      </c>
      <c r="C64" s="37">
        <f t="shared" si="23"/>
        <v>0</v>
      </c>
      <c r="D64" s="37"/>
      <c r="E64" s="37">
        <f t="shared" si="24"/>
        <v>0</v>
      </c>
      <c r="F64" s="37"/>
      <c r="G64" s="37"/>
      <c r="H64" s="37"/>
      <c r="I64" s="37"/>
      <c r="J64" s="34">
        <f t="shared" si="1"/>
        <v>0</v>
      </c>
      <c r="K64" s="37">
        <v>0</v>
      </c>
      <c r="L64" s="35"/>
      <c r="M64" s="35"/>
      <c r="N64" s="35"/>
      <c r="O64" s="35"/>
    </row>
    <row r="65" spans="1:15" s="38" customFormat="1" ht="20.399999999999999" hidden="1" x14ac:dyDescent="0.2">
      <c r="A65" s="40" t="s">
        <v>19</v>
      </c>
      <c r="B65" s="41" t="s">
        <v>179</v>
      </c>
      <c r="C65" s="37">
        <f t="shared" si="23"/>
        <v>0</v>
      </c>
      <c r="D65" s="37"/>
      <c r="E65" s="37">
        <f t="shared" si="24"/>
        <v>0</v>
      </c>
      <c r="F65" s="37"/>
      <c r="G65" s="37"/>
      <c r="H65" s="37"/>
      <c r="I65" s="37"/>
      <c r="J65" s="34">
        <f t="shared" si="1"/>
        <v>0</v>
      </c>
      <c r="K65" s="37"/>
      <c r="L65" s="37"/>
      <c r="M65" s="35"/>
      <c r="N65" s="35"/>
      <c r="O65" s="35"/>
    </row>
    <row r="66" spans="1:15" s="38" customFormat="1" ht="30.6" hidden="1" x14ac:dyDescent="0.2">
      <c r="A66" s="40" t="s">
        <v>20</v>
      </c>
      <c r="B66" s="41" t="s">
        <v>172</v>
      </c>
      <c r="C66" s="37">
        <f t="shared" si="23"/>
        <v>0</v>
      </c>
      <c r="D66" s="37"/>
      <c r="E66" s="37">
        <f t="shared" si="24"/>
        <v>0</v>
      </c>
      <c r="F66" s="37"/>
      <c r="G66" s="37"/>
      <c r="H66" s="37"/>
      <c r="I66" s="37"/>
      <c r="J66" s="34">
        <f t="shared" si="1"/>
        <v>0</v>
      </c>
      <c r="K66" s="37"/>
      <c r="L66" s="37"/>
      <c r="M66" s="35"/>
      <c r="N66" s="35"/>
      <c r="O66" s="35"/>
    </row>
    <row r="67" spans="1:15" s="38" customFormat="1" ht="20.399999999999999" hidden="1" x14ac:dyDescent="0.2">
      <c r="A67" s="40" t="s">
        <v>20</v>
      </c>
      <c r="B67" s="41" t="s">
        <v>211</v>
      </c>
      <c r="C67" s="37">
        <f t="shared" si="23"/>
        <v>0</v>
      </c>
      <c r="D67" s="37"/>
      <c r="E67" s="37">
        <f t="shared" si="24"/>
        <v>0</v>
      </c>
      <c r="F67" s="37"/>
      <c r="G67" s="37"/>
      <c r="H67" s="37"/>
      <c r="I67" s="37"/>
      <c r="J67" s="34">
        <f t="shared" si="1"/>
        <v>0</v>
      </c>
      <c r="K67" s="37">
        <v>0</v>
      </c>
      <c r="L67" s="37"/>
      <c r="M67" s="35"/>
      <c r="N67" s="35"/>
      <c r="O67" s="35"/>
    </row>
    <row r="68" spans="1:15" s="38" customFormat="1" ht="20.399999999999999" hidden="1" x14ac:dyDescent="0.2">
      <c r="A68" s="40" t="s">
        <v>20</v>
      </c>
      <c r="B68" s="41" t="s">
        <v>176</v>
      </c>
      <c r="C68" s="37">
        <f t="shared" si="23"/>
        <v>0</v>
      </c>
      <c r="D68" s="37"/>
      <c r="E68" s="37">
        <f t="shared" si="24"/>
        <v>0</v>
      </c>
      <c r="F68" s="37"/>
      <c r="G68" s="37"/>
      <c r="H68" s="37"/>
      <c r="I68" s="37"/>
      <c r="J68" s="34">
        <f t="shared" si="1"/>
        <v>0</v>
      </c>
      <c r="K68" s="37"/>
      <c r="L68" s="37"/>
      <c r="M68" s="35"/>
      <c r="N68" s="35"/>
      <c r="O68" s="35"/>
    </row>
    <row r="69" spans="1:15" s="38" customFormat="1" ht="30.6" hidden="1" x14ac:dyDescent="0.2">
      <c r="A69" s="40" t="s">
        <v>20</v>
      </c>
      <c r="B69" s="41" t="s">
        <v>177</v>
      </c>
      <c r="C69" s="37">
        <f t="shared" si="23"/>
        <v>0</v>
      </c>
      <c r="D69" s="37"/>
      <c r="E69" s="37">
        <f t="shared" si="24"/>
        <v>0</v>
      </c>
      <c r="F69" s="37"/>
      <c r="G69" s="37"/>
      <c r="H69" s="37"/>
      <c r="I69" s="37"/>
      <c r="J69" s="34">
        <f t="shared" si="1"/>
        <v>0</v>
      </c>
      <c r="K69" s="37">
        <v>0</v>
      </c>
      <c r="L69" s="37"/>
      <c r="M69" s="35"/>
      <c r="N69" s="35"/>
      <c r="O69" s="35"/>
    </row>
    <row r="70" spans="1:15" s="38" customFormat="1" hidden="1" x14ac:dyDescent="0.2">
      <c r="A70" s="35"/>
      <c r="B70" s="36" t="s">
        <v>199</v>
      </c>
      <c r="C70" s="53">
        <f>C71</f>
        <v>0</v>
      </c>
      <c r="D70" s="53">
        <f t="shared" ref="D70:K70" si="25">D71</f>
        <v>0</v>
      </c>
      <c r="E70" s="53">
        <f t="shared" si="25"/>
        <v>0</v>
      </c>
      <c r="F70" s="53">
        <f t="shared" si="25"/>
        <v>0</v>
      </c>
      <c r="G70" s="53">
        <f t="shared" si="25"/>
        <v>0</v>
      </c>
      <c r="H70" s="53">
        <f t="shared" si="25"/>
        <v>0</v>
      </c>
      <c r="I70" s="53">
        <f t="shared" si="25"/>
        <v>0</v>
      </c>
      <c r="J70" s="53">
        <f t="shared" si="25"/>
        <v>0</v>
      </c>
      <c r="K70" s="53">
        <f t="shared" si="25"/>
        <v>0</v>
      </c>
      <c r="L70" s="53"/>
      <c r="M70" s="54"/>
      <c r="N70" s="54"/>
      <c r="O70" s="54"/>
    </row>
    <row r="71" spans="1:15" s="38" customFormat="1" hidden="1" x14ac:dyDescent="0.2">
      <c r="A71" s="35"/>
      <c r="B71" s="39" t="s">
        <v>71</v>
      </c>
      <c r="C71" s="37">
        <f t="shared" si="23"/>
        <v>0</v>
      </c>
      <c r="D71" s="37">
        <f t="shared" ref="D71:I71" si="26">D77</f>
        <v>0</v>
      </c>
      <c r="E71" s="37">
        <f t="shared" si="24"/>
        <v>0</v>
      </c>
      <c r="F71" s="37">
        <f t="shared" si="26"/>
        <v>0</v>
      </c>
      <c r="G71" s="37">
        <f t="shared" si="26"/>
        <v>0</v>
      </c>
      <c r="H71" s="37">
        <f t="shared" si="26"/>
        <v>0</v>
      </c>
      <c r="I71" s="37">
        <f t="shared" si="26"/>
        <v>0</v>
      </c>
      <c r="J71" s="34">
        <f t="shared" si="1"/>
        <v>0</v>
      </c>
      <c r="K71" s="37">
        <f>K75+K72+K73</f>
        <v>0</v>
      </c>
      <c r="L71" s="37">
        <f>L72+L73+L106</f>
        <v>0</v>
      </c>
      <c r="M71" s="35"/>
      <c r="N71" s="35"/>
      <c r="O71" s="35"/>
    </row>
    <row r="72" spans="1:15" s="38" customFormat="1" ht="20.399999999999999" hidden="1" x14ac:dyDescent="0.2">
      <c r="A72" s="32" t="s">
        <v>18</v>
      </c>
      <c r="B72" s="70" t="s">
        <v>192</v>
      </c>
      <c r="C72" s="37">
        <f t="shared" si="23"/>
        <v>0</v>
      </c>
      <c r="D72" s="37"/>
      <c r="E72" s="37">
        <f t="shared" si="24"/>
        <v>0</v>
      </c>
      <c r="F72" s="37"/>
      <c r="G72" s="37"/>
      <c r="H72" s="37"/>
      <c r="I72" s="37"/>
      <c r="J72" s="34">
        <f t="shared" si="1"/>
        <v>0</v>
      </c>
      <c r="K72" s="37"/>
      <c r="L72" s="35"/>
      <c r="M72" s="35"/>
      <c r="N72" s="35"/>
      <c r="O72" s="35"/>
    </row>
    <row r="73" spans="1:15" s="38" customFormat="1" ht="20.399999999999999" hidden="1" x14ac:dyDescent="0.2">
      <c r="A73" s="40" t="s">
        <v>19</v>
      </c>
      <c r="B73" s="41" t="s">
        <v>197</v>
      </c>
      <c r="C73" s="37">
        <f t="shared" si="23"/>
        <v>0</v>
      </c>
      <c r="D73" s="37"/>
      <c r="E73" s="37">
        <f t="shared" si="24"/>
        <v>0</v>
      </c>
      <c r="F73" s="37"/>
      <c r="G73" s="37"/>
      <c r="H73" s="37"/>
      <c r="I73" s="37"/>
      <c r="J73" s="34">
        <f t="shared" si="1"/>
        <v>0</v>
      </c>
      <c r="K73" s="37"/>
      <c r="L73" s="37"/>
      <c r="M73" s="35"/>
      <c r="N73" s="35"/>
      <c r="O73" s="35"/>
    </row>
    <row r="74" spans="1:15" s="38" customFormat="1" hidden="1" x14ac:dyDescent="0.2">
      <c r="A74" s="40" t="s">
        <v>19</v>
      </c>
      <c r="B74" s="41" t="s">
        <v>83</v>
      </c>
      <c r="C74" s="37">
        <f t="shared" si="23"/>
        <v>0</v>
      </c>
      <c r="D74" s="37"/>
      <c r="E74" s="37">
        <f t="shared" si="24"/>
        <v>0</v>
      </c>
      <c r="F74" s="37"/>
      <c r="G74" s="37"/>
      <c r="H74" s="37"/>
      <c r="I74" s="37"/>
      <c r="J74" s="34">
        <f t="shared" si="1"/>
        <v>0</v>
      </c>
      <c r="K74" s="37"/>
      <c r="L74" s="37"/>
      <c r="M74" s="35"/>
      <c r="N74" s="35"/>
      <c r="O74" s="35"/>
    </row>
    <row r="75" spans="1:15" s="38" customFormat="1" hidden="1" x14ac:dyDescent="0.2">
      <c r="A75" s="40" t="s">
        <v>20</v>
      </c>
      <c r="B75" s="41" t="s">
        <v>178</v>
      </c>
      <c r="C75" s="37">
        <f t="shared" si="23"/>
        <v>0</v>
      </c>
      <c r="D75" s="37"/>
      <c r="E75" s="37">
        <f t="shared" si="24"/>
        <v>0</v>
      </c>
      <c r="F75" s="37"/>
      <c r="G75" s="37"/>
      <c r="H75" s="37"/>
      <c r="I75" s="37"/>
      <c r="J75" s="34">
        <f t="shared" si="1"/>
        <v>0</v>
      </c>
      <c r="K75" s="37">
        <f>K77+K78</f>
        <v>0</v>
      </c>
      <c r="L75" s="37"/>
      <c r="M75" s="35"/>
      <c r="N75" s="35"/>
      <c r="O75" s="35"/>
    </row>
    <row r="76" spans="1:15" s="38" customFormat="1" hidden="1" x14ac:dyDescent="0.2">
      <c r="A76" s="40"/>
      <c r="B76" s="41"/>
      <c r="C76" s="37"/>
      <c r="D76" s="37"/>
      <c r="E76" s="37"/>
      <c r="F76" s="37"/>
      <c r="G76" s="37"/>
      <c r="H76" s="37"/>
      <c r="I76" s="37"/>
      <c r="J76" s="34"/>
      <c r="K76" s="37"/>
      <c r="L76" s="37"/>
      <c r="M76" s="35"/>
      <c r="N76" s="35"/>
      <c r="O76" s="35"/>
    </row>
    <row r="77" spans="1:15" s="38" customFormat="1" ht="20.399999999999999" hidden="1" x14ac:dyDescent="0.2">
      <c r="A77" s="40" t="s">
        <v>20</v>
      </c>
      <c r="B77" s="41" t="s">
        <v>120</v>
      </c>
      <c r="C77" s="37">
        <f>E77</f>
        <v>0</v>
      </c>
      <c r="D77" s="37"/>
      <c r="E77" s="37">
        <f>F77+H77+I77+J77</f>
        <v>0</v>
      </c>
      <c r="F77" s="37"/>
      <c r="G77" s="37"/>
      <c r="H77" s="37"/>
      <c r="I77" s="37"/>
      <c r="J77" s="34">
        <f t="shared" ref="J77:J79" si="27">K77+L77</f>
        <v>0</v>
      </c>
      <c r="K77" s="37"/>
      <c r="L77" s="37"/>
      <c r="M77" s="35"/>
      <c r="N77" s="35"/>
      <c r="O77" s="35"/>
    </row>
    <row r="78" spans="1:15" s="38" customFormat="1" ht="20.399999999999999" hidden="1" x14ac:dyDescent="0.2">
      <c r="A78" s="40" t="s">
        <v>20</v>
      </c>
      <c r="B78" s="41" t="s">
        <v>182</v>
      </c>
      <c r="C78" s="37">
        <f>E78</f>
        <v>0</v>
      </c>
      <c r="D78" s="37"/>
      <c r="E78" s="37">
        <f>F78+H78+I78+J78</f>
        <v>0</v>
      </c>
      <c r="F78" s="37"/>
      <c r="G78" s="37"/>
      <c r="H78" s="37"/>
      <c r="I78" s="37"/>
      <c r="J78" s="34">
        <f t="shared" si="27"/>
        <v>0</v>
      </c>
      <c r="K78" s="37"/>
      <c r="L78" s="37"/>
      <c r="M78" s="35"/>
      <c r="N78" s="35"/>
      <c r="O78" s="35"/>
    </row>
    <row r="79" spans="1:15" s="38" customFormat="1" ht="20.399999999999999" x14ac:dyDescent="0.2">
      <c r="A79" s="40" t="s">
        <v>19</v>
      </c>
      <c r="B79" s="41" t="s">
        <v>222</v>
      </c>
      <c r="C79" s="37">
        <f t="shared" ref="C79" si="28">E79</f>
        <v>2000</v>
      </c>
      <c r="D79" s="37"/>
      <c r="E79" s="37">
        <f t="shared" ref="E79" si="29">F79+G79+H79+I79+J79</f>
        <v>2000</v>
      </c>
      <c r="F79" s="37"/>
      <c r="G79" s="37"/>
      <c r="H79" s="37"/>
      <c r="I79" s="37"/>
      <c r="J79" s="34">
        <f t="shared" si="27"/>
        <v>2000</v>
      </c>
      <c r="K79" s="37">
        <v>2000</v>
      </c>
      <c r="L79" s="37"/>
      <c r="M79" s="35"/>
      <c r="N79" s="35"/>
      <c r="O79" s="35"/>
    </row>
    <row r="80" spans="1:15" s="58" customFormat="1" ht="20.399999999999999" x14ac:dyDescent="0.2">
      <c r="A80" s="54"/>
      <c r="B80" s="49" t="s">
        <v>186</v>
      </c>
      <c r="C80" s="53">
        <f t="shared" ref="C80:I80" si="30">C81</f>
        <v>430000</v>
      </c>
      <c r="D80" s="53">
        <f t="shared" si="30"/>
        <v>0</v>
      </c>
      <c r="E80" s="53">
        <f t="shared" si="30"/>
        <v>430000</v>
      </c>
      <c r="F80" s="53">
        <f t="shared" si="30"/>
        <v>0</v>
      </c>
      <c r="G80" s="53">
        <f t="shared" si="30"/>
        <v>0</v>
      </c>
      <c r="H80" s="53">
        <f t="shared" si="30"/>
        <v>0</v>
      </c>
      <c r="I80" s="53">
        <f t="shared" si="30"/>
        <v>0</v>
      </c>
      <c r="J80" s="53">
        <f>J81</f>
        <v>430000</v>
      </c>
      <c r="K80" s="53">
        <f>K81</f>
        <v>430000</v>
      </c>
      <c r="L80" s="53"/>
      <c r="M80" s="54"/>
      <c r="N80" s="54"/>
      <c r="O80" s="54"/>
    </row>
    <row r="81" spans="1:15" s="38" customFormat="1" x14ac:dyDescent="0.2">
      <c r="A81" s="35"/>
      <c r="B81" s="39" t="s">
        <v>71</v>
      </c>
      <c r="C81" s="37">
        <f t="shared" ref="C81:J81" si="31">C82+C83+C84</f>
        <v>430000</v>
      </c>
      <c r="D81" s="37">
        <f t="shared" si="31"/>
        <v>0</v>
      </c>
      <c r="E81" s="37">
        <f t="shared" si="31"/>
        <v>430000</v>
      </c>
      <c r="F81" s="37">
        <f t="shared" si="31"/>
        <v>0</v>
      </c>
      <c r="G81" s="37">
        <f t="shared" si="31"/>
        <v>0</v>
      </c>
      <c r="H81" s="37">
        <f t="shared" si="31"/>
        <v>0</v>
      </c>
      <c r="I81" s="37">
        <f t="shared" si="31"/>
        <v>0</v>
      </c>
      <c r="J81" s="37">
        <f t="shared" si="31"/>
        <v>430000</v>
      </c>
      <c r="K81" s="37">
        <f>K82+K83+K84</f>
        <v>430000</v>
      </c>
      <c r="L81" s="37">
        <f>L86+L87+L108</f>
        <v>0</v>
      </c>
      <c r="M81" s="35"/>
      <c r="N81" s="35"/>
      <c r="O81" s="35"/>
    </row>
    <row r="82" spans="1:15" s="38" customFormat="1" x14ac:dyDescent="0.2">
      <c r="A82" s="32" t="s">
        <v>18</v>
      </c>
      <c r="B82" s="42" t="s">
        <v>143</v>
      </c>
      <c r="C82" s="37">
        <f t="shared" ref="C82:J82" si="32">C85</f>
        <v>120000</v>
      </c>
      <c r="D82" s="37">
        <f t="shared" si="32"/>
        <v>0</v>
      </c>
      <c r="E82" s="37">
        <f t="shared" si="32"/>
        <v>120000</v>
      </c>
      <c r="F82" s="37">
        <f t="shared" si="32"/>
        <v>0</v>
      </c>
      <c r="G82" s="37">
        <f t="shared" si="32"/>
        <v>0</v>
      </c>
      <c r="H82" s="37">
        <f t="shared" si="32"/>
        <v>0</v>
      </c>
      <c r="I82" s="37">
        <f t="shared" si="32"/>
        <v>0</v>
      </c>
      <c r="J82" s="37">
        <f t="shared" si="32"/>
        <v>120000</v>
      </c>
      <c r="K82" s="37">
        <f>K85</f>
        <v>120000</v>
      </c>
      <c r="L82" s="37"/>
      <c r="M82" s="35"/>
      <c r="N82" s="35"/>
      <c r="O82" s="35"/>
    </row>
    <row r="83" spans="1:15" s="38" customFormat="1" x14ac:dyDescent="0.2">
      <c r="A83" s="40" t="s">
        <v>19</v>
      </c>
      <c r="B83" s="41" t="s">
        <v>83</v>
      </c>
      <c r="C83" s="37">
        <f>C86+C93+C94</f>
        <v>300000</v>
      </c>
      <c r="D83" s="37">
        <f t="shared" ref="D83:I83" si="33">D86+D93</f>
        <v>0</v>
      </c>
      <c r="E83" s="37">
        <f>E86+E93+E94</f>
        <v>300000</v>
      </c>
      <c r="F83" s="37">
        <f t="shared" si="33"/>
        <v>0</v>
      </c>
      <c r="G83" s="37">
        <f t="shared" si="33"/>
        <v>0</v>
      </c>
      <c r="H83" s="37">
        <f t="shared" si="33"/>
        <v>0</v>
      </c>
      <c r="I83" s="37">
        <f t="shared" si="33"/>
        <v>0</v>
      </c>
      <c r="J83" s="37">
        <f>J86+J93+J94</f>
        <v>300000</v>
      </c>
      <c r="K83" s="37">
        <f>K93+K94+K86</f>
        <v>300000</v>
      </c>
      <c r="L83" s="37"/>
      <c r="M83" s="35"/>
      <c r="N83" s="35"/>
      <c r="O83" s="35"/>
    </row>
    <row r="84" spans="1:15" s="38" customFormat="1" x14ac:dyDescent="0.2">
      <c r="A84" s="40" t="s">
        <v>20</v>
      </c>
      <c r="B84" s="41" t="s">
        <v>178</v>
      </c>
      <c r="C84" s="37">
        <f>C88+C95+C96</f>
        <v>10000</v>
      </c>
      <c r="D84" s="37">
        <f t="shared" ref="D84:I84" si="34">D88+D95</f>
        <v>0</v>
      </c>
      <c r="E84" s="37">
        <f>E88+E95+E96</f>
        <v>10000</v>
      </c>
      <c r="F84" s="37">
        <f t="shared" si="34"/>
        <v>0</v>
      </c>
      <c r="G84" s="37">
        <f t="shared" si="34"/>
        <v>0</v>
      </c>
      <c r="H84" s="37">
        <f t="shared" si="34"/>
        <v>0</v>
      </c>
      <c r="I84" s="37">
        <f t="shared" si="34"/>
        <v>0</v>
      </c>
      <c r="J84" s="37">
        <f>J88+J95+J96</f>
        <v>10000</v>
      </c>
      <c r="K84" s="37">
        <f>K95</f>
        <v>10000</v>
      </c>
      <c r="L84" s="37"/>
      <c r="M84" s="35"/>
      <c r="N84" s="35"/>
      <c r="O84" s="35"/>
    </row>
    <row r="85" spans="1:15" s="38" customFormat="1" ht="20.399999999999999" x14ac:dyDescent="0.2">
      <c r="A85" s="35" t="s">
        <v>18</v>
      </c>
      <c r="B85" s="51" t="s">
        <v>223</v>
      </c>
      <c r="C85" s="37">
        <f>E85</f>
        <v>120000</v>
      </c>
      <c r="D85" s="37"/>
      <c r="E85" s="37">
        <f>F85+G85+H85+I85+J85</f>
        <v>120000</v>
      </c>
      <c r="F85" s="37"/>
      <c r="G85" s="37"/>
      <c r="H85" s="37"/>
      <c r="I85" s="37"/>
      <c r="J85" s="34">
        <f t="shared" si="1"/>
        <v>120000</v>
      </c>
      <c r="K85" s="37">
        <v>120000</v>
      </c>
      <c r="L85" s="37"/>
      <c r="M85" s="35"/>
      <c r="N85" s="35"/>
      <c r="O85" s="35"/>
    </row>
    <row r="86" spans="1:15" s="38" customFormat="1" hidden="1" x14ac:dyDescent="0.2">
      <c r="A86" s="32" t="s">
        <v>110</v>
      </c>
      <c r="B86" s="51" t="s">
        <v>212</v>
      </c>
      <c r="C86" s="37">
        <f>E86</f>
        <v>0</v>
      </c>
      <c r="D86" s="37"/>
      <c r="E86" s="37">
        <f>F86+G86+H86+I86+J86</f>
        <v>0</v>
      </c>
      <c r="F86" s="37"/>
      <c r="G86" s="37"/>
      <c r="H86" s="37"/>
      <c r="I86" s="37"/>
      <c r="J86" s="34">
        <f t="shared" si="1"/>
        <v>0</v>
      </c>
      <c r="K86" s="37">
        <v>0</v>
      </c>
      <c r="L86" s="35"/>
      <c r="M86" s="35"/>
      <c r="N86" s="35"/>
      <c r="O86" s="35"/>
    </row>
    <row r="87" spans="1:15" s="38" customFormat="1" hidden="1" x14ac:dyDescent="0.2">
      <c r="A87" s="40" t="s">
        <v>19</v>
      </c>
      <c r="B87" s="41" t="s">
        <v>145</v>
      </c>
      <c r="C87" s="37">
        <f>E87:E106</f>
        <v>0</v>
      </c>
      <c r="D87" s="37"/>
      <c r="E87" s="37">
        <f>F87+G87+H87+I87+J87</f>
        <v>0</v>
      </c>
      <c r="F87" s="37"/>
      <c r="G87" s="37"/>
      <c r="H87" s="37"/>
      <c r="I87" s="37"/>
      <c r="J87" s="34">
        <f t="shared" si="1"/>
        <v>0</v>
      </c>
      <c r="K87" s="37"/>
      <c r="L87" s="37"/>
      <c r="M87" s="35"/>
      <c r="N87" s="35"/>
      <c r="O87" s="35"/>
    </row>
    <row r="88" spans="1:15" s="38" customFormat="1" ht="20.399999999999999" hidden="1" x14ac:dyDescent="0.2">
      <c r="A88" s="40" t="s">
        <v>20</v>
      </c>
      <c r="B88" s="41" t="s">
        <v>146</v>
      </c>
      <c r="C88" s="37">
        <f>E88</f>
        <v>0</v>
      </c>
      <c r="D88" s="37"/>
      <c r="E88" s="65">
        <f>F88+G88+H88+I88+J88</f>
        <v>0</v>
      </c>
      <c r="F88" s="37"/>
      <c r="G88" s="37"/>
      <c r="H88" s="37"/>
      <c r="I88" s="37"/>
      <c r="J88" s="34">
        <f>K88</f>
        <v>0</v>
      </c>
      <c r="K88" s="37"/>
      <c r="L88" s="37"/>
      <c r="M88" s="35"/>
      <c r="N88" s="35"/>
      <c r="O88" s="35"/>
    </row>
    <row r="89" spans="1:15" s="58" customFormat="1" hidden="1" x14ac:dyDescent="0.2">
      <c r="A89" s="54"/>
      <c r="B89" s="49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4"/>
      <c r="N89" s="54"/>
      <c r="O89" s="54"/>
    </row>
    <row r="90" spans="1:15" s="38" customFormat="1" hidden="1" x14ac:dyDescent="0.2">
      <c r="A90" s="35"/>
      <c r="B90" s="39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5"/>
      <c r="N90" s="35"/>
      <c r="O90" s="35"/>
    </row>
    <row r="91" spans="1:15" s="38" customFormat="1" hidden="1" x14ac:dyDescent="0.2">
      <c r="A91" s="35"/>
      <c r="B91" s="51"/>
      <c r="C91" s="37"/>
      <c r="D91" s="37"/>
      <c r="E91" s="37"/>
      <c r="F91" s="37"/>
      <c r="G91" s="37"/>
      <c r="H91" s="37"/>
      <c r="I91" s="37"/>
      <c r="J91" s="34"/>
      <c r="K91" s="37"/>
      <c r="L91" s="37"/>
      <c r="M91" s="35"/>
      <c r="N91" s="35"/>
      <c r="O91" s="35"/>
    </row>
    <row r="92" spans="1:15" s="38" customFormat="1" ht="22.5" hidden="1" customHeight="1" x14ac:dyDescent="0.2">
      <c r="A92" s="32" t="s">
        <v>18</v>
      </c>
      <c r="B92" s="51" t="s">
        <v>121</v>
      </c>
      <c r="C92" s="37">
        <f>E92</f>
        <v>0</v>
      </c>
      <c r="D92" s="37"/>
      <c r="E92" s="37">
        <f>F92+G92+H92+I92+J92</f>
        <v>0</v>
      </c>
      <c r="F92" s="37"/>
      <c r="G92" s="37"/>
      <c r="H92" s="37"/>
      <c r="I92" s="37"/>
      <c r="J92" s="34">
        <f t="shared" ref="J92:J94" si="35">K92+L92</f>
        <v>0</v>
      </c>
      <c r="K92" s="37">
        <v>0</v>
      </c>
      <c r="L92" s="35"/>
      <c r="M92" s="35"/>
      <c r="N92" s="35"/>
      <c r="O92" s="35"/>
    </row>
    <row r="93" spans="1:15" s="38" customFormat="1" ht="22.5" hidden="1" customHeight="1" x14ac:dyDescent="0.2">
      <c r="A93" s="40" t="s">
        <v>19</v>
      </c>
      <c r="B93" s="41" t="s">
        <v>187</v>
      </c>
      <c r="C93" s="37">
        <f>E93:E112</f>
        <v>0</v>
      </c>
      <c r="D93" s="37"/>
      <c r="E93" s="37">
        <f>F93+G93+H93+I93+J93</f>
        <v>0</v>
      </c>
      <c r="F93" s="37"/>
      <c r="G93" s="37"/>
      <c r="H93" s="37"/>
      <c r="I93" s="37"/>
      <c r="J93" s="34">
        <f t="shared" si="35"/>
        <v>0</v>
      </c>
      <c r="K93" s="37"/>
      <c r="L93" s="37"/>
      <c r="M93" s="35"/>
      <c r="N93" s="35"/>
      <c r="O93" s="35"/>
    </row>
    <row r="94" spans="1:15" s="38" customFormat="1" ht="22.5" customHeight="1" x14ac:dyDescent="0.2">
      <c r="A94" s="40" t="s">
        <v>19</v>
      </c>
      <c r="B94" s="41" t="s">
        <v>209</v>
      </c>
      <c r="C94" s="37">
        <f>E94:E113</f>
        <v>300000</v>
      </c>
      <c r="D94" s="37"/>
      <c r="E94" s="37">
        <f>F94+G94+H94+I94+J94</f>
        <v>300000</v>
      </c>
      <c r="F94" s="37"/>
      <c r="G94" s="37"/>
      <c r="H94" s="37"/>
      <c r="I94" s="37"/>
      <c r="J94" s="34">
        <f t="shared" si="35"/>
        <v>300000</v>
      </c>
      <c r="K94" s="37">
        <v>300000</v>
      </c>
      <c r="L94" s="37"/>
      <c r="M94" s="35"/>
      <c r="N94" s="35"/>
      <c r="O94" s="35"/>
    </row>
    <row r="95" spans="1:15" s="38" customFormat="1" ht="22.5" customHeight="1" x14ac:dyDescent="0.2">
      <c r="A95" s="40" t="s">
        <v>20</v>
      </c>
      <c r="B95" s="41" t="s">
        <v>149</v>
      </c>
      <c r="C95" s="37">
        <f>E95</f>
        <v>10000</v>
      </c>
      <c r="D95" s="37"/>
      <c r="E95" s="65">
        <f>F95+G95+H95+I95+J95</f>
        <v>10000</v>
      </c>
      <c r="F95" s="37"/>
      <c r="G95" s="37"/>
      <c r="H95" s="37"/>
      <c r="I95" s="37"/>
      <c r="J95" s="34">
        <f>K95</f>
        <v>10000</v>
      </c>
      <c r="K95" s="37">
        <v>10000</v>
      </c>
      <c r="L95" s="37"/>
      <c r="M95" s="35"/>
      <c r="N95" s="35"/>
      <c r="O95" s="35"/>
    </row>
    <row r="96" spans="1:15" s="38" customFormat="1" ht="30.75" hidden="1" customHeight="1" x14ac:dyDescent="0.2">
      <c r="A96" s="40" t="s">
        <v>20</v>
      </c>
      <c r="B96" s="41" t="s">
        <v>210</v>
      </c>
      <c r="C96" s="37">
        <f>E96</f>
        <v>0</v>
      </c>
      <c r="D96" s="37"/>
      <c r="E96" s="65">
        <f>F96+G96+H96+I96+J96</f>
        <v>0</v>
      </c>
      <c r="F96" s="37"/>
      <c r="G96" s="37"/>
      <c r="H96" s="37"/>
      <c r="I96" s="37"/>
      <c r="J96" s="34">
        <f>K96</f>
        <v>0</v>
      </c>
      <c r="K96" s="37">
        <v>0</v>
      </c>
      <c r="L96" s="37"/>
      <c r="M96" s="35"/>
      <c r="N96" s="35"/>
      <c r="O96" s="35"/>
    </row>
    <row r="97" spans="1:16" s="38" customFormat="1" ht="16.5" hidden="1" customHeight="1" x14ac:dyDescent="0.2">
      <c r="A97" s="40"/>
      <c r="B97" s="49" t="s">
        <v>188</v>
      </c>
      <c r="C97" s="53">
        <f t="shared" ref="C97:C113" si="36">E97</f>
        <v>0</v>
      </c>
      <c r="D97" s="53"/>
      <c r="E97" s="53">
        <f t="shared" ref="E97:E112" si="37">F97+G97+H97+I97+J97</f>
        <v>0</v>
      </c>
      <c r="F97" s="53"/>
      <c r="G97" s="53"/>
      <c r="H97" s="53"/>
      <c r="I97" s="53"/>
      <c r="J97" s="55">
        <f t="shared" ref="J97:J112" si="38">K97</f>
        <v>0</v>
      </c>
      <c r="K97" s="53">
        <f>K98</f>
        <v>0</v>
      </c>
      <c r="L97" s="53"/>
      <c r="M97" s="54"/>
      <c r="N97" s="54"/>
      <c r="O97" s="54"/>
      <c r="P97" s="58"/>
    </row>
    <row r="98" spans="1:16" s="38" customFormat="1" ht="11.25" hidden="1" customHeight="1" x14ac:dyDescent="0.2">
      <c r="A98" s="40"/>
      <c r="B98" s="39" t="s">
        <v>71</v>
      </c>
      <c r="C98" s="37">
        <f t="shared" si="36"/>
        <v>0</v>
      </c>
      <c r="D98" s="37"/>
      <c r="E98" s="65">
        <f t="shared" si="37"/>
        <v>0</v>
      </c>
      <c r="F98" s="37"/>
      <c r="G98" s="37"/>
      <c r="H98" s="37"/>
      <c r="I98" s="37"/>
      <c r="J98" s="34">
        <f t="shared" si="38"/>
        <v>0</v>
      </c>
      <c r="K98" s="37">
        <f>K99+K101+K100</f>
        <v>0</v>
      </c>
      <c r="L98" s="37"/>
      <c r="M98" s="35"/>
      <c r="N98" s="35"/>
      <c r="O98" s="35"/>
    </row>
    <row r="99" spans="1:16" s="38" customFormat="1" ht="10.5" hidden="1" customHeight="1" x14ac:dyDescent="0.2">
      <c r="A99" s="40" t="s">
        <v>18</v>
      </c>
      <c r="B99" s="32" t="s">
        <v>75</v>
      </c>
      <c r="C99" s="37">
        <f t="shared" si="36"/>
        <v>0</v>
      </c>
      <c r="D99" s="37"/>
      <c r="E99" s="65">
        <f t="shared" si="37"/>
        <v>0</v>
      </c>
      <c r="F99" s="37"/>
      <c r="G99" s="37"/>
      <c r="H99" s="37"/>
      <c r="I99" s="37"/>
      <c r="J99" s="34">
        <f t="shared" si="38"/>
        <v>0</v>
      </c>
      <c r="K99" s="37"/>
      <c r="L99" s="37"/>
      <c r="M99" s="35"/>
      <c r="N99" s="35"/>
      <c r="O99" s="35"/>
    </row>
    <row r="100" spans="1:16" s="38" customFormat="1" ht="12" hidden="1" customHeight="1" x14ac:dyDescent="0.2">
      <c r="A100" s="40" t="s">
        <v>19</v>
      </c>
      <c r="B100" s="41" t="s">
        <v>83</v>
      </c>
      <c r="C100" s="37">
        <f t="shared" si="36"/>
        <v>0</v>
      </c>
      <c r="D100" s="37"/>
      <c r="E100" s="65">
        <f t="shared" si="37"/>
        <v>0</v>
      </c>
      <c r="F100" s="37"/>
      <c r="G100" s="37"/>
      <c r="H100" s="37"/>
      <c r="I100" s="37"/>
      <c r="J100" s="34">
        <f t="shared" si="38"/>
        <v>0</v>
      </c>
      <c r="K100" s="37"/>
      <c r="L100" s="37"/>
      <c r="M100" s="35"/>
      <c r="N100" s="35"/>
      <c r="O100" s="35"/>
    </row>
    <row r="101" spans="1:16" s="58" customFormat="1" ht="12" hidden="1" customHeight="1" x14ac:dyDescent="0.2">
      <c r="A101" s="67" t="s">
        <v>20</v>
      </c>
      <c r="B101" s="41" t="s">
        <v>136</v>
      </c>
      <c r="C101" s="37">
        <f t="shared" si="36"/>
        <v>0</v>
      </c>
      <c r="D101" s="65"/>
      <c r="E101" s="65">
        <f t="shared" si="37"/>
        <v>0</v>
      </c>
      <c r="F101" s="65"/>
      <c r="G101" s="65"/>
      <c r="H101" s="65"/>
      <c r="I101" s="65"/>
      <c r="J101" s="34">
        <f t="shared" si="38"/>
        <v>0</v>
      </c>
      <c r="K101" s="65">
        <f>K112</f>
        <v>0</v>
      </c>
      <c r="L101" s="53"/>
      <c r="M101" s="54"/>
      <c r="N101" s="54"/>
      <c r="O101" s="54"/>
    </row>
    <row r="102" spans="1:16" s="58" customFormat="1" ht="21" hidden="1" customHeight="1" x14ac:dyDescent="0.2">
      <c r="A102" s="57"/>
      <c r="B102" s="49" t="s">
        <v>123</v>
      </c>
      <c r="C102" s="37">
        <f t="shared" si="36"/>
        <v>0</v>
      </c>
      <c r="D102" s="53"/>
      <c r="E102" s="65">
        <f t="shared" si="37"/>
        <v>0</v>
      </c>
      <c r="F102" s="53"/>
      <c r="G102" s="53"/>
      <c r="H102" s="53"/>
      <c r="I102" s="53"/>
      <c r="J102" s="34">
        <f t="shared" si="38"/>
        <v>0</v>
      </c>
      <c r="K102" s="53">
        <f>K103</f>
        <v>0</v>
      </c>
      <c r="L102" s="53"/>
      <c r="M102" s="54"/>
      <c r="N102" s="54"/>
      <c r="O102" s="54"/>
    </row>
    <row r="103" spans="1:16" s="38" customFormat="1" ht="10.5" hidden="1" customHeight="1" x14ac:dyDescent="0.2">
      <c r="A103" s="40"/>
      <c r="B103" s="39" t="s">
        <v>71</v>
      </c>
      <c r="C103" s="37">
        <f t="shared" si="36"/>
        <v>0</v>
      </c>
      <c r="D103" s="37"/>
      <c r="E103" s="65">
        <f t="shared" si="37"/>
        <v>0</v>
      </c>
      <c r="F103" s="37"/>
      <c r="G103" s="37"/>
      <c r="H103" s="37"/>
      <c r="I103" s="37"/>
      <c r="J103" s="34">
        <f t="shared" si="38"/>
        <v>0</v>
      </c>
      <c r="K103" s="37">
        <f>K106</f>
        <v>0</v>
      </c>
      <c r="L103" s="37"/>
      <c r="M103" s="35"/>
      <c r="N103" s="35"/>
      <c r="O103" s="35"/>
    </row>
    <row r="104" spans="1:16" s="38" customFormat="1" ht="12.75" hidden="1" customHeight="1" x14ac:dyDescent="0.2">
      <c r="A104" s="32" t="s">
        <v>18</v>
      </c>
      <c r="B104" s="32" t="s">
        <v>75</v>
      </c>
      <c r="C104" s="37">
        <f t="shared" si="36"/>
        <v>0</v>
      </c>
      <c r="D104" s="37"/>
      <c r="E104" s="65">
        <f t="shared" si="37"/>
        <v>0</v>
      </c>
      <c r="F104" s="37"/>
      <c r="G104" s="37"/>
      <c r="H104" s="37"/>
      <c r="I104" s="37"/>
      <c r="J104" s="34">
        <f t="shared" si="38"/>
        <v>0</v>
      </c>
      <c r="K104" s="37"/>
      <c r="L104" s="35"/>
      <c r="M104" s="35"/>
      <c r="N104" s="35"/>
      <c r="O104" s="35"/>
    </row>
    <row r="105" spans="1:16" s="38" customFormat="1" hidden="1" x14ac:dyDescent="0.2">
      <c r="A105" s="40" t="s">
        <v>19</v>
      </c>
      <c r="B105" s="41" t="s">
        <v>83</v>
      </c>
      <c r="C105" s="37">
        <f t="shared" si="36"/>
        <v>0</v>
      </c>
      <c r="D105" s="37"/>
      <c r="E105" s="65">
        <f t="shared" si="37"/>
        <v>0</v>
      </c>
      <c r="F105" s="37"/>
      <c r="G105" s="37"/>
      <c r="H105" s="37"/>
      <c r="I105" s="37"/>
      <c r="J105" s="34">
        <f t="shared" si="38"/>
        <v>0</v>
      </c>
      <c r="K105" s="37"/>
      <c r="L105" s="37"/>
      <c r="M105" s="35"/>
      <c r="N105" s="35"/>
      <c r="O105" s="35"/>
    </row>
    <row r="106" spans="1:16" s="38" customFormat="1" ht="40.799999999999997" hidden="1" x14ac:dyDescent="0.2">
      <c r="A106" s="40" t="s">
        <v>20</v>
      </c>
      <c r="B106" s="41" t="s">
        <v>133</v>
      </c>
      <c r="C106" s="37">
        <f t="shared" si="36"/>
        <v>0</v>
      </c>
      <c r="D106" s="37"/>
      <c r="E106" s="65">
        <f t="shared" si="37"/>
        <v>0</v>
      </c>
      <c r="F106" s="37"/>
      <c r="G106" s="37"/>
      <c r="H106" s="37"/>
      <c r="I106" s="37"/>
      <c r="J106" s="34">
        <f t="shared" si="38"/>
        <v>0</v>
      </c>
      <c r="K106" s="37"/>
      <c r="L106" s="37"/>
      <c r="M106" s="35"/>
      <c r="N106" s="35"/>
      <c r="O106" s="35"/>
    </row>
    <row r="107" spans="1:16" s="38" customFormat="1" hidden="1" x14ac:dyDescent="0.2">
      <c r="A107" s="40"/>
      <c r="B107" s="41"/>
      <c r="C107" s="37">
        <f t="shared" si="36"/>
        <v>0</v>
      </c>
      <c r="D107" s="37"/>
      <c r="E107" s="65">
        <f t="shared" si="37"/>
        <v>0</v>
      </c>
      <c r="F107" s="37"/>
      <c r="G107" s="37"/>
      <c r="H107" s="37"/>
      <c r="I107" s="37"/>
      <c r="J107" s="34">
        <f t="shared" si="38"/>
        <v>0</v>
      </c>
      <c r="K107" s="37"/>
      <c r="L107" s="37"/>
      <c r="M107" s="35"/>
      <c r="N107" s="35"/>
      <c r="O107" s="35"/>
    </row>
    <row r="108" spans="1:16" s="38" customFormat="1" hidden="1" x14ac:dyDescent="0.2">
      <c r="A108" s="40"/>
      <c r="B108" s="36"/>
      <c r="C108" s="37">
        <f t="shared" si="36"/>
        <v>0</v>
      </c>
      <c r="D108" s="37"/>
      <c r="E108" s="65">
        <f t="shared" si="37"/>
        <v>0</v>
      </c>
      <c r="F108" s="37"/>
      <c r="G108" s="37"/>
      <c r="H108" s="37"/>
      <c r="I108" s="37"/>
      <c r="J108" s="34">
        <f t="shared" si="38"/>
        <v>0</v>
      </c>
      <c r="K108" s="37"/>
      <c r="L108" s="37"/>
      <c r="M108" s="35"/>
      <c r="N108" s="35"/>
      <c r="O108" s="35"/>
    </row>
    <row r="109" spans="1:16" s="59" customFormat="1" ht="20.399999999999999" hidden="1" x14ac:dyDescent="0.2">
      <c r="A109" s="57"/>
      <c r="B109" s="49" t="s">
        <v>124</v>
      </c>
      <c r="C109" s="37">
        <f t="shared" si="36"/>
        <v>0</v>
      </c>
      <c r="D109" s="53"/>
      <c r="E109" s="65">
        <f t="shared" si="37"/>
        <v>0</v>
      </c>
      <c r="F109" s="53"/>
      <c r="G109" s="53"/>
      <c r="H109" s="53"/>
      <c r="I109" s="53"/>
      <c r="J109" s="34">
        <f t="shared" si="38"/>
        <v>0</v>
      </c>
      <c r="K109" s="53">
        <f>K110</f>
        <v>0</v>
      </c>
      <c r="L109" s="53"/>
      <c r="M109" s="53"/>
      <c r="N109" s="53"/>
      <c r="O109" s="53"/>
    </row>
    <row r="110" spans="1:16" ht="40.799999999999997" hidden="1" x14ac:dyDescent="0.2">
      <c r="A110" s="40"/>
      <c r="B110" s="47" t="s">
        <v>107</v>
      </c>
      <c r="C110" s="37">
        <f t="shared" si="36"/>
        <v>0</v>
      </c>
      <c r="D110" s="37"/>
      <c r="E110" s="65">
        <f t="shared" si="37"/>
        <v>0</v>
      </c>
      <c r="F110" s="37"/>
      <c r="G110" s="37"/>
      <c r="H110" s="37"/>
      <c r="I110" s="37"/>
      <c r="J110" s="34">
        <f t="shared" si="38"/>
        <v>0</v>
      </c>
      <c r="K110" s="37"/>
      <c r="L110" s="37"/>
      <c r="M110" s="37"/>
      <c r="N110" s="37"/>
      <c r="O110" s="37"/>
    </row>
    <row r="111" spans="1:16" s="38" customFormat="1" ht="20.399999999999999" hidden="1" x14ac:dyDescent="0.2">
      <c r="A111" s="40"/>
      <c r="B111" s="49" t="s">
        <v>109</v>
      </c>
      <c r="C111" s="37">
        <f t="shared" si="36"/>
        <v>0</v>
      </c>
      <c r="D111" s="37"/>
      <c r="E111" s="65">
        <f t="shared" si="37"/>
        <v>0</v>
      </c>
      <c r="F111" s="37"/>
      <c r="G111" s="37"/>
      <c r="H111" s="37"/>
      <c r="I111" s="37"/>
      <c r="J111" s="34">
        <f t="shared" si="38"/>
        <v>0</v>
      </c>
      <c r="K111" s="37"/>
      <c r="L111" s="37"/>
      <c r="M111" s="35"/>
      <c r="N111" s="35"/>
      <c r="O111" s="35"/>
    </row>
    <row r="112" spans="1:16" s="38" customFormat="1" ht="40.799999999999997" hidden="1" x14ac:dyDescent="0.2">
      <c r="A112" s="40" t="s">
        <v>20</v>
      </c>
      <c r="B112" s="41" t="s">
        <v>189</v>
      </c>
      <c r="C112" s="37">
        <f t="shared" si="36"/>
        <v>0</v>
      </c>
      <c r="D112" s="37"/>
      <c r="E112" s="65">
        <f t="shared" si="37"/>
        <v>0</v>
      </c>
      <c r="F112" s="37"/>
      <c r="G112" s="37"/>
      <c r="H112" s="37"/>
      <c r="I112" s="37"/>
      <c r="J112" s="34">
        <f t="shared" si="38"/>
        <v>0</v>
      </c>
      <c r="K112" s="37">
        <v>0</v>
      </c>
      <c r="L112" s="37"/>
      <c r="M112" s="35"/>
      <c r="N112" s="35"/>
      <c r="O112" s="35"/>
    </row>
    <row r="113" spans="1:15" s="38" customFormat="1" hidden="1" x14ac:dyDescent="0.2">
      <c r="A113" s="40"/>
      <c r="B113" s="36"/>
      <c r="C113" s="37">
        <f t="shared" si="36"/>
        <v>0</v>
      </c>
      <c r="D113" s="37"/>
      <c r="E113" s="53">
        <f t="shared" ref="E113" si="39">F113+G113+I113+J113</f>
        <v>0</v>
      </c>
      <c r="F113" s="37"/>
      <c r="G113" s="37"/>
      <c r="H113" s="37"/>
      <c r="I113" s="37"/>
      <c r="J113" s="66"/>
      <c r="K113" s="37"/>
      <c r="L113" s="37"/>
      <c r="M113" s="35"/>
      <c r="N113" s="35"/>
      <c r="O113" s="35"/>
    </row>
    <row r="114" spans="1:15" s="58" customFormat="1" x14ac:dyDescent="0.2">
      <c r="A114" s="54"/>
      <c r="B114" s="54" t="s">
        <v>85</v>
      </c>
      <c r="C114" s="53">
        <f>C115</f>
        <v>381000</v>
      </c>
      <c r="D114" s="53"/>
      <c r="E114" s="53">
        <f>E115</f>
        <v>381000</v>
      </c>
      <c r="F114" s="53"/>
      <c r="G114" s="53"/>
      <c r="H114" s="53"/>
      <c r="I114" s="53"/>
      <c r="J114" s="55">
        <f t="shared" si="1"/>
        <v>381000</v>
      </c>
      <c r="K114" s="53">
        <f>K116+K118</f>
        <v>381000</v>
      </c>
      <c r="L114" s="53"/>
      <c r="M114" s="54"/>
      <c r="N114" s="54"/>
      <c r="O114" s="54"/>
    </row>
    <row r="115" spans="1:15" s="38" customFormat="1" x14ac:dyDescent="0.2">
      <c r="A115" s="35"/>
      <c r="B115" s="39" t="s">
        <v>71</v>
      </c>
      <c r="C115" s="37">
        <f>C116+C117+C118</f>
        <v>381000</v>
      </c>
      <c r="D115" s="37">
        <f t="shared" ref="D115:I115" si="40">D117+D118</f>
        <v>0</v>
      </c>
      <c r="E115" s="37">
        <f>E116+E117+E118</f>
        <v>381000</v>
      </c>
      <c r="F115" s="37">
        <f t="shared" si="40"/>
        <v>0</v>
      </c>
      <c r="G115" s="37">
        <f t="shared" si="40"/>
        <v>0</v>
      </c>
      <c r="H115" s="37">
        <f t="shared" si="40"/>
        <v>0</v>
      </c>
      <c r="I115" s="37">
        <f t="shared" si="40"/>
        <v>0</v>
      </c>
      <c r="J115" s="37">
        <f>J116+J117+J118</f>
        <v>381000</v>
      </c>
      <c r="K115" s="37">
        <f>K116+K117+K118</f>
        <v>381000</v>
      </c>
      <c r="L115" s="37"/>
      <c r="M115" s="35"/>
      <c r="N115" s="35"/>
      <c r="O115" s="35"/>
    </row>
    <row r="116" spans="1:15" s="73" customFormat="1" x14ac:dyDescent="0.2">
      <c r="A116" s="67" t="s">
        <v>18</v>
      </c>
      <c r="B116" s="71" t="s">
        <v>75</v>
      </c>
      <c r="C116" s="65">
        <f>E116</f>
        <v>329500</v>
      </c>
      <c r="D116" s="65"/>
      <c r="E116" s="65">
        <f>J116</f>
        <v>329500</v>
      </c>
      <c r="F116" s="65"/>
      <c r="G116" s="65"/>
      <c r="H116" s="65"/>
      <c r="I116" s="65"/>
      <c r="J116" s="66">
        <f>K116</f>
        <v>329500</v>
      </c>
      <c r="K116" s="65">
        <f>K120+K121</f>
        <v>329500</v>
      </c>
      <c r="L116" s="65"/>
      <c r="M116" s="72"/>
      <c r="N116" s="72"/>
      <c r="O116" s="72"/>
    </row>
    <row r="117" spans="1:15" s="58" customFormat="1" x14ac:dyDescent="0.2">
      <c r="A117" s="40" t="s">
        <v>19</v>
      </c>
      <c r="B117" s="41" t="s">
        <v>83</v>
      </c>
      <c r="C117" s="53"/>
      <c r="D117" s="53"/>
      <c r="E117" s="53"/>
      <c r="F117" s="53"/>
      <c r="G117" s="53"/>
      <c r="H117" s="53"/>
      <c r="I117" s="53"/>
      <c r="J117" s="55"/>
      <c r="K117" s="53"/>
      <c r="L117" s="53"/>
      <c r="M117" s="54"/>
      <c r="N117" s="54"/>
      <c r="O117" s="54"/>
    </row>
    <row r="118" spans="1:15" s="38" customFormat="1" x14ac:dyDescent="0.2">
      <c r="A118" s="67" t="s">
        <v>20</v>
      </c>
      <c r="B118" s="41" t="s">
        <v>136</v>
      </c>
      <c r="C118" s="37">
        <f>E118</f>
        <v>51500</v>
      </c>
      <c r="D118" s="37"/>
      <c r="E118" s="37">
        <f>J118</f>
        <v>51500</v>
      </c>
      <c r="F118" s="37"/>
      <c r="G118" s="37"/>
      <c r="H118" s="37"/>
      <c r="I118" s="37"/>
      <c r="J118" s="34">
        <f>K118</f>
        <v>51500</v>
      </c>
      <c r="K118" s="37">
        <f>K124</f>
        <v>51500</v>
      </c>
      <c r="L118" s="37"/>
      <c r="M118" s="35"/>
      <c r="N118" s="35"/>
      <c r="O118" s="35"/>
    </row>
    <row r="119" spans="1:15" s="38" customFormat="1" hidden="1" x14ac:dyDescent="0.2">
      <c r="A119" s="35"/>
      <c r="B119" s="39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5"/>
      <c r="N119" s="35"/>
      <c r="O119" s="35"/>
    </row>
    <row r="120" spans="1:15" s="38" customFormat="1" ht="20.399999999999999" x14ac:dyDescent="0.2">
      <c r="A120" s="32" t="s">
        <v>18</v>
      </c>
      <c r="B120" s="63" t="s">
        <v>224</v>
      </c>
      <c r="C120" s="37">
        <f t="shared" ref="C120:C121" si="41">E120</f>
        <v>50000</v>
      </c>
      <c r="D120" s="64"/>
      <c r="E120" s="37">
        <f t="shared" ref="E120:E124" si="42">F120+G120+H120+I120+J120</f>
        <v>50000</v>
      </c>
      <c r="F120" s="37"/>
      <c r="G120" s="37"/>
      <c r="H120" s="37"/>
      <c r="I120" s="37"/>
      <c r="J120" s="34">
        <f t="shared" ref="J120:J124" si="43">K120+L120</f>
        <v>50000</v>
      </c>
      <c r="K120" s="37">
        <v>50000</v>
      </c>
      <c r="L120" s="35"/>
      <c r="M120" s="35"/>
      <c r="N120" s="35"/>
      <c r="O120" s="35"/>
    </row>
    <row r="121" spans="1:15" s="38" customFormat="1" ht="20.399999999999999" x14ac:dyDescent="0.2">
      <c r="A121" s="35" t="s">
        <v>18</v>
      </c>
      <c r="B121" s="63" t="s">
        <v>160</v>
      </c>
      <c r="C121" s="37">
        <f t="shared" si="41"/>
        <v>279500</v>
      </c>
      <c r="D121" s="37"/>
      <c r="E121" s="37">
        <f t="shared" si="42"/>
        <v>279500</v>
      </c>
      <c r="F121" s="37"/>
      <c r="G121" s="37"/>
      <c r="H121" s="37"/>
      <c r="I121" s="37"/>
      <c r="J121" s="34">
        <f t="shared" si="43"/>
        <v>279500</v>
      </c>
      <c r="K121" s="37">
        <v>279500</v>
      </c>
      <c r="L121" s="37"/>
      <c r="M121" s="35"/>
      <c r="N121" s="35"/>
      <c r="O121" s="35"/>
    </row>
    <row r="122" spans="1:15" s="38" customFormat="1" hidden="1" x14ac:dyDescent="0.2">
      <c r="A122" s="35"/>
      <c r="B122" s="48"/>
      <c r="C122" s="37"/>
      <c r="D122" s="37"/>
      <c r="E122" s="37">
        <f t="shared" si="42"/>
        <v>0</v>
      </c>
      <c r="F122" s="37"/>
      <c r="G122" s="37"/>
      <c r="H122" s="37"/>
      <c r="I122" s="37"/>
      <c r="J122" s="34">
        <f t="shared" si="43"/>
        <v>0</v>
      </c>
      <c r="K122" s="37"/>
      <c r="L122" s="37"/>
      <c r="M122" s="35"/>
      <c r="N122" s="35"/>
      <c r="O122" s="35"/>
    </row>
    <row r="123" spans="1:15" s="38" customFormat="1" hidden="1" x14ac:dyDescent="0.2">
      <c r="A123" s="35"/>
      <c r="B123" s="48"/>
      <c r="C123" s="37"/>
      <c r="D123" s="37"/>
      <c r="E123" s="37">
        <f t="shared" si="42"/>
        <v>0</v>
      </c>
      <c r="F123" s="37"/>
      <c r="G123" s="37"/>
      <c r="H123" s="37"/>
      <c r="I123" s="37"/>
      <c r="J123" s="34">
        <f t="shared" si="43"/>
        <v>0</v>
      </c>
      <c r="K123" s="37"/>
      <c r="L123" s="37"/>
      <c r="M123" s="35"/>
      <c r="N123" s="35"/>
      <c r="O123" s="35"/>
    </row>
    <row r="124" spans="1:15" s="38" customFormat="1" ht="30.6" x14ac:dyDescent="0.2">
      <c r="A124" s="35" t="s">
        <v>20</v>
      </c>
      <c r="B124" s="62" t="s">
        <v>153</v>
      </c>
      <c r="C124" s="37">
        <f t="shared" ref="C124" si="44">E124</f>
        <v>51500</v>
      </c>
      <c r="D124" s="37"/>
      <c r="E124" s="37">
        <f t="shared" si="42"/>
        <v>51500</v>
      </c>
      <c r="F124" s="37"/>
      <c r="G124" s="37"/>
      <c r="H124" s="37"/>
      <c r="I124" s="37"/>
      <c r="J124" s="34">
        <f t="shared" si="43"/>
        <v>51500</v>
      </c>
      <c r="K124" s="37">
        <v>51500</v>
      </c>
      <c r="L124" s="37"/>
      <c r="M124" s="35"/>
      <c r="N124" s="35"/>
      <c r="O124" s="35"/>
    </row>
    <row r="125" spans="1:15" s="58" customFormat="1" ht="30.6" hidden="1" x14ac:dyDescent="0.2">
      <c r="A125" s="67" t="s">
        <v>20</v>
      </c>
      <c r="B125" s="41" t="s">
        <v>154</v>
      </c>
      <c r="C125" s="65">
        <f>E125</f>
        <v>0</v>
      </c>
      <c r="D125" s="65"/>
      <c r="E125" s="65">
        <f>F125+G125+I125+J125</f>
        <v>0</v>
      </c>
      <c r="F125" s="65"/>
      <c r="G125" s="65"/>
      <c r="H125" s="65"/>
      <c r="I125" s="65"/>
      <c r="J125" s="66"/>
      <c r="K125" s="65"/>
      <c r="L125" s="53"/>
      <c r="M125" s="54"/>
      <c r="N125" s="54"/>
      <c r="O125" s="54"/>
    </row>
    <row r="126" spans="1:15" s="38" customFormat="1" hidden="1" x14ac:dyDescent="0.2">
      <c r="A126" s="35"/>
      <c r="B126" s="41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5"/>
      <c r="N126" s="35"/>
      <c r="O126" s="35"/>
    </row>
    <row r="127" spans="1:15" hidden="1" x14ac:dyDescent="0.2">
      <c r="A127" s="35"/>
      <c r="B127" s="41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5"/>
      <c r="N127" s="35"/>
      <c r="O127" s="35"/>
    </row>
    <row r="128" spans="1:15" ht="20.399999999999999" hidden="1" x14ac:dyDescent="0.2">
      <c r="A128" s="40"/>
      <c r="B128" s="49" t="s">
        <v>103</v>
      </c>
      <c r="C128" s="37"/>
      <c r="D128" s="37"/>
      <c r="E128" s="37">
        <f>E129</f>
        <v>0</v>
      </c>
      <c r="F128" s="37"/>
      <c r="G128" s="37"/>
      <c r="H128" s="37"/>
      <c r="I128" s="37"/>
      <c r="J128" s="37">
        <f>J129</f>
        <v>0</v>
      </c>
      <c r="K128" s="37">
        <f>K129</f>
        <v>0</v>
      </c>
      <c r="L128" s="37"/>
      <c r="M128" s="37">
        <f>M129</f>
        <v>0</v>
      </c>
      <c r="N128" s="37">
        <f>N129</f>
        <v>0</v>
      </c>
      <c r="O128" s="37">
        <f>O129</f>
        <v>0</v>
      </c>
    </row>
    <row r="129" spans="1:15" ht="40.799999999999997" hidden="1" x14ac:dyDescent="0.2">
      <c r="A129" s="40"/>
      <c r="B129" s="47" t="s">
        <v>107</v>
      </c>
      <c r="C129" s="37"/>
      <c r="D129" s="37"/>
      <c r="E129" s="37">
        <f>F129+G129+H129+I129+J129</f>
        <v>0</v>
      </c>
      <c r="F129" s="37"/>
      <c r="G129" s="37"/>
      <c r="H129" s="37"/>
      <c r="I129" s="37"/>
      <c r="J129" s="37"/>
      <c r="K129" s="37"/>
      <c r="L129" s="37"/>
      <c r="M129" s="37"/>
      <c r="N129" s="37"/>
      <c r="O129" s="37"/>
    </row>
    <row r="130" spans="1:15" s="38" customFormat="1" ht="20.399999999999999" hidden="1" x14ac:dyDescent="0.2">
      <c r="A130" s="40"/>
      <c r="B130" s="49" t="s">
        <v>109</v>
      </c>
      <c r="C130" s="37"/>
      <c r="D130" s="37"/>
      <c r="E130" s="37">
        <f>F130+G130+H130+I130+J130</f>
        <v>0</v>
      </c>
      <c r="F130" s="37"/>
      <c r="G130" s="37"/>
      <c r="H130" s="37"/>
      <c r="I130" s="37"/>
      <c r="J130" s="37"/>
      <c r="K130" s="37"/>
      <c r="L130" s="37"/>
      <c r="M130" s="35"/>
      <c r="N130" s="35"/>
      <c r="O130" s="35"/>
    </row>
    <row r="131" spans="1:15" s="38" customFormat="1" ht="40.799999999999997" hidden="1" x14ac:dyDescent="0.2">
      <c r="A131" s="40" t="s">
        <v>110</v>
      </c>
      <c r="B131" s="41" t="s">
        <v>111</v>
      </c>
      <c r="C131" s="37"/>
      <c r="D131" s="37"/>
      <c r="E131" s="37">
        <f>F131+G131+H131+I131+J131</f>
        <v>0</v>
      </c>
      <c r="F131" s="37"/>
      <c r="G131" s="37"/>
      <c r="H131" s="37"/>
      <c r="I131" s="37"/>
      <c r="J131" s="37"/>
      <c r="K131" s="37"/>
      <c r="L131" s="37"/>
      <c r="M131" s="35"/>
      <c r="N131" s="35"/>
      <c r="O131" s="35"/>
    </row>
    <row r="132" spans="1:15" hidden="1" x14ac:dyDescent="0.2">
      <c r="A132" s="40"/>
      <c r="B132" s="41"/>
      <c r="C132" s="37"/>
      <c r="D132" s="37"/>
      <c r="E132" s="37">
        <f>F132+G132+H132+I132+J132</f>
        <v>0</v>
      </c>
      <c r="F132" s="37"/>
      <c r="G132" s="37"/>
      <c r="H132" s="37"/>
      <c r="I132" s="37"/>
      <c r="J132" s="37">
        <f>K132+L132</f>
        <v>0</v>
      </c>
      <c r="K132" s="37"/>
      <c r="L132" s="37"/>
      <c r="M132" s="35"/>
      <c r="N132" s="35"/>
      <c r="O132" s="35"/>
    </row>
    <row r="133" spans="1:15" hidden="1" x14ac:dyDescent="0.2">
      <c r="A133" s="32"/>
      <c r="B133" s="32"/>
      <c r="C133" s="34"/>
      <c r="D133" s="34"/>
      <c r="E133" s="37"/>
      <c r="F133" s="34"/>
      <c r="G133" s="34"/>
      <c r="H133" s="34"/>
      <c r="I133" s="34"/>
      <c r="J133" s="37"/>
      <c r="K133" s="34"/>
      <c r="L133" s="34"/>
      <c r="M133" s="32"/>
      <c r="N133" s="32"/>
      <c r="O133" s="32"/>
    </row>
    <row r="134" spans="1:15" hidden="1" x14ac:dyDescent="0.2">
      <c r="A134" s="32"/>
      <c r="B134" s="42"/>
      <c r="C134" s="34"/>
      <c r="D134" s="34"/>
      <c r="E134" s="37"/>
      <c r="F134" s="34"/>
      <c r="G134" s="34"/>
      <c r="H134" s="34"/>
      <c r="I134" s="34"/>
      <c r="J134" s="37"/>
      <c r="K134" s="34"/>
      <c r="L134" s="34"/>
      <c r="M134" s="32"/>
      <c r="N134" s="32"/>
      <c r="O134" s="32"/>
    </row>
    <row r="135" spans="1:15" s="38" customFormat="1" hidden="1" x14ac:dyDescent="0.2">
      <c r="A135" s="40"/>
      <c r="B135" s="41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5"/>
      <c r="N135" s="35"/>
      <c r="O135" s="35"/>
    </row>
    <row r="136" spans="1:15" s="38" customFormat="1" hidden="1" x14ac:dyDescent="0.2">
      <c r="A136" s="40"/>
      <c r="B136" s="41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5"/>
      <c r="N136" s="35"/>
      <c r="O136" s="35"/>
    </row>
    <row r="137" spans="1:15" s="38" customFormat="1" hidden="1" x14ac:dyDescent="0.2">
      <c r="A137" s="40"/>
      <c r="B137" s="41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5"/>
      <c r="N137" s="35"/>
      <c r="O137" s="35"/>
    </row>
    <row r="138" spans="1:15" s="38" customFormat="1" hidden="1" x14ac:dyDescent="0.2">
      <c r="A138" s="40"/>
      <c r="B138" s="41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5"/>
      <c r="N138" s="35"/>
      <c r="O138" s="35"/>
    </row>
    <row r="139" spans="1:15" s="38" customFormat="1" hidden="1" x14ac:dyDescent="0.2">
      <c r="A139" s="35"/>
      <c r="B139" s="36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5"/>
      <c r="N139" s="35"/>
      <c r="O139" s="35"/>
    </row>
    <row r="140" spans="1:15" s="38" customFormat="1" hidden="1" x14ac:dyDescent="0.2">
      <c r="A140" s="35"/>
      <c r="B140" s="39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5"/>
      <c r="N140" s="35"/>
      <c r="O140" s="35"/>
    </row>
    <row r="141" spans="1:15" s="38" customFormat="1" hidden="1" x14ac:dyDescent="0.2">
      <c r="A141" s="40"/>
      <c r="B141" s="41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5"/>
      <c r="N141" s="35"/>
      <c r="O141" s="35"/>
    </row>
    <row r="142" spans="1:15" s="38" customFormat="1" hidden="1" x14ac:dyDescent="0.2">
      <c r="A142" s="40"/>
      <c r="B142" s="41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5"/>
      <c r="N142" s="35"/>
      <c r="O142" s="35"/>
    </row>
    <row r="143" spans="1:15" s="38" customFormat="1" hidden="1" x14ac:dyDescent="0.2">
      <c r="A143" s="40"/>
      <c r="B143" s="41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5"/>
      <c r="N143" s="35"/>
      <c r="O143" s="35"/>
    </row>
    <row r="144" spans="1:15" hidden="1" x14ac:dyDescent="0.2">
      <c r="A144" s="32"/>
      <c r="B144" s="43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2"/>
      <c r="N144" s="32"/>
      <c r="O144" s="32"/>
    </row>
    <row r="145" spans="1:15" hidden="1" x14ac:dyDescent="0.2">
      <c r="A145" s="32"/>
      <c r="B145" s="33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2"/>
      <c r="N145" s="32"/>
      <c r="O145" s="32"/>
    </row>
    <row r="146" spans="1:15" hidden="1" x14ac:dyDescent="0.2">
      <c r="A146" s="32"/>
      <c r="B146" s="32"/>
      <c r="C146" s="34"/>
      <c r="D146" s="34"/>
      <c r="E146" s="37"/>
      <c r="F146" s="34"/>
      <c r="G146" s="34"/>
      <c r="H146" s="34"/>
      <c r="I146" s="34"/>
      <c r="J146" s="37"/>
      <c r="K146" s="34"/>
      <c r="L146" s="34"/>
      <c r="M146" s="32"/>
      <c r="N146" s="32"/>
      <c r="O146" s="32"/>
    </row>
    <row r="147" spans="1:15" hidden="1" x14ac:dyDescent="0.2">
      <c r="A147" s="32"/>
      <c r="B147" s="32"/>
      <c r="C147" s="34"/>
      <c r="D147" s="34"/>
      <c r="E147" s="37"/>
      <c r="F147" s="34"/>
      <c r="G147" s="34"/>
      <c r="H147" s="34"/>
      <c r="I147" s="34"/>
      <c r="J147" s="37"/>
      <c r="K147" s="34"/>
      <c r="L147" s="34"/>
      <c r="M147" s="32"/>
      <c r="N147" s="32"/>
      <c r="O147" s="32"/>
    </row>
    <row r="148" spans="1:15" s="38" customFormat="1" hidden="1" x14ac:dyDescent="0.2">
      <c r="A148" s="40"/>
      <c r="B148" s="41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5"/>
      <c r="N148" s="35"/>
      <c r="O148" s="35"/>
    </row>
    <row r="149" spans="1:15" s="38" customFormat="1" hidden="1" x14ac:dyDescent="0.2">
      <c r="A149" s="40"/>
      <c r="B149" s="41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5"/>
      <c r="N149" s="35"/>
      <c r="O149" s="35"/>
    </row>
    <row r="150" spans="1:15" s="38" customFormat="1" hidden="1" x14ac:dyDescent="0.2">
      <c r="A150" s="40"/>
      <c r="B150" s="41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5"/>
      <c r="N150" s="35"/>
      <c r="O150" s="35"/>
    </row>
    <row r="151" spans="1:15" s="38" customFormat="1" hidden="1" x14ac:dyDescent="0.2">
      <c r="A151" s="40"/>
      <c r="B151" s="41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5"/>
      <c r="N151" s="35"/>
      <c r="O151" s="35"/>
    </row>
    <row r="152" spans="1:15" s="38" customFormat="1" hidden="1" x14ac:dyDescent="0.2">
      <c r="A152" s="40"/>
      <c r="B152" s="41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5"/>
      <c r="N152" s="35"/>
      <c r="O152" s="35"/>
    </row>
    <row r="153" spans="1:15" s="38" customFormat="1" hidden="1" x14ac:dyDescent="0.2">
      <c r="A153" s="40"/>
      <c r="B153" s="41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5"/>
      <c r="N153" s="35"/>
      <c r="O153" s="35"/>
    </row>
    <row r="154" spans="1:15" s="38" customFormat="1" hidden="1" x14ac:dyDescent="0.2">
      <c r="A154" s="40"/>
      <c r="B154" s="41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5"/>
      <c r="N154" s="35"/>
      <c r="O154" s="35"/>
    </row>
    <row r="155" spans="1:15" s="38" customFormat="1" hidden="1" x14ac:dyDescent="0.2">
      <c r="A155" s="40"/>
      <c r="B155" s="42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5"/>
      <c r="N155" s="35"/>
      <c r="O155" s="35"/>
    </row>
    <row r="156" spans="1:15" hidden="1" x14ac:dyDescent="0.2">
      <c r="A156" s="32"/>
      <c r="B156" s="43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2"/>
      <c r="N156" s="32"/>
      <c r="O156" s="32"/>
    </row>
    <row r="157" spans="1:15" hidden="1" x14ac:dyDescent="0.2">
      <c r="A157" s="32"/>
      <c r="B157" s="33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2"/>
      <c r="N157" s="32"/>
      <c r="O157" s="32"/>
    </row>
    <row r="158" spans="1:15" hidden="1" x14ac:dyDescent="0.2">
      <c r="A158" s="32"/>
      <c r="B158" s="32"/>
      <c r="C158" s="34"/>
      <c r="D158" s="34"/>
      <c r="E158" s="37"/>
      <c r="F158" s="34"/>
      <c r="G158" s="34"/>
      <c r="H158" s="34"/>
      <c r="I158" s="34"/>
      <c r="J158" s="37"/>
      <c r="K158" s="34"/>
      <c r="L158" s="34"/>
      <c r="M158" s="32"/>
      <c r="N158" s="32"/>
      <c r="O158" s="32"/>
    </row>
    <row r="159" spans="1:15" hidden="1" x14ac:dyDescent="0.2">
      <c r="A159" s="32"/>
      <c r="B159" s="32"/>
      <c r="C159" s="34"/>
      <c r="D159" s="34"/>
      <c r="E159" s="37"/>
      <c r="F159" s="34"/>
      <c r="G159" s="34"/>
      <c r="H159" s="34"/>
      <c r="I159" s="34"/>
      <c r="J159" s="37"/>
      <c r="K159" s="34"/>
      <c r="L159" s="34"/>
      <c r="M159" s="32"/>
      <c r="N159" s="32"/>
      <c r="O159" s="32"/>
    </row>
    <row r="160" spans="1:15" s="38" customFormat="1" hidden="1" x14ac:dyDescent="0.2">
      <c r="A160" s="40"/>
      <c r="B160" s="41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5"/>
      <c r="N160" s="35"/>
      <c r="O160" s="35"/>
    </row>
    <row r="161" spans="1:15" s="38" customFormat="1" hidden="1" x14ac:dyDescent="0.2">
      <c r="A161" s="40"/>
      <c r="B161" s="41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5"/>
      <c r="N161" s="35"/>
      <c r="O161" s="35"/>
    </row>
    <row r="162" spans="1:15" s="38" customFormat="1" hidden="1" x14ac:dyDescent="0.2">
      <c r="A162" s="40"/>
      <c r="B162" s="41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5"/>
      <c r="N162" s="35"/>
      <c r="O162" s="35"/>
    </row>
    <row r="163" spans="1:15" s="38" customFormat="1" hidden="1" x14ac:dyDescent="0.2">
      <c r="A163" s="40"/>
      <c r="B163" s="41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5"/>
      <c r="N163" s="35"/>
      <c r="O163" s="35"/>
    </row>
    <row r="164" spans="1:15" s="38" customFormat="1" hidden="1" x14ac:dyDescent="0.2">
      <c r="A164" s="40"/>
      <c r="B164" s="41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5"/>
      <c r="N164" s="35"/>
      <c r="O164" s="35"/>
    </row>
    <row r="165" spans="1:15" s="38" customFormat="1" hidden="1" x14ac:dyDescent="0.2">
      <c r="A165" s="40"/>
      <c r="B165" s="41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5"/>
      <c r="N165" s="35"/>
      <c r="O165" s="35"/>
    </row>
    <row r="166" spans="1:15" s="38" customFormat="1" hidden="1" x14ac:dyDescent="0.2">
      <c r="A166" s="40"/>
      <c r="B166" s="41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5"/>
      <c r="N166" s="35"/>
      <c r="O166" s="35"/>
    </row>
    <row r="167" spans="1:15" s="38" customFormat="1" hidden="1" x14ac:dyDescent="0.2">
      <c r="A167" s="40"/>
      <c r="B167" s="42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5"/>
      <c r="N167" s="35"/>
      <c r="O167" s="44"/>
    </row>
    <row r="168" spans="1:15" s="38" customFormat="1" hidden="1" x14ac:dyDescent="0.2">
      <c r="A168" s="40"/>
      <c r="B168" s="42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5"/>
      <c r="N168" s="35"/>
      <c r="O168" s="44"/>
    </row>
    <row r="169" spans="1:15" s="38" customFormat="1" hidden="1" x14ac:dyDescent="0.2">
      <c r="A169" s="40"/>
      <c r="B169" s="42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5"/>
      <c r="N169" s="35"/>
      <c r="O169" s="44"/>
    </row>
    <row r="170" spans="1:15" hidden="1" x14ac:dyDescent="0.2"/>
    <row r="173" spans="1:15" x14ac:dyDescent="0.2">
      <c r="G173" s="28" t="s">
        <v>47</v>
      </c>
    </row>
    <row r="174" spans="1:15" x14ac:dyDescent="0.2">
      <c r="G174" s="28" t="s">
        <v>48</v>
      </c>
    </row>
  </sheetData>
  <mergeCells count="17"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  <mergeCell ref="H14:H15"/>
    <mergeCell ref="I14:I15"/>
    <mergeCell ref="J14:J15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174"/>
  <sheetViews>
    <sheetView workbookViewId="0">
      <selection sqref="A1:XFD1048576"/>
    </sheetView>
  </sheetViews>
  <sheetFormatPr defaultColWidth="9.109375" defaultRowHeight="10.199999999999999" x14ac:dyDescent="0.2"/>
  <cols>
    <col min="1" max="1" width="3.44140625" style="3" customWidth="1"/>
    <col min="2" max="2" width="32.109375" style="3" customWidth="1"/>
    <col min="3" max="3" width="7.88671875" style="3" customWidth="1"/>
    <col min="4" max="4" width="6.66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7.109375" style="3" customWidth="1"/>
    <col min="10" max="10" width="8.109375" style="3" customWidth="1"/>
    <col min="11" max="11" width="10.109375" style="3" customWidth="1"/>
    <col min="12" max="12" width="9.88671875" style="3" customWidth="1"/>
    <col min="13" max="13" width="7.109375" style="3" customWidth="1"/>
    <col min="14" max="14" width="6.88671875" style="3" customWidth="1"/>
    <col min="15" max="15" width="6.109375" style="3" customWidth="1"/>
    <col min="16" max="16384" width="9.109375" style="3"/>
  </cols>
  <sheetData>
    <row r="1" spans="1:15" x14ac:dyDescent="0.2">
      <c r="A1" s="27" t="s">
        <v>24</v>
      </c>
      <c r="K1" s="27"/>
      <c r="L1" s="27" t="s">
        <v>25</v>
      </c>
      <c r="M1" s="27"/>
      <c r="N1" s="27"/>
    </row>
    <row r="2" spans="1:15" x14ac:dyDescent="0.2">
      <c r="A2" s="27" t="s">
        <v>65</v>
      </c>
      <c r="K2" s="27" t="s">
        <v>26</v>
      </c>
      <c r="L2" s="27"/>
      <c r="M2" s="27"/>
      <c r="N2" s="27"/>
    </row>
    <row r="3" spans="1:15" x14ac:dyDescent="0.2">
      <c r="K3" s="27" t="s">
        <v>38</v>
      </c>
      <c r="L3" s="27"/>
      <c r="M3" s="27"/>
      <c r="N3" s="27"/>
    </row>
    <row r="4" spans="1:15" x14ac:dyDescent="0.2">
      <c r="K4" s="3" t="s">
        <v>27</v>
      </c>
    </row>
    <row r="5" spans="1:15" ht="10.5" customHeight="1" x14ac:dyDescent="0.2">
      <c r="C5" s="28" t="s">
        <v>68</v>
      </c>
      <c r="D5" s="28"/>
      <c r="E5" s="28"/>
      <c r="F5" s="28"/>
      <c r="G5" s="28"/>
      <c r="K5" s="28" t="s">
        <v>229</v>
      </c>
      <c r="L5" s="45"/>
    </row>
    <row r="6" spans="1:15" hidden="1" x14ac:dyDescent="0.2">
      <c r="K6" s="28"/>
    </row>
    <row r="7" spans="1:15" hidden="1" x14ac:dyDescent="0.2">
      <c r="K7" s="28"/>
    </row>
    <row r="8" spans="1:15" s="30" customForma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x14ac:dyDescent="0.2">
      <c r="C9" s="88" t="s">
        <v>218</v>
      </c>
      <c r="D9" s="88"/>
      <c r="E9" s="88"/>
      <c r="F9" s="88"/>
      <c r="G9" s="88"/>
      <c r="H9" s="88"/>
      <c r="I9" s="88"/>
      <c r="J9" s="88"/>
      <c r="K9" s="88"/>
      <c r="L9" s="28" t="s">
        <v>231</v>
      </c>
    </row>
    <row r="10" spans="1:15" ht="6.7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idden="1" x14ac:dyDescent="0.2">
      <c r="L11" s="28"/>
    </row>
    <row r="12" spans="1:15" x14ac:dyDescent="0.2">
      <c r="O12" s="31" t="s">
        <v>30</v>
      </c>
    </row>
    <row r="13" spans="1:15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155</v>
      </c>
      <c r="N13" s="90" t="s">
        <v>156</v>
      </c>
      <c r="O13" s="85" t="s">
        <v>196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40.799999999999997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s="59" customFormat="1" x14ac:dyDescent="0.2">
      <c r="A17" s="56"/>
      <c r="B17" s="56" t="s">
        <v>161</v>
      </c>
      <c r="C17" s="55">
        <f>C18+C19+C20</f>
        <v>3800128</v>
      </c>
      <c r="D17" s="55">
        <f t="shared" ref="D17:I17" si="0">D18+D19+D20</f>
        <v>0</v>
      </c>
      <c r="E17" s="55">
        <f>E18+E19+E20</f>
        <v>3800128</v>
      </c>
      <c r="F17" s="55">
        <f t="shared" si="0"/>
        <v>0</v>
      </c>
      <c r="G17" s="55">
        <f t="shared" si="0"/>
        <v>0</v>
      </c>
      <c r="H17" s="55">
        <f t="shared" si="0"/>
        <v>0</v>
      </c>
      <c r="I17" s="55">
        <f t="shared" si="0"/>
        <v>0</v>
      </c>
      <c r="J17" s="55">
        <f>J18+J19+J20</f>
        <v>3800128</v>
      </c>
      <c r="K17" s="55">
        <f>K18+K19+K20</f>
        <v>3800128</v>
      </c>
      <c r="L17" s="55">
        <f>L18+L19+L20</f>
        <v>0</v>
      </c>
      <c r="M17" s="55"/>
      <c r="N17" s="55"/>
      <c r="O17" s="55"/>
    </row>
    <row r="18" spans="1:15" x14ac:dyDescent="0.2">
      <c r="A18" s="32" t="s">
        <v>18</v>
      </c>
      <c r="B18" s="32" t="s">
        <v>21</v>
      </c>
      <c r="C18" s="34">
        <f>E18</f>
        <v>2620500</v>
      </c>
      <c r="D18" s="34"/>
      <c r="E18" s="34">
        <f>SUM(F18:J18)</f>
        <v>2620500</v>
      </c>
      <c r="F18" s="34"/>
      <c r="G18" s="34"/>
      <c r="H18" s="34"/>
      <c r="I18" s="34"/>
      <c r="J18" s="34">
        <f t="shared" ref="J18:J114" si="1">K18+L18</f>
        <v>2620500</v>
      </c>
      <c r="K18" s="34">
        <f>K23+K43+K58+K82+K116</f>
        <v>2620500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1027000</v>
      </c>
      <c r="D19" s="34"/>
      <c r="E19" s="34">
        <f>F19+G19+H19+I19+J19</f>
        <v>1027000</v>
      </c>
      <c r="F19" s="34"/>
      <c r="G19" s="34"/>
      <c r="H19" s="34"/>
      <c r="I19" s="34"/>
      <c r="J19" s="34">
        <f t="shared" si="1"/>
        <v>1027000</v>
      </c>
      <c r="K19" s="34">
        <f>K44+K59+K83</f>
        <v>1027000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152628</v>
      </c>
      <c r="D20" s="34"/>
      <c r="E20" s="34">
        <f>SUM(F20:J20)</f>
        <v>152628</v>
      </c>
      <c r="F20" s="34">
        <f>F71+F121+F138+F155+F143+F69</f>
        <v>0</v>
      </c>
      <c r="G20" s="34">
        <f>G71+G121+G138+G155+G143+G69</f>
        <v>0</v>
      </c>
      <c r="H20" s="34">
        <f>H71+H121+H138+H155+H143+H69</f>
        <v>0</v>
      </c>
      <c r="I20" s="34"/>
      <c r="J20" s="34">
        <f t="shared" si="1"/>
        <v>152628</v>
      </c>
      <c r="K20" s="34">
        <f>K25+K45+K61+K84+K118</f>
        <v>152628</v>
      </c>
      <c r="L20" s="34">
        <f>L71+L121+L138+L155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 t="shared" ref="C21:J21" si="2">C22</f>
        <v>60128</v>
      </c>
      <c r="D21" s="55">
        <f t="shared" si="2"/>
        <v>0</v>
      </c>
      <c r="E21" s="55">
        <f>E22</f>
        <v>60128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 t="shared" si="2"/>
        <v>60128</v>
      </c>
      <c r="K21" s="55">
        <f>K22</f>
        <v>60128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 t="shared" ref="C22:J22" si="3">C23+C25</f>
        <v>60128</v>
      </c>
      <c r="D22" s="34">
        <f t="shared" si="3"/>
        <v>0</v>
      </c>
      <c r="E22" s="34">
        <f t="shared" si="3"/>
        <v>60128</v>
      </c>
      <c r="F22" s="34">
        <f t="shared" si="3"/>
        <v>0</v>
      </c>
      <c r="G22" s="34">
        <f t="shared" si="3"/>
        <v>0</v>
      </c>
      <c r="H22" s="34">
        <f t="shared" si="3"/>
        <v>0</v>
      </c>
      <c r="I22" s="34">
        <f t="shared" si="3"/>
        <v>0</v>
      </c>
      <c r="J22" s="34">
        <f t="shared" si="3"/>
        <v>60128</v>
      </c>
      <c r="K22" s="34">
        <f>K23+K25</f>
        <v>60128</v>
      </c>
      <c r="L22" s="34"/>
      <c r="M22" s="32"/>
      <c r="N22" s="32"/>
      <c r="O22" s="32"/>
    </row>
    <row r="23" spans="1:15" x14ac:dyDescent="0.2">
      <c r="A23" s="32" t="s">
        <v>18</v>
      </c>
      <c r="B23" s="42" t="s">
        <v>143</v>
      </c>
      <c r="C23" s="34">
        <f t="shared" ref="C23:J23" si="4">C27</f>
        <v>0</v>
      </c>
      <c r="D23" s="34">
        <f t="shared" si="4"/>
        <v>0</v>
      </c>
      <c r="E23" s="34">
        <f t="shared" si="4"/>
        <v>0</v>
      </c>
      <c r="F23" s="34">
        <f t="shared" si="4"/>
        <v>0</v>
      </c>
      <c r="G23" s="34">
        <f t="shared" si="4"/>
        <v>0</v>
      </c>
      <c r="H23" s="34">
        <f t="shared" si="4"/>
        <v>0</v>
      </c>
      <c r="I23" s="34">
        <f t="shared" si="4"/>
        <v>0</v>
      </c>
      <c r="J23" s="34">
        <f t="shared" si="4"/>
        <v>0</v>
      </c>
      <c r="K23" s="34">
        <f>K27</f>
        <v>0</v>
      </c>
      <c r="L23" s="34"/>
      <c r="M23" s="32"/>
      <c r="N23" s="32"/>
      <c r="O23" s="32"/>
    </row>
    <row r="24" spans="1:15" x14ac:dyDescent="0.2">
      <c r="A24" s="40" t="s">
        <v>19</v>
      </c>
      <c r="B24" s="41" t="s">
        <v>180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2"/>
      <c r="N24" s="32"/>
      <c r="O24" s="32"/>
    </row>
    <row r="25" spans="1:15" x14ac:dyDescent="0.2">
      <c r="A25" s="40" t="s">
        <v>20</v>
      </c>
      <c r="B25" s="41" t="s">
        <v>178</v>
      </c>
      <c r="C25" s="34">
        <f t="shared" ref="C25:J25" si="5">C28+C29+C30+C38+C39+C40</f>
        <v>60128</v>
      </c>
      <c r="D25" s="34">
        <f t="shared" si="5"/>
        <v>0</v>
      </c>
      <c r="E25" s="34">
        <f t="shared" si="5"/>
        <v>60128</v>
      </c>
      <c r="F25" s="34">
        <f t="shared" si="5"/>
        <v>0</v>
      </c>
      <c r="G25" s="34">
        <f t="shared" si="5"/>
        <v>0</v>
      </c>
      <c r="H25" s="34">
        <f t="shared" si="5"/>
        <v>0</v>
      </c>
      <c r="I25" s="34">
        <f t="shared" si="5"/>
        <v>0</v>
      </c>
      <c r="J25" s="34">
        <f t="shared" si="5"/>
        <v>60128</v>
      </c>
      <c r="K25" s="34">
        <f>K28+K29+K30+K38+K39+K40</f>
        <v>60128</v>
      </c>
      <c r="L25" s="34"/>
      <c r="M25" s="32"/>
      <c r="N25" s="32"/>
      <c r="O25" s="32"/>
    </row>
    <row r="26" spans="1:15" hidden="1" x14ac:dyDescent="0.2">
      <c r="A26" s="32"/>
      <c r="B26" s="75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2"/>
      <c r="N26" s="32"/>
      <c r="O26" s="32"/>
    </row>
    <row r="27" spans="1:15" ht="20.399999999999999" hidden="1" x14ac:dyDescent="0.2">
      <c r="A27" s="32" t="s">
        <v>19</v>
      </c>
      <c r="B27" s="42" t="s">
        <v>137</v>
      </c>
      <c r="C27" s="34">
        <f t="shared" ref="C27" si="6">D27+E27+F27+G27+H27</f>
        <v>0</v>
      </c>
      <c r="D27" s="34">
        <v>0</v>
      </c>
      <c r="E27" s="34">
        <f t="shared" ref="E27:E40" si="7">F27+G27+H27+I27+J27</f>
        <v>0</v>
      </c>
      <c r="F27" s="34"/>
      <c r="G27" s="34"/>
      <c r="H27" s="34"/>
      <c r="I27" s="34"/>
      <c r="J27" s="34">
        <f t="shared" si="1"/>
        <v>0</v>
      </c>
      <c r="K27" s="34"/>
      <c r="L27" s="34"/>
      <c r="M27" s="32"/>
      <c r="N27" s="32"/>
      <c r="O27" s="32"/>
    </row>
    <row r="28" spans="1:15" ht="20.399999999999999" hidden="1" x14ac:dyDescent="0.2">
      <c r="A28" s="32" t="s">
        <v>20</v>
      </c>
      <c r="B28" s="41" t="s">
        <v>208</v>
      </c>
      <c r="C28" s="34">
        <f>E28</f>
        <v>0</v>
      </c>
      <c r="D28" s="34"/>
      <c r="E28" s="34">
        <f t="shared" si="7"/>
        <v>0</v>
      </c>
      <c r="F28" s="34"/>
      <c r="G28" s="34"/>
      <c r="H28" s="34"/>
      <c r="I28" s="34"/>
      <c r="J28" s="34">
        <f t="shared" si="1"/>
        <v>0</v>
      </c>
      <c r="K28" s="34"/>
      <c r="L28" s="34"/>
      <c r="M28" s="32"/>
      <c r="N28" s="32"/>
      <c r="O28" s="32"/>
    </row>
    <row r="29" spans="1:15" ht="20.399999999999999" x14ac:dyDescent="0.2">
      <c r="A29" s="76" t="s">
        <v>20</v>
      </c>
      <c r="B29" s="41" t="s">
        <v>225</v>
      </c>
      <c r="C29" s="34">
        <f t="shared" ref="C29:C40" si="8">E29</f>
        <v>38841</v>
      </c>
      <c r="D29" s="34"/>
      <c r="E29" s="34">
        <f t="shared" si="7"/>
        <v>38841</v>
      </c>
      <c r="F29" s="34"/>
      <c r="G29" s="34"/>
      <c r="H29" s="34"/>
      <c r="I29" s="34"/>
      <c r="J29" s="34">
        <f t="shared" si="1"/>
        <v>38841</v>
      </c>
      <c r="K29" s="34">
        <v>38841</v>
      </c>
      <c r="L29" s="34"/>
      <c r="M29" s="32"/>
      <c r="N29" s="32"/>
      <c r="O29" s="32"/>
    </row>
    <row r="30" spans="1:15" ht="20.399999999999999" hidden="1" x14ac:dyDescent="0.2">
      <c r="A30" s="32" t="s">
        <v>20</v>
      </c>
      <c r="B30" s="52" t="s">
        <v>203</v>
      </c>
      <c r="C30" s="34">
        <f t="shared" si="8"/>
        <v>0</v>
      </c>
      <c r="D30" s="34"/>
      <c r="E30" s="34">
        <f t="shared" si="7"/>
        <v>0</v>
      </c>
      <c r="F30" s="34"/>
      <c r="G30" s="34"/>
      <c r="H30" s="34"/>
      <c r="I30" s="34"/>
      <c r="J30" s="34">
        <f t="shared" si="1"/>
        <v>0</v>
      </c>
      <c r="K30" s="34"/>
      <c r="L30" s="34"/>
      <c r="M30" s="32"/>
      <c r="N30" s="32"/>
      <c r="O30" s="32"/>
    </row>
    <row r="31" spans="1:15" s="38" customFormat="1" ht="20.399999999999999" hidden="1" x14ac:dyDescent="0.2">
      <c r="A31" s="35"/>
      <c r="B31" s="36" t="s">
        <v>96</v>
      </c>
      <c r="C31" s="34">
        <f t="shared" si="8"/>
        <v>0</v>
      </c>
      <c r="D31" s="37">
        <f t="shared" ref="D31:I31" si="9">D32</f>
        <v>0</v>
      </c>
      <c r="E31" s="34">
        <f t="shared" si="7"/>
        <v>0</v>
      </c>
      <c r="F31" s="37">
        <f t="shared" si="9"/>
        <v>0</v>
      </c>
      <c r="G31" s="37">
        <f t="shared" si="9"/>
        <v>0</v>
      </c>
      <c r="H31" s="37">
        <f t="shared" si="9"/>
        <v>0</v>
      </c>
      <c r="I31" s="37">
        <f t="shared" si="9"/>
        <v>0</v>
      </c>
      <c r="J31" s="34">
        <f t="shared" si="1"/>
        <v>0</v>
      </c>
      <c r="K31" s="34"/>
      <c r="L31" s="37"/>
      <c r="M31" s="35"/>
      <c r="N31" s="35"/>
      <c r="O31" s="35"/>
    </row>
    <row r="32" spans="1:15" s="38" customFormat="1" hidden="1" x14ac:dyDescent="0.2">
      <c r="A32" s="35"/>
      <c r="B32" s="39" t="s">
        <v>71</v>
      </c>
      <c r="C32" s="34">
        <f t="shared" si="8"/>
        <v>0</v>
      </c>
      <c r="D32" s="37">
        <f t="shared" ref="D32:I32" si="10">D35</f>
        <v>0</v>
      </c>
      <c r="E32" s="34">
        <f t="shared" si="7"/>
        <v>0</v>
      </c>
      <c r="F32" s="37">
        <f t="shared" si="10"/>
        <v>0</v>
      </c>
      <c r="G32" s="37">
        <f t="shared" si="10"/>
        <v>0</v>
      </c>
      <c r="H32" s="37">
        <f t="shared" si="10"/>
        <v>0</v>
      </c>
      <c r="I32" s="37">
        <f t="shared" si="10"/>
        <v>0</v>
      </c>
      <c r="J32" s="34">
        <f t="shared" si="1"/>
        <v>0</v>
      </c>
      <c r="K32" s="34"/>
      <c r="L32" s="37">
        <f>L33+L34+L37</f>
        <v>0</v>
      </c>
      <c r="M32" s="35"/>
      <c r="N32" s="35"/>
      <c r="O32" s="35"/>
    </row>
    <row r="33" spans="1:15" s="38" customFormat="1" hidden="1" x14ac:dyDescent="0.2">
      <c r="A33" s="32" t="s">
        <v>18</v>
      </c>
      <c r="B33" s="32" t="s">
        <v>75</v>
      </c>
      <c r="C33" s="34">
        <f t="shared" si="8"/>
        <v>0</v>
      </c>
      <c r="D33" s="37"/>
      <c r="E33" s="34">
        <f t="shared" si="7"/>
        <v>0</v>
      </c>
      <c r="F33" s="37"/>
      <c r="G33" s="37"/>
      <c r="H33" s="37"/>
      <c r="I33" s="37"/>
      <c r="J33" s="34">
        <f t="shared" si="1"/>
        <v>0</v>
      </c>
      <c r="K33" s="34"/>
      <c r="L33" s="35"/>
      <c r="M33" s="35"/>
      <c r="N33" s="35"/>
      <c r="O33" s="35"/>
    </row>
    <row r="34" spans="1:15" s="38" customFormat="1" hidden="1" x14ac:dyDescent="0.2">
      <c r="A34" s="40" t="s">
        <v>19</v>
      </c>
      <c r="B34" s="41" t="s">
        <v>83</v>
      </c>
      <c r="C34" s="34">
        <f t="shared" si="8"/>
        <v>0</v>
      </c>
      <c r="D34" s="37"/>
      <c r="E34" s="34">
        <f t="shared" si="7"/>
        <v>0</v>
      </c>
      <c r="F34" s="37"/>
      <c r="G34" s="37"/>
      <c r="H34" s="37"/>
      <c r="I34" s="37"/>
      <c r="J34" s="34">
        <f t="shared" si="1"/>
        <v>0</v>
      </c>
      <c r="K34" s="34"/>
      <c r="L34" s="37"/>
      <c r="M34" s="35"/>
      <c r="N34" s="35"/>
      <c r="O34" s="35"/>
    </row>
    <row r="35" spans="1:15" s="38" customFormat="1" hidden="1" x14ac:dyDescent="0.2">
      <c r="A35" s="40" t="s">
        <v>20</v>
      </c>
      <c r="B35" s="41" t="s">
        <v>99</v>
      </c>
      <c r="C35" s="34">
        <f t="shared" si="8"/>
        <v>0</v>
      </c>
      <c r="D35" s="37"/>
      <c r="E35" s="34">
        <f t="shared" si="7"/>
        <v>0</v>
      </c>
      <c r="F35" s="37"/>
      <c r="G35" s="37"/>
      <c r="H35" s="37"/>
      <c r="I35" s="37"/>
      <c r="J35" s="34">
        <f t="shared" si="1"/>
        <v>0</v>
      </c>
      <c r="K35" s="34"/>
      <c r="L35" s="37"/>
      <c r="M35" s="35"/>
      <c r="N35" s="35"/>
      <c r="O35" s="35"/>
    </row>
    <row r="36" spans="1:15" hidden="1" x14ac:dyDescent="0.2">
      <c r="A36" s="32"/>
      <c r="B36" s="39"/>
      <c r="C36" s="34">
        <f t="shared" si="8"/>
        <v>0</v>
      </c>
      <c r="D36" s="34"/>
      <c r="E36" s="34">
        <f t="shared" si="7"/>
        <v>0</v>
      </c>
      <c r="F36" s="34"/>
      <c r="G36" s="34"/>
      <c r="H36" s="34"/>
      <c r="I36" s="34"/>
      <c r="J36" s="34">
        <f t="shared" si="1"/>
        <v>0</v>
      </c>
      <c r="K36" s="34"/>
      <c r="L36" s="34"/>
      <c r="M36" s="32"/>
      <c r="N36" s="32"/>
      <c r="O36" s="32"/>
    </row>
    <row r="37" spans="1:15" ht="20.399999999999999" hidden="1" x14ac:dyDescent="0.2">
      <c r="A37" s="32"/>
      <c r="B37" s="41" t="s">
        <v>184</v>
      </c>
      <c r="C37" s="34">
        <f t="shared" si="8"/>
        <v>0</v>
      </c>
      <c r="D37" s="34"/>
      <c r="E37" s="34">
        <f t="shared" si="7"/>
        <v>0</v>
      </c>
      <c r="F37" s="34"/>
      <c r="G37" s="34"/>
      <c r="H37" s="34"/>
      <c r="I37" s="34"/>
      <c r="J37" s="34">
        <f t="shared" si="1"/>
        <v>0</v>
      </c>
      <c r="K37" s="34"/>
      <c r="L37" s="34"/>
      <c r="M37" s="32"/>
      <c r="N37" s="32"/>
      <c r="O37" s="32"/>
    </row>
    <row r="38" spans="1:15" ht="20.399999999999999" hidden="1" x14ac:dyDescent="0.2">
      <c r="A38" s="32" t="s">
        <v>20</v>
      </c>
      <c r="B38" s="52" t="s">
        <v>216</v>
      </c>
      <c r="C38" s="34">
        <f t="shared" si="8"/>
        <v>0</v>
      </c>
      <c r="D38" s="34"/>
      <c r="E38" s="34">
        <f t="shared" si="7"/>
        <v>0</v>
      </c>
      <c r="F38" s="34"/>
      <c r="G38" s="34"/>
      <c r="H38" s="34"/>
      <c r="I38" s="34"/>
      <c r="J38" s="34">
        <f t="shared" si="1"/>
        <v>0</v>
      </c>
      <c r="K38" s="34"/>
      <c r="L38" s="34"/>
      <c r="M38" s="32"/>
      <c r="N38" s="32"/>
      <c r="O38" s="32"/>
    </row>
    <row r="39" spans="1:15" ht="20.399999999999999" hidden="1" x14ac:dyDescent="0.2">
      <c r="A39" s="32" t="s">
        <v>20</v>
      </c>
      <c r="B39" s="75" t="s">
        <v>213</v>
      </c>
      <c r="C39" s="34">
        <f t="shared" si="8"/>
        <v>0</v>
      </c>
      <c r="D39" s="34"/>
      <c r="E39" s="34">
        <f t="shared" si="7"/>
        <v>0</v>
      </c>
      <c r="F39" s="34"/>
      <c r="G39" s="34"/>
      <c r="H39" s="34"/>
      <c r="I39" s="34"/>
      <c r="J39" s="34">
        <f t="shared" si="1"/>
        <v>0</v>
      </c>
      <c r="K39" s="34"/>
      <c r="L39" s="34"/>
      <c r="M39" s="32"/>
      <c r="N39" s="32"/>
      <c r="O39" s="32"/>
    </row>
    <row r="40" spans="1:15" ht="20.399999999999999" x14ac:dyDescent="0.2">
      <c r="A40" s="32" t="s">
        <v>20</v>
      </c>
      <c r="B40" s="75" t="s">
        <v>228</v>
      </c>
      <c r="C40" s="34">
        <f t="shared" si="8"/>
        <v>21287</v>
      </c>
      <c r="D40" s="34"/>
      <c r="E40" s="34">
        <f t="shared" si="7"/>
        <v>21287</v>
      </c>
      <c r="F40" s="34"/>
      <c r="G40" s="34"/>
      <c r="H40" s="34"/>
      <c r="I40" s="34"/>
      <c r="J40" s="34">
        <f t="shared" si="1"/>
        <v>21287</v>
      </c>
      <c r="K40" s="34">
        <v>21287</v>
      </c>
      <c r="L40" s="34"/>
      <c r="M40" s="32"/>
      <c r="N40" s="32"/>
      <c r="O40" s="32"/>
    </row>
    <row r="41" spans="1:15" s="58" customFormat="1" x14ac:dyDescent="0.2">
      <c r="A41" s="54"/>
      <c r="B41" s="49" t="s">
        <v>97</v>
      </c>
      <c r="C41" s="53">
        <f>C42</f>
        <v>2887000</v>
      </c>
      <c r="D41" s="53">
        <f t="shared" ref="D41:J41" si="11">D42</f>
        <v>0</v>
      </c>
      <c r="E41" s="53">
        <f t="shared" si="11"/>
        <v>2887000</v>
      </c>
      <c r="F41" s="53">
        <f t="shared" si="11"/>
        <v>0</v>
      </c>
      <c r="G41" s="53">
        <f t="shared" si="11"/>
        <v>0</v>
      </c>
      <c r="H41" s="53">
        <f t="shared" si="11"/>
        <v>0</v>
      </c>
      <c r="I41" s="53">
        <f t="shared" si="11"/>
        <v>0</v>
      </c>
      <c r="J41" s="53">
        <f t="shared" si="11"/>
        <v>2887000</v>
      </c>
      <c r="K41" s="53">
        <f>K42</f>
        <v>2887000</v>
      </c>
      <c r="L41" s="53"/>
      <c r="M41" s="54"/>
      <c r="N41" s="54"/>
      <c r="O41" s="54"/>
    </row>
    <row r="42" spans="1:15" s="38" customFormat="1" x14ac:dyDescent="0.2">
      <c r="A42" s="35"/>
      <c r="B42" s="39" t="s">
        <v>71</v>
      </c>
      <c r="C42" s="37">
        <f t="shared" ref="C42:J42" si="12">C43+C44+C45</f>
        <v>2887000</v>
      </c>
      <c r="D42" s="37">
        <f t="shared" si="12"/>
        <v>0</v>
      </c>
      <c r="E42" s="37">
        <f t="shared" si="12"/>
        <v>2887000</v>
      </c>
      <c r="F42" s="37">
        <f t="shared" si="12"/>
        <v>0</v>
      </c>
      <c r="G42" s="37">
        <f t="shared" si="12"/>
        <v>0</v>
      </c>
      <c r="H42" s="37">
        <f t="shared" si="12"/>
        <v>0</v>
      </c>
      <c r="I42" s="37">
        <f t="shared" si="12"/>
        <v>0</v>
      </c>
      <c r="J42" s="37">
        <f t="shared" si="12"/>
        <v>2887000</v>
      </c>
      <c r="K42" s="37">
        <f>K43+K44+K45</f>
        <v>2887000</v>
      </c>
      <c r="L42" s="37">
        <f>L46+L48+L56</f>
        <v>0</v>
      </c>
      <c r="M42" s="35"/>
      <c r="N42" s="35"/>
      <c r="O42" s="35"/>
    </row>
    <row r="43" spans="1:15" s="38" customFormat="1" x14ac:dyDescent="0.2">
      <c r="A43" s="32" t="s">
        <v>18</v>
      </c>
      <c r="B43" s="42" t="s">
        <v>143</v>
      </c>
      <c r="C43" s="37">
        <f>E43</f>
        <v>2131000</v>
      </c>
      <c r="D43" s="37"/>
      <c r="E43" s="37">
        <f>F43+G43+H43+I43+J43</f>
        <v>2131000</v>
      </c>
      <c r="F43" s="37"/>
      <c r="G43" s="37"/>
      <c r="H43" s="37"/>
      <c r="I43" s="37"/>
      <c r="J43" s="34">
        <f t="shared" ref="J43:J50" si="13">K43+L43</f>
        <v>2131000</v>
      </c>
      <c r="K43" s="37">
        <f>K47+K48+K49</f>
        <v>2131000</v>
      </c>
      <c r="L43" s="35"/>
      <c r="M43" s="35"/>
      <c r="N43" s="35"/>
      <c r="O43" s="35"/>
    </row>
    <row r="44" spans="1:15" s="38" customFormat="1" x14ac:dyDescent="0.2">
      <c r="A44" s="40" t="s">
        <v>19</v>
      </c>
      <c r="B44" s="41" t="s">
        <v>180</v>
      </c>
      <c r="C44" s="37">
        <f t="shared" ref="C44:C45" si="14">E44</f>
        <v>725000</v>
      </c>
      <c r="D44" s="37"/>
      <c r="E44" s="37">
        <f t="shared" ref="E44:E55" si="15">F44+G44+H44+I44+J44</f>
        <v>725000</v>
      </c>
      <c r="F44" s="37"/>
      <c r="G44" s="37"/>
      <c r="H44" s="37"/>
      <c r="I44" s="37"/>
      <c r="J44" s="34">
        <f t="shared" si="13"/>
        <v>725000</v>
      </c>
      <c r="K44" s="69">
        <f>K50</f>
        <v>725000</v>
      </c>
      <c r="L44" s="37"/>
      <c r="M44" s="35"/>
      <c r="N44" s="35"/>
      <c r="O44" s="35"/>
    </row>
    <row r="45" spans="1:15" s="38" customFormat="1" x14ac:dyDescent="0.2">
      <c r="A45" s="40" t="s">
        <v>20</v>
      </c>
      <c r="B45" s="41" t="s">
        <v>178</v>
      </c>
      <c r="C45" s="37">
        <f t="shared" si="14"/>
        <v>31000</v>
      </c>
      <c r="D45" s="37"/>
      <c r="E45" s="37">
        <f t="shared" si="15"/>
        <v>31000</v>
      </c>
      <c r="F45" s="37"/>
      <c r="G45" s="37"/>
      <c r="H45" s="37"/>
      <c r="I45" s="37"/>
      <c r="J45" s="34">
        <f t="shared" si="13"/>
        <v>31000</v>
      </c>
      <c r="K45" s="37">
        <f>K51+K54+K55</f>
        <v>31000</v>
      </c>
      <c r="L45" s="37"/>
      <c r="M45" s="35"/>
      <c r="N45" s="35"/>
      <c r="O45" s="35"/>
    </row>
    <row r="46" spans="1:15" s="38" customFormat="1" x14ac:dyDescent="0.2">
      <c r="A46" s="32" t="s">
        <v>18</v>
      </c>
      <c r="B46" s="42" t="s">
        <v>143</v>
      </c>
      <c r="C46" s="37">
        <f>E46</f>
        <v>2131000</v>
      </c>
      <c r="D46" s="37"/>
      <c r="E46" s="37">
        <f t="shared" si="15"/>
        <v>2131000</v>
      </c>
      <c r="F46" s="37"/>
      <c r="G46" s="37"/>
      <c r="H46" s="37"/>
      <c r="I46" s="37"/>
      <c r="J46" s="34">
        <f t="shared" si="13"/>
        <v>2131000</v>
      </c>
      <c r="K46" s="37">
        <f>K47+K48+K49</f>
        <v>2131000</v>
      </c>
      <c r="L46" s="35"/>
      <c r="M46" s="35"/>
      <c r="N46" s="35"/>
      <c r="O46" s="35"/>
    </row>
    <row r="47" spans="1:15" s="38" customFormat="1" ht="20.399999999999999" x14ac:dyDescent="0.2">
      <c r="A47" s="40" t="s">
        <v>18</v>
      </c>
      <c r="B47" s="41" t="s">
        <v>181</v>
      </c>
      <c r="C47" s="37">
        <f t="shared" ref="C47:C50" si="16">E47</f>
        <v>84000</v>
      </c>
      <c r="D47" s="37"/>
      <c r="E47" s="65">
        <f t="shared" si="15"/>
        <v>84000</v>
      </c>
      <c r="F47" s="37"/>
      <c r="G47" s="37"/>
      <c r="H47" s="37"/>
      <c r="I47" s="37"/>
      <c r="J47" s="34">
        <f t="shared" si="13"/>
        <v>84000</v>
      </c>
      <c r="K47" s="37">
        <v>84000</v>
      </c>
      <c r="L47" s="37"/>
      <c r="M47" s="35"/>
      <c r="N47" s="35"/>
      <c r="O47" s="35"/>
    </row>
    <row r="48" spans="1:15" s="38" customFormat="1" ht="20.399999999999999" x14ac:dyDescent="0.2">
      <c r="A48" s="40" t="s">
        <v>18</v>
      </c>
      <c r="B48" s="41" t="s">
        <v>204</v>
      </c>
      <c r="C48" s="37">
        <f t="shared" si="16"/>
        <v>665000</v>
      </c>
      <c r="D48" s="37"/>
      <c r="E48" s="65">
        <f t="shared" si="15"/>
        <v>665000</v>
      </c>
      <c r="F48" s="37"/>
      <c r="G48" s="37"/>
      <c r="H48" s="37"/>
      <c r="I48" s="37"/>
      <c r="J48" s="34">
        <f t="shared" si="13"/>
        <v>665000</v>
      </c>
      <c r="K48" s="37">
        <v>665000</v>
      </c>
      <c r="L48" s="37"/>
      <c r="M48" s="35"/>
      <c r="N48" s="35"/>
      <c r="O48" s="35"/>
    </row>
    <row r="49" spans="1:15" s="38" customFormat="1" ht="20.399999999999999" x14ac:dyDescent="0.2">
      <c r="A49" s="40" t="s">
        <v>18</v>
      </c>
      <c r="B49" s="74" t="s">
        <v>219</v>
      </c>
      <c r="C49" s="37">
        <f t="shared" si="16"/>
        <v>1382000</v>
      </c>
      <c r="D49" s="37"/>
      <c r="E49" s="65">
        <f t="shared" si="15"/>
        <v>1382000</v>
      </c>
      <c r="F49" s="37"/>
      <c r="G49" s="37"/>
      <c r="H49" s="37"/>
      <c r="I49" s="37"/>
      <c r="J49" s="34">
        <f t="shared" si="13"/>
        <v>1382000</v>
      </c>
      <c r="K49" s="37">
        <v>1382000</v>
      </c>
      <c r="L49" s="37"/>
      <c r="M49" s="35"/>
      <c r="N49" s="35"/>
      <c r="O49" s="35"/>
    </row>
    <row r="50" spans="1:15" ht="20.399999999999999" x14ac:dyDescent="0.2">
      <c r="A50" s="40" t="s">
        <v>19</v>
      </c>
      <c r="B50" s="41" t="s">
        <v>220</v>
      </c>
      <c r="C50" s="34">
        <f t="shared" si="16"/>
        <v>725000</v>
      </c>
      <c r="D50" s="34"/>
      <c r="E50" s="34">
        <f t="shared" si="15"/>
        <v>725000</v>
      </c>
      <c r="F50" s="34"/>
      <c r="G50" s="34"/>
      <c r="H50" s="34"/>
      <c r="I50" s="34"/>
      <c r="J50" s="34">
        <f t="shared" si="13"/>
        <v>725000</v>
      </c>
      <c r="K50" s="34">
        <v>725000</v>
      </c>
      <c r="L50" s="34"/>
      <c r="M50" s="32"/>
      <c r="N50" s="32"/>
      <c r="O50" s="32"/>
    </row>
    <row r="51" spans="1:15" s="38" customFormat="1" ht="40.799999999999997" x14ac:dyDescent="0.2">
      <c r="A51" s="40" t="s">
        <v>20</v>
      </c>
      <c r="B51" s="41" t="s">
        <v>171</v>
      </c>
      <c r="C51" s="37">
        <f>E51</f>
        <v>31000</v>
      </c>
      <c r="D51" s="37"/>
      <c r="E51" s="65">
        <f t="shared" si="15"/>
        <v>31000</v>
      </c>
      <c r="F51" s="37"/>
      <c r="G51" s="37"/>
      <c r="H51" s="37"/>
      <c r="I51" s="37"/>
      <c r="J51" s="34">
        <f>K51</f>
        <v>31000</v>
      </c>
      <c r="K51" s="37">
        <v>31000</v>
      </c>
      <c r="L51" s="37"/>
      <c r="M51" s="35"/>
      <c r="N51" s="35"/>
      <c r="O51" s="35"/>
    </row>
    <row r="52" spans="1:15" hidden="1" x14ac:dyDescent="0.2">
      <c r="A52" s="32"/>
      <c r="B52" s="41"/>
      <c r="C52" s="37">
        <f t="shared" ref="C52:C55" si="17">E52</f>
        <v>0</v>
      </c>
      <c r="D52" s="34"/>
      <c r="E52" s="65">
        <f t="shared" si="15"/>
        <v>0</v>
      </c>
      <c r="F52" s="34"/>
      <c r="G52" s="34"/>
      <c r="H52" s="34"/>
      <c r="I52" s="34"/>
      <c r="J52" s="34">
        <f t="shared" ref="J52:J55" si="18">K52</f>
        <v>0</v>
      </c>
      <c r="K52" s="34"/>
      <c r="L52" s="34"/>
      <c r="M52" s="32"/>
      <c r="N52" s="32"/>
      <c r="O52" s="32"/>
    </row>
    <row r="53" spans="1:15" hidden="1" x14ac:dyDescent="0.2">
      <c r="A53" s="32"/>
      <c r="B53" s="41"/>
      <c r="C53" s="37">
        <f t="shared" si="17"/>
        <v>0</v>
      </c>
      <c r="D53" s="34"/>
      <c r="E53" s="65">
        <f t="shared" si="15"/>
        <v>0</v>
      </c>
      <c r="F53" s="34"/>
      <c r="G53" s="34"/>
      <c r="H53" s="34"/>
      <c r="I53" s="34"/>
      <c r="J53" s="34">
        <f t="shared" si="18"/>
        <v>0</v>
      </c>
      <c r="K53" s="34"/>
      <c r="L53" s="34"/>
      <c r="M53" s="32"/>
      <c r="N53" s="32"/>
      <c r="O53" s="32"/>
    </row>
    <row r="54" spans="1:15" ht="20.399999999999999" hidden="1" x14ac:dyDescent="0.2">
      <c r="A54" s="32" t="s">
        <v>163</v>
      </c>
      <c r="B54" s="41" t="s">
        <v>205</v>
      </c>
      <c r="C54" s="37">
        <f t="shared" si="17"/>
        <v>0</v>
      </c>
      <c r="D54" s="34"/>
      <c r="E54" s="65">
        <f t="shared" si="15"/>
        <v>0</v>
      </c>
      <c r="F54" s="34"/>
      <c r="G54" s="34"/>
      <c r="H54" s="34"/>
      <c r="I54" s="34"/>
      <c r="J54" s="34">
        <f t="shared" si="18"/>
        <v>0</v>
      </c>
      <c r="K54" s="34">
        <v>0</v>
      </c>
      <c r="L54" s="34"/>
      <c r="M54" s="32"/>
      <c r="N54" s="32"/>
      <c r="O54" s="32"/>
    </row>
    <row r="55" spans="1:15" ht="20.399999999999999" hidden="1" x14ac:dyDescent="0.2">
      <c r="A55" s="32" t="s">
        <v>163</v>
      </c>
      <c r="B55" s="41" t="s">
        <v>206</v>
      </c>
      <c r="C55" s="37">
        <f t="shared" si="17"/>
        <v>0</v>
      </c>
      <c r="D55" s="34"/>
      <c r="E55" s="65">
        <f t="shared" si="15"/>
        <v>0</v>
      </c>
      <c r="F55" s="34"/>
      <c r="G55" s="34"/>
      <c r="H55" s="34"/>
      <c r="I55" s="34"/>
      <c r="J55" s="34">
        <f t="shared" si="18"/>
        <v>0</v>
      </c>
      <c r="K55" s="34">
        <v>0</v>
      </c>
      <c r="L55" s="34"/>
      <c r="M55" s="32"/>
      <c r="N55" s="32"/>
      <c r="O55" s="32"/>
    </row>
    <row r="56" spans="1:15" s="38" customFormat="1" x14ac:dyDescent="0.2">
      <c r="A56" s="35"/>
      <c r="B56" s="36" t="s">
        <v>174</v>
      </c>
      <c r="C56" s="53">
        <f>C57</f>
        <v>2000</v>
      </c>
      <c r="D56" s="53">
        <f t="shared" ref="D56:K56" si="19">D57</f>
        <v>0</v>
      </c>
      <c r="E56" s="53">
        <f t="shared" si="19"/>
        <v>2000</v>
      </c>
      <c r="F56" s="53">
        <f t="shared" si="19"/>
        <v>0</v>
      </c>
      <c r="G56" s="53">
        <f t="shared" si="19"/>
        <v>0</v>
      </c>
      <c r="H56" s="53">
        <f t="shared" si="19"/>
        <v>0</v>
      </c>
      <c r="I56" s="53">
        <f t="shared" si="19"/>
        <v>0</v>
      </c>
      <c r="J56" s="53">
        <f t="shared" si="19"/>
        <v>2000</v>
      </c>
      <c r="K56" s="53">
        <f t="shared" si="19"/>
        <v>2000</v>
      </c>
      <c r="L56" s="53"/>
      <c r="M56" s="54"/>
      <c r="N56" s="54"/>
      <c r="O56" s="54"/>
    </row>
    <row r="57" spans="1:15" s="38" customFormat="1" x14ac:dyDescent="0.2">
      <c r="A57" s="35"/>
      <c r="B57" s="39" t="s">
        <v>71</v>
      </c>
      <c r="C57" s="37">
        <f>E57</f>
        <v>2000</v>
      </c>
      <c r="D57" s="37">
        <f t="shared" ref="D57" si="20">D58+D61</f>
        <v>0</v>
      </c>
      <c r="E57" s="37">
        <f>F57+G57+H57+I57+J57</f>
        <v>2000</v>
      </c>
      <c r="F57" s="37"/>
      <c r="G57" s="37"/>
      <c r="H57" s="37"/>
      <c r="I57" s="37"/>
      <c r="J57" s="34">
        <f t="shared" si="1"/>
        <v>2000</v>
      </c>
      <c r="K57" s="69">
        <f>K60+K61+K59+K58</f>
        <v>2000</v>
      </c>
      <c r="L57" s="37">
        <f>L58+L59+L71</f>
        <v>0</v>
      </c>
      <c r="M57" s="35"/>
      <c r="N57" s="35"/>
      <c r="O57" s="35"/>
    </row>
    <row r="58" spans="1:15" s="38" customFormat="1" x14ac:dyDescent="0.2">
      <c r="A58" s="32" t="s">
        <v>18</v>
      </c>
      <c r="B58" s="42" t="s">
        <v>143</v>
      </c>
      <c r="C58" s="37">
        <f>E58</f>
        <v>0</v>
      </c>
      <c r="D58" s="37"/>
      <c r="E58" s="37">
        <f>F58+G58+H58+I58+J58</f>
        <v>0</v>
      </c>
      <c r="F58" s="37"/>
      <c r="G58" s="37"/>
      <c r="H58" s="37"/>
      <c r="I58" s="37"/>
      <c r="J58" s="34">
        <f t="shared" si="1"/>
        <v>0</v>
      </c>
      <c r="K58" s="37">
        <f>K64</f>
        <v>0</v>
      </c>
      <c r="L58" s="35"/>
      <c r="M58" s="35"/>
      <c r="N58" s="35"/>
      <c r="O58" s="35"/>
    </row>
    <row r="59" spans="1:15" s="38" customFormat="1" x14ac:dyDescent="0.2">
      <c r="A59" s="40" t="s">
        <v>19</v>
      </c>
      <c r="B59" s="41" t="s">
        <v>198</v>
      </c>
      <c r="C59" s="37">
        <f t="shared" ref="C59:C75" si="21">E59</f>
        <v>2000</v>
      </c>
      <c r="D59" s="37"/>
      <c r="E59" s="37">
        <f t="shared" ref="E59:E75" si="22">F59+G59+H59+I59+J59</f>
        <v>2000</v>
      </c>
      <c r="F59" s="37"/>
      <c r="G59" s="37"/>
      <c r="H59" s="37"/>
      <c r="I59" s="37"/>
      <c r="J59" s="34">
        <f t="shared" si="1"/>
        <v>2000</v>
      </c>
      <c r="K59" s="37">
        <f>K79</f>
        <v>2000</v>
      </c>
      <c r="L59" s="37"/>
      <c r="M59" s="35"/>
      <c r="N59" s="35"/>
      <c r="O59" s="35"/>
    </row>
    <row r="60" spans="1:15" s="38" customFormat="1" hidden="1" x14ac:dyDescent="0.2">
      <c r="A60" s="40" t="s">
        <v>19</v>
      </c>
      <c r="B60" s="41" t="s">
        <v>221</v>
      </c>
      <c r="C60" s="37">
        <f t="shared" si="21"/>
        <v>0</v>
      </c>
      <c r="D60" s="37"/>
      <c r="E60" s="37">
        <f t="shared" si="22"/>
        <v>0</v>
      </c>
      <c r="F60" s="37"/>
      <c r="G60" s="37"/>
      <c r="H60" s="37"/>
      <c r="I60" s="37"/>
      <c r="J60" s="34">
        <f t="shared" si="1"/>
        <v>0</v>
      </c>
      <c r="K60" s="37"/>
      <c r="L60" s="37"/>
      <c r="M60" s="35"/>
      <c r="N60" s="35"/>
      <c r="O60" s="35"/>
    </row>
    <row r="61" spans="1:15" s="38" customFormat="1" hidden="1" x14ac:dyDescent="0.2">
      <c r="A61" s="40" t="s">
        <v>20</v>
      </c>
      <c r="B61" s="41" t="s">
        <v>178</v>
      </c>
      <c r="C61" s="37">
        <f t="shared" si="21"/>
        <v>0</v>
      </c>
      <c r="D61" s="37"/>
      <c r="E61" s="37">
        <f t="shared" si="22"/>
        <v>0</v>
      </c>
      <c r="F61" s="37"/>
      <c r="G61" s="37"/>
      <c r="H61" s="37"/>
      <c r="I61" s="37"/>
      <c r="J61" s="34">
        <f t="shared" si="1"/>
        <v>0</v>
      </c>
      <c r="K61" s="37">
        <f>K66+K67+K68+K69</f>
        <v>0</v>
      </c>
      <c r="L61" s="37"/>
      <c r="M61" s="35"/>
      <c r="N61" s="35"/>
      <c r="O61" s="35"/>
    </row>
    <row r="62" spans="1:15" s="38" customFormat="1" ht="30.6" hidden="1" x14ac:dyDescent="0.2">
      <c r="A62" s="35"/>
      <c r="B62" s="36" t="s">
        <v>77</v>
      </c>
      <c r="C62" s="53">
        <f t="shared" si="21"/>
        <v>0</v>
      </c>
      <c r="D62" s="53">
        <v>0</v>
      </c>
      <c r="E62" s="53">
        <f t="shared" si="22"/>
        <v>0</v>
      </c>
      <c r="F62" s="53">
        <v>0</v>
      </c>
      <c r="G62" s="53">
        <v>0</v>
      </c>
      <c r="H62" s="53">
        <v>0</v>
      </c>
      <c r="I62" s="53">
        <v>0</v>
      </c>
      <c r="J62" s="55">
        <f t="shared" si="1"/>
        <v>0</v>
      </c>
      <c r="K62" s="53">
        <f>K64</f>
        <v>0</v>
      </c>
      <c r="L62" s="53"/>
      <c r="M62" s="54"/>
      <c r="N62" s="54"/>
      <c r="O62" s="54"/>
    </row>
    <row r="63" spans="1:15" s="38" customFormat="1" hidden="1" x14ac:dyDescent="0.2">
      <c r="A63" s="35"/>
      <c r="B63" s="39"/>
      <c r="C63" s="37"/>
      <c r="D63" s="37"/>
      <c r="E63" s="37"/>
      <c r="F63" s="37"/>
      <c r="G63" s="37"/>
      <c r="H63" s="37"/>
      <c r="I63" s="37"/>
      <c r="J63" s="34"/>
      <c r="K63" s="37"/>
      <c r="L63" s="37"/>
      <c r="M63" s="35"/>
      <c r="N63" s="35"/>
      <c r="O63" s="35"/>
    </row>
    <row r="64" spans="1:15" s="38" customFormat="1" ht="20.399999999999999" hidden="1" x14ac:dyDescent="0.2">
      <c r="A64" s="32" t="s">
        <v>18</v>
      </c>
      <c r="B64" s="42" t="s">
        <v>95</v>
      </c>
      <c r="C64" s="37">
        <f t="shared" si="21"/>
        <v>0</v>
      </c>
      <c r="D64" s="37"/>
      <c r="E64" s="37">
        <f t="shared" si="22"/>
        <v>0</v>
      </c>
      <c r="F64" s="37"/>
      <c r="G64" s="37"/>
      <c r="H64" s="37"/>
      <c r="I64" s="37"/>
      <c r="J64" s="34">
        <f t="shared" si="1"/>
        <v>0</v>
      </c>
      <c r="K64" s="37">
        <v>0</v>
      </c>
      <c r="L64" s="35"/>
      <c r="M64" s="35"/>
      <c r="N64" s="35"/>
      <c r="O64" s="35"/>
    </row>
    <row r="65" spans="1:15" s="38" customFormat="1" ht="20.399999999999999" hidden="1" x14ac:dyDescent="0.2">
      <c r="A65" s="40" t="s">
        <v>19</v>
      </c>
      <c r="B65" s="41" t="s">
        <v>179</v>
      </c>
      <c r="C65" s="37">
        <f t="shared" si="21"/>
        <v>0</v>
      </c>
      <c r="D65" s="37"/>
      <c r="E65" s="37">
        <f t="shared" si="22"/>
        <v>0</v>
      </c>
      <c r="F65" s="37"/>
      <c r="G65" s="37"/>
      <c r="H65" s="37"/>
      <c r="I65" s="37"/>
      <c r="J65" s="34">
        <f t="shared" si="1"/>
        <v>0</v>
      </c>
      <c r="K65" s="37"/>
      <c r="L65" s="37"/>
      <c r="M65" s="35"/>
      <c r="N65" s="35"/>
      <c r="O65" s="35"/>
    </row>
    <row r="66" spans="1:15" s="38" customFormat="1" ht="30.6" hidden="1" x14ac:dyDescent="0.2">
      <c r="A66" s="40" t="s">
        <v>20</v>
      </c>
      <c r="B66" s="41" t="s">
        <v>172</v>
      </c>
      <c r="C66" s="37">
        <f t="shared" si="21"/>
        <v>0</v>
      </c>
      <c r="D66" s="37"/>
      <c r="E66" s="37">
        <f t="shared" si="22"/>
        <v>0</v>
      </c>
      <c r="F66" s="37"/>
      <c r="G66" s="37"/>
      <c r="H66" s="37"/>
      <c r="I66" s="37"/>
      <c r="J66" s="34">
        <f t="shared" si="1"/>
        <v>0</v>
      </c>
      <c r="K66" s="37"/>
      <c r="L66" s="37"/>
      <c r="M66" s="35"/>
      <c r="N66" s="35"/>
      <c r="O66" s="35"/>
    </row>
    <row r="67" spans="1:15" s="38" customFormat="1" ht="20.399999999999999" hidden="1" x14ac:dyDescent="0.2">
      <c r="A67" s="40" t="s">
        <v>20</v>
      </c>
      <c r="B67" s="41" t="s">
        <v>211</v>
      </c>
      <c r="C67" s="37">
        <f t="shared" si="21"/>
        <v>0</v>
      </c>
      <c r="D67" s="37"/>
      <c r="E67" s="37">
        <f t="shared" si="22"/>
        <v>0</v>
      </c>
      <c r="F67" s="37"/>
      <c r="G67" s="37"/>
      <c r="H67" s="37"/>
      <c r="I67" s="37"/>
      <c r="J67" s="34">
        <f t="shared" si="1"/>
        <v>0</v>
      </c>
      <c r="K67" s="37">
        <v>0</v>
      </c>
      <c r="L67" s="37"/>
      <c r="M67" s="35"/>
      <c r="N67" s="35"/>
      <c r="O67" s="35"/>
    </row>
    <row r="68" spans="1:15" s="38" customFormat="1" ht="20.399999999999999" hidden="1" x14ac:dyDescent="0.2">
      <c r="A68" s="40" t="s">
        <v>20</v>
      </c>
      <c r="B68" s="41" t="s">
        <v>176</v>
      </c>
      <c r="C68" s="37">
        <f t="shared" si="21"/>
        <v>0</v>
      </c>
      <c r="D68" s="37"/>
      <c r="E68" s="37">
        <f t="shared" si="22"/>
        <v>0</v>
      </c>
      <c r="F68" s="37"/>
      <c r="G68" s="37"/>
      <c r="H68" s="37"/>
      <c r="I68" s="37"/>
      <c r="J68" s="34">
        <f t="shared" si="1"/>
        <v>0</v>
      </c>
      <c r="K68" s="37"/>
      <c r="L68" s="37"/>
      <c r="M68" s="35"/>
      <c r="N68" s="35"/>
      <c r="O68" s="35"/>
    </row>
    <row r="69" spans="1:15" s="38" customFormat="1" ht="30.6" hidden="1" x14ac:dyDescent="0.2">
      <c r="A69" s="40" t="s">
        <v>20</v>
      </c>
      <c r="B69" s="41" t="s">
        <v>177</v>
      </c>
      <c r="C69" s="37">
        <f t="shared" si="21"/>
        <v>0</v>
      </c>
      <c r="D69" s="37"/>
      <c r="E69" s="37">
        <f t="shared" si="22"/>
        <v>0</v>
      </c>
      <c r="F69" s="37"/>
      <c r="G69" s="37"/>
      <c r="H69" s="37"/>
      <c r="I69" s="37"/>
      <c r="J69" s="34">
        <f t="shared" si="1"/>
        <v>0</v>
      </c>
      <c r="K69" s="37">
        <v>0</v>
      </c>
      <c r="L69" s="37"/>
      <c r="M69" s="35"/>
      <c r="N69" s="35"/>
      <c r="O69" s="35"/>
    </row>
    <row r="70" spans="1:15" s="38" customFormat="1" hidden="1" x14ac:dyDescent="0.2">
      <c r="A70" s="35"/>
      <c r="B70" s="36" t="s">
        <v>199</v>
      </c>
      <c r="C70" s="53">
        <f>C71</f>
        <v>0</v>
      </c>
      <c r="D70" s="53">
        <f t="shared" ref="D70:K70" si="23">D71</f>
        <v>0</v>
      </c>
      <c r="E70" s="53">
        <f t="shared" si="23"/>
        <v>0</v>
      </c>
      <c r="F70" s="53">
        <f t="shared" si="23"/>
        <v>0</v>
      </c>
      <c r="G70" s="53">
        <f t="shared" si="23"/>
        <v>0</v>
      </c>
      <c r="H70" s="53">
        <f t="shared" si="23"/>
        <v>0</v>
      </c>
      <c r="I70" s="53">
        <f t="shared" si="23"/>
        <v>0</v>
      </c>
      <c r="J70" s="53">
        <f t="shared" si="23"/>
        <v>0</v>
      </c>
      <c r="K70" s="53">
        <f t="shared" si="23"/>
        <v>0</v>
      </c>
      <c r="L70" s="53"/>
      <c r="M70" s="54"/>
      <c r="N70" s="54"/>
      <c r="O70" s="54"/>
    </row>
    <row r="71" spans="1:15" s="38" customFormat="1" hidden="1" x14ac:dyDescent="0.2">
      <c r="A71" s="35"/>
      <c r="B71" s="39" t="s">
        <v>71</v>
      </c>
      <c r="C71" s="37">
        <f t="shared" si="21"/>
        <v>0</v>
      </c>
      <c r="D71" s="37">
        <f t="shared" ref="D71:I71" si="24">D77</f>
        <v>0</v>
      </c>
      <c r="E71" s="37">
        <f t="shared" si="22"/>
        <v>0</v>
      </c>
      <c r="F71" s="37">
        <f t="shared" si="24"/>
        <v>0</v>
      </c>
      <c r="G71" s="37">
        <f t="shared" si="24"/>
        <v>0</v>
      </c>
      <c r="H71" s="37">
        <f t="shared" si="24"/>
        <v>0</v>
      </c>
      <c r="I71" s="37">
        <f t="shared" si="24"/>
        <v>0</v>
      </c>
      <c r="J71" s="34">
        <f t="shared" si="1"/>
        <v>0</v>
      </c>
      <c r="K71" s="37">
        <f>K75+K72+K73</f>
        <v>0</v>
      </c>
      <c r="L71" s="37">
        <f>L72+L73+L106</f>
        <v>0</v>
      </c>
      <c r="M71" s="35"/>
      <c r="N71" s="35"/>
      <c r="O71" s="35"/>
    </row>
    <row r="72" spans="1:15" s="38" customFormat="1" ht="20.399999999999999" hidden="1" x14ac:dyDescent="0.2">
      <c r="A72" s="32" t="s">
        <v>18</v>
      </c>
      <c r="B72" s="70" t="s">
        <v>192</v>
      </c>
      <c r="C72" s="37">
        <f t="shared" si="21"/>
        <v>0</v>
      </c>
      <c r="D72" s="37"/>
      <c r="E72" s="37">
        <f t="shared" si="22"/>
        <v>0</v>
      </c>
      <c r="F72" s="37"/>
      <c r="G72" s="37"/>
      <c r="H72" s="37"/>
      <c r="I72" s="37"/>
      <c r="J72" s="34">
        <f t="shared" si="1"/>
        <v>0</v>
      </c>
      <c r="K72" s="37"/>
      <c r="L72" s="35"/>
      <c r="M72" s="35"/>
      <c r="N72" s="35"/>
      <c r="O72" s="35"/>
    </row>
    <row r="73" spans="1:15" s="38" customFormat="1" ht="20.399999999999999" hidden="1" x14ac:dyDescent="0.2">
      <c r="A73" s="40" t="s">
        <v>19</v>
      </c>
      <c r="B73" s="41" t="s">
        <v>197</v>
      </c>
      <c r="C73" s="37">
        <f t="shared" si="21"/>
        <v>0</v>
      </c>
      <c r="D73" s="37"/>
      <c r="E73" s="37">
        <f t="shared" si="22"/>
        <v>0</v>
      </c>
      <c r="F73" s="37"/>
      <c r="G73" s="37"/>
      <c r="H73" s="37"/>
      <c r="I73" s="37"/>
      <c r="J73" s="34">
        <f t="shared" si="1"/>
        <v>0</v>
      </c>
      <c r="K73" s="37"/>
      <c r="L73" s="37"/>
      <c r="M73" s="35"/>
      <c r="N73" s="35"/>
      <c r="O73" s="35"/>
    </row>
    <row r="74" spans="1:15" s="38" customFormat="1" hidden="1" x14ac:dyDescent="0.2">
      <c r="A74" s="40" t="s">
        <v>19</v>
      </c>
      <c r="B74" s="41" t="s">
        <v>83</v>
      </c>
      <c r="C74" s="37">
        <f t="shared" si="21"/>
        <v>0</v>
      </c>
      <c r="D74" s="37"/>
      <c r="E74" s="37">
        <f t="shared" si="22"/>
        <v>0</v>
      </c>
      <c r="F74" s="37"/>
      <c r="G74" s="37"/>
      <c r="H74" s="37"/>
      <c r="I74" s="37"/>
      <c r="J74" s="34">
        <f t="shared" si="1"/>
        <v>0</v>
      </c>
      <c r="K74" s="37"/>
      <c r="L74" s="37"/>
      <c r="M74" s="35"/>
      <c r="N74" s="35"/>
      <c r="O74" s="35"/>
    </row>
    <row r="75" spans="1:15" s="38" customFormat="1" hidden="1" x14ac:dyDescent="0.2">
      <c r="A75" s="40" t="s">
        <v>20</v>
      </c>
      <c r="B75" s="41" t="s">
        <v>178</v>
      </c>
      <c r="C75" s="37">
        <f t="shared" si="21"/>
        <v>0</v>
      </c>
      <c r="D75" s="37"/>
      <c r="E75" s="37">
        <f t="shared" si="22"/>
        <v>0</v>
      </c>
      <c r="F75" s="37"/>
      <c r="G75" s="37"/>
      <c r="H75" s="37"/>
      <c r="I75" s="37"/>
      <c r="J75" s="34">
        <f t="shared" si="1"/>
        <v>0</v>
      </c>
      <c r="K75" s="37">
        <f>K77+K78</f>
        <v>0</v>
      </c>
      <c r="L75" s="37"/>
      <c r="M75" s="35"/>
      <c r="N75" s="35"/>
      <c r="O75" s="35"/>
    </row>
    <row r="76" spans="1:15" s="38" customFormat="1" hidden="1" x14ac:dyDescent="0.2">
      <c r="A76" s="40"/>
      <c r="B76" s="41"/>
      <c r="C76" s="37"/>
      <c r="D76" s="37"/>
      <c r="E76" s="37"/>
      <c r="F76" s="37"/>
      <c r="G76" s="37"/>
      <c r="H76" s="37"/>
      <c r="I76" s="37"/>
      <c r="J76" s="34"/>
      <c r="K76" s="37"/>
      <c r="L76" s="37"/>
      <c r="M76" s="35"/>
      <c r="N76" s="35"/>
      <c r="O76" s="35"/>
    </row>
    <row r="77" spans="1:15" s="38" customFormat="1" ht="20.399999999999999" hidden="1" x14ac:dyDescent="0.2">
      <c r="A77" s="40" t="s">
        <v>20</v>
      </c>
      <c r="B77" s="41" t="s">
        <v>120</v>
      </c>
      <c r="C77" s="37">
        <f>E77</f>
        <v>0</v>
      </c>
      <c r="D77" s="37"/>
      <c r="E77" s="37">
        <f>F77+H77+I77+J77</f>
        <v>0</v>
      </c>
      <c r="F77" s="37"/>
      <c r="G77" s="37"/>
      <c r="H77" s="37"/>
      <c r="I77" s="37"/>
      <c r="J77" s="34">
        <f t="shared" ref="J77:J79" si="25">K77+L77</f>
        <v>0</v>
      </c>
      <c r="K77" s="37"/>
      <c r="L77" s="37"/>
      <c r="M77" s="35"/>
      <c r="N77" s="35"/>
      <c r="O77" s="35"/>
    </row>
    <row r="78" spans="1:15" s="38" customFormat="1" ht="20.399999999999999" hidden="1" x14ac:dyDescent="0.2">
      <c r="A78" s="40" t="s">
        <v>20</v>
      </c>
      <c r="B78" s="41" t="s">
        <v>182</v>
      </c>
      <c r="C78" s="37">
        <f>E78</f>
        <v>0</v>
      </c>
      <c r="D78" s="37"/>
      <c r="E78" s="37">
        <f>F78+H78+I78+J78</f>
        <v>0</v>
      </c>
      <c r="F78" s="37"/>
      <c r="G78" s="37"/>
      <c r="H78" s="37"/>
      <c r="I78" s="37"/>
      <c r="J78" s="34">
        <f t="shared" si="25"/>
        <v>0</v>
      </c>
      <c r="K78" s="37"/>
      <c r="L78" s="37"/>
      <c r="M78" s="35"/>
      <c r="N78" s="35"/>
      <c r="O78" s="35"/>
    </row>
    <row r="79" spans="1:15" s="38" customFormat="1" ht="20.399999999999999" x14ac:dyDescent="0.2">
      <c r="A79" s="40" t="s">
        <v>19</v>
      </c>
      <c r="B79" s="41" t="s">
        <v>230</v>
      </c>
      <c r="C79" s="37">
        <f t="shared" ref="C79" si="26">E79</f>
        <v>2000</v>
      </c>
      <c r="D79" s="37"/>
      <c r="E79" s="37">
        <f t="shared" ref="E79" si="27">F79+G79+H79+I79+J79</f>
        <v>2000</v>
      </c>
      <c r="F79" s="37"/>
      <c r="G79" s="37"/>
      <c r="H79" s="37"/>
      <c r="I79" s="37"/>
      <c r="J79" s="34">
        <f t="shared" si="25"/>
        <v>2000</v>
      </c>
      <c r="K79" s="37">
        <v>2000</v>
      </c>
      <c r="L79" s="37"/>
      <c r="M79" s="35"/>
      <c r="N79" s="35"/>
      <c r="O79" s="35"/>
    </row>
    <row r="80" spans="1:15" s="58" customFormat="1" ht="20.399999999999999" x14ac:dyDescent="0.2">
      <c r="A80" s="54"/>
      <c r="B80" s="49" t="s">
        <v>186</v>
      </c>
      <c r="C80" s="53">
        <f t="shared" ref="C80:I80" si="28">C81</f>
        <v>470000</v>
      </c>
      <c r="D80" s="53">
        <f t="shared" si="28"/>
        <v>0</v>
      </c>
      <c r="E80" s="53">
        <f t="shared" si="28"/>
        <v>470000</v>
      </c>
      <c r="F80" s="53">
        <f t="shared" si="28"/>
        <v>0</v>
      </c>
      <c r="G80" s="53">
        <f t="shared" si="28"/>
        <v>0</v>
      </c>
      <c r="H80" s="53">
        <f t="shared" si="28"/>
        <v>0</v>
      </c>
      <c r="I80" s="53">
        <f t="shared" si="28"/>
        <v>0</v>
      </c>
      <c r="J80" s="53">
        <f>J81</f>
        <v>470000</v>
      </c>
      <c r="K80" s="53">
        <f>K81</f>
        <v>470000</v>
      </c>
      <c r="L80" s="53"/>
      <c r="M80" s="54"/>
      <c r="N80" s="54"/>
      <c r="O80" s="54"/>
    </row>
    <row r="81" spans="1:15" s="38" customFormat="1" x14ac:dyDescent="0.2">
      <c r="A81" s="35"/>
      <c r="B81" s="39" t="s">
        <v>71</v>
      </c>
      <c r="C81" s="37">
        <f t="shared" ref="C81:J81" si="29">C82+C83+C84</f>
        <v>470000</v>
      </c>
      <c r="D81" s="37">
        <f t="shared" si="29"/>
        <v>0</v>
      </c>
      <c r="E81" s="37">
        <f t="shared" si="29"/>
        <v>470000</v>
      </c>
      <c r="F81" s="37">
        <f t="shared" si="29"/>
        <v>0</v>
      </c>
      <c r="G81" s="37">
        <f t="shared" si="29"/>
        <v>0</v>
      </c>
      <c r="H81" s="37">
        <f t="shared" si="29"/>
        <v>0</v>
      </c>
      <c r="I81" s="37">
        <f t="shared" si="29"/>
        <v>0</v>
      </c>
      <c r="J81" s="37">
        <f t="shared" si="29"/>
        <v>470000</v>
      </c>
      <c r="K81" s="37">
        <f>K82+K83+K84</f>
        <v>470000</v>
      </c>
      <c r="L81" s="37">
        <f>L86+L87+L108</f>
        <v>0</v>
      </c>
      <c r="M81" s="35"/>
      <c r="N81" s="35"/>
      <c r="O81" s="35"/>
    </row>
    <row r="82" spans="1:15" s="38" customFormat="1" x14ac:dyDescent="0.2">
      <c r="A82" s="32" t="s">
        <v>18</v>
      </c>
      <c r="B82" s="42" t="s">
        <v>143</v>
      </c>
      <c r="C82" s="37">
        <f t="shared" ref="C82:J82" si="30">C85</f>
        <v>160000</v>
      </c>
      <c r="D82" s="37">
        <f t="shared" si="30"/>
        <v>0</v>
      </c>
      <c r="E82" s="37">
        <f t="shared" si="30"/>
        <v>160000</v>
      </c>
      <c r="F82" s="37">
        <f t="shared" si="30"/>
        <v>0</v>
      </c>
      <c r="G82" s="37">
        <f t="shared" si="30"/>
        <v>0</v>
      </c>
      <c r="H82" s="37">
        <f t="shared" si="30"/>
        <v>0</v>
      </c>
      <c r="I82" s="37">
        <f t="shared" si="30"/>
        <v>0</v>
      </c>
      <c r="J82" s="37">
        <f t="shared" si="30"/>
        <v>160000</v>
      </c>
      <c r="K82" s="37">
        <f>K85</f>
        <v>160000</v>
      </c>
      <c r="L82" s="37"/>
      <c r="M82" s="35"/>
      <c r="N82" s="35"/>
      <c r="O82" s="35"/>
    </row>
    <row r="83" spans="1:15" s="38" customFormat="1" x14ac:dyDescent="0.2">
      <c r="A83" s="40" t="s">
        <v>19</v>
      </c>
      <c r="B83" s="41" t="s">
        <v>83</v>
      </c>
      <c r="C83" s="37">
        <f>C86+C93+C94</f>
        <v>300000</v>
      </c>
      <c r="D83" s="37">
        <f t="shared" ref="D83:I83" si="31">D86+D93</f>
        <v>0</v>
      </c>
      <c r="E83" s="37">
        <f>E86+E93+E94</f>
        <v>300000</v>
      </c>
      <c r="F83" s="37">
        <f t="shared" si="31"/>
        <v>0</v>
      </c>
      <c r="G83" s="37">
        <f t="shared" si="31"/>
        <v>0</v>
      </c>
      <c r="H83" s="37">
        <f t="shared" si="31"/>
        <v>0</v>
      </c>
      <c r="I83" s="37">
        <f t="shared" si="31"/>
        <v>0</v>
      </c>
      <c r="J83" s="37">
        <f>J86+J93+J94</f>
        <v>300000</v>
      </c>
      <c r="K83" s="37">
        <f>K93+K94+K86</f>
        <v>300000</v>
      </c>
      <c r="L83" s="37"/>
      <c r="M83" s="35"/>
      <c r="N83" s="35"/>
      <c r="O83" s="35"/>
    </row>
    <row r="84" spans="1:15" s="38" customFormat="1" x14ac:dyDescent="0.2">
      <c r="A84" s="40" t="s">
        <v>20</v>
      </c>
      <c r="B84" s="41" t="s">
        <v>178</v>
      </c>
      <c r="C84" s="37">
        <f>C88+C95+C96</f>
        <v>10000</v>
      </c>
      <c r="D84" s="37">
        <f t="shared" ref="D84:I84" si="32">D88+D95</f>
        <v>0</v>
      </c>
      <c r="E84" s="37">
        <f>E88+E95+E96</f>
        <v>10000</v>
      </c>
      <c r="F84" s="37">
        <f t="shared" si="32"/>
        <v>0</v>
      </c>
      <c r="G84" s="37">
        <f t="shared" si="32"/>
        <v>0</v>
      </c>
      <c r="H84" s="37">
        <f t="shared" si="32"/>
        <v>0</v>
      </c>
      <c r="I84" s="37">
        <f t="shared" si="32"/>
        <v>0</v>
      </c>
      <c r="J84" s="37">
        <f>J88+J95+J96</f>
        <v>10000</v>
      </c>
      <c r="K84" s="37">
        <f>K95</f>
        <v>10000</v>
      </c>
      <c r="L84" s="37"/>
      <c r="M84" s="35"/>
      <c r="N84" s="35"/>
      <c r="O84" s="35"/>
    </row>
    <row r="85" spans="1:15" s="38" customFormat="1" ht="20.399999999999999" x14ac:dyDescent="0.2">
      <c r="A85" s="35" t="s">
        <v>18</v>
      </c>
      <c r="B85" s="51" t="s">
        <v>223</v>
      </c>
      <c r="C85" s="37">
        <f>E85</f>
        <v>160000</v>
      </c>
      <c r="D85" s="37"/>
      <c r="E85" s="37">
        <f>F85+G85+H85+I85+J85</f>
        <v>160000</v>
      </c>
      <c r="F85" s="37"/>
      <c r="G85" s="37"/>
      <c r="H85" s="37"/>
      <c r="I85" s="37"/>
      <c r="J85" s="34">
        <f t="shared" si="1"/>
        <v>160000</v>
      </c>
      <c r="K85" s="37">
        <v>160000</v>
      </c>
      <c r="L85" s="37"/>
      <c r="M85" s="35"/>
      <c r="N85" s="35"/>
      <c r="O85" s="35"/>
    </row>
    <row r="86" spans="1:15" s="38" customFormat="1" hidden="1" x14ac:dyDescent="0.2">
      <c r="A86" s="32" t="s">
        <v>110</v>
      </c>
      <c r="B86" s="51" t="s">
        <v>212</v>
      </c>
      <c r="C86" s="37">
        <f>E86</f>
        <v>0</v>
      </c>
      <c r="D86" s="37"/>
      <c r="E86" s="37">
        <f>F86+G86+H86+I86+J86</f>
        <v>0</v>
      </c>
      <c r="F86" s="37"/>
      <c r="G86" s="37"/>
      <c r="H86" s="37"/>
      <c r="I86" s="37"/>
      <c r="J86" s="34">
        <f t="shared" si="1"/>
        <v>0</v>
      </c>
      <c r="K86" s="37">
        <v>0</v>
      </c>
      <c r="L86" s="35"/>
      <c r="M86" s="35"/>
      <c r="N86" s="35"/>
      <c r="O86" s="35"/>
    </row>
    <row r="87" spans="1:15" s="38" customFormat="1" hidden="1" x14ac:dyDescent="0.2">
      <c r="A87" s="40" t="s">
        <v>19</v>
      </c>
      <c r="B87" s="41" t="s">
        <v>145</v>
      </c>
      <c r="C87" s="37">
        <f>E87:E106</f>
        <v>0</v>
      </c>
      <c r="D87" s="37"/>
      <c r="E87" s="37">
        <f>F87+G87+H87+I87+J87</f>
        <v>0</v>
      </c>
      <c r="F87" s="37"/>
      <c r="G87" s="37"/>
      <c r="H87" s="37"/>
      <c r="I87" s="37"/>
      <c r="J87" s="34">
        <f t="shared" si="1"/>
        <v>0</v>
      </c>
      <c r="K87" s="37"/>
      <c r="L87" s="37"/>
      <c r="M87" s="35"/>
      <c r="N87" s="35"/>
      <c r="O87" s="35"/>
    </row>
    <row r="88" spans="1:15" s="38" customFormat="1" ht="20.399999999999999" hidden="1" x14ac:dyDescent="0.2">
      <c r="A88" s="40" t="s">
        <v>20</v>
      </c>
      <c r="B88" s="41" t="s">
        <v>146</v>
      </c>
      <c r="C88" s="37">
        <f>E88</f>
        <v>0</v>
      </c>
      <c r="D88" s="37"/>
      <c r="E88" s="65">
        <f>F88+G88+H88+I88+J88</f>
        <v>0</v>
      </c>
      <c r="F88" s="37"/>
      <c r="G88" s="37"/>
      <c r="H88" s="37"/>
      <c r="I88" s="37"/>
      <c r="J88" s="34">
        <f>K88</f>
        <v>0</v>
      </c>
      <c r="K88" s="37"/>
      <c r="L88" s="37"/>
      <c r="M88" s="35"/>
      <c r="N88" s="35"/>
      <c r="O88" s="35"/>
    </row>
    <row r="89" spans="1:15" s="58" customFormat="1" hidden="1" x14ac:dyDescent="0.2">
      <c r="A89" s="54"/>
      <c r="B89" s="49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4"/>
      <c r="N89" s="54"/>
      <c r="O89" s="54"/>
    </row>
    <row r="90" spans="1:15" s="38" customFormat="1" hidden="1" x14ac:dyDescent="0.2">
      <c r="A90" s="35"/>
      <c r="B90" s="39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5"/>
      <c r="N90" s="35"/>
      <c r="O90" s="35"/>
    </row>
    <row r="91" spans="1:15" s="38" customFormat="1" hidden="1" x14ac:dyDescent="0.2">
      <c r="A91" s="35"/>
      <c r="B91" s="51"/>
      <c r="C91" s="37"/>
      <c r="D91" s="37"/>
      <c r="E91" s="37"/>
      <c r="F91" s="37"/>
      <c r="G91" s="37"/>
      <c r="H91" s="37"/>
      <c r="I91" s="37"/>
      <c r="J91" s="34"/>
      <c r="K91" s="37"/>
      <c r="L91" s="37"/>
      <c r="M91" s="35"/>
      <c r="N91" s="35"/>
      <c r="O91" s="35"/>
    </row>
    <row r="92" spans="1:15" s="38" customFormat="1" ht="20.399999999999999" hidden="1" x14ac:dyDescent="0.2">
      <c r="A92" s="32" t="s">
        <v>18</v>
      </c>
      <c r="B92" s="51" t="s">
        <v>121</v>
      </c>
      <c r="C92" s="37">
        <f>E92</f>
        <v>0</v>
      </c>
      <c r="D92" s="37"/>
      <c r="E92" s="37">
        <f>F92+G92+H92+I92+J92</f>
        <v>0</v>
      </c>
      <c r="F92" s="37"/>
      <c r="G92" s="37"/>
      <c r="H92" s="37"/>
      <c r="I92" s="37"/>
      <c r="J92" s="34">
        <f t="shared" ref="J92:J94" si="33">K92+L92</f>
        <v>0</v>
      </c>
      <c r="K92" s="37">
        <v>0</v>
      </c>
      <c r="L92" s="35"/>
      <c r="M92" s="35"/>
      <c r="N92" s="35"/>
      <c r="O92" s="35"/>
    </row>
    <row r="93" spans="1:15" s="38" customFormat="1" ht="20.399999999999999" hidden="1" x14ac:dyDescent="0.2">
      <c r="A93" s="40" t="s">
        <v>19</v>
      </c>
      <c r="B93" s="41" t="s">
        <v>187</v>
      </c>
      <c r="C93" s="37">
        <f>E93:E112</f>
        <v>0</v>
      </c>
      <c r="D93" s="37"/>
      <c r="E93" s="37">
        <f>F93+G93+H93+I93+J93</f>
        <v>0</v>
      </c>
      <c r="F93" s="37"/>
      <c r="G93" s="37"/>
      <c r="H93" s="37"/>
      <c r="I93" s="37"/>
      <c r="J93" s="34">
        <f t="shared" si="33"/>
        <v>0</v>
      </c>
      <c r="K93" s="37"/>
      <c r="L93" s="37"/>
      <c r="M93" s="35"/>
      <c r="N93" s="35"/>
      <c r="O93" s="35"/>
    </row>
    <row r="94" spans="1:15" s="38" customFormat="1" ht="20.399999999999999" x14ac:dyDescent="0.2">
      <c r="A94" s="40" t="s">
        <v>19</v>
      </c>
      <c r="B94" s="41" t="s">
        <v>209</v>
      </c>
      <c r="C94" s="37">
        <f>E94:E113</f>
        <v>300000</v>
      </c>
      <c r="D94" s="37"/>
      <c r="E94" s="37">
        <f>F94+G94+H94+I94+J94</f>
        <v>300000</v>
      </c>
      <c r="F94" s="37"/>
      <c r="G94" s="37"/>
      <c r="H94" s="37"/>
      <c r="I94" s="37"/>
      <c r="J94" s="34">
        <f t="shared" si="33"/>
        <v>300000</v>
      </c>
      <c r="K94" s="37">
        <v>300000</v>
      </c>
      <c r="L94" s="37"/>
      <c r="M94" s="35"/>
      <c r="N94" s="35"/>
      <c r="O94" s="35"/>
    </row>
    <row r="95" spans="1:15" s="38" customFormat="1" ht="20.399999999999999" x14ac:dyDescent="0.2">
      <c r="A95" s="40" t="s">
        <v>20</v>
      </c>
      <c r="B95" s="41" t="s">
        <v>149</v>
      </c>
      <c r="C95" s="37">
        <f>E95</f>
        <v>10000</v>
      </c>
      <c r="D95" s="37"/>
      <c r="E95" s="65">
        <f>F95+G95+H95+I95+J95</f>
        <v>10000</v>
      </c>
      <c r="F95" s="37"/>
      <c r="G95" s="37"/>
      <c r="H95" s="37"/>
      <c r="I95" s="37"/>
      <c r="J95" s="34">
        <f>K95</f>
        <v>10000</v>
      </c>
      <c r="K95" s="37">
        <v>10000</v>
      </c>
      <c r="L95" s="37"/>
      <c r="M95" s="35"/>
      <c r="N95" s="35"/>
      <c r="O95" s="35"/>
    </row>
    <row r="96" spans="1:15" s="38" customFormat="1" ht="30.6" hidden="1" x14ac:dyDescent="0.2">
      <c r="A96" s="40" t="s">
        <v>20</v>
      </c>
      <c r="B96" s="41" t="s">
        <v>210</v>
      </c>
      <c r="C96" s="37">
        <f>E96</f>
        <v>0</v>
      </c>
      <c r="D96" s="37"/>
      <c r="E96" s="65">
        <f>F96+G96+H96+I96+J96</f>
        <v>0</v>
      </c>
      <c r="F96" s="37"/>
      <c r="G96" s="37"/>
      <c r="H96" s="37"/>
      <c r="I96" s="37"/>
      <c r="J96" s="34">
        <f>K96</f>
        <v>0</v>
      </c>
      <c r="K96" s="37">
        <v>0</v>
      </c>
      <c r="L96" s="37"/>
      <c r="M96" s="35"/>
      <c r="N96" s="35"/>
      <c r="O96" s="35"/>
    </row>
    <row r="97" spans="1:16" s="38" customFormat="1" ht="16.5" hidden="1" customHeight="1" x14ac:dyDescent="0.2">
      <c r="A97" s="40"/>
      <c r="B97" s="49" t="s">
        <v>188</v>
      </c>
      <c r="C97" s="53">
        <f t="shared" ref="C97:C113" si="34">E97</f>
        <v>0</v>
      </c>
      <c r="D97" s="53"/>
      <c r="E97" s="53">
        <f t="shared" ref="E97:E112" si="35">F97+G97+H97+I97+J97</f>
        <v>0</v>
      </c>
      <c r="F97" s="53"/>
      <c r="G97" s="53"/>
      <c r="H97" s="53"/>
      <c r="I97" s="53"/>
      <c r="J97" s="55">
        <f t="shared" ref="J97:J112" si="36">K97</f>
        <v>0</v>
      </c>
      <c r="K97" s="53">
        <f>K98</f>
        <v>0</v>
      </c>
      <c r="L97" s="53"/>
      <c r="M97" s="54"/>
      <c r="N97" s="54"/>
      <c r="O97" s="54"/>
      <c r="P97" s="58"/>
    </row>
    <row r="98" spans="1:16" s="38" customFormat="1" ht="11.25" hidden="1" customHeight="1" x14ac:dyDescent="0.2">
      <c r="A98" s="40"/>
      <c r="B98" s="39" t="s">
        <v>71</v>
      </c>
      <c r="C98" s="37">
        <f t="shared" si="34"/>
        <v>0</v>
      </c>
      <c r="D98" s="37"/>
      <c r="E98" s="65">
        <f t="shared" si="35"/>
        <v>0</v>
      </c>
      <c r="F98" s="37"/>
      <c r="G98" s="37"/>
      <c r="H98" s="37"/>
      <c r="I98" s="37"/>
      <c r="J98" s="34">
        <f t="shared" si="36"/>
        <v>0</v>
      </c>
      <c r="K98" s="37">
        <f>K99+K101+K100</f>
        <v>0</v>
      </c>
      <c r="L98" s="37"/>
      <c r="M98" s="35"/>
      <c r="N98" s="35"/>
      <c r="O98" s="35"/>
    </row>
    <row r="99" spans="1:16" s="38" customFormat="1" ht="10.5" hidden="1" customHeight="1" x14ac:dyDescent="0.2">
      <c r="A99" s="40" t="s">
        <v>18</v>
      </c>
      <c r="B99" s="32" t="s">
        <v>75</v>
      </c>
      <c r="C99" s="37">
        <f t="shared" si="34"/>
        <v>0</v>
      </c>
      <c r="D99" s="37"/>
      <c r="E99" s="65">
        <f t="shared" si="35"/>
        <v>0</v>
      </c>
      <c r="F99" s="37"/>
      <c r="G99" s="37"/>
      <c r="H99" s="37"/>
      <c r="I99" s="37"/>
      <c r="J99" s="34">
        <f t="shared" si="36"/>
        <v>0</v>
      </c>
      <c r="K99" s="37"/>
      <c r="L99" s="37"/>
      <c r="M99" s="35"/>
      <c r="N99" s="35"/>
      <c r="O99" s="35"/>
    </row>
    <row r="100" spans="1:16" s="38" customFormat="1" ht="12" hidden="1" customHeight="1" x14ac:dyDescent="0.2">
      <c r="A100" s="40" t="s">
        <v>19</v>
      </c>
      <c r="B100" s="41" t="s">
        <v>83</v>
      </c>
      <c r="C100" s="37">
        <f t="shared" si="34"/>
        <v>0</v>
      </c>
      <c r="D100" s="37"/>
      <c r="E100" s="65">
        <f t="shared" si="35"/>
        <v>0</v>
      </c>
      <c r="F100" s="37"/>
      <c r="G100" s="37"/>
      <c r="H100" s="37"/>
      <c r="I100" s="37"/>
      <c r="J100" s="34">
        <f t="shared" si="36"/>
        <v>0</v>
      </c>
      <c r="K100" s="37"/>
      <c r="L100" s="37"/>
      <c r="M100" s="35"/>
      <c r="N100" s="35"/>
      <c r="O100" s="35"/>
    </row>
    <row r="101" spans="1:16" s="58" customFormat="1" ht="12" hidden="1" customHeight="1" x14ac:dyDescent="0.2">
      <c r="A101" s="67" t="s">
        <v>20</v>
      </c>
      <c r="B101" s="41" t="s">
        <v>136</v>
      </c>
      <c r="C101" s="37">
        <f t="shared" si="34"/>
        <v>0</v>
      </c>
      <c r="D101" s="65"/>
      <c r="E101" s="65">
        <f t="shared" si="35"/>
        <v>0</v>
      </c>
      <c r="F101" s="65"/>
      <c r="G101" s="65"/>
      <c r="H101" s="65"/>
      <c r="I101" s="65"/>
      <c r="J101" s="34">
        <f t="shared" si="36"/>
        <v>0</v>
      </c>
      <c r="K101" s="65">
        <f>K112</f>
        <v>0</v>
      </c>
      <c r="L101" s="53"/>
      <c r="M101" s="54"/>
      <c r="N101" s="54"/>
      <c r="O101" s="54"/>
    </row>
    <row r="102" spans="1:16" s="58" customFormat="1" ht="21" hidden="1" customHeight="1" x14ac:dyDescent="0.2">
      <c r="A102" s="57"/>
      <c r="B102" s="49" t="s">
        <v>123</v>
      </c>
      <c r="C102" s="37">
        <f t="shared" si="34"/>
        <v>0</v>
      </c>
      <c r="D102" s="53"/>
      <c r="E102" s="65">
        <f t="shared" si="35"/>
        <v>0</v>
      </c>
      <c r="F102" s="53"/>
      <c r="G102" s="53"/>
      <c r="H102" s="53"/>
      <c r="I102" s="53"/>
      <c r="J102" s="34">
        <f t="shared" si="36"/>
        <v>0</v>
      </c>
      <c r="K102" s="53">
        <f>K103</f>
        <v>0</v>
      </c>
      <c r="L102" s="53"/>
      <c r="M102" s="54"/>
      <c r="N102" s="54"/>
      <c r="O102" s="54"/>
    </row>
    <row r="103" spans="1:16" s="38" customFormat="1" ht="10.5" hidden="1" customHeight="1" x14ac:dyDescent="0.2">
      <c r="A103" s="40"/>
      <c r="B103" s="39" t="s">
        <v>71</v>
      </c>
      <c r="C103" s="37">
        <f t="shared" si="34"/>
        <v>0</v>
      </c>
      <c r="D103" s="37"/>
      <c r="E103" s="65">
        <f t="shared" si="35"/>
        <v>0</v>
      </c>
      <c r="F103" s="37"/>
      <c r="G103" s="37"/>
      <c r="H103" s="37"/>
      <c r="I103" s="37"/>
      <c r="J103" s="34">
        <f t="shared" si="36"/>
        <v>0</v>
      </c>
      <c r="K103" s="37">
        <f>K106</f>
        <v>0</v>
      </c>
      <c r="L103" s="37"/>
      <c r="M103" s="35"/>
      <c r="N103" s="35"/>
      <c r="O103" s="35"/>
    </row>
    <row r="104" spans="1:16" s="38" customFormat="1" ht="12.75" hidden="1" customHeight="1" x14ac:dyDescent="0.2">
      <c r="A104" s="32" t="s">
        <v>18</v>
      </c>
      <c r="B104" s="32" t="s">
        <v>75</v>
      </c>
      <c r="C104" s="37">
        <f t="shared" si="34"/>
        <v>0</v>
      </c>
      <c r="D104" s="37"/>
      <c r="E104" s="65">
        <f t="shared" si="35"/>
        <v>0</v>
      </c>
      <c r="F104" s="37"/>
      <c r="G104" s="37"/>
      <c r="H104" s="37"/>
      <c r="I104" s="37"/>
      <c r="J104" s="34">
        <f t="shared" si="36"/>
        <v>0</v>
      </c>
      <c r="K104" s="37"/>
      <c r="L104" s="35"/>
      <c r="M104" s="35"/>
      <c r="N104" s="35"/>
      <c r="O104" s="35"/>
    </row>
    <row r="105" spans="1:16" s="38" customFormat="1" hidden="1" x14ac:dyDescent="0.2">
      <c r="A105" s="40" t="s">
        <v>19</v>
      </c>
      <c r="B105" s="41" t="s">
        <v>83</v>
      </c>
      <c r="C105" s="37">
        <f t="shared" si="34"/>
        <v>0</v>
      </c>
      <c r="D105" s="37"/>
      <c r="E105" s="65">
        <f t="shared" si="35"/>
        <v>0</v>
      </c>
      <c r="F105" s="37"/>
      <c r="G105" s="37"/>
      <c r="H105" s="37"/>
      <c r="I105" s="37"/>
      <c r="J105" s="34">
        <f t="shared" si="36"/>
        <v>0</v>
      </c>
      <c r="K105" s="37"/>
      <c r="L105" s="37"/>
      <c r="M105" s="35"/>
      <c r="N105" s="35"/>
      <c r="O105" s="35"/>
    </row>
    <row r="106" spans="1:16" s="38" customFormat="1" ht="40.799999999999997" hidden="1" x14ac:dyDescent="0.2">
      <c r="A106" s="40" t="s">
        <v>20</v>
      </c>
      <c r="B106" s="41" t="s">
        <v>133</v>
      </c>
      <c r="C106" s="37">
        <f t="shared" si="34"/>
        <v>0</v>
      </c>
      <c r="D106" s="37"/>
      <c r="E106" s="65">
        <f t="shared" si="35"/>
        <v>0</v>
      </c>
      <c r="F106" s="37"/>
      <c r="G106" s="37"/>
      <c r="H106" s="37"/>
      <c r="I106" s="37"/>
      <c r="J106" s="34">
        <f t="shared" si="36"/>
        <v>0</v>
      </c>
      <c r="K106" s="37"/>
      <c r="L106" s="37"/>
      <c r="M106" s="35"/>
      <c r="N106" s="35"/>
      <c r="O106" s="35"/>
    </row>
    <row r="107" spans="1:16" s="38" customFormat="1" hidden="1" x14ac:dyDescent="0.2">
      <c r="A107" s="40"/>
      <c r="B107" s="41"/>
      <c r="C107" s="37">
        <f t="shared" si="34"/>
        <v>0</v>
      </c>
      <c r="D107" s="37"/>
      <c r="E107" s="65">
        <f t="shared" si="35"/>
        <v>0</v>
      </c>
      <c r="F107" s="37"/>
      <c r="G107" s="37"/>
      <c r="H107" s="37"/>
      <c r="I107" s="37"/>
      <c r="J107" s="34">
        <f t="shared" si="36"/>
        <v>0</v>
      </c>
      <c r="K107" s="37"/>
      <c r="L107" s="37"/>
      <c r="M107" s="35"/>
      <c r="N107" s="35"/>
      <c r="O107" s="35"/>
    </row>
    <row r="108" spans="1:16" s="38" customFormat="1" hidden="1" x14ac:dyDescent="0.2">
      <c r="A108" s="40"/>
      <c r="B108" s="36"/>
      <c r="C108" s="37">
        <f t="shared" si="34"/>
        <v>0</v>
      </c>
      <c r="D108" s="37"/>
      <c r="E108" s="65">
        <f t="shared" si="35"/>
        <v>0</v>
      </c>
      <c r="F108" s="37"/>
      <c r="G108" s="37"/>
      <c r="H108" s="37"/>
      <c r="I108" s="37"/>
      <c r="J108" s="34">
        <f t="shared" si="36"/>
        <v>0</v>
      </c>
      <c r="K108" s="37"/>
      <c r="L108" s="37"/>
      <c r="M108" s="35"/>
      <c r="N108" s="35"/>
      <c r="O108" s="35"/>
    </row>
    <row r="109" spans="1:16" s="59" customFormat="1" ht="20.399999999999999" hidden="1" x14ac:dyDescent="0.2">
      <c r="A109" s="57"/>
      <c r="B109" s="49" t="s">
        <v>124</v>
      </c>
      <c r="C109" s="37">
        <f t="shared" si="34"/>
        <v>0</v>
      </c>
      <c r="D109" s="53"/>
      <c r="E109" s="65">
        <f t="shared" si="35"/>
        <v>0</v>
      </c>
      <c r="F109" s="53"/>
      <c r="G109" s="53"/>
      <c r="H109" s="53"/>
      <c r="I109" s="53"/>
      <c r="J109" s="34">
        <f t="shared" si="36"/>
        <v>0</v>
      </c>
      <c r="K109" s="53">
        <f>K110</f>
        <v>0</v>
      </c>
      <c r="L109" s="53"/>
      <c r="M109" s="53"/>
      <c r="N109" s="53"/>
      <c r="O109" s="53"/>
    </row>
    <row r="110" spans="1:16" ht="40.799999999999997" hidden="1" x14ac:dyDescent="0.2">
      <c r="A110" s="40"/>
      <c r="B110" s="47" t="s">
        <v>107</v>
      </c>
      <c r="C110" s="37">
        <f t="shared" si="34"/>
        <v>0</v>
      </c>
      <c r="D110" s="37"/>
      <c r="E110" s="65">
        <f t="shared" si="35"/>
        <v>0</v>
      </c>
      <c r="F110" s="37"/>
      <c r="G110" s="37"/>
      <c r="H110" s="37"/>
      <c r="I110" s="37"/>
      <c r="J110" s="34">
        <f t="shared" si="36"/>
        <v>0</v>
      </c>
      <c r="K110" s="37"/>
      <c r="L110" s="37"/>
      <c r="M110" s="37"/>
      <c r="N110" s="37"/>
      <c r="O110" s="37"/>
    </row>
    <row r="111" spans="1:16" s="38" customFormat="1" ht="20.399999999999999" hidden="1" x14ac:dyDescent="0.2">
      <c r="A111" s="40"/>
      <c r="B111" s="49" t="s">
        <v>109</v>
      </c>
      <c r="C111" s="37">
        <f t="shared" si="34"/>
        <v>0</v>
      </c>
      <c r="D111" s="37"/>
      <c r="E111" s="65">
        <f t="shared" si="35"/>
        <v>0</v>
      </c>
      <c r="F111" s="37"/>
      <c r="G111" s="37"/>
      <c r="H111" s="37"/>
      <c r="I111" s="37"/>
      <c r="J111" s="34">
        <f t="shared" si="36"/>
        <v>0</v>
      </c>
      <c r="K111" s="37"/>
      <c r="L111" s="37"/>
      <c r="M111" s="35"/>
      <c r="N111" s="35"/>
      <c r="O111" s="35"/>
    </row>
    <row r="112" spans="1:16" s="38" customFormat="1" ht="40.799999999999997" hidden="1" x14ac:dyDescent="0.2">
      <c r="A112" s="40" t="s">
        <v>20</v>
      </c>
      <c r="B112" s="41" t="s">
        <v>189</v>
      </c>
      <c r="C112" s="37">
        <f t="shared" si="34"/>
        <v>0</v>
      </c>
      <c r="D112" s="37"/>
      <c r="E112" s="65">
        <f t="shared" si="35"/>
        <v>0</v>
      </c>
      <c r="F112" s="37"/>
      <c r="G112" s="37"/>
      <c r="H112" s="37"/>
      <c r="I112" s="37"/>
      <c r="J112" s="34">
        <f t="shared" si="36"/>
        <v>0</v>
      </c>
      <c r="K112" s="37">
        <v>0</v>
      </c>
      <c r="L112" s="37"/>
      <c r="M112" s="35"/>
      <c r="N112" s="35"/>
      <c r="O112" s="35"/>
    </row>
    <row r="113" spans="1:15" s="38" customFormat="1" hidden="1" x14ac:dyDescent="0.2">
      <c r="A113" s="40"/>
      <c r="B113" s="36"/>
      <c r="C113" s="37">
        <f t="shared" si="34"/>
        <v>0</v>
      </c>
      <c r="D113" s="37"/>
      <c r="E113" s="53">
        <f t="shared" ref="E113" si="37">F113+G113+I113+J113</f>
        <v>0</v>
      </c>
      <c r="F113" s="37"/>
      <c r="G113" s="37"/>
      <c r="H113" s="37"/>
      <c r="I113" s="37"/>
      <c r="J113" s="66"/>
      <c r="K113" s="37"/>
      <c r="L113" s="37"/>
      <c r="M113" s="35"/>
      <c r="N113" s="35"/>
      <c r="O113" s="35"/>
    </row>
    <row r="114" spans="1:15" s="58" customFormat="1" x14ac:dyDescent="0.2">
      <c r="A114" s="54"/>
      <c r="B114" s="54" t="s">
        <v>85</v>
      </c>
      <c r="C114" s="53">
        <f>C115</f>
        <v>381000</v>
      </c>
      <c r="D114" s="53"/>
      <c r="E114" s="53">
        <f>E115</f>
        <v>381000</v>
      </c>
      <c r="F114" s="53"/>
      <c r="G114" s="53"/>
      <c r="H114" s="53"/>
      <c r="I114" s="53"/>
      <c r="J114" s="55">
        <f t="shared" si="1"/>
        <v>381000</v>
      </c>
      <c r="K114" s="53">
        <f>K116+K118</f>
        <v>381000</v>
      </c>
      <c r="L114" s="53"/>
      <c r="M114" s="54"/>
      <c r="N114" s="54"/>
      <c r="O114" s="54"/>
    </row>
    <row r="115" spans="1:15" s="38" customFormat="1" x14ac:dyDescent="0.2">
      <c r="A115" s="35"/>
      <c r="B115" s="39" t="s">
        <v>71</v>
      </c>
      <c r="C115" s="37">
        <f>C116+C117+C118</f>
        <v>381000</v>
      </c>
      <c r="D115" s="37">
        <f t="shared" ref="D115:I115" si="38">D117+D118</f>
        <v>0</v>
      </c>
      <c r="E115" s="37">
        <f>E116+E117+E118</f>
        <v>381000</v>
      </c>
      <c r="F115" s="37">
        <f t="shared" si="38"/>
        <v>0</v>
      </c>
      <c r="G115" s="37">
        <f t="shared" si="38"/>
        <v>0</v>
      </c>
      <c r="H115" s="37">
        <f t="shared" si="38"/>
        <v>0</v>
      </c>
      <c r="I115" s="37">
        <f t="shared" si="38"/>
        <v>0</v>
      </c>
      <c r="J115" s="37">
        <f>J116+J117+J118</f>
        <v>381000</v>
      </c>
      <c r="K115" s="37">
        <f>K116+K117+K118</f>
        <v>381000</v>
      </c>
      <c r="L115" s="37"/>
      <c r="M115" s="35"/>
      <c r="N115" s="35"/>
      <c r="O115" s="35"/>
    </row>
    <row r="116" spans="1:15" s="73" customFormat="1" x14ac:dyDescent="0.2">
      <c r="A116" s="67" t="s">
        <v>18</v>
      </c>
      <c r="B116" s="71" t="s">
        <v>75</v>
      </c>
      <c r="C116" s="65">
        <f>E116</f>
        <v>329500</v>
      </c>
      <c r="D116" s="65"/>
      <c r="E116" s="65">
        <f>J116</f>
        <v>329500</v>
      </c>
      <c r="F116" s="65"/>
      <c r="G116" s="65"/>
      <c r="H116" s="65"/>
      <c r="I116" s="65"/>
      <c r="J116" s="66">
        <f>K116</f>
        <v>329500</v>
      </c>
      <c r="K116" s="65">
        <f>K120+K121</f>
        <v>329500</v>
      </c>
      <c r="L116" s="65"/>
      <c r="M116" s="72"/>
      <c r="N116" s="72"/>
      <c r="O116" s="72"/>
    </row>
    <row r="117" spans="1:15" s="58" customFormat="1" hidden="1" x14ac:dyDescent="0.2">
      <c r="A117" s="40" t="s">
        <v>19</v>
      </c>
      <c r="B117" s="41" t="s">
        <v>83</v>
      </c>
      <c r="C117" s="53"/>
      <c r="D117" s="53"/>
      <c r="E117" s="53"/>
      <c r="F117" s="53"/>
      <c r="G117" s="53"/>
      <c r="H117" s="53"/>
      <c r="I117" s="53"/>
      <c r="J117" s="55"/>
      <c r="K117" s="53"/>
      <c r="L117" s="53"/>
      <c r="M117" s="54"/>
      <c r="N117" s="54"/>
      <c r="O117" s="54"/>
    </row>
    <row r="118" spans="1:15" s="38" customFormat="1" x14ac:dyDescent="0.2">
      <c r="A118" s="67" t="s">
        <v>20</v>
      </c>
      <c r="B118" s="41" t="s">
        <v>136</v>
      </c>
      <c r="C118" s="37">
        <f>E118</f>
        <v>51500</v>
      </c>
      <c r="D118" s="37"/>
      <c r="E118" s="37">
        <f>J118</f>
        <v>51500</v>
      </c>
      <c r="F118" s="37"/>
      <c r="G118" s="37"/>
      <c r="H118" s="37"/>
      <c r="I118" s="37"/>
      <c r="J118" s="34">
        <f>K118</f>
        <v>51500</v>
      </c>
      <c r="K118" s="37">
        <f>K124</f>
        <v>51500</v>
      </c>
      <c r="L118" s="37"/>
      <c r="M118" s="35"/>
      <c r="N118" s="35"/>
      <c r="O118" s="35"/>
    </row>
    <row r="119" spans="1:15" s="38" customFormat="1" hidden="1" x14ac:dyDescent="0.2">
      <c r="A119" s="35"/>
      <c r="B119" s="39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5"/>
      <c r="N119" s="35"/>
      <c r="O119" s="35"/>
    </row>
    <row r="120" spans="1:15" s="38" customFormat="1" ht="20.399999999999999" x14ac:dyDescent="0.2">
      <c r="A120" s="32" t="s">
        <v>18</v>
      </c>
      <c r="B120" s="63" t="s">
        <v>224</v>
      </c>
      <c r="C120" s="37">
        <f t="shared" ref="C120:C121" si="39">E120</f>
        <v>50000</v>
      </c>
      <c r="D120" s="64"/>
      <c r="E120" s="37">
        <f t="shared" ref="E120:E124" si="40">F120+G120+H120+I120+J120</f>
        <v>50000</v>
      </c>
      <c r="F120" s="37"/>
      <c r="G120" s="37"/>
      <c r="H120" s="37"/>
      <c r="I120" s="37"/>
      <c r="J120" s="34">
        <f t="shared" ref="J120:J124" si="41">K120+L120</f>
        <v>50000</v>
      </c>
      <c r="K120" s="37">
        <v>50000</v>
      </c>
      <c r="L120" s="35"/>
      <c r="M120" s="35"/>
      <c r="N120" s="35"/>
      <c r="O120" s="35"/>
    </row>
    <row r="121" spans="1:15" s="38" customFormat="1" ht="20.399999999999999" x14ac:dyDescent="0.2">
      <c r="A121" s="35" t="s">
        <v>18</v>
      </c>
      <c r="B121" s="63" t="s">
        <v>160</v>
      </c>
      <c r="C121" s="37">
        <f t="shared" si="39"/>
        <v>279500</v>
      </c>
      <c r="D121" s="37"/>
      <c r="E121" s="37">
        <f t="shared" si="40"/>
        <v>279500</v>
      </c>
      <c r="F121" s="37"/>
      <c r="G121" s="37"/>
      <c r="H121" s="37"/>
      <c r="I121" s="37"/>
      <c r="J121" s="34">
        <f t="shared" si="41"/>
        <v>279500</v>
      </c>
      <c r="K121" s="37">
        <v>279500</v>
      </c>
      <c r="L121" s="37"/>
      <c r="M121" s="35"/>
      <c r="N121" s="35"/>
      <c r="O121" s="35"/>
    </row>
    <row r="122" spans="1:15" s="38" customFormat="1" hidden="1" x14ac:dyDescent="0.2">
      <c r="A122" s="35"/>
      <c r="B122" s="48"/>
      <c r="C122" s="37"/>
      <c r="D122" s="37"/>
      <c r="E122" s="37">
        <f t="shared" si="40"/>
        <v>0</v>
      </c>
      <c r="F122" s="37"/>
      <c r="G122" s="37"/>
      <c r="H122" s="37"/>
      <c r="I122" s="37"/>
      <c r="J122" s="34">
        <f t="shared" si="41"/>
        <v>0</v>
      </c>
      <c r="K122" s="37"/>
      <c r="L122" s="37"/>
      <c r="M122" s="35"/>
      <c r="N122" s="35"/>
      <c r="O122" s="35"/>
    </row>
    <row r="123" spans="1:15" s="38" customFormat="1" hidden="1" x14ac:dyDescent="0.2">
      <c r="A123" s="35"/>
      <c r="B123" s="48"/>
      <c r="C123" s="37"/>
      <c r="D123" s="37"/>
      <c r="E123" s="37">
        <f t="shared" si="40"/>
        <v>0</v>
      </c>
      <c r="F123" s="37"/>
      <c r="G123" s="37"/>
      <c r="H123" s="37"/>
      <c r="I123" s="37"/>
      <c r="J123" s="34">
        <f t="shared" si="41"/>
        <v>0</v>
      </c>
      <c r="K123" s="37"/>
      <c r="L123" s="37"/>
      <c r="M123" s="35"/>
      <c r="N123" s="35"/>
      <c r="O123" s="35"/>
    </row>
    <row r="124" spans="1:15" s="38" customFormat="1" ht="30.6" x14ac:dyDescent="0.2">
      <c r="A124" s="35" t="s">
        <v>20</v>
      </c>
      <c r="B124" s="62" t="s">
        <v>153</v>
      </c>
      <c r="C124" s="37">
        <f t="shared" ref="C124" si="42">E124</f>
        <v>51500</v>
      </c>
      <c r="D124" s="37"/>
      <c r="E124" s="37">
        <f t="shared" si="40"/>
        <v>51500</v>
      </c>
      <c r="F124" s="37"/>
      <c r="G124" s="37"/>
      <c r="H124" s="37"/>
      <c r="I124" s="37"/>
      <c r="J124" s="34">
        <f t="shared" si="41"/>
        <v>51500</v>
      </c>
      <c r="K124" s="37">
        <v>51500</v>
      </c>
      <c r="L124" s="37"/>
      <c r="M124" s="35"/>
      <c r="N124" s="35"/>
      <c r="O124" s="35"/>
    </row>
    <row r="125" spans="1:15" s="58" customFormat="1" ht="30.6" hidden="1" x14ac:dyDescent="0.2">
      <c r="A125" s="67" t="s">
        <v>20</v>
      </c>
      <c r="B125" s="41" t="s">
        <v>154</v>
      </c>
      <c r="C125" s="65">
        <f>E125</f>
        <v>0</v>
      </c>
      <c r="D125" s="65"/>
      <c r="E125" s="65">
        <f>F125+G125+I125+J125</f>
        <v>0</v>
      </c>
      <c r="F125" s="65"/>
      <c r="G125" s="65"/>
      <c r="H125" s="65"/>
      <c r="I125" s="65"/>
      <c r="J125" s="66"/>
      <c r="K125" s="65"/>
      <c r="L125" s="53"/>
      <c r="M125" s="54"/>
      <c r="N125" s="54"/>
      <c r="O125" s="54"/>
    </row>
    <row r="126" spans="1:15" s="38" customFormat="1" hidden="1" x14ac:dyDescent="0.2">
      <c r="A126" s="35"/>
      <c r="B126" s="41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5"/>
      <c r="N126" s="35"/>
      <c r="O126" s="35"/>
    </row>
    <row r="127" spans="1:15" hidden="1" x14ac:dyDescent="0.2">
      <c r="A127" s="35"/>
      <c r="B127" s="41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5"/>
      <c r="N127" s="35"/>
      <c r="O127" s="35"/>
    </row>
    <row r="128" spans="1:15" ht="20.399999999999999" hidden="1" x14ac:dyDescent="0.2">
      <c r="A128" s="40"/>
      <c r="B128" s="49" t="s">
        <v>103</v>
      </c>
      <c r="C128" s="37"/>
      <c r="D128" s="37"/>
      <c r="E128" s="37">
        <f>E129</f>
        <v>0</v>
      </c>
      <c r="F128" s="37"/>
      <c r="G128" s="37"/>
      <c r="H128" s="37"/>
      <c r="I128" s="37"/>
      <c r="J128" s="37">
        <f>J129</f>
        <v>0</v>
      </c>
      <c r="K128" s="37">
        <f>K129</f>
        <v>0</v>
      </c>
      <c r="L128" s="37"/>
      <c r="M128" s="37">
        <f>M129</f>
        <v>0</v>
      </c>
      <c r="N128" s="37">
        <f>N129</f>
        <v>0</v>
      </c>
      <c r="O128" s="37">
        <f>O129</f>
        <v>0</v>
      </c>
    </row>
    <row r="129" spans="1:15" ht="40.799999999999997" hidden="1" x14ac:dyDescent="0.2">
      <c r="A129" s="40"/>
      <c r="B129" s="47" t="s">
        <v>107</v>
      </c>
      <c r="C129" s="37"/>
      <c r="D129" s="37"/>
      <c r="E129" s="37">
        <f>F129+G129+H129+I129+J129</f>
        <v>0</v>
      </c>
      <c r="F129" s="37"/>
      <c r="G129" s="37"/>
      <c r="H129" s="37"/>
      <c r="I129" s="37"/>
      <c r="J129" s="37"/>
      <c r="K129" s="37"/>
      <c r="L129" s="37"/>
      <c r="M129" s="37"/>
      <c r="N129" s="37"/>
      <c r="O129" s="37"/>
    </row>
    <row r="130" spans="1:15" s="38" customFormat="1" ht="20.399999999999999" hidden="1" x14ac:dyDescent="0.2">
      <c r="A130" s="40"/>
      <c r="B130" s="49" t="s">
        <v>109</v>
      </c>
      <c r="C130" s="37"/>
      <c r="D130" s="37"/>
      <c r="E130" s="37">
        <f>F130+G130+H130+I130+J130</f>
        <v>0</v>
      </c>
      <c r="F130" s="37"/>
      <c r="G130" s="37"/>
      <c r="H130" s="37"/>
      <c r="I130" s="37"/>
      <c r="J130" s="37"/>
      <c r="K130" s="37"/>
      <c r="L130" s="37"/>
      <c r="M130" s="35"/>
      <c r="N130" s="35"/>
      <c r="O130" s="35"/>
    </row>
    <row r="131" spans="1:15" s="38" customFormat="1" ht="40.799999999999997" hidden="1" x14ac:dyDescent="0.2">
      <c r="A131" s="40" t="s">
        <v>110</v>
      </c>
      <c r="B131" s="41" t="s">
        <v>111</v>
      </c>
      <c r="C131" s="37"/>
      <c r="D131" s="37"/>
      <c r="E131" s="37">
        <f>F131+G131+H131+I131+J131</f>
        <v>0</v>
      </c>
      <c r="F131" s="37"/>
      <c r="G131" s="37"/>
      <c r="H131" s="37"/>
      <c r="I131" s="37"/>
      <c r="J131" s="37"/>
      <c r="K131" s="37"/>
      <c r="L131" s="37"/>
      <c r="M131" s="35"/>
      <c r="N131" s="35"/>
      <c r="O131" s="35"/>
    </row>
    <row r="132" spans="1:15" hidden="1" x14ac:dyDescent="0.2">
      <c r="A132" s="40"/>
      <c r="B132" s="41"/>
      <c r="C132" s="37"/>
      <c r="D132" s="37"/>
      <c r="E132" s="37">
        <f>F132+G132+H132+I132+J132</f>
        <v>0</v>
      </c>
      <c r="F132" s="37"/>
      <c r="G132" s="37"/>
      <c r="H132" s="37"/>
      <c r="I132" s="37"/>
      <c r="J132" s="37">
        <f>K132+L132</f>
        <v>0</v>
      </c>
      <c r="K132" s="37"/>
      <c r="L132" s="37"/>
      <c r="M132" s="35"/>
      <c r="N132" s="35"/>
      <c r="O132" s="35"/>
    </row>
    <row r="133" spans="1:15" hidden="1" x14ac:dyDescent="0.2">
      <c r="A133" s="32"/>
      <c r="B133" s="32"/>
      <c r="C133" s="34"/>
      <c r="D133" s="34"/>
      <c r="E133" s="37"/>
      <c r="F133" s="34"/>
      <c r="G133" s="34"/>
      <c r="H133" s="34"/>
      <c r="I133" s="34"/>
      <c r="J133" s="37"/>
      <c r="K133" s="34"/>
      <c r="L133" s="34"/>
      <c r="M133" s="32"/>
      <c r="N133" s="32"/>
      <c r="O133" s="32"/>
    </row>
    <row r="134" spans="1:15" hidden="1" x14ac:dyDescent="0.2">
      <c r="A134" s="32"/>
      <c r="B134" s="42"/>
      <c r="C134" s="34"/>
      <c r="D134" s="34"/>
      <c r="E134" s="37"/>
      <c r="F134" s="34"/>
      <c r="G134" s="34"/>
      <c r="H134" s="34"/>
      <c r="I134" s="34"/>
      <c r="J134" s="37"/>
      <c r="K134" s="34"/>
      <c r="L134" s="34"/>
      <c r="M134" s="32"/>
      <c r="N134" s="32"/>
      <c r="O134" s="32"/>
    </row>
    <row r="135" spans="1:15" s="38" customFormat="1" hidden="1" x14ac:dyDescent="0.2">
      <c r="A135" s="40"/>
      <c r="B135" s="41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5"/>
      <c r="N135" s="35"/>
      <c r="O135" s="35"/>
    </row>
    <row r="136" spans="1:15" s="38" customFormat="1" hidden="1" x14ac:dyDescent="0.2">
      <c r="A136" s="40"/>
      <c r="B136" s="41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5"/>
      <c r="N136" s="35"/>
      <c r="O136" s="35"/>
    </row>
    <row r="137" spans="1:15" s="38" customFormat="1" hidden="1" x14ac:dyDescent="0.2">
      <c r="A137" s="40"/>
      <c r="B137" s="41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5"/>
      <c r="N137" s="35"/>
      <c r="O137" s="35"/>
    </row>
    <row r="138" spans="1:15" s="38" customFormat="1" hidden="1" x14ac:dyDescent="0.2">
      <c r="A138" s="40"/>
      <c r="B138" s="41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5"/>
      <c r="N138" s="35"/>
      <c r="O138" s="35"/>
    </row>
    <row r="139" spans="1:15" s="38" customFormat="1" hidden="1" x14ac:dyDescent="0.2">
      <c r="A139" s="35"/>
      <c r="B139" s="36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5"/>
      <c r="N139" s="35"/>
      <c r="O139" s="35"/>
    </row>
    <row r="140" spans="1:15" s="38" customFormat="1" hidden="1" x14ac:dyDescent="0.2">
      <c r="A140" s="35"/>
      <c r="B140" s="39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5"/>
      <c r="N140" s="35"/>
      <c r="O140" s="35"/>
    </row>
    <row r="141" spans="1:15" s="38" customFormat="1" hidden="1" x14ac:dyDescent="0.2">
      <c r="A141" s="40"/>
      <c r="B141" s="41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5"/>
      <c r="N141" s="35"/>
      <c r="O141" s="35"/>
    </row>
    <row r="142" spans="1:15" s="38" customFormat="1" hidden="1" x14ac:dyDescent="0.2">
      <c r="A142" s="40"/>
      <c r="B142" s="41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5"/>
      <c r="N142" s="35"/>
      <c r="O142" s="35"/>
    </row>
    <row r="143" spans="1:15" s="38" customFormat="1" hidden="1" x14ac:dyDescent="0.2">
      <c r="A143" s="40"/>
      <c r="B143" s="41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5"/>
      <c r="N143" s="35"/>
      <c r="O143" s="35"/>
    </row>
    <row r="144" spans="1:15" hidden="1" x14ac:dyDescent="0.2">
      <c r="A144" s="32"/>
      <c r="B144" s="43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2"/>
      <c r="N144" s="32"/>
      <c r="O144" s="32"/>
    </row>
    <row r="145" spans="1:15" hidden="1" x14ac:dyDescent="0.2">
      <c r="A145" s="32"/>
      <c r="B145" s="33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2"/>
      <c r="N145" s="32"/>
      <c r="O145" s="32"/>
    </row>
    <row r="146" spans="1:15" hidden="1" x14ac:dyDescent="0.2">
      <c r="A146" s="32"/>
      <c r="B146" s="32"/>
      <c r="C146" s="34"/>
      <c r="D146" s="34"/>
      <c r="E146" s="37"/>
      <c r="F146" s="34"/>
      <c r="G146" s="34"/>
      <c r="H146" s="34"/>
      <c r="I146" s="34"/>
      <c r="J146" s="37"/>
      <c r="K146" s="34"/>
      <c r="L146" s="34"/>
      <c r="M146" s="32"/>
      <c r="N146" s="32"/>
      <c r="O146" s="32"/>
    </row>
    <row r="147" spans="1:15" hidden="1" x14ac:dyDescent="0.2">
      <c r="A147" s="32"/>
      <c r="B147" s="32"/>
      <c r="C147" s="34"/>
      <c r="D147" s="34"/>
      <c r="E147" s="37"/>
      <c r="F147" s="34"/>
      <c r="G147" s="34"/>
      <c r="H147" s="34"/>
      <c r="I147" s="34"/>
      <c r="J147" s="37"/>
      <c r="K147" s="34"/>
      <c r="L147" s="34"/>
      <c r="M147" s="32"/>
      <c r="N147" s="32"/>
      <c r="O147" s="32"/>
    </row>
    <row r="148" spans="1:15" s="38" customFormat="1" hidden="1" x14ac:dyDescent="0.2">
      <c r="A148" s="40"/>
      <c r="B148" s="41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5"/>
      <c r="N148" s="35"/>
      <c r="O148" s="35"/>
    </row>
    <row r="149" spans="1:15" s="38" customFormat="1" hidden="1" x14ac:dyDescent="0.2">
      <c r="A149" s="40"/>
      <c r="B149" s="41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5"/>
      <c r="N149" s="35"/>
      <c r="O149" s="35"/>
    </row>
    <row r="150" spans="1:15" s="38" customFormat="1" hidden="1" x14ac:dyDescent="0.2">
      <c r="A150" s="40"/>
      <c r="B150" s="41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5"/>
      <c r="N150" s="35"/>
      <c r="O150" s="35"/>
    </row>
    <row r="151" spans="1:15" s="38" customFormat="1" hidden="1" x14ac:dyDescent="0.2">
      <c r="A151" s="40"/>
      <c r="B151" s="41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5"/>
      <c r="N151" s="35"/>
      <c r="O151" s="35"/>
    </row>
    <row r="152" spans="1:15" s="38" customFormat="1" hidden="1" x14ac:dyDescent="0.2">
      <c r="A152" s="40"/>
      <c r="B152" s="41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5"/>
      <c r="N152" s="35"/>
      <c r="O152" s="35"/>
    </row>
    <row r="153" spans="1:15" s="38" customFormat="1" hidden="1" x14ac:dyDescent="0.2">
      <c r="A153" s="40"/>
      <c r="B153" s="41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5"/>
      <c r="N153" s="35"/>
      <c r="O153" s="35"/>
    </row>
    <row r="154" spans="1:15" s="38" customFormat="1" hidden="1" x14ac:dyDescent="0.2">
      <c r="A154" s="40"/>
      <c r="B154" s="41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5"/>
      <c r="N154" s="35"/>
      <c r="O154" s="35"/>
    </row>
    <row r="155" spans="1:15" s="38" customFormat="1" hidden="1" x14ac:dyDescent="0.2">
      <c r="A155" s="40"/>
      <c r="B155" s="42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5"/>
      <c r="N155" s="35"/>
      <c r="O155" s="35"/>
    </row>
    <row r="156" spans="1:15" hidden="1" x14ac:dyDescent="0.2">
      <c r="A156" s="32"/>
      <c r="B156" s="43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2"/>
      <c r="N156" s="32"/>
      <c r="O156" s="32"/>
    </row>
    <row r="157" spans="1:15" hidden="1" x14ac:dyDescent="0.2">
      <c r="A157" s="32"/>
      <c r="B157" s="33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2"/>
      <c r="N157" s="32"/>
      <c r="O157" s="32"/>
    </row>
    <row r="158" spans="1:15" hidden="1" x14ac:dyDescent="0.2">
      <c r="A158" s="32"/>
      <c r="B158" s="32"/>
      <c r="C158" s="34"/>
      <c r="D158" s="34"/>
      <c r="E158" s="37"/>
      <c r="F158" s="34"/>
      <c r="G158" s="34"/>
      <c r="H158" s="34"/>
      <c r="I158" s="34"/>
      <c r="J158" s="37"/>
      <c r="K158" s="34"/>
      <c r="L158" s="34"/>
      <c r="M158" s="32"/>
      <c r="N158" s="32"/>
      <c r="O158" s="32"/>
    </row>
    <row r="159" spans="1:15" hidden="1" x14ac:dyDescent="0.2">
      <c r="A159" s="32"/>
      <c r="B159" s="32"/>
      <c r="C159" s="34"/>
      <c r="D159" s="34"/>
      <c r="E159" s="37"/>
      <c r="F159" s="34"/>
      <c r="G159" s="34"/>
      <c r="H159" s="34"/>
      <c r="I159" s="34"/>
      <c r="J159" s="37"/>
      <c r="K159" s="34"/>
      <c r="L159" s="34"/>
      <c r="M159" s="32"/>
      <c r="N159" s="32"/>
      <c r="O159" s="32"/>
    </row>
    <row r="160" spans="1:15" s="38" customFormat="1" hidden="1" x14ac:dyDescent="0.2">
      <c r="A160" s="40"/>
      <c r="B160" s="41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5"/>
      <c r="N160" s="35"/>
      <c r="O160" s="35"/>
    </row>
    <row r="161" spans="1:15" s="38" customFormat="1" hidden="1" x14ac:dyDescent="0.2">
      <c r="A161" s="40"/>
      <c r="B161" s="41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5"/>
      <c r="N161" s="35"/>
      <c r="O161" s="35"/>
    </row>
    <row r="162" spans="1:15" s="38" customFormat="1" hidden="1" x14ac:dyDescent="0.2">
      <c r="A162" s="40"/>
      <c r="B162" s="41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5"/>
      <c r="N162" s="35"/>
      <c r="O162" s="35"/>
    </row>
    <row r="163" spans="1:15" s="38" customFormat="1" hidden="1" x14ac:dyDescent="0.2">
      <c r="A163" s="40"/>
      <c r="B163" s="41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5"/>
      <c r="N163" s="35"/>
      <c r="O163" s="35"/>
    </row>
    <row r="164" spans="1:15" s="38" customFormat="1" hidden="1" x14ac:dyDescent="0.2">
      <c r="A164" s="40"/>
      <c r="B164" s="41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5"/>
      <c r="N164" s="35"/>
      <c r="O164" s="35"/>
    </row>
    <row r="165" spans="1:15" s="38" customFormat="1" hidden="1" x14ac:dyDescent="0.2">
      <c r="A165" s="40"/>
      <c r="B165" s="41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5"/>
      <c r="N165" s="35"/>
      <c r="O165" s="35"/>
    </row>
    <row r="166" spans="1:15" s="38" customFormat="1" hidden="1" x14ac:dyDescent="0.2">
      <c r="A166" s="40"/>
      <c r="B166" s="41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5"/>
      <c r="N166" s="35"/>
      <c r="O166" s="35"/>
    </row>
    <row r="167" spans="1:15" s="38" customFormat="1" hidden="1" x14ac:dyDescent="0.2">
      <c r="A167" s="40"/>
      <c r="B167" s="42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5"/>
      <c r="N167" s="35"/>
      <c r="O167" s="44"/>
    </row>
    <row r="168" spans="1:15" s="38" customFormat="1" hidden="1" x14ac:dyDescent="0.2">
      <c r="A168" s="40"/>
      <c r="B168" s="42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5"/>
      <c r="N168" s="35"/>
      <c r="O168" s="44"/>
    </row>
    <row r="169" spans="1:15" s="38" customFormat="1" hidden="1" x14ac:dyDescent="0.2">
      <c r="A169" s="40"/>
      <c r="B169" s="42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5"/>
      <c r="N169" s="35"/>
      <c r="O169" s="44"/>
    </row>
    <row r="173" spans="1:15" x14ac:dyDescent="0.2">
      <c r="G173" s="28" t="s">
        <v>47</v>
      </c>
    </row>
    <row r="174" spans="1:15" x14ac:dyDescent="0.2">
      <c r="G174" s="28" t="s">
        <v>48</v>
      </c>
    </row>
  </sheetData>
  <mergeCells count="17"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  <mergeCell ref="H14:H15"/>
    <mergeCell ref="I14:I15"/>
    <mergeCell ref="J14:J15"/>
  </mergeCells>
  <pageMargins left="0.25" right="0.25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175"/>
  <sheetViews>
    <sheetView workbookViewId="0">
      <selection sqref="A1:XFD1048576"/>
    </sheetView>
  </sheetViews>
  <sheetFormatPr defaultColWidth="9.109375" defaultRowHeight="10.199999999999999" x14ac:dyDescent="0.2"/>
  <cols>
    <col min="1" max="1" width="3.44140625" style="3" customWidth="1"/>
    <col min="2" max="2" width="32.109375" style="3" customWidth="1"/>
    <col min="3" max="3" width="7.88671875" style="3" customWidth="1"/>
    <col min="4" max="4" width="6.66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7.109375" style="3" customWidth="1"/>
    <col min="10" max="10" width="8.109375" style="3" customWidth="1"/>
    <col min="11" max="11" width="10.109375" style="3" customWidth="1"/>
    <col min="12" max="12" width="9.88671875" style="3" customWidth="1"/>
    <col min="13" max="13" width="7.109375" style="3" customWidth="1"/>
    <col min="14" max="14" width="6.88671875" style="3" customWidth="1"/>
    <col min="15" max="15" width="6.109375" style="3" customWidth="1"/>
    <col min="16" max="16384" width="9.109375" style="3"/>
  </cols>
  <sheetData>
    <row r="1" spans="1:15" x14ac:dyDescent="0.2">
      <c r="A1" s="27" t="s">
        <v>24</v>
      </c>
      <c r="K1" s="27"/>
      <c r="L1" s="27" t="s">
        <v>25</v>
      </c>
      <c r="M1" s="27"/>
      <c r="N1" s="27"/>
    </row>
    <row r="2" spans="1:15" x14ac:dyDescent="0.2">
      <c r="A2" s="27" t="s">
        <v>65</v>
      </c>
      <c r="K2" s="27" t="s">
        <v>26</v>
      </c>
      <c r="L2" s="27"/>
      <c r="M2" s="27"/>
      <c r="N2" s="27"/>
    </row>
    <row r="3" spans="1:15" x14ac:dyDescent="0.2">
      <c r="K3" s="27" t="s">
        <v>38</v>
      </c>
      <c r="L3" s="27"/>
      <c r="M3" s="27"/>
      <c r="N3" s="27"/>
    </row>
    <row r="4" spans="1:15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/>
      <c r="L5" s="45"/>
    </row>
    <row r="6" spans="1:15" x14ac:dyDescent="0.2">
      <c r="K6" s="28"/>
    </row>
    <row r="7" spans="1:15" x14ac:dyDescent="0.2">
      <c r="K7" s="28"/>
    </row>
    <row r="8" spans="1:15" s="30" customForma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x14ac:dyDescent="0.2">
      <c r="C9" s="88" t="s">
        <v>218</v>
      </c>
      <c r="D9" s="88"/>
      <c r="E9" s="88"/>
      <c r="F9" s="88"/>
      <c r="G9" s="88"/>
      <c r="H9" s="88"/>
      <c r="I9" s="88"/>
      <c r="J9" s="88"/>
      <c r="K9" s="88"/>
      <c r="L9" s="28" t="s">
        <v>236</v>
      </c>
    </row>
    <row r="10" spans="1:15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x14ac:dyDescent="0.2">
      <c r="L11" s="28"/>
    </row>
    <row r="12" spans="1:15" x14ac:dyDescent="0.2">
      <c r="O12" s="31" t="s">
        <v>30</v>
      </c>
    </row>
    <row r="13" spans="1:15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155</v>
      </c>
      <c r="N13" s="90" t="s">
        <v>156</v>
      </c>
      <c r="O13" s="85" t="s">
        <v>196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40.799999999999997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s="59" customFormat="1" x14ac:dyDescent="0.2">
      <c r="A17" s="56"/>
      <c r="B17" s="56" t="s">
        <v>161</v>
      </c>
      <c r="C17" s="55">
        <f>C18+C19+C20</f>
        <v>3101714</v>
      </c>
      <c r="D17" s="55">
        <f t="shared" ref="D17:I17" si="0">D18+D19+D20</f>
        <v>0</v>
      </c>
      <c r="E17" s="55">
        <f>E18+E19+E20</f>
        <v>3101714</v>
      </c>
      <c r="F17" s="55">
        <f t="shared" si="0"/>
        <v>0</v>
      </c>
      <c r="G17" s="55">
        <f t="shared" si="0"/>
        <v>0</v>
      </c>
      <c r="H17" s="55">
        <f t="shared" si="0"/>
        <v>0</v>
      </c>
      <c r="I17" s="55">
        <f t="shared" si="0"/>
        <v>0</v>
      </c>
      <c r="J17" s="55">
        <f>J18+J19+J20</f>
        <v>3101714</v>
      </c>
      <c r="K17" s="55">
        <f>K18+K19+K20</f>
        <v>3101714</v>
      </c>
      <c r="L17" s="55">
        <f>L18+L19+L20</f>
        <v>0</v>
      </c>
      <c r="M17" s="55"/>
      <c r="N17" s="55"/>
      <c r="O17" s="55"/>
    </row>
    <row r="18" spans="1:15" x14ac:dyDescent="0.2">
      <c r="A18" s="32" t="s">
        <v>18</v>
      </c>
      <c r="B18" s="32" t="s">
        <v>21</v>
      </c>
      <c r="C18" s="34">
        <f>E18</f>
        <v>2620500</v>
      </c>
      <c r="D18" s="34"/>
      <c r="E18" s="34">
        <f>SUM(F18:J18)</f>
        <v>2620500</v>
      </c>
      <c r="F18" s="34"/>
      <c r="G18" s="34"/>
      <c r="H18" s="34"/>
      <c r="I18" s="34"/>
      <c r="J18" s="34">
        <f t="shared" ref="J18:J115" si="1">K18+L18</f>
        <v>2620500</v>
      </c>
      <c r="K18" s="34">
        <f>K23+K43+K58+K83+K117</f>
        <v>2620500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385586</v>
      </c>
      <c r="D19" s="34"/>
      <c r="E19" s="34">
        <f>F19+G19+H19+I19+J19</f>
        <v>385586</v>
      </c>
      <c r="F19" s="34"/>
      <c r="G19" s="34"/>
      <c r="H19" s="34"/>
      <c r="I19" s="34"/>
      <c r="J19" s="34">
        <f t="shared" si="1"/>
        <v>385586</v>
      </c>
      <c r="K19" s="34">
        <f>K44+K59+K84+K74</f>
        <v>385586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95628</v>
      </c>
      <c r="D20" s="34"/>
      <c r="E20" s="34">
        <f>SUM(F20:J20)</f>
        <v>95628</v>
      </c>
      <c r="F20" s="34">
        <f>F72+F122+F139+F156+F144+F69</f>
        <v>0</v>
      </c>
      <c r="G20" s="34">
        <f>G72+G122+G139+G156+G144+G69</f>
        <v>0</v>
      </c>
      <c r="H20" s="34">
        <f>H72+H122+H139+H156+H144+H69</f>
        <v>0</v>
      </c>
      <c r="I20" s="34"/>
      <c r="J20" s="34">
        <f t="shared" si="1"/>
        <v>95628</v>
      </c>
      <c r="K20" s="34">
        <f>K25+K45+K61+K85+K119</f>
        <v>95628</v>
      </c>
      <c r="L20" s="34">
        <f>L72+L122+L139+L156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 t="shared" ref="C21:J21" si="2">C22</f>
        <v>73128</v>
      </c>
      <c r="D21" s="55">
        <f t="shared" si="2"/>
        <v>0</v>
      </c>
      <c r="E21" s="55">
        <f>E22</f>
        <v>73128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 t="shared" si="2"/>
        <v>73128</v>
      </c>
      <c r="K21" s="55">
        <f>K22</f>
        <v>73128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 t="shared" ref="C22:J22" si="3">C23+C25</f>
        <v>73128</v>
      </c>
      <c r="D22" s="34">
        <f t="shared" si="3"/>
        <v>0</v>
      </c>
      <c r="E22" s="34">
        <f t="shared" si="3"/>
        <v>73128</v>
      </c>
      <c r="F22" s="34">
        <f t="shared" si="3"/>
        <v>0</v>
      </c>
      <c r="G22" s="34">
        <f t="shared" si="3"/>
        <v>0</v>
      </c>
      <c r="H22" s="34">
        <f t="shared" si="3"/>
        <v>0</v>
      </c>
      <c r="I22" s="34">
        <f t="shared" si="3"/>
        <v>0</v>
      </c>
      <c r="J22" s="34">
        <f t="shared" si="3"/>
        <v>73128</v>
      </c>
      <c r="K22" s="34">
        <f>K23+K25</f>
        <v>73128</v>
      </c>
      <c r="L22" s="34"/>
      <c r="M22" s="32"/>
      <c r="N22" s="32"/>
      <c r="O22" s="32"/>
    </row>
    <row r="23" spans="1:15" x14ac:dyDescent="0.2">
      <c r="A23" s="32" t="s">
        <v>18</v>
      </c>
      <c r="B23" s="42" t="s">
        <v>143</v>
      </c>
      <c r="C23" s="34">
        <f t="shared" ref="C23:J23" si="4">C27</f>
        <v>0</v>
      </c>
      <c r="D23" s="34">
        <f t="shared" si="4"/>
        <v>0</v>
      </c>
      <c r="E23" s="34">
        <f t="shared" si="4"/>
        <v>0</v>
      </c>
      <c r="F23" s="34">
        <f t="shared" si="4"/>
        <v>0</v>
      </c>
      <c r="G23" s="34">
        <f t="shared" si="4"/>
        <v>0</v>
      </c>
      <c r="H23" s="34">
        <f t="shared" si="4"/>
        <v>0</v>
      </c>
      <c r="I23" s="34">
        <f t="shared" si="4"/>
        <v>0</v>
      </c>
      <c r="J23" s="34">
        <f t="shared" si="4"/>
        <v>0</v>
      </c>
      <c r="K23" s="34">
        <f>K27</f>
        <v>0</v>
      </c>
      <c r="L23" s="34"/>
      <c r="M23" s="32"/>
      <c r="N23" s="32"/>
      <c r="O23" s="32"/>
    </row>
    <row r="24" spans="1:15" x14ac:dyDescent="0.2">
      <c r="A24" s="40" t="s">
        <v>19</v>
      </c>
      <c r="B24" s="41" t="s">
        <v>180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2"/>
      <c r="N24" s="32"/>
      <c r="O24" s="32"/>
    </row>
    <row r="25" spans="1:15" x14ac:dyDescent="0.2">
      <c r="A25" s="40" t="s">
        <v>20</v>
      </c>
      <c r="B25" s="41" t="s">
        <v>178</v>
      </c>
      <c r="C25" s="34">
        <f t="shared" ref="C25:J25" si="5">C28+C29+C30+C38+C39+C40</f>
        <v>73128</v>
      </c>
      <c r="D25" s="34">
        <f t="shared" si="5"/>
        <v>0</v>
      </c>
      <c r="E25" s="34">
        <f t="shared" si="5"/>
        <v>73128</v>
      </c>
      <c r="F25" s="34">
        <f t="shared" si="5"/>
        <v>0</v>
      </c>
      <c r="G25" s="34">
        <f t="shared" si="5"/>
        <v>0</v>
      </c>
      <c r="H25" s="34">
        <f t="shared" si="5"/>
        <v>0</v>
      </c>
      <c r="I25" s="34">
        <f t="shared" si="5"/>
        <v>0</v>
      </c>
      <c r="J25" s="34">
        <f t="shared" si="5"/>
        <v>73128</v>
      </c>
      <c r="K25" s="34">
        <f>K28+K29+K30+K38+K39+K40</f>
        <v>73128</v>
      </c>
      <c r="L25" s="34"/>
      <c r="M25" s="32"/>
      <c r="N25" s="32"/>
      <c r="O25" s="32"/>
    </row>
    <row r="26" spans="1:15" hidden="1" x14ac:dyDescent="0.2">
      <c r="A26" s="32"/>
      <c r="B26" s="75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2"/>
      <c r="N26" s="32"/>
      <c r="O26" s="32"/>
    </row>
    <row r="27" spans="1:15" ht="20.399999999999999" hidden="1" x14ac:dyDescent="0.2">
      <c r="A27" s="32" t="s">
        <v>19</v>
      </c>
      <c r="B27" s="42" t="s">
        <v>137</v>
      </c>
      <c r="C27" s="34">
        <f t="shared" ref="C27" si="6">D27+E27+F27+G27+H27</f>
        <v>0</v>
      </c>
      <c r="D27" s="34">
        <v>0</v>
      </c>
      <c r="E27" s="34">
        <f t="shared" ref="E27:E40" si="7">F27+G27+H27+I27+J27</f>
        <v>0</v>
      </c>
      <c r="F27" s="34"/>
      <c r="G27" s="34"/>
      <c r="H27" s="34"/>
      <c r="I27" s="34"/>
      <c r="J27" s="34">
        <f t="shared" si="1"/>
        <v>0</v>
      </c>
      <c r="K27" s="34"/>
      <c r="L27" s="34"/>
      <c r="M27" s="32"/>
      <c r="N27" s="32"/>
      <c r="O27" s="32"/>
    </row>
    <row r="28" spans="1:15" ht="20.399999999999999" hidden="1" x14ac:dyDescent="0.2">
      <c r="A28" s="32" t="s">
        <v>20</v>
      </c>
      <c r="B28" s="41" t="s">
        <v>208</v>
      </c>
      <c r="C28" s="34">
        <f>E28</f>
        <v>0</v>
      </c>
      <c r="D28" s="34"/>
      <c r="E28" s="34">
        <f t="shared" si="7"/>
        <v>0</v>
      </c>
      <c r="F28" s="34"/>
      <c r="G28" s="34"/>
      <c r="H28" s="34"/>
      <c r="I28" s="34"/>
      <c r="J28" s="34">
        <f t="shared" si="1"/>
        <v>0</v>
      </c>
      <c r="K28" s="34"/>
      <c r="L28" s="34"/>
      <c r="M28" s="32"/>
      <c r="N28" s="32"/>
      <c r="O28" s="32"/>
    </row>
    <row r="29" spans="1:15" ht="20.399999999999999" x14ac:dyDescent="0.2">
      <c r="A29" s="76" t="s">
        <v>20</v>
      </c>
      <c r="B29" s="41" t="s">
        <v>225</v>
      </c>
      <c r="C29" s="34">
        <f t="shared" ref="C29:C40" si="8">E29</f>
        <v>38841</v>
      </c>
      <c r="D29" s="34"/>
      <c r="E29" s="34">
        <f t="shared" si="7"/>
        <v>38841</v>
      </c>
      <c r="F29" s="34"/>
      <c r="G29" s="34"/>
      <c r="H29" s="34"/>
      <c r="I29" s="34"/>
      <c r="J29" s="34">
        <f t="shared" si="1"/>
        <v>38841</v>
      </c>
      <c r="K29" s="34">
        <v>38841</v>
      </c>
      <c r="L29" s="34"/>
      <c r="M29" s="32"/>
      <c r="N29" s="32"/>
      <c r="O29" s="32"/>
    </row>
    <row r="30" spans="1:15" ht="20.399999999999999" hidden="1" x14ac:dyDescent="0.2">
      <c r="A30" s="32" t="s">
        <v>20</v>
      </c>
      <c r="B30" s="52" t="s">
        <v>203</v>
      </c>
      <c r="C30" s="34">
        <f t="shared" si="8"/>
        <v>0</v>
      </c>
      <c r="D30" s="34"/>
      <c r="E30" s="34">
        <f t="shared" si="7"/>
        <v>0</v>
      </c>
      <c r="F30" s="34"/>
      <c r="G30" s="34"/>
      <c r="H30" s="34"/>
      <c r="I30" s="34"/>
      <c r="J30" s="34">
        <f t="shared" si="1"/>
        <v>0</v>
      </c>
      <c r="K30" s="34"/>
      <c r="L30" s="34"/>
      <c r="M30" s="32"/>
      <c r="N30" s="32"/>
      <c r="O30" s="32"/>
    </row>
    <row r="31" spans="1:15" s="38" customFormat="1" ht="20.399999999999999" hidden="1" x14ac:dyDescent="0.2">
      <c r="A31" s="35"/>
      <c r="B31" s="36" t="s">
        <v>96</v>
      </c>
      <c r="C31" s="34">
        <f t="shared" si="8"/>
        <v>0</v>
      </c>
      <c r="D31" s="37">
        <f t="shared" ref="D31:I31" si="9">D32</f>
        <v>0</v>
      </c>
      <c r="E31" s="34">
        <f t="shared" si="7"/>
        <v>0</v>
      </c>
      <c r="F31" s="37">
        <f t="shared" si="9"/>
        <v>0</v>
      </c>
      <c r="G31" s="37">
        <f t="shared" si="9"/>
        <v>0</v>
      </c>
      <c r="H31" s="37">
        <f t="shared" si="9"/>
        <v>0</v>
      </c>
      <c r="I31" s="37">
        <f t="shared" si="9"/>
        <v>0</v>
      </c>
      <c r="J31" s="34">
        <f t="shared" si="1"/>
        <v>0</v>
      </c>
      <c r="K31" s="34"/>
      <c r="L31" s="37"/>
      <c r="M31" s="35"/>
      <c r="N31" s="35"/>
      <c r="O31" s="35"/>
    </row>
    <row r="32" spans="1:15" s="38" customFormat="1" hidden="1" x14ac:dyDescent="0.2">
      <c r="A32" s="35"/>
      <c r="B32" s="39" t="s">
        <v>71</v>
      </c>
      <c r="C32" s="34">
        <f t="shared" si="8"/>
        <v>0</v>
      </c>
      <c r="D32" s="37">
        <f t="shared" ref="D32:I32" si="10">D35</f>
        <v>0</v>
      </c>
      <c r="E32" s="34">
        <f t="shared" si="7"/>
        <v>0</v>
      </c>
      <c r="F32" s="37">
        <f t="shared" si="10"/>
        <v>0</v>
      </c>
      <c r="G32" s="37">
        <f t="shared" si="10"/>
        <v>0</v>
      </c>
      <c r="H32" s="37">
        <f t="shared" si="10"/>
        <v>0</v>
      </c>
      <c r="I32" s="37">
        <f t="shared" si="10"/>
        <v>0</v>
      </c>
      <c r="J32" s="34">
        <f t="shared" si="1"/>
        <v>0</v>
      </c>
      <c r="K32" s="34"/>
      <c r="L32" s="37">
        <f>L33+L34+L37</f>
        <v>0</v>
      </c>
      <c r="M32" s="35"/>
      <c r="N32" s="35"/>
      <c r="O32" s="35"/>
    </row>
    <row r="33" spans="1:15" s="38" customFormat="1" hidden="1" x14ac:dyDescent="0.2">
      <c r="A33" s="32" t="s">
        <v>18</v>
      </c>
      <c r="B33" s="32" t="s">
        <v>75</v>
      </c>
      <c r="C33" s="34">
        <f t="shared" si="8"/>
        <v>0</v>
      </c>
      <c r="D33" s="37"/>
      <c r="E33" s="34">
        <f t="shared" si="7"/>
        <v>0</v>
      </c>
      <c r="F33" s="37"/>
      <c r="G33" s="37"/>
      <c r="H33" s="37"/>
      <c r="I33" s="37"/>
      <c r="J33" s="34">
        <f t="shared" si="1"/>
        <v>0</v>
      </c>
      <c r="K33" s="34"/>
      <c r="L33" s="35"/>
      <c r="M33" s="35"/>
      <c r="N33" s="35"/>
      <c r="O33" s="35"/>
    </row>
    <row r="34" spans="1:15" s="38" customFormat="1" hidden="1" x14ac:dyDescent="0.2">
      <c r="A34" s="40" t="s">
        <v>19</v>
      </c>
      <c r="B34" s="41" t="s">
        <v>83</v>
      </c>
      <c r="C34" s="34">
        <f t="shared" si="8"/>
        <v>0</v>
      </c>
      <c r="D34" s="37"/>
      <c r="E34" s="34">
        <f t="shared" si="7"/>
        <v>0</v>
      </c>
      <c r="F34" s="37"/>
      <c r="G34" s="37"/>
      <c r="H34" s="37"/>
      <c r="I34" s="37"/>
      <c r="J34" s="34">
        <f t="shared" si="1"/>
        <v>0</v>
      </c>
      <c r="K34" s="34"/>
      <c r="L34" s="37"/>
      <c r="M34" s="35"/>
      <c r="N34" s="35"/>
      <c r="O34" s="35"/>
    </row>
    <row r="35" spans="1:15" s="38" customFormat="1" hidden="1" x14ac:dyDescent="0.2">
      <c r="A35" s="40" t="s">
        <v>20</v>
      </c>
      <c r="B35" s="41" t="s">
        <v>99</v>
      </c>
      <c r="C35" s="34">
        <f t="shared" si="8"/>
        <v>0</v>
      </c>
      <c r="D35" s="37"/>
      <c r="E35" s="34">
        <f t="shared" si="7"/>
        <v>0</v>
      </c>
      <c r="F35" s="37"/>
      <c r="G35" s="37"/>
      <c r="H35" s="37"/>
      <c r="I35" s="37"/>
      <c r="J35" s="34">
        <f t="shared" si="1"/>
        <v>0</v>
      </c>
      <c r="K35" s="34"/>
      <c r="L35" s="37"/>
      <c r="M35" s="35"/>
      <c r="N35" s="35"/>
      <c r="O35" s="35"/>
    </row>
    <row r="36" spans="1:15" hidden="1" x14ac:dyDescent="0.2">
      <c r="A36" s="32"/>
      <c r="B36" s="39"/>
      <c r="C36" s="34">
        <f t="shared" si="8"/>
        <v>0</v>
      </c>
      <c r="D36" s="34"/>
      <c r="E36" s="34">
        <f t="shared" si="7"/>
        <v>0</v>
      </c>
      <c r="F36" s="34"/>
      <c r="G36" s="34"/>
      <c r="H36" s="34"/>
      <c r="I36" s="34"/>
      <c r="J36" s="34">
        <f t="shared" si="1"/>
        <v>0</v>
      </c>
      <c r="K36" s="34"/>
      <c r="L36" s="34"/>
      <c r="M36" s="32"/>
      <c r="N36" s="32"/>
      <c r="O36" s="32"/>
    </row>
    <row r="37" spans="1:15" ht="20.399999999999999" hidden="1" x14ac:dyDescent="0.2">
      <c r="A37" s="32"/>
      <c r="B37" s="41" t="s">
        <v>184</v>
      </c>
      <c r="C37" s="34">
        <f t="shared" si="8"/>
        <v>0</v>
      </c>
      <c r="D37" s="34"/>
      <c r="E37" s="34">
        <f t="shared" si="7"/>
        <v>0</v>
      </c>
      <c r="F37" s="34"/>
      <c r="G37" s="34"/>
      <c r="H37" s="34"/>
      <c r="I37" s="34"/>
      <c r="J37" s="34">
        <f t="shared" si="1"/>
        <v>0</v>
      </c>
      <c r="K37" s="34"/>
      <c r="L37" s="34"/>
      <c r="M37" s="32"/>
      <c r="N37" s="32"/>
      <c r="O37" s="32"/>
    </row>
    <row r="38" spans="1:15" ht="20.399999999999999" hidden="1" x14ac:dyDescent="0.2">
      <c r="A38" s="32" t="s">
        <v>20</v>
      </c>
      <c r="B38" s="52" t="s">
        <v>216</v>
      </c>
      <c r="C38" s="34">
        <f t="shared" si="8"/>
        <v>0</v>
      </c>
      <c r="D38" s="34"/>
      <c r="E38" s="34">
        <f t="shared" si="7"/>
        <v>0</v>
      </c>
      <c r="F38" s="34"/>
      <c r="G38" s="34"/>
      <c r="H38" s="34"/>
      <c r="I38" s="34"/>
      <c r="J38" s="34">
        <f t="shared" si="1"/>
        <v>0</v>
      </c>
      <c r="K38" s="34"/>
      <c r="L38" s="34"/>
      <c r="M38" s="32"/>
      <c r="N38" s="32"/>
      <c r="O38" s="32"/>
    </row>
    <row r="39" spans="1:15" ht="20.399999999999999" hidden="1" x14ac:dyDescent="0.2">
      <c r="A39" s="32" t="s">
        <v>20</v>
      </c>
      <c r="B39" s="75" t="s">
        <v>213</v>
      </c>
      <c r="C39" s="34">
        <f t="shared" si="8"/>
        <v>0</v>
      </c>
      <c r="D39" s="34"/>
      <c r="E39" s="34">
        <f t="shared" si="7"/>
        <v>0</v>
      </c>
      <c r="F39" s="34"/>
      <c r="G39" s="34"/>
      <c r="H39" s="34"/>
      <c r="I39" s="34"/>
      <c r="J39" s="34">
        <f t="shared" si="1"/>
        <v>0</v>
      </c>
      <c r="K39" s="34"/>
      <c r="L39" s="34"/>
      <c r="M39" s="32"/>
      <c r="N39" s="32"/>
      <c r="O39" s="32"/>
    </row>
    <row r="40" spans="1:15" ht="20.399999999999999" x14ac:dyDescent="0.2">
      <c r="A40" s="32" t="s">
        <v>20</v>
      </c>
      <c r="B40" s="75" t="s">
        <v>235</v>
      </c>
      <c r="C40" s="34">
        <f t="shared" si="8"/>
        <v>34287</v>
      </c>
      <c r="D40" s="34"/>
      <c r="E40" s="34">
        <f t="shared" si="7"/>
        <v>34287</v>
      </c>
      <c r="F40" s="34"/>
      <c r="G40" s="34"/>
      <c r="H40" s="34"/>
      <c r="I40" s="34"/>
      <c r="J40" s="34">
        <f t="shared" si="1"/>
        <v>34287</v>
      </c>
      <c r="K40" s="34">
        <v>34287</v>
      </c>
      <c r="L40" s="34"/>
      <c r="M40" s="32"/>
      <c r="N40" s="32"/>
      <c r="O40" s="32"/>
    </row>
    <row r="41" spans="1:15" s="58" customFormat="1" x14ac:dyDescent="0.2">
      <c r="A41" s="54"/>
      <c r="B41" s="49" t="s">
        <v>97</v>
      </c>
      <c r="C41" s="53">
        <f>C42</f>
        <v>2247000</v>
      </c>
      <c r="D41" s="53">
        <f t="shared" ref="D41:J41" si="11">D42</f>
        <v>0</v>
      </c>
      <c r="E41" s="53">
        <f t="shared" si="11"/>
        <v>2247000</v>
      </c>
      <c r="F41" s="53">
        <f t="shared" si="11"/>
        <v>0</v>
      </c>
      <c r="G41" s="53">
        <f t="shared" si="11"/>
        <v>0</v>
      </c>
      <c r="H41" s="53">
        <f t="shared" si="11"/>
        <v>0</v>
      </c>
      <c r="I41" s="53">
        <f t="shared" si="11"/>
        <v>0</v>
      </c>
      <c r="J41" s="53">
        <f t="shared" si="11"/>
        <v>2247000</v>
      </c>
      <c r="K41" s="53">
        <f>K42</f>
        <v>2247000</v>
      </c>
      <c r="L41" s="53"/>
      <c r="M41" s="54"/>
      <c r="N41" s="54"/>
      <c r="O41" s="54"/>
    </row>
    <row r="42" spans="1:15" s="38" customFormat="1" x14ac:dyDescent="0.2">
      <c r="A42" s="35"/>
      <c r="B42" s="39" t="s">
        <v>71</v>
      </c>
      <c r="C42" s="37">
        <f t="shared" ref="C42:J42" si="12">C43+C44+C45</f>
        <v>2247000</v>
      </c>
      <c r="D42" s="37">
        <f t="shared" si="12"/>
        <v>0</v>
      </c>
      <c r="E42" s="37">
        <f t="shared" si="12"/>
        <v>2247000</v>
      </c>
      <c r="F42" s="37">
        <f t="shared" si="12"/>
        <v>0</v>
      </c>
      <c r="G42" s="37">
        <f t="shared" si="12"/>
        <v>0</v>
      </c>
      <c r="H42" s="37">
        <f t="shared" si="12"/>
        <v>0</v>
      </c>
      <c r="I42" s="37">
        <f t="shared" si="12"/>
        <v>0</v>
      </c>
      <c r="J42" s="37">
        <f t="shared" si="12"/>
        <v>2247000</v>
      </c>
      <c r="K42" s="37">
        <f>K43+K44+K45</f>
        <v>2247000</v>
      </c>
      <c r="L42" s="37">
        <f>L46+L48+L56</f>
        <v>0</v>
      </c>
      <c r="M42" s="35"/>
      <c r="N42" s="35"/>
      <c r="O42" s="35"/>
    </row>
    <row r="43" spans="1:15" s="38" customFormat="1" x14ac:dyDescent="0.2">
      <c r="A43" s="32" t="s">
        <v>18</v>
      </c>
      <c r="B43" s="42" t="s">
        <v>143</v>
      </c>
      <c r="C43" s="37">
        <f>E43</f>
        <v>2131000</v>
      </c>
      <c r="D43" s="37"/>
      <c r="E43" s="37">
        <f>F43+G43+H43+I43+J43</f>
        <v>2131000</v>
      </c>
      <c r="F43" s="37"/>
      <c r="G43" s="37"/>
      <c r="H43" s="37"/>
      <c r="I43" s="37"/>
      <c r="J43" s="34">
        <f t="shared" ref="J43:J50" si="13">K43+L43</f>
        <v>2131000</v>
      </c>
      <c r="K43" s="37">
        <f>K47+K48+K49</f>
        <v>2131000</v>
      </c>
      <c r="L43" s="35"/>
      <c r="M43" s="35"/>
      <c r="N43" s="35"/>
      <c r="O43" s="35"/>
    </row>
    <row r="44" spans="1:15" s="38" customFormat="1" x14ac:dyDescent="0.2">
      <c r="A44" s="40" t="s">
        <v>19</v>
      </c>
      <c r="B44" s="41" t="s">
        <v>180</v>
      </c>
      <c r="C44" s="37">
        <f t="shared" ref="C44:C45" si="14">E44</f>
        <v>95000</v>
      </c>
      <c r="D44" s="37"/>
      <c r="E44" s="37">
        <f t="shared" ref="E44:E55" si="15">F44+G44+H44+I44+J44</f>
        <v>95000</v>
      </c>
      <c r="F44" s="37"/>
      <c r="G44" s="37"/>
      <c r="H44" s="37"/>
      <c r="I44" s="37"/>
      <c r="J44" s="34">
        <f t="shared" si="13"/>
        <v>95000</v>
      </c>
      <c r="K44" s="69">
        <f>K50</f>
        <v>95000</v>
      </c>
      <c r="L44" s="37"/>
      <c r="M44" s="35"/>
      <c r="N44" s="35"/>
      <c r="O44" s="35"/>
    </row>
    <row r="45" spans="1:15" s="38" customFormat="1" x14ac:dyDescent="0.2">
      <c r="A45" s="40" t="s">
        <v>20</v>
      </c>
      <c r="B45" s="41" t="s">
        <v>178</v>
      </c>
      <c r="C45" s="37">
        <f t="shared" si="14"/>
        <v>21000</v>
      </c>
      <c r="D45" s="37"/>
      <c r="E45" s="37">
        <f t="shared" si="15"/>
        <v>21000</v>
      </c>
      <c r="F45" s="37"/>
      <c r="G45" s="37"/>
      <c r="H45" s="37"/>
      <c r="I45" s="37"/>
      <c r="J45" s="34">
        <f t="shared" si="13"/>
        <v>21000</v>
      </c>
      <c r="K45" s="37">
        <f>K51+K54+K55</f>
        <v>21000</v>
      </c>
      <c r="L45" s="37"/>
      <c r="M45" s="35"/>
      <c r="N45" s="35"/>
      <c r="O45" s="35"/>
    </row>
    <row r="46" spans="1:15" s="38" customFormat="1" x14ac:dyDescent="0.2">
      <c r="A46" s="32" t="s">
        <v>18</v>
      </c>
      <c r="B46" s="42" t="s">
        <v>143</v>
      </c>
      <c r="C46" s="37">
        <f>E46</f>
        <v>2131000</v>
      </c>
      <c r="D46" s="37"/>
      <c r="E46" s="37">
        <f t="shared" si="15"/>
        <v>2131000</v>
      </c>
      <c r="F46" s="37"/>
      <c r="G46" s="37"/>
      <c r="H46" s="37"/>
      <c r="I46" s="37"/>
      <c r="J46" s="34">
        <f t="shared" si="13"/>
        <v>2131000</v>
      </c>
      <c r="K46" s="37">
        <f>K47+K48+K49</f>
        <v>2131000</v>
      </c>
      <c r="L46" s="35"/>
      <c r="M46" s="35"/>
      <c r="N46" s="35"/>
      <c r="O46" s="35"/>
    </row>
    <row r="47" spans="1:15" s="38" customFormat="1" ht="20.399999999999999" x14ac:dyDescent="0.2">
      <c r="A47" s="40" t="s">
        <v>18</v>
      </c>
      <c r="B47" s="41" t="s">
        <v>181</v>
      </c>
      <c r="C47" s="37">
        <f t="shared" ref="C47:C50" si="16">E47</f>
        <v>84000</v>
      </c>
      <c r="D47" s="37"/>
      <c r="E47" s="65">
        <f t="shared" si="15"/>
        <v>84000</v>
      </c>
      <c r="F47" s="37"/>
      <c r="G47" s="37"/>
      <c r="H47" s="37"/>
      <c r="I47" s="37"/>
      <c r="J47" s="34">
        <f t="shared" si="13"/>
        <v>84000</v>
      </c>
      <c r="K47" s="37">
        <v>84000</v>
      </c>
      <c r="L47" s="37"/>
      <c r="M47" s="35"/>
      <c r="N47" s="35"/>
      <c r="O47" s="35"/>
    </row>
    <row r="48" spans="1:15" s="38" customFormat="1" ht="23.25" customHeight="1" x14ac:dyDescent="0.2">
      <c r="A48" s="40" t="s">
        <v>18</v>
      </c>
      <c r="B48" s="41" t="s">
        <v>204</v>
      </c>
      <c r="C48" s="37">
        <f t="shared" si="16"/>
        <v>665000</v>
      </c>
      <c r="D48" s="37"/>
      <c r="E48" s="65">
        <f t="shared" si="15"/>
        <v>665000</v>
      </c>
      <c r="F48" s="37"/>
      <c r="G48" s="37"/>
      <c r="H48" s="37"/>
      <c r="I48" s="37"/>
      <c r="J48" s="34">
        <f t="shared" si="13"/>
        <v>665000</v>
      </c>
      <c r="K48" s="37">
        <v>665000</v>
      </c>
      <c r="L48" s="37"/>
      <c r="M48" s="35"/>
      <c r="N48" s="35"/>
      <c r="O48" s="35"/>
    </row>
    <row r="49" spans="1:15" s="38" customFormat="1" ht="20.399999999999999" x14ac:dyDescent="0.2">
      <c r="A49" s="40" t="s">
        <v>18</v>
      </c>
      <c r="B49" s="74" t="s">
        <v>219</v>
      </c>
      <c r="C49" s="37">
        <f t="shared" si="16"/>
        <v>1382000</v>
      </c>
      <c r="D49" s="37"/>
      <c r="E49" s="65">
        <f t="shared" si="15"/>
        <v>1382000</v>
      </c>
      <c r="F49" s="37"/>
      <c r="G49" s="37"/>
      <c r="H49" s="37"/>
      <c r="I49" s="37"/>
      <c r="J49" s="34">
        <f t="shared" si="13"/>
        <v>1382000</v>
      </c>
      <c r="K49" s="37">
        <v>1382000</v>
      </c>
      <c r="L49" s="37"/>
      <c r="M49" s="35"/>
      <c r="N49" s="35"/>
      <c r="O49" s="35"/>
    </row>
    <row r="50" spans="1:15" ht="20.399999999999999" x14ac:dyDescent="0.2">
      <c r="A50" s="40" t="s">
        <v>19</v>
      </c>
      <c r="B50" s="41" t="s">
        <v>220</v>
      </c>
      <c r="C50" s="34">
        <f t="shared" si="16"/>
        <v>95000</v>
      </c>
      <c r="D50" s="34"/>
      <c r="E50" s="34">
        <f t="shared" si="15"/>
        <v>95000</v>
      </c>
      <c r="F50" s="34"/>
      <c r="G50" s="34"/>
      <c r="H50" s="34"/>
      <c r="I50" s="34"/>
      <c r="J50" s="34">
        <f t="shared" si="13"/>
        <v>95000</v>
      </c>
      <c r="K50" s="34">
        <v>95000</v>
      </c>
      <c r="L50" s="34"/>
      <c r="M50" s="32"/>
      <c r="N50" s="32"/>
      <c r="O50" s="32"/>
    </row>
    <row r="51" spans="1:15" s="38" customFormat="1" ht="40.799999999999997" x14ac:dyDescent="0.2">
      <c r="A51" s="40" t="s">
        <v>20</v>
      </c>
      <c r="B51" s="41" t="s">
        <v>171</v>
      </c>
      <c r="C51" s="37">
        <f>E51</f>
        <v>21000</v>
      </c>
      <c r="D51" s="37"/>
      <c r="E51" s="65">
        <f t="shared" si="15"/>
        <v>21000</v>
      </c>
      <c r="F51" s="37"/>
      <c r="G51" s="37"/>
      <c r="H51" s="37"/>
      <c r="I51" s="37"/>
      <c r="J51" s="34">
        <f>K51</f>
        <v>21000</v>
      </c>
      <c r="K51" s="37">
        <v>21000</v>
      </c>
      <c r="L51" s="37"/>
      <c r="M51" s="35"/>
      <c r="N51" s="35"/>
      <c r="O51" s="35"/>
    </row>
    <row r="52" spans="1:15" hidden="1" x14ac:dyDescent="0.2">
      <c r="A52" s="32"/>
      <c r="B52" s="41"/>
      <c r="C52" s="37">
        <f t="shared" ref="C52:C55" si="17">E52</f>
        <v>0</v>
      </c>
      <c r="D52" s="34"/>
      <c r="E52" s="65">
        <f t="shared" si="15"/>
        <v>0</v>
      </c>
      <c r="F52" s="34"/>
      <c r="G52" s="34"/>
      <c r="H52" s="34"/>
      <c r="I52" s="34"/>
      <c r="J52" s="34">
        <f t="shared" ref="J52:J55" si="18">K52</f>
        <v>0</v>
      </c>
      <c r="K52" s="34"/>
      <c r="L52" s="34"/>
      <c r="M52" s="32"/>
      <c r="N52" s="32"/>
      <c r="O52" s="32"/>
    </row>
    <row r="53" spans="1:15" hidden="1" x14ac:dyDescent="0.2">
      <c r="A53" s="32"/>
      <c r="B53" s="41"/>
      <c r="C53" s="37">
        <f t="shared" si="17"/>
        <v>0</v>
      </c>
      <c r="D53" s="34"/>
      <c r="E53" s="65">
        <f t="shared" si="15"/>
        <v>0</v>
      </c>
      <c r="F53" s="34"/>
      <c r="G53" s="34"/>
      <c r="H53" s="34"/>
      <c r="I53" s="34"/>
      <c r="J53" s="34">
        <f t="shared" si="18"/>
        <v>0</v>
      </c>
      <c r="K53" s="34"/>
      <c r="L53" s="34"/>
      <c r="M53" s="32"/>
      <c r="N53" s="32"/>
      <c r="O53" s="32"/>
    </row>
    <row r="54" spans="1:15" ht="20.399999999999999" hidden="1" x14ac:dyDescent="0.2">
      <c r="A54" s="32" t="s">
        <v>163</v>
      </c>
      <c r="B54" s="41" t="s">
        <v>205</v>
      </c>
      <c r="C54" s="37">
        <f t="shared" si="17"/>
        <v>0</v>
      </c>
      <c r="D54" s="34"/>
      <c r="E54" s="65">
        <f t="shared" si="15"/>
        <v>0</v>
      </c>
      <c r="F54" s="34"/>
      <c r="G54" s="34"/>
      <c r="H54" s="34"/>
      <c r="I54" s="34"/>
      <c r="J54" s="34">
        <f t="shared" si="18"/>
        <v>0</v>
      </c>
      <c r="K54" s="34">
        <v>0</v>
      </c>
      <c r="L54" s="34"/>
      <c r="M54" s="32"/>
      <c r="N54" s="32"/>
      <c r="O54" s="32"/>
    </row>
    <row r="55" spans="1:15" ht="20.399999999999999" hidden="1" x14ac:dyDescent="0.2">
      <c r="A55" s="32" t="s">
        <v>163</v>
      </c>
      <c r="B55" s="41" t="s">
        <v>206</v>
      </c>
      <c r="C55" s="37">
        <f t="shared" si="17"/>
        <v>0</v>
      </c>
      <c r="D55" s="34"/>
      <c r="E55" s="65">
        <f t="shared" si="15"/>
        <v>0</v>
      </c>
      <c r="F55" s="34"/>
      <c r="G55" s="34"/>
      <c r="H55" s="34"/>
      <c r="I55" s="34"/>
      <c r="J55" s="34">
        <f t="shared" si="18"/>
        <v>0</v>
      </c>
      <c r="K55" s="34">
        <v>0</v>
      </c>
      <c r="L55" s="34"/>
      <c r="M55" s="32"/>
      <c r="N55" s="32"/>
      <c r="O55" s="32"/>
    </row>
    <row r="56" spans="1:15" s="38" customFormat="1" x14ac:dyDescent="0.2">
      <c r="A56" s="35"/>
      <c r="B56" s="36" t="s">
        <v>174</v>
      </c>
      <c r="C56" s="53">
        <f>C57</f>
        <v>286086</v>
      </c>
      <c r="D56" s="53">
        <f t="shared" ref="D56:K56" si="19">D57</f>
        <v>0</v>
      </c>
      <c r="E56" s="53">
        <f t="shared" si="19"/>
        <v>286086</v>
      </c>
      <c r="F56" s="53">
        <f t="shared" si="19"/>
        <v>0</v>
      </c>
      <c r="G56" s="53">
        <f t="shared" si="19"/>
        <v>0</v>
      </c>
      <c r="H56" s="53">
        <f t="shared" si="19"/>
        <v>0</v>
      </c>
      <c r="I56" s="53">
        <f t="shared" si="19"/>
        <v>0</v>
      </c>
      <c r="J56" s="53">
        <f t="shared" si="19"/>
        <v>286086</v>
      </c>
      <c r="K56" s="53">
        <f t="shared" si="19"/>
        <v>286086</v>
      </c>
      <c r="L56" s="53"/>
      <c r="M56" s="54"/>
      <c r="N56" s="54"/>
      <c r="O56" s="54"/>
    </row>
    <row r="57" spans="1:15" s="38" customFormat="1" x14ac:dyDescent="0.2">
      <c r="A57" s="35"/>
      <c r="B57" s="39" t="s">
        <v>71</v>
      </c>
      <c r="C57" s="37">
        <f>E57</f>
        <v>286086</v>
      </c>
      <c r="D57" s="37">
        <f t="shared" ref="D57" si="20">D58+D61</f>
        <v>0</v>
      </c>
      <c r="E57" s="37">
        <f>F57+G57+H57+I57+J57</f>
        <v>286086</v>
      </c>
      <c r="F57" s="37"/>
      <c r="G57" s="37"/>
      <c r="H57" s="37"/>
      <c r="I57" s="37"/>
      <c r="J57" s="34">
        <f t="shared" si="1"/>
        <v>286086</v>
      </c>
      <c r="K57" s="69">
        <f>K60+K61+K59+K58</f>
        <v>286086</v>
      </c>
      <c r="L57" s="37">
        <f>L58+L59+L72</f>
        <v>0</v>
      </c>
      <c r="M57" s="35"/>
      <c r="N57" s="35"/>
      <c r="O57" s="35"/>
    </row>
    <row r="58" spans="1:15" s="38" customFormat="1" x14ac:dyDescent="0.2">
      <c r="A58" s="32" t="s">
        <v>18</v>
      </c>
      <c r="B58" s="42" t="s">
        <v>143</v>
      </c>
      <c r="C58" s="37">
        <f>E58</f>
        <v>0</v>
      </c>
      <c r="D58" s="37"/>
      <c r="E58" s="37">
        <f>F58+G58+H58+I58+J58</f>
        <v>0</v>
      </c>
      <c r="F58" s="37"/>
      <c r="G58" s="37"/>
      <c r="H58" s="37"/>
      <c r="I58" s="37"/>
      <c r="J58" s="34">
        <f t="shared" si="1"/>
        <v>0</v>
      </c>
      <c r="K58" s="37">
        <f>K64</f>
        <v>0</v>
      </c>
      <c r="L58" s="35"/>
      <c r="M58" s="35"/>
      <c r="N58" s="35"/>
      <c r="O58" s="35"/>
    </row>
    <row r="59" spans="1:15" s="38" customFormat="1" x14ac:dyDescent="0.2">
      <c r="A59" s="40" t="s">
        <v>19</v>
      </c>
      <c r="B59" s="41" t="s">
        <v>198</v>
      </c>
      <c r="C59" s="37">
        <f t="shared" ref="C59:C72" si="21">E59</f>
        <v>286086</v>
      </c>
      <c r="D59" s="37"/>
      <c r="E59" s="37">
        <f t="shared" ref="E59:E72" si="22">F59+G59+H59+I59+J59</f>
        <v>286086</v>
      </c>
      <c r="F59" s="37"/>
      <c r="G59" s="37"/>
      <c r="H59" s="37"/>
      <c r="I59" s="37"/>
      <c r="J59" s="34">
        <f t="shared" si="1"/>
        <v>286086</v>
      </c>
      <c r="K59" s="37">
        <f>K65+K70</f>
        <v>286086</v>
      </c>
      <c r="L59" s="37"/>
      <c r="M59" s="35"/>
      <c r="N59" s="35"/>
      <c r="O59" s="35"/>
    </row>
    <row r="60" spans="1:15" s="38" customFormat="1" hidden="1" x14ac:dyDescent="0.2">
      <c r="A60" s="40" t="s">
        <v>19</v>
      </c>
      <c r="B60" s="41" t="s">
        <v>233</v>
      </c>
      <c r="C60" s="37">
        <f t="shared" si="21"/>
        <v>0</v>
      </c>
      <c r="D60" s="37"/>
      <c r="E60" s="37">
        <f t="shared" si="22"/>
        <v>0</v>
      </c>
      <c r="F60" s="37"/>
      <c r="G60" s="37"/>
      <c r="H60" s="37"/>
      <c r="I60" s="37"/>
      <c r="J60" s="34">
        <f t="shared" si="1"/>
        <v>0</v>
      </c>
      <c r="K60" s="37"/>
      <c r="L60" s="37"/>
      <c r="M60" s="35"/>
      <c r="N60" s="35"/>
      <c r="O60" s="35"/>
    </row>
    <row r="61" spans="1:15" s="38" customFormat="1" x14ac:dyDescent="0.2">
      <c r="A61" s="40" t="s">
        <v>20</v>
      </c>
      <c r="B61" s="41" t="s">
        <v>178</v>
      </c>
      <c r="C61" s="37">
        <f t="shared" si="21"/>
        <v>0</v>
      </c>
      <c r="D61" s="37"/>
      <c r="E61" s="37">
        <f t="shared" si="22"/>
        <v>0</v>
      </c>
      <c r="F61" s="37"/>
      <c r="G61" s="37"/>
      <c r="H61" s="37"/>
      <c r="I61" s="37"/>
      <c r="J61" s="34">
        <f t="shared" si="1"/>
        <v>0</v>
      </c>
      <c r="K61" s="37">
        <f>K66+K67+K68+K69</f>
        <v>0</v>
      </c>
      <c r="L61" s="37"/>
      <c r="M61" s="35"/>
      <c r="N61" s="35"/>
      <c r="O61" s="35"/>
    </row>
    <row r="62" spans="1:15" s="38" customFormat="1" ht="30.6" hidden="1" x14ac:dyDescent="0.2">
      <c r="A62" s="35"/>
      <c r="B62" s="36" t="s">
        <v>77</v>
      </c>
      <c r="C62" s="53">
        <f t="shared" si="21"/>
        <v>0</v>
      </c>
      <c r="D62" s="53">
        <v>0</v>
      </c>
      <c r="E62" s="53">
        <f t="shared" si="22"/>
        <v>0</v>
      </c>
      <c r="F62" s="53">
        <v>0</v>
      </c>
      <c r="G62" s="53">
        <v>0</v>
      </c>
      <c r="H62" s="53">
        <v>0</v>
      </c>
      <c r="I62" s="53">
        <v>0</v>
      </c>
      <c r="J62" s="55">
        <f t="shared" si="1"/>
        <v>0</v>
      </c>
      <c r="K62" s="53">
        <f>K64</f>
        <v>0</v>
      </c>
      <c r="L62" s="53"/>
      <c r="M62" s="54"/>
      <c r="N62" s="54"/>
      <c r="O62" s="54"/>
    </row>
    <row r="63" spans="1:15" s="38" customFormat="1" hidden="1" x14ac:dyDescent="0.2">
      <c r="A63" s="35"/>
      <c r="B63" s="39"/>
      <c r="C63" s="37"/>
      <c r="D63" s="37"/>
      <c r="E63" s="37"/>
      <c r="F63" s="37"/>
      <c r="G63" s="37"/>
      <c r="H63" s="37"/>
      <c r="I63" s="37"/>
      <c r="J63" s="34"/>
      <c r="K63" s="37"/>
      <c r="L63" s="37"/>
      <c r="M63" s="35"/>
      <c r="N63" s="35"/>
      <c r="O63" s="35"/>
    </row>
    <row r="64" spans="1:15" s="38" customFormat="1" ht="20.399999999999999" hidden="1" x14ac:dyDescent="0.2">
      <c r="A64" s="32" t="s">
        <v>18</v>
      </c>
      <c r="B64" s="42" t="s">
        <v>95</v>
      </c>
      <c r="C64" s="37">
        <f t="shared" si="21"/>
        <v>0</v>
      </c>
      <c r="D64" s="37"/>
      <c r="E64" s="37">
        <f t="shared" si="22"/>
        <v>0</v>
      </c>
      <c r="F64" s="37"/>
      <c r="G64" s="37"/>
      <c r="H64" s="37"/>
      <c r="I64" s="37"/>
      <c r="J64" s="34">
        <f t="shared" si="1"/>
        <v>0</v>
      </c>
      <c r="K64" s="37">
        <v>0</v>
      </c>
      <c r="L64" s="35"/>
      <c r="M64" s="35"/>
      <c r="N64" s="35"/>
      <c r="O64" s="35"/>
    </row>
    <row r="65" spans="1:15" s="38" customFormat="1" x14ac:dyDescent="0.2">
      <c r="A65" s="40" t="s">
        <v>19</v>
      </c>
      <c r="B65" s="41" t="s">
        <v>233</v>
      </c>
      <c r="C65" s="37">
        <f t="shared" ref="C65" si="23">E65</f>
        <v>277086</v>
      </c>
      <c r="D65" s="37"/>
      <c r="E65" s="37">
        <f t="shared" ref="E65" si="24">F65+G65+H65+I65+J65</f>
        <v>277086</v>
      </c>
      <c r="F65" s="37"/>
      <c r="G65" s="37"/>
      <c r="H65" s="37"/>
      <c r="I65" s="37"/>
      <c r="J65" s="34">
        <f t="shared" ref="J65" si="25">K65+L65</f>
        <v>277086</v>
      </c>
      <c r="K65" s="37">
        <v>277086</v>
      </c>
      <c r="L65" s="37"/>
      <c r="M65" s="35"/>
      <c r="N65" s="35"/>
      <c r="O65" s="35"/>
    </row>
    <row r="66" spans="1:15" s="38" customFormat="1" ht="30.6" hidden="1" x14ac:dyDescent="0.2">
      <c r="A66" s="40" t="s">
        <v>20</v>
      </c>
      <c r="B66" s="41" t="s">
        <v>172</v>
      </c>
      <c r="C66" s="37">
        <f t="shared" si="21"/>
        <v>0</v>
      </c>
      <c r="D66" s="37"/>
      <c r="E66" s="37">
        <f t="shared" si="22"/>
        <v>0</v>
      </c>
      <c r="F66" s="37"/>
      <c r="G66" s="37"/>
      <c r="H66" s="37"/>
      <c r="I66" s="37"/>
      <c r="J66" s="34">
        <f t="shared" si="1"/>
        <v>0</v>
      </c>
      <c r="K66" s="37">
        <v>0</v>
      </c>
      <c r="L66" s="37"/>
      <c r="M66" s="35"/>
      <c r="N66" s="35"/>
      <c r="O66" s="35"/>
    </row>
    <row r="67" spans="1:15" s="38" customFormat="1" ht="20.399999999999999" hidden="1" x14ac:dyDescent="0.2">
      <c r="A67" s="40" t="s">
        <v>20</v>
      </c>
      <c r="B67" s="41" t="s">
        <v>211</v>
      </c>
      <c r="C67" s="37">
        <f t="shared" si="21"/>
        <v>0</v>
      </c>
      <c r="D67" s="37"/>
      <c r="E67" s="37">
        <f t="shared" si="22"/>
        <v>0</v>
      </c>
      <c r="F67" s="37"/>
      <c r="G67" s="37"/>
      <c r="H67" s="37"/>
      <c r="I67" s="37"/>
      <c r="J67" s="34">
        <f t="shared" si="1"/>
        <v>0</v>
      </c>
      <c r="K67" s="37">
        <v>0</v>
      </c>
      <c r="L67" s="37"/>
      <c r="M67" s="35"/>
      <c r="N67" s="35"/>
      <c r="O67" s="35"/>
    </row>
    <row r="68" spans="1:15" s="38" customFormat="1" ht="20.399999999999999" hidden="1" x14ac:dyDescent="0.2">
      <c r="A68" s="40" t="s">
        <v>20</v>
      </c>
      <c r="B68" s="41" t="s">
        <v>176</v>
      </c>
      <c r="C68" s="37">
        <f t="shared" si="21"/>
        <v>0</v>
      </c>
      <c r="D68" s="37"/>
      <c r="E68" s="37">
        <f t="shared" si="22"/>
        <v>0</v>
      </c>
      <c r="F68" s="37"/>
      <c r="G68" s="37"/>
      <c r="H68" s="37"/>
      <c r="I68" s="37"/>
      <c r="J68" s="34">
        <f t="shared" si="1"/>
        <v>0</v>
      </c>
      <c r="K68" s="37"/>
      <c r="L68" s="37"/>
      <c r="M68" s="35"/>
      <c r="N68" s="35"/>
      <c r="O68" s="35"/>
    </row>
    <row r="69" spans="1:15" s="38" customFormat="1" ht="30.6" hidden="1" x14ac:dyDescent="0.2">
      <c r="A69" s="40" t="s">
        <v>20</v>
      </c>
      <c r="B69" s="41" t="s">
        <v>177</v>
      </c>
      <c r="C69" s="37">
        <f t="shared" si="21"/>
        <v>0</v>
      </c>
      <c r="D69" s="37"/>
      <c r="E69" s="37">
        <f t="shared" si="22"/>
        <v>0</v>
      </c>
      <c r="F69" s="37"/>
      <c r="G69" s="37"/>
      <c r="H69" s="37"/>
      <c r="I69" s="37"/>
      <c r="J69" s="34">
        <f t="shared" si="1"/>
        <v>0</v>
      </c>
      <c r="K69" s="37">
        <v>0</v>
      </c>
      <c r="L69" s="37"/>
      <c r="M69" s="35"/>
      <c r="N69" s="35"/>
      <c r="O69" s="35"/>
    </row>
    <row r="70" spans="1:15" s="38" customFormat="1" x14ac:dyDescent="0.2">
      <c r="A70" s="40" t="s">
        <v>19</v>
      </c>
      <c r="B70" s="41" t="s">
        <v>234</v>
      </c>
      <c r="C70" s="37">
        <f t="shared" si="21"/>
        <v>9000</v>
      </c>
      <c r="D70" s="37"/>
      <c r="E70" s="37">
        <f t="shared" si="22"/>
        <v>9000</v>
      </c>
      <c r="F70" s="37"/>
      <c r="G70" s="37"/>
      <c r="H70" s="37"/>
      <c r="I70" s="37"/>
      <c r="J70" s="34">
        <f t="shared" si="1"/>
        <v>9000</v>
      </c>
      <c r="K70" s="37">
        <v>9000</v>
      </c>
      <c r="L70" s="37"/>
      <c r="M70" s="35"/>
      <c r="N70" s="35"/>
      <c r="O70" s="35"/>
    </row>
    <row r="71" spans="1:15" s="38" customFormat="1" x14ac:dyDescent="0.2">
      <c r="A71" s="35"/>
      <c r="B71" s="36" t="s">
        <v>199</v>
      </c>
      <c r="C71" s="53">
        <f>C72</f>
        <v>4500</v>
      </c>
      <c r="D71" s="53">
        <f t="shared" ref="D71:K71" si="26">D72</f>
        <v>0</v>
      </c>
      <c r="E71" s="53">
        <f t="shared" si="26"/>
        <v>4500</v>
      </c>
      <c r="F71" s="53">
        <f t="shared" si="26"/>
        <v>0</v>
      </c>
      <c r="G71" s="53">
        <f t="shared" si="26"/>
        <v>0</v>
      </c>
      <c r="H71" s="53">
        <f t="shared" si="26"/>
        <v>0</v>
      </c>
      <c r="I71" s="53">
        <f t="shared" si="26"/>
        <v>0</v>
      </c>
      <c r="J71" s="53">
        <f t="shared" si="26"/>
        <v>4500</v>
      </c>
      <c r="K71" s="53">
        <f t="shared" si="26"/>
        <v>4500</v>
      </c>
      <c r="L71" s="53"/>
      <c r="M71" s="54"/>
      <c r="N71" s="54"/>
      <c r="O71" s="54"/>
    </row>
    <row r="72" spans="1:15" s="38" customFormat="1" x14ac:dyDescent="0.2">
      <c r="A72" s="35"/>
      <c r="B72" s="39" t="s">
        <v>71</v>
      </c>
      <c r="C72" s="37">
        <f t="shared" si="21"/>
        <v>4500</v>
      </c>
      <c r="D72" s="37">
        <f t="shared" ref="D72:I72" si="27">D78</f>
        <v>0</v>
      </c>
      <c r="E72" s="37">
        <f t="shared" si="22"/>
        <v>4500</v>
      </c>
      <c r="F72" s="37">
        <f t="shared" si="27"/>
        <v>0</v>
      </c>
      <c r="G72" s="37">
        <f t="shared" si="27"/>
        <v>0</v>
      </c>
      <c r="H72" s="37">
        <f t="shared" si="27"/>
        <v>0</v>
      </c>
      <c r="I72" s="37">
        <f t="shared" si="27"/>
        <v>0</v>
      </c>
      <c r="J72" s="34">
        <f t="shared" si="1"/>
        <v>4500</v>
      </c>
      <c r="K72" s="37">
        <f>K76+K73+K74</f>
        <v>4500</v>
      </c>
      <c r="L72" s="37">
        <f>L73+L74+L107</f>
        <v>0</v>
      </c>
      <c r="M72" s="35"/>
      <c r="N72" s="35"/>
      <c r="O72" s="35"/>
    </row>
    <row r="73" spans="1:15" s="38" customFormat="1" x14ac:dyDescent="0.2">
      <c r="A73" s="32" t="s">
        <v>18</v>
      </c>
      <c r="B73" s="42" t="s">
        <v>143</v>
      </c>
      <c r="C73" s="37">
        <f>E73</f>
        <v>0</v>
      </c>
      <c r="D73" s="37"/>
      <c r="E73" s="37">
        <f>F73+G73+H73+I73+J73</f>
        <v>0</v>
      </c>
      <c r="F73" s="37"/>
      <c r="G73" s="37"/>
      <c r="H73" s="37"/>
      <c r="I73" s="37"/>
      <c r="J73" s="34">
        <f t="shared" ref="J73:J76" si="28">K73+L73</f>
        <v>0</v>
      </c>
      <c r="K73" s="37">
        <f>K79</f>
        <v>0</v>
      </c>
      <c r="L73" s="35"/>
      <c r="M73" s="35"/>
      <c r="N73" s="35"/>
      <c r="O73" s="35"/>
    </row>
    <row r="74" spans="1:15" s="38" customFormat="1" x14ac:dyDescent="0.2">
      <c r="A74" s="40" t="s">
        <v>19</v>
      </c>
      <c r="B74" s="41" t="s">
        <v>198</v>
      </c>
      <c r="C74" s="37">
        <f t="shared" ref="C74:C76" si="29">E74</f>
        <v>4500</v>
      </c>
      <c r="D74" s="37"/>
      <c r="E74" s="37">
        <f t="shared" ref="E74:E76" si="30">F74+G74+H74+I74+J74</f>
        <v>4500</v>
      </c>
      <c r="F74" s="37"/>
      <c r="G74" s="37"/>
      <c r="H74" s="37"/>
      <c r="I74" s="37"/>
      <c r="J74" s="34">
        <f t="shared" si="28"/>
        <v>4500</v>
      </c>
      <c r="K74" s="37">
        <f>K77</f>
        <v>4500</v>
      </c>
      <c r="L74" s="37"/>
      <c r="M74" s="35"/>
      <c r="N74" s="35"/>
      <c r="O74" s="35"/>
    </row>
    <row r="75" spans="1:15" s="38" customFormat="1" hidden="1" x14ac:dyDescent="0.2">
      <c r="A75" s="40" t="s">
        <v>19</v>
      </c>
      <c r="B75" s="41" t="s">
        <v>221</v>
      </c>
      <c r="C75" s="37">
        <f t="shared" si="29"/>
        <v>0</v>
      </c>
      <c r="D75" s="37"/>
      <c r="E75" s="37">
        <f t="shared" si="30"/>
        <v>0</v>
      </c>
      <c r="F75" s="37"/>
      <c r="G75" s="37"/>
      <c r="H75" s="37"/>
      <c r="I75" s="37"/>
      <c r="J75" s="34">
        <f t="shared" si="28"/>
        <v>0</v>
      </c>
      <c r="K75" s="37"/>
      <c r="L75" s="37"/>
      <c r="M75" s="35"/>
      <c r="N75" s="35"/>
      <c r="O75" s="35"/>
    </row>
    <row r="76" spans="1:15" s="38" customFormat="1" x14ac:dyDescent="0.2">
      <c r="A76" s="40" t="s">
        <v>20</v>
      </c>
      <c r="B76" s="41" t="s">
        <v>178</v>
      </c>
      <c r="C76" s="37">
        <f t="shared" si="29"/>
        <v>0</v>
      </c>
      <c r="D76" s="37"/>
      <c r="E76" s="37">
        <f t="shared" si="30"/>
        <v>0</v>
      </c>
      <c r="F76" s="37"/>
      <c r="G76" s="37"/>
      <c r="H76" s="37"/>
      <c r="I76" s="37"/>
      <c r="J76" s="34">
        <f t="shared" si="28"/>
        <v>0</v>
      </c>
      <c r="K76" s="37"/>
      <c r="L76" s="37"/>
      <c r="M76" s="35"/>
      <c r="N76" s="35"/>
      <c r="O76" s="35"/>
    </row>
    <row r="77" spans="1:15" s="38" customFormat="1" ht="20.399999999999999" x14ac:dyDescent="0.2">
      <c r="A77" s="40" t="s">
        <v>19</v>
      </c>
      <c r="B77" s="41" t="s">
        <v>232</v>
      </c>
      <c r="C77" s="37">
        <f t="shared" ref="C77" si="31">E77</f>
        <v>4500</v>
      </c>
      <c r="D77" s="37"/>
      <c r="E77" s="37">
        <f t="shared" ref="E77" si="32">F77+G77+H77+I77+J77</f>
        <v>4500</v>
      </c>
      <c r="F77" s="37"/>
      <c r="G77" s="37"/>
      <c r="H77" s="37"/>
      <c r="I77" s="37"/>
      <c r="J77" s="34">
        <f t="shared" ref="J77" si="33">K77+L77</f>
        <v>4500</v>
      </c>
      <c r="K77" s="37">
        <v>4500</v>
      </c>
      <c r="L77" s="37"/>
      <c r="M77" s="35"/>
      <c r="N77" s="35"/>
      <c r="O77" s="35"/>
    </row>
    <row r="78" spans="1:15" s="38" customFormat="1" ht="20.399999999999999" hidden="1" x14ac:dyDescent="0.2">
      <c r="A78" s="40" t="s">
        <v>20</v>
      </c>
      <c r="B78" s="41" t="s">
        <v>120</v>
      </c>
      <c r="C78" s="37">
        <f>E78</f>
        <v>0</v>
      </c>
      <c r="D78" s="37"/>
      <c r="E78" s="37">
        <f>F78+H78+I78+J78</f>
        <v>0</v>
      </c>
      <c r="F78" s="37"/>
      <c r="G78" s="37"/>
      <c r="H78" s="37"/>
      <c r="I78" s="37"/>
      <c r="J78" s="34">
        <f t="shared" ref="J78:J79" si="34">K78+L78</f>
        <v>0</v>
      </c>
      <c r="K78" s="37"/>
      <c r="L78" s="37"/>
      <c r="M78" s="35"/>
      <c r="N78" s="35"/>
      <c r="O78" s="35"/>
    </row>
    <row r="79" spans="1:15" s="38" customFormat="1" ht="20.399999999999999" hidden="1" x14ac:dyDescent="0.2">
      <c r="A79" s="40" t="s">
        <v>20</v>
      </c>
      <c r="B79" s="41" t="s">
        <v>182</v>
      </c>
      <c r="C79" s="37">
        <f>E79</f>
        <v>0</v>
      </c>
      <c r="D79" s="37"/>
      <c r="E79" s="37">
        <f>F79+H79+I79+J79</f>
        <v>0</v>
      </c>
      <c r="F79" s="37"/>
      <c r="G79" s="37"/>
      <c r="H79" s="37"/>
      <c r="I79" s="37"/>
      <c r="J79" s="34">
        <f t="shared" si="34"/>
        <v>0</v>
      </c>
      <c r="K79" s="37"/>
      <c r="L79" s="37"/>
      <c r="M79" s="35"/>
      <c r="N79" s="35"/>
      <c r="O79" s="35"/>
    </row>
    <row r="80" spans="1:15" s="38" customFormat="1" hidden="1" x14ac:dyDescent="0.2">
      <c r="A80" s="40"/>
      <c r="B80" s="41"/>
      <c r="C80" s="37"/>
      <c r="D80" s="37"/>
      <c r="E80" s="37"/>
      <c r="F80" s="37"/>
      <c r="G80" s="37"/>
      <c r="H80" s="37"/>
      <c r="I80" s="37"/>
      <c r="J80" s="34"/>
      <c r="K80" s="37"/>
      <c r="L80" s="37"/>
      <c r="M80" s="35"/>
      <c r="N80" s="35"/>
      <c r="O80" s="35"/>
    </row>
    <row r="81" spans="1:15" s="58" customFormat="1" ht="20.399999999999999" x14ac:dyDescent="0.2">
      <c r="A81" s="54"/>
      <c r="B81" s="49" t="s">
        <v>186</v>
      </c>
      <c r="C81" s="53">
        <f t="shared" ref="C81:I81" si="35">C82</f>
        <v>160000</v>
      </c>
      <c r="D81" s="53">
        <f t="shared" si="35"/>
        <v>0</v>
      </c>
      <c r="E81" s="53">
        <f t="shared" si="35"/>
        <v>160000</v>
      </c>
      <c r="F81" s="53">
        <f t="shared" si="35"/>
        <v>0</v>
      </c>
      <c r="G81" s="53">
        <f t="shared" si="35"/>
        <v>0</v>
      </c>
      <c r="H81" s="53">
        <f t="shared" si="35"/>
        <v>0</v>
      </c>
      <c r="I81" s="53">
        <f t="shared" si="35"/>
        <v>0</v>
      </c>
      <c r="J81" s="53">
        <f>J82</f>
        <v>160000</v>
      </c>
      <c r="K81" s="53">
        <f>K82</f>
        <v>160000</v>
      </c>
      <c r="L81" s="53"/>
      <c r="M81" s="54"/>
      <c r="N81" s="54"/>
      <c r="O81" s="54"/>
    </row>
    <row r="82" spans="1:15" s="38" customFormat="1" x14ac:dyDescent="0.2">
      <c r="A82" s="35"/>
      <c r="B82" s="39" t="s">
        <v>71</v>
      </c>
      <c r="C82" s="37">
        <f t="shared" ref="C82:J82" si="36">C83+C84+C85</f>
        <v>160000</v>
      </c>
      <c r="D82" s="37">
        <f t="shared" si="36"/>
        <v>0</v>
      </c>
      <c r="E82" s="37">
        <f t="shared" si="36"/>
        <v>160000</v>
      </c>
      <c r="F82" s="37">
        <f t="shared" si="36"/>
        <v>0</v>
      </c>
      <c r="G82" s="37">
        <f t="shared" si="36"/>
        <v>0</v>
      </c>
      <c r="H82" s="37">
        <f t="shared" si="36"/>
        <v>0</v>
      </c>
      <c r="I82" s="37">
        <f t="shared" si="36"/>
        <v>0</v>
      </c>
      <c r="J82" s="37">
        <f t="shared" si="36"/>
        <v>160000</v>
      </c>
      <c r="K82" s="37">
        <f>K83+K84+K85</f>
        <v>160000</v>
      </c>
      <c r="L82" s="37">
        <f>L87+L88+L109</f>
        <v>0</v>
      </c>
      <c r="M82" s="35"/>
      <c r="N82" s="35"/>
      <c r="O82" s="35"/>
    </row>
    <row r="83" spans="1:15" s="38" customFormat="1" x14ac:dyDescent="0.2">
      <c r="A83" s="32" t="s">
        <v>18</v>
      </c>
      <c r="B83" s="42" t="s">
        <v>143</v>
      </c>
      <c r="C83" s="37">
        <f t="shared" ref="C83:J83" si="37">C86</f>
        <v>160000</v>
      </c>
      <c r="D83" s="37">
        <f t="shared" si="37"/>
        <v>0</v>
      </c>
      <c r="E83" s="37">
        <f t="shared" si="37"/>
        <v>160000</v>
      </c>
      <c r="F83" s="37">
        <f t="shared" si="37"/>
        <v>0</v>
      </c>
      <c r="G83" s="37">
        <f t="shared" si="37"/>
        <v>0</v>
      </c>
      <c r="H83" s="37">
        <f t="shared" si="37"/>
        <v>0</v>
      </c>
      <c r="I83" s="37">
        <f t="shared" si="37"/>
        <v>0</v>
      </c>
      <c r="J83" s="37">
        <f t="shared" si="37"/>
        <v>160000</v>
      </c>
      <c r="K83" s="37">
        <f>K86</f>
        <v>160000</v>
      </c>
      <c r="L83" s="37"/>
      <c r="M83" s="35"/>
      <c r="N83" s="35"/>
      <c r="O83" s="35"/>
    </row>
    <row r="84" spans="1:15" s="38" customFormat="1" x14ac:dyDescent="0.2">
      <c r="A84" s="40" t="s">
        <v>19</v>
      </c>
      <c r="B84" s="41" t="s">
        <v>83</v>
      </c>
      <c r="C84" s="37">
        <f>C87+C94+C95</f>
        <v>0</v>
      </c>
      <c r="D84" s="37">
        <f t="shared" ref="D84:I84" si="38">D87+D94</f>
        <v>0</v>
      </c>
      <c r="E84" s="37">
        <f>E87+E94+E95</f>
        <v>0</v>
      </c>
      <c r="F84" s="37">
        <f t="shared" si="38"/>
        <v>0</v>
      </c>
      <c r="G84" s="37">
        <f t="shared" si="38"/>
        <v>0</v>
      </c>
      <c r="H84" s="37">
        <f t="shared" si="38"/>
        <v>0</v>
      </c>
      <c r="I84" s="37">
        <f t="shared" si="38"/>
        <v>0</v>
      </c>
      <c r="J84" s="37">
        <f>J87+J94+J95</f>
        <v>0</v>
      </c>
      <c r="K84" s="37">
        <f>K94+K95+K87</f>
        <v>0</v>
      </c>
      <c r="L84" s="37"/>
      <c r="M84" s="35"/>
      <c r="N84" s="35"/>
      <c r="O84" s="35"/>
    </row>
    <row r="85" spans="1:15" s="38" customFormat="1" x14ac:dyDescent="0.2">
      <c r="A85" s="40" t="s">
        <v>20</v>
      </c>
      <c r="B85" s="41" t="s">
        <v>178</v>
      </c>
      <c r="C85" s="37">
        <f>C89+C96+C97</f>
        <v>0</v>
      </c>
      <c r="D85" s="37">
        <f t="shared" ref="D85:I85" si="39">D89+D96</f>
        <v>0</v>
      </c>
      <c r="E85" s="37">
        <f>E89+E96+E97</f>
        <v>0</v>
      </c>
      <c r="F85" s="37">
        <f t="shared" si="39"/>
        <v>0</v>
      </c>
      <c r="G85" s="37">
        <f t="shared" si="39"/>
        <v>0</v>
      </c>
      <c r="H85" s="37">
        <f t="shared" si="39"/>
        <v>0</v>
      </c>
      <c r="I85" s="37">
        <f t="shared" si="39"/>
        <v>0</v>
      </c>
      <c r="J85" s="37">
        <v>0</v>
      </c>
      <c r="K85" s="37">
        <f>K96</f>
        <v>0</v>
      </c>
      <c r="L85" s="37"/>
      <c r="M85" s="35"/>
      <c r="N85" s="35"/>
      <c r="O85" s="35"/>
    </row>
    <row r="86" spans="1:15" s="38" customFormat="1" ht="20.399999999999999" x14ac:dyDescent="0.2">
      <c r="A86" s="35" t="s">
        <v>18</v>
      </c>
      <c r="B86" s="51" t="s">
        <v>223</v>
      </c>
      <c r="C86" s="37">
        <f>E86</f>
        <v>160000</v>
      </c>
      <c r="D86" s="37"/>
      <c r="E86" s="37">
        <f>F86+G86+H86+I86+J86</f>
        <v>160000</v>
      </c>
      <c r="F86" s="37"/>
      <c r="G86" s="37"/>
      <c r="H86" s="37"/>
      <c r="I86" s="37"/>
      <c r="J86" s="34">
        <f t="shared" si="1"/>
        <v>160000</v>
      </c>
      <c r="K86" s="37">
        <v>160000</v>
      </c>
      <c r="L86" s="37"/>
      <c r="M86" s="35"/>
      <c r="N86" s="35"/>
      <c r="O86" s="35"/>
    </row>
    <row r="87" spans="1:15" s="38" customFormat="1" hidden="1" x14ac:dyDescent="0.2">
      <c r="A87" s="32" t="s">
        <v>110</v>
      </c>
      <c r="B87" s="51" t="s">
        <v>212</v>
      </c>
      <c r="C87" s="37">
        <f>E87</f>
        <v>0</v>
      </c>
      <c r="D87" s="37"/>
      <c r="E87" s="37">
        <f>F87+G87+H87+I87+J87</f>
        <v>0</v>
      </c>
      <c r="F87" s="37"/>
      <c r="G87" s="37"/>
      <c r="H87" s="37"/>
      <c r="I87" s="37"/>
      <c r="J87" s="34">
        <f t="shared" si="1"/>
        <v>0</v>
      </c>
      <c r="K87" s="37">
        <v>0</v>
      </c>
      <c r="L87" s="35"/>
      <c r="M87" s="35"/>
      <c r="N87" s="35"/>
      <c r="O87" s="35"/>
    </row>
    <row r="88" spans="1:15" s="38" customFormat="1" hidden="1" x14ac:dyDescent="0.2">
      <c r="A88" s="40" t="s">
        <v>19</v>
      </c>
      <c r="B88" s="41" t="s">
        <v>145</v>
      </c>
      <c r="C88" s="37">
        <f>E88:E107</f>
        <v>0</v>
      </c>
      <c r="D88" s="37"/>
      <c r="E88" s="37">
        <f>F88+G88+H88+I88+J88</f>
        <v>0</v>
      </c>
      <c r="F88" s="37"/>
      <c r="G88" s="37"/>
      <c r="H88" s="37"/>
      <c r="I88" s="37"/>
      <c r="J88" s="34">
        <f t="shared" si="1"/>
        <v>0</v>
      </c>
      <c r="K88" s="37"/>
      <c r="L88" s="37"/>
      <c r="M88" s="35"/>
      <c r="N88" s="35"/>
      <c r="O88" s="35"/>
    </row>
    <row r="89" spans="1:15" s="38" customFormat="1" ht="20.399999999999999" hidden="1" x14ac:dyDescent="0.2">
      <c r="A89" s="40" t="s">
        <v>20</v>
      </c>
      <c r="B89" s="41" t="s">
        <v>146</v>
      </c>
      <c r="C89" s="37">
        <f>E89</f>
        <v>0</v>
      </c>
      <c r="D89" s="37"/>
      <c r="E89" s="65">
        <f>F89+G89+H89+I89+J89</f>
        <v>0</v>
      </c>
      <c r="F89" s="37"/>
      <c r="G89" s="37"/>
      <c r="H89" s="37"/>
      <c r="I89" s="37"/>
      <c r="J89" s="34">
        <f>K89</f>
        <v>0</v>
      </c>
      <c r="K89" s="37"/>
      <c r="L89" s="37"/>
      <c r="M89" s="35"/>
      <c r="N89" s="35"/>
      <c r="O89" s="35"/>
    </row>
    <row r="90" spans="1:15" s="58" customFormat="1" hidden="1" x14ac:dyDescent="0.2">
      <c r="A90" s="54"/>
      <c r="B90" s="49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4"/>
      <c r="N90" s="54"/>
      <c r="O90" s="54"/>
    </row>
    <row r="91" spans="1:15" s="38" customFormat="1" hidden="1" x14ac:dyDescent="0.2">
      <c r="A91" s="35"/>
      <c r="B91" s="39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5"/>
      <c r="N91" s="35"/>
      <c r="O91" s="35"/>
    </row>
    <row r="92" spans="1:15" s="38" customFormat="1" hidden="1" x14ac:dyDescent="0.2">
      <c r="A92" s="35"/>
      <c r="B92" s="51"/>
      <c r="C92" s="37"/>
      <c r="D92" s="37"/>
      <c r="E92" s="37"/>
      <c r="F92" s="37"/>
      <c r="G92" s="37"/>
      <c r="H92" s="37"/>
      <c r="I92" s="37"/>
      <c r="J92" s="34"/>
      <c r="K92" s="37"/>
      <c r="L92" s="37"/>
      <c r="M92" s="35"/>
      <c r="N92" s="35"/>
      <c r="O92" s="35"/>
    </row>
    <row r="93" spans="1:15" s="38" customFormat="1" ht="20.399999999999999" hidden="1" x14ac:dyDescent="0.2">
      <c r="A93" s="32" t="s">
        <v>18</v>
      </c>
      <c r="B93" s="51" t="s">
        <v>121</v>
      </c>
      <c r="C93" s="37">
        <f>E93</f>
        <v>0</v>
      </c>
      <c r="D93" s="37"/>
      <c r="E93" s="37">
        <f>F93+G93+H93+I93+J93</f>
        <v>0</v>
      </c>
      <c r="F93" s="37"/>
      <c r="G93" s="37"/>
      <c r="H93" s="37"/>
      <c r="I93" s="37"/>
      <c r="J93" s="34">
        <f t="shared" ref="J93:J95" si="40">K93+L93</f>
        <v>0</v>
      </c>
      <c r="K93" s="37">
        <v>0</v>
      </c>
      <c r="L93" s="35"/>
      <c r="M93" s="35"/>
      <c r="N93" s="35"/>
      <c r="O93" s="35"/>
    </row>
    <row r="94" spans="1:15" s="38" customFormat="1" ht="20.399999999999999" hidden="1" x14ac:dyDescent="0.2">
      <c r="A94" s="40" t="s">
        <v>19</v>
      </c>
      <c r="B94" s="41" t="s">
        <v>187</v>
      </c>
      <c r="C94" s="37">
        <f>E94:E113</f>
        <v>0</v>
      </c>
      <c r="D94" s="37"/>
      <c r="E94" s="37">
        <f>F94+G94+H94+I94+J94</f>
        <v>0</v>
      </c>
      <c r="F94" s="37"/>
      <c r="G94" s="37"/>
      <c r="H94" s="37"/>
      <c r="I94" s="37"/>
      <c r="J94" s="34">
        <f t="shared" si="40"/>
        <v>0</v>
      </c>
      <c r="K94" s="37"/>
      <c r="L94" s="37"/>
      <c r="M94" s="35"/>
      <c r="N94" s="35"/>
      <c r="O94" s="35"/>
    </row>
    <row r="95" spans="1:15" s="38" customFormat="1" ht="20.399999999999999" x14ac:dyDescent="0.2">
      <c r="A95" s="40" t="s">
        <v>19</v>
      </c>
      <c r="B95" s="41" t="s">
        <v>209</v>
      </c>
      <c r="C95" s="37">
        <f>E95:E114</f>
        <v>0</v>
      </c>
      <c r="D95" s="37"/>
      <c r="E95" s="37">
        <f>F95+G95+H95+I95+J95</f>
        <v>0</v>
      </c>
      <c r="F95" s="37"/>
      <c r="G95" s="37"/>
      <c r="H95" s="37"/>
      <c r="I95" s="37"/>
      <c r="J95" s="34">
        <f t="shared" si="40"/>
        <v>0</v>
      </c>
      <c r="K95" s="37">
        <v>0</v>
      </c>
      <c r="L95" s="37"/>
      <c r="M95" s="35"/>
      <c r="N95" s="35"/>
      <c r="O95" s="35"/>
    </row>
    <row r="96" spans="1:15" s="38" customFormat="1" ht="20.399999999999999" hidden="1" x14ac:dyDescent="0.2">
      <c r="A96" s="40" t="s">
        <v>20</v>
      </c>
      <c r="B96" s="41" t="s">
        <v>149</v>
      </c>
      <c r="C96" s="37">
        <f>E96</f>
        <v>0</v>
      </c>
      <c r="D96" s="37"/>
      <c r="E96" s="65">
        <f>F96+G96+H96+I96+J96</f>
        <v>0</v>
      </c>
      <c r="F96" s="37"/>
      <c r="G96" s="37"/>
      <c r="H96" s="37"/>
      <c r="I96" s="37"/>
      <c r="J96" s="34">
        <f>K96</f>
        <v>0</v>
      </c>
      <c r="K96" s="37">
        <v>0</v>
      </c>
      <c r="L96" s="37"/>
      <c r="M96" s="35"/>
      <c r="N96" s="35"/>
      <c r="O96" s="35"/>
    </row>
    <row r="97" spans="1:16" s="38" customFormat="1" ht="30.6" x14ac:dyDescent="0.2">
      <c r="A97" s="40" t="s">
        <v>20</v>
      </c>
      <c r="B97" s="41" t="s">
        <v>210</v>
      </c>
      <c r="C97" s="37">
        <f>E97</f>
        <v>0</v>
      </c>
      <c r="D97" s="37"/>
      <c r="E97" s="65">
        <f>F97+G97+H97+I97+J97</f>
        <v>0</v>
      </c>
      <c r="F97" s="37"/>
      <c r="G97" s="37"/>
      <c r="H97" s="37"/>
      <c r="I97" s="37"/>
      <c r="J97" s="34">
        <f>K97</f>
        <v>0</v>
      </c>
      <c r="K97" s="37">
        <v>0</v>
      </c>
      <c r="L97" s="37"/>
      <c r="M97" s="35"/>
      <c r="N97" s="35"/>
      <c r="O97" s="35"/>
    </row>
    <row r="98" spans="1:16" s="38" customFormat="1" ht="16.5" hidden="1" customHeight="1" x14ac:dyDescent="0.2">
      <c r="A98" s="40"/>
      <c r="B98" s="49" t="s">
        <v>188</v>
      </c>
      <c r="C98" s="53">
        <f t="shared" ref="C98:C114" si="41">E98</f>
        <v>0</v>
      </c>
      <c r="D98" s="53"/>
      <c r="E98" s="53">
        <f t="shared" ref="E98:E113" si="42">F98+G98+H98+I98+J98</f>
        <v>0</v>
      </c>
      <c r="F98" s="53"/>
      <c r="G98" s="53"/>
      <c r="H98" s="53"/>
      <c r="I98" s="53"/>
      <c r="J98" s="55">
        <f t="shared" ref="J98:J113" si="43">K98</f>
        <v>0</v>
      </c>
      <c r="K98" s="53">
        <f>K99</f>
        <v>0</v>
      </c>
      <c r="L98" s="53"/>
      <c r="M98" s="54"/>
      <c r="N98" s="54"/>
      <c r="O98" s="54"/>
      <c r="P98" s="58"/>
    </row>
    <row r="99" spans="1:16" s="38" customFormat="1" ht="11.25" hidden="1" customHeight="1" x14ac:dyDescent="0.2">
      <c r="A99" s="40"/>
      <c r="B99" s="39" t="s">
        <v>71</v>
      </c>
      <c r="C99" s="37">
        <f t="shared" si="41"/>
        <v>0</v>
      </c>
      <c r="D99" s="37"/>
      <c r="E99" s="65">
        <f t="shared" si="42"/>
        <v>0</v>
      </c>
      <c r="F99" s="37"/>
      <c r="G99" s="37"/>
      <c r="H99" s="37"/>
      <c r="I99" s="37"/>
      <c r="J99" s="34">
        <f t="shared" si="43"/>
        <v>0</v>
      </c>
      <c r="K99" s="37">
        <f>K100+K102+K101</f>
        <v>0</v>
      </c>
      <c r="L99" s="37"/>
      <c r="M99" s="35"/>
      <c r="N99" s="35"/>
      <c r="O99" s="35"/>
    </row>
    <row r="100" spans="1:16" s="38" customFormat="1" ht="10.5" hidden="1" customHeight="1" x14ac:dyDescent="0.2">
      <c r="A100" s="40" t="s">
        <v>18</v>
      </c>
      <c r="B100" s="32" t="s">
        <v>75</v>
      </c>
      <c r="C100" s="37">
        <f t="shared" si="41"/>
        <v>0</v>
      </c>
      <c r="D100" s="37"/>
      <c r="E100" s="65">
        <f t="shared" si="42"/>
        <v>0</v>
      </c>
      <c r="F100" s="37"/>
      <c r="G100" s="37"/>
      <c r="H100" s="37"/>
      <c r="I100" s="37"/>
      <c r="J100" s="34">
        <f t="shared" si="43"/>
        <v>0</v>
      </c>
      <c r="K100" s="37"/>
      <c r="L100" s="37"/>
      <c r="M100" s="35"/>
      <c r="N100" s="35"/>
      <c r="O100" s="35"/>
    </row>
    <row r="101" spans="1:16" s="38" customFormat="1" ht="12" hidden="1" customHeight="1" x14ac:dyDescent="0.2">
      <c r="A101" s="40" t="s">
        <v>19</v>
      </c>
      <c r="B101" s="41" t="s">
        <v>83</v>
      </c>
      <c r="C101" s="37">
        <f t="shared" si="41"/>
        <v>0</v>
      </c>
      <c r="D101" s="37"/>
      <c r="E101" s="65">
        <f t="shared" si="42"/>
        <v>0</v>
      </c>
      <c r="F101" s="37"/>
      <c r="G101" s="37"/>
      <c r="H101" s="37"/>
      <c r="I101" s="37"/>
      <c r="J101" s="34">
        <f t="shared" si="43"/>
        <v>0</v>
      </c>
      <c r="K101" s="37"/>
      <c r="L101" s="37"/>
      <c r="M101" s="35"/>
      <c r="N101" s="35"/>
      <c r="O101" s="35"/>
    </row>
    <row r="102" spans="1:16" s="58" customFormat="1" ht="12" hidden="1" customHeight="1" x14ac:dyDescent="0.2">
      <c r="A102" s="67" t="s">
        <v>20</v>
      </c>
      <c r="B102" s="41" t="s">
        <v>136</v>
      </c>
      <c r="C102" s="37">
        <f t="shared" si="41"/>
        <v>0</v>
      </c>
      <c r="D102" s="65"/>
      <c r="E102" s="65">
        <f t="shared" si="42"/>
        <v>0</v>
      </c>
      <c r="F102" s="65"/>
      <c r="G102" s="65"/>
      <c r="H102" s="65"/>
      <c r="I102" s="65"/>
      <c r="J102" s="34">
        <f t="shared" si="43"/>
        <v>0</v>
      </c>
      <c r="K102" s="65">
        <f>K113</f>
        <v>0</v>
      </c>
      <c r="L102" s="53"/>
      <c r="M102" s="54"/>
      <c r="N102" s="54"/>
      <c r="O102" s="54"/>
    </row>
    <row r="103" spans="1:16" s="58" customFormat="1" ht="21" hidden="1" customHeight="1" x14ac:dyDescent="0.2">
      <c r="A103" s="57"/>
      <c r="B103" s="49" t="s">
        <v>123</v>
      </c>
      <c r="C103" s="37">
        <f t="shared" si="41"/>
        <v>0</v>
      </c>
      <c r="D103" s="53"/>
      <c r="E103" s="65">
        <f t="shared" si="42"/>
        <v>0</v>
      </c>
      <c r="F103" s="53"/>
      <c r="G103" s="53"/>
      <c r="H103" s="53"/>
      <c r="I103" s="53"/>
      <c r="J103" s="34">
        <f t="shared" si="43"/>
        <v>0</v>
      </c>
      <c r="K103" s="53">
        <f>K104</f>
        <v>0</v>
      </c>
      <c r="L103" s="53"/>
      <c r="M103" s="54"/>
      <c r="N103" s="54"/>
      <c r="O103" s="54"/>
    </row>
    <row r="104" spans="1:16" s="38" customFormat="1" ht="10.5" hidden="1" customHeight="1" x14ac:dyDescent="0.2">
      <c r="A104" s="40"/>
      <c r="B104" s="39" t="s">
        <v>71</v>
      </c>
      <c r="C104" s="37">
        <f t="shared" si="41"/>
        <v>0</v>
      </c>
      <c r="D104" s="37"/>
      <c r="E104" s="65">
        <f t="shared" si="42"/>
        <v>0</v>
      </c>
      <c r="F104" s="37"/>
      <c r="G104" s="37"/>
      <c r="H104" s="37"/>
      <c r="I104" s="37"/>
      <c r="J104" s="34">
        <f t="shared" si="43"/>
        <v>0</v>
      </c>
      <c r="K104" s="37">
        <f>K107</f>
        <v>0</v>
      </c>
      <c r="L104" s="37"/>
      <c r="M104" s="35"/>
      <c r="N104" s="35"/>
      <c r="O104" s="35"/>
    </row>
    <row r="105" spans="1:16" s="38" customFormat="1" ht="12.75" hidden="1" customHeight="1" x14ac:dyDescent="0.2">
      <c r="A105" s="32" t="s">
        <v>18</v>
      </c>
      <c r="B105" s="32" t="s">
        <v>75</v>
      </c>
      <c r="C105" s="37">
        <f t="shared" si="41"/>
        <v>0</v>
      </c>
      <c r="D105" s="37"/>
      <c r="E105" s="65">
        <f t="shared" si="42"/>
        <v>0</v>
      </c>
      <c r="F105" s="37"/>
      <c r="G105" s="37"/>
      <c r="H105" s="37"/>
      <c r="I105" s="37"/>
      <c r="J105" s="34">
        <f t="shared" si="43"/>
        <v>0</v>
      </c>
      <c r="K105" s="37"/>
      <c r="L105" s="35"/>
      <c r="M105" s="35"/>
      <c r="N105" s="35"/>
      <c r="O105" s="35"/>
    </row>
    <row r="106" spans="1:16" s="38" customFormat="1" hidden="1" x14ac:dyDescent="0.2">
      <c r="A106" s="40" t="s">
        <v>19</v>
      </c>
      <c r="B106" s="41" t="s">
        <v>83</v>
      </c>
      <c r="C106" s="37">
        <f t="shared" si="41"/>
        <v>0</v>
      </c>
      <c r="D106" s="37"/>
      <c r="E106" s="65">
        <f t="shared" si="42"/>
        <v>0</v>
      </c>
      <c r="F106" s="37"/>
      <c r="G106" s="37"/>
      <c r="H106" s="37"/>
      <c r="I106" s="37"/>
      <c r="J106" s="34">
        <f t="shared" si="43"/>
        <v>0</v>
      </c>
      <c r="K106" s="37"/>
      <c r="L106" s="37"/>
      <c r="M106" s="35"/>
      <c r="N106" s="35"/>
      <c r="O106" s="35"/>
    </row>
    <row r="107" spans="1:16" s="38" customFormat="1" ht="40.799999999999997" hidden="1" x14ac:dyDescent="0.2">
      <c r="A107" s="40" t="s">
        <v>20</v>
      </c>
      <c r="B107" s="41" t="s">
        <v>133</v>
      </c>
      <c r="C107" s="37">
        <f t="shared" si="41"/>
        <v>0</v>
      </c>
      <c r="D107" s="37"/>
      <c r="E107" s="65">
        <f t="shared" si="42"/>
        <v>0</v>
      </c>
      <c r="F107" s="37"/>
      <c r="G107" s="37"/>
      <c r="H107" s="37"/>
      <c r="I107" s="37"/>
      <c r="J107" s="34">
        <f t="shared" si="43"/>
        <v>0</v>
      </c>
      <c r="K107" s="37"/>
      <c r="L107" s="37"/>
      <c r="M107" s="35"/>
      <c r="N107" s="35"/>
      <c r="O107" s="35"/>
    </row>
    <row r="108" spans="1:16" s="38" customFormat="1" hidden="1" x14ac:dyDescent="0.2">
      <c r="A108" s="40"/>
      <c r="B108" s="41"/>
      <c r="C108" s="37">
        <f t="shared" si="41"/>
        <v>0</v>
      </c>
      <c r="D108" s="37"/>
      <c r="E108" s="65">
        <f t="shared" si="42"/>
        <v>0</v>
      </c>
      <c r="F108" s="37"/>
      <c r="G108" s="37"/>
      <c r="H108" s="37"/>
      <c r="I108" s="37"/>
      <c r="J108" s="34">
        <f t="shared" si="43"/>
        <v>0</v>
      </c>
      <c r="K108" s="37"/>
      <c r="L108" s="37"/>
      <c r="M108" s="35"/>
      <c r="N108" s="35"/>
      <c r="O108" s="35"/>
    </row>
    <row r="109" spans="1:16" s="38" customFormat="1" hidden="1" x14ac:dyDescent="0.2">
      <c r="A109" s="40"/>
      <c r="B109" s="36"/>
      <c r="C109" s="37">
        <f t="shared" si="41"/>
        <v>0</v>
      </c>
      <c r="D109" s="37"/>
      <c r="E109" s="65">
        <f t="shared" si="42"/>
        <v>0</v>
      </c>
      <c r="F109" s="37"/>
      <c r="G109" s="37"/>
      <c r="H109" s="37"/>
      <c r="I109" s="37"/>
      <c r="J109" s="34">
        <f t="shared" si="43"/>
        <v>0</v>
      </c>
      <c r="K109" s="37"/>
      <c r="L109" s="37"/>
      <c r="M109" s="35"/>
      <c r="N109" s="35"/>
      <c r="O109" s="35"/>
    </row>
    <row r="110" spans="1:16" s="59" customFormat="1" ht="20.399999999999999" hidden="1" x14ac:dyDescent="0.2">
      <c r="A110" s="57"/>
      <c r="B110" s="49" t="s">
        <v>124</v>
      </c>
      <c r="C110" s="37">
        <f t="shared" si="41"/>
        <v>0</v>
      </c>
      <c r="D110" s="53"/>
      <c r="E110" s="65">
        <f t="shared" si="42"/>
        <v>0</v>
      </c>
      <c r="F110" s="53"/>
      <c r="G110" s="53"/>
      <c r="H110" s="53"/>
      <c r="I110" s="53"/>
      <c r="J110" s="34">
        <f t="shared" si="43"/>
        <v>0</v>
      </c>
      <c r="K110" s="53">
        <f>K111</f>
        <v>0</v>
      </c>
      <c r="L110" s="53"/>
      <c r="M110" s="53"/>
      <c r="N110" s="53"/>
      <c r="O110" s="53"/>
    </row>
    <row r="111" spans="1:16" ht="40.799999999999997" hidden="1" x14ac:dyDescent="0.2">
      <c r="A111" s="40"/>
      <c r="B111" s="47" t="s">
        <v>107</v>
      </c>
      <c r="C111" s="37">
        <f t="shared" si="41"/>
        <v>0</v>
      </c>
      <c r="D111" s="37"/>
      <c r="E111" s="65">
        <f t="shared" si="42"/>
        <v>0</v>
      </c>
      <c r="F111" s="37"/>
      <c r="G111" s="37"/>
      <c r="H111" s="37"/>
      <c r="I111" s="37"/>
      <c r="J111" s="34">
        <f t="shared" si="43"/>
        <v>0</v>
      </c>
      <c r="K111" s="37"/>
      <c r="L111" s="37"/>
      <c r="M111" s="37"/>
      <c r="N111" s="37"/>
      <c r="O111" s="37"/>
    </row>
    <row r="112" spans="1:16" s="38" customFormat="1" ht="20.399999999999999" hidden="1" x14ac:dyDescent="0.2">
      <c r="A112" s="40"/>
      <c r="B112" s="49" t="s">
        <v>109</v>
      </c>
      <c r="C112" s="37">
        <f t="shared" si="41"/>
        <v>0</v>
      </c>
      <c r="D112" s="37"/>
      <c r="E112" s="65">
        <f t="shared" si="42"/>
        <v>0</v>
      </c>
      <c r="F112" s="37"/>
      <c r="G112" s="37"/>
      <c r="H112" s="37"/>
      <c r="I112" s="37"/>
      <c r="J112" s="34">
        <f t="shared" si="43"/>
        <v>0</v>
      </c>
      <c r="K112" s="37"/>
      <c r="L112" s="37"/>
      <c r="M112" s="35"/>
      <c r="N112" s="35"/>
      <c r="O112" s="35"/>
    </row>
    <row r="113" spans="1:15" s="38" customFormat="1" ht="40.799999999999997" hidden="1" x14ac:dyDescent="0.2">
      <c r="A113" s="40" t="s">
        <v>20</v>
      </c>
      <c r="B113" s="41" t="s">
        <v>189</v>
      </c>
      <c r="C113" s="37">
        <f t="shared" si="41"/>
        <v>0</v>
      </c>
      <c r="D113" s="37"/>
      <c r="E113" s="65">
        <f t="shared" si="42"/>
        <v>0</v>
      </c>
      <c r="F113" s="37"/>
      <c r="G113" s="37"/>
      <c r="H113" s="37"/>
      <c r="I113" s="37"/>
      <c r="J113" s="34">
        <f t="shared" si="43"/>
        <v>0</v>
      </c>
      <c r="K113" s="37">
        <v>0</v>
      </c>
      <c r="L113" s="37"/>
      <c r="M113" s="35"/>
      <c r="N113" s="35"/>
      <c r="O113" s="35"/>
    </row>
    <row r="114" spans="1:15" s="38" customFormat="1" hidden="1" x14ac:dyDescent="0.2">
      <c r="A114" s="40"/>
      <c r="B114" s="36"/>
      <c r="C114" s="37">
        <f t="shared" si="41"/>
        <v>0</v>
      </c>
      <c r="D114" s="37"/>
      <c r="E114" s="53">
        <f t="shared" ref="E114" si="44">F114+G114+I114+J114</f>
        <v>0</v>
      </c>
      <c r="F114" s="37"/>
      <c r="G114" s="37"/>
      <c r="H114" s="37"/>
      <c r="I114" s="37"/>
      <c r="J114" s="66"/>
      <c r="K114" s="37"/>
      <c r="L114" s="37"/>
      <c r="M114" s="35"/>
      <c r="N114" s="35"/>
      <c r="O114" s="35"/>
    </row>
    <row r="115" spans="1:15" s="58" customFormat="1" x14ac:dyDescent="0.2">
      <c r="A115" s="54"/>
      <c r="B115" s="54" t="s">
        <v>85</v>
      </c>
      <c r="C115" s="53">
        <f>C116</f>
        <v>331000</v>
      </c>
      <c r="D115" s="53"/>
      <c r="E115" s="53">
        <f>E116</f>
        <v>331000</v>
      </c>
      <c r="F115" s="53"/>
      <c r="G115" s="53"/>
      <c r="H115" s="53"/>
      <c r="I115" s="53"/>
      <c r="J115" s="55">
        <f t="shared" si="1"/>
        <v>331000</v>
      </c>
      <c r="K115" s="53">
        <f>K117+K119</f>
        <v>331000</v>
      </c>
      <c r="L115" s="53"/>
      <c r="M115" s="54"/>
      <c r="N115" s="54"/>
      <c r="O115" s="54"/>
    </row>
    <row r="116" spans="1:15" s="38" customFormat="1" x14ac:dyDescent="0.2">
      <c r="A116" s="35"/>
      <c r="B116" s="39" t="s">
        <v>71</v>
      </c>
      <c r="C116" s="37">
        <f>C117+C118+C119</f>
        <v>331000</v>
      </c>
      <c r="D116" s="37">
        <f t="shared" ref="D116:I116" si="45">D118+D119</f>
        <v>0</v>
      </c>
      <c r="E116" s="37">
        <f>E117+E118+E119</f>
        <v>331000</v>
      </c>
      <c r="F116" s="37">
        <f t="shared" si="45"/>
        <v>0</v>
      </c>
      <c r="G116" s="37">
        <f t="shared" si="45"/>
        <v>0</v>
      </c>
      <c r="H116" s="37">
        <f t="shared" si="45"/>
        <v>0</v>
      </c>
      <c r="I116" s="37">
        <f t="shared" si="45"/>
        <v>0</v>
      </c>
      <c r="J116" s="37">
        <f>J117+J118+J119</f>
        <v>331000</v>
      </c>
      <c r="K116" s="37">
        <f>K117+K118+K119</f>
        <v>331000</v>
      </c>
      <c r="L116" s="37"/>
      <c r="M116" s="35"/>
      <c r="N116" s="35"/>
      <c r="O116" s="35"/>
    </row>
    <row r="117" spans="1:15" s="73" customFormat="1" x14ac:dyDescent="0.2">
      <c r="A117" s="67" t="s">
        <v>18</v>
      </c>
      <c r="B117" s="71" t="s">
        <v>75</v>
      </c>
      <c r="C117" s="65">
        <f>E117</f>
        <v>329500</v>
      </c>
      <c r="D117" s="65"/>
      <c r="E117" s="65">
        <f>J117</f>
        <v>329500</v>
      </c>
      <c r="F117" s="65"/>
      <c r="G117" s="65"/>
      <c r="H117" s="65"/>
      <c r="I117" s="65"/>
      <c r="J117" s="66">
        <f>K117</f>
        <v>329500</v>
      </c>
      <c r="K117" s="65">
        <f>K121+K122</f>
        <v>329500</v>
      </c>
      <c r="L117" s="65"/>
      <c r="M117" s="72"/>
      <c r="N117" s="72"/>
      <c r="O117" s="72"/>
    </row>
    <row r="118" spans="1:15" s="58" customFormat="1" x14ac:dyDescent="0.2">
      <c r="A118" s="40" t="s">
        <v>19</v>
      </c>
      <c r="B118" s="41" t="s">
        <v>83</v>
      </c>
      <c r="C118" s="53"/>
      <c r="D118" s="53"/>
      <c r="E118" s="53"/>
      <c r="F118" s="53"/>
      <c r="G118" s="53"/>
      <c r="H118" s="53"/>
      <c r="I118" s="53"/>
      <c r="J118" s="55"/>
      <c r="K118" s="53"/>
      <c r="L118" s="53"/>
      <c r="M118" s="54"/>
      <c r="N118" s="54"/>
      <c r="O118" s="54"/>
    </row>
    <row r="119" spans="1:15" s="38" customFormat="1" x14ac:dyDescent="0.2">
      <c r="A119" s="67" t="s">
        <v>20</v>
      </c>
      <c r="B119" s="41" t="s">
        <v>136</v>
      </c>
      <c r="C119" s="37">
        <f>E119</f>
        <v>1500</v>
      </c>
      <c r="D119" s="37"/>
      <c r="E119" s="37">
        <f>J119</f>
        <v>1500</v>
      </c>
      <c r="F119" s="37"/>
      <c r="G119" s="37"/>
      <c r="H119" s="37"/>
      <c r="I119" s="37"/>
      <c r="J119" s="34">
        <f>K119</f>
        <v>1500</v>
      </c>
      <c r="K119" s="37">
        <f>K125</f>
        <v>1500</v>
      </c>
      <c r="L119" s="37"/>
      <c r="M119" s="35"/>
      <c r="N119" s="35"/>
      <c r="O119" s="35"/>
    </row>
    <row r="120" spans="1:15" s="38" customFormat="1" hidden="1" x14ac:dyDescent="0.2">
      <c r="A120" s="35"/>
      <c r="B120" s="39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5"/>
      <c r="N120" s="35"/>
      <c r="O120" s="35"/>
    </row>
    <row r="121" spans="1:15" s="38" customFormat="1" ht="20.399999999999999" x14ac:dyDescent="0.2">
      <c r="A121" s="32" t="s">
        <v>18</v>
      </c>
      <c r="B121" s="63" t="s">
        <v>224</v>
      </c>
      <c r="C121" s="37">
        <f t="shared" ref="C121:C122" si="46">E121</f>
        <v>50000</v>
      </c>
      <c r="D121" s="64"/>
      <c r="E121" s="37">
        <f t="shared" ref="E121:E125" si="47">F121+G121+H121+I121+J121</f>
        <v>50000</v>
      </c>
      <c r="F121" s="37"/>
      <c r="G121" s="37"/>
      <c r="H121" s="37"/>
      <c r="I121" s="37"/>
      <c r="J121" s="34">
        <f t="shared" ref="J121:J125" si="48">K121+L121</f>
        <v>50000</v>
      </c>
      <c r="K121" s="37">
        <v>50000</v>
      </c>
      <c r="L121" s="35"/>
      <c r="M121" s="35"/>
      <c r="N121" s="35"/>
      <c r="O121" s="35"/>
    </row>
    <row r="122" spans="1:15" s="38" customFormat="1" ht="20.399999999999999" x14ac:dyDescent="0.2">
      <c r="A122" s="35" t="s">
        <v>18</v>
      </c>
      <c r="B122" s="63" t="s">
        <v>160</v>
      </c>
      <c r="C122" s="37">
        <f t="shared" si="46"/>
        <v>279500</v>
      </c>
      <c r="D122" s="37"/>
      <c r="E122" s="37">
        <f t="shared" si="47"/>
        <v>279500</v>
      </c>
      <c r="F122" s="37"/>
      <c r="G122" s="37"/>
      <c r="H122" s="37"/>
      <c r="I122" s="37"/>
      <c r="J122" s="34">
        <f t="shared" si="48"/>
        <v>279500</v>
      </c>
      <c r="K122" s="37">
        <v>279500</v>
      </c>
      <c r="L122" s="37"/>
      <c r="M122" s="35"/>
      <c r="N122" s="35"/>
      <c r="O122" s="35"/>
    </row>
    <row r="123" spans="1:15" s="38" customFormat="1" hidden="1" x14ac:dyDescent="0.2">
      <c r="A123" s="35"/>
      <c r="B123" s="48"/>
      <c r="C123" s="37"/>
      <c r="D123" s="37"/>
      <c r="E123" s="37">
        <f t="shared" si="47"/>
        <v>0</v>
      </c>
      <c r="F123" s="37"/>
      <c r="G123" s="37"/>
      <c r="H123" s="37"/>
      <c r="I123" s="37"/>
      <c r="J123" s="34">
        <f t="shared" si="48"/>
        <v>0</v>
      </c>
      <c r="K123" s="37"/>
      <c r="L123" s="37"/>
      <c r="M123" s="35"/>
      <c r="N123" s="35"/>
      <c r="O123" s="35"/>
    </row>
    <row r="124" spans="1:15" s="38" customFormat="1" hidden="1" x14ac:dyDescent="0.2">
      <c r="A124" s="35"/>
      <c r="B124" s="48"/>
      <c r="C124" s="37"/>
      <c r="D124" s="37"/>
      <c r="E124" s="37">
        <f t="shared" si="47"/>
        <v>0</v>
      </c>
      <c r="F124" s="37"/>
      <c r="G124" s="37"/>
      <c r="H124" s="37"/>
      <c r="I124" s="37"/>
      <c r="J124" s="34">
        <f t="shared" si="48"/>
        <v>0</v>
      </c>
      <c r="K124" s="37"/>
      <c r="L124" s="37"/>
      <c r="M124" s="35"/>
      <c r="N124" s="35"/>
      <c r="O124" s="35"/>
    </row>
    <row r="125" spans="1:15" s="38" customFormat="1" ht="30.6" x14ac:dyDescent="0.2">
      <c r="A125" s="35" t="s">
        <v>20</v>
      </c>
      <c r="B125" s="62" t="s">
        <v>153</v>
      </c>
      <c r="C125" s="37">
        <f t="shared" ref="C125" si="49">E125</f>
        <v>1500</v>
      </c>
      <c r="D125" s="37"/>
      <c r="E125" s="37">
        <f t="shared" si="47"/>
        <v>1500</v>
      </c>
      <c r="F125" s="37"/>
      <c r="G125" s="37"/>
      <c r="H125" s="37"/>
      <c r="I125" s="37"/>
      <c r="J125" s="34">
        <f t="shared" si="48"/>
        <v>1500</v>
      </c>
      <c r="K125" s="37">
        <v>1500</v>
      </c>
      <c r="L125" s="37"/>
      <c r="M125" s="35"/>
      <c r="N125" s="35"/>
      <c r="O125" s="35"/>
    </row>
    <row r="126" spans="1:15" s="58" customFormat="1" ht="30.6" hidden="1" x14ac:dyDescent="0.2">
      <c r="A126" s="67" t="s">
        <v>20</v>
      </c>
      <c r="B126" s="41" t="s">
        <v>154</v>
      </c>
      <c r="C126" s="65">
        <f>E126</f>
        <v>0</v>
      </c>
      <c r="D126" s="65"/>
      <c r="E126" s="65">
        <f>F126+G126+I126+J126</f>
        <v>0</v>
      </c>
      <c r="F126" s="65"/>
      <c r="G126" s="65"/>
      <c r="H126" s="65"/>
      <c r="I126" s="65"/>
      <c r="J126" s="66"/>
      <c r="K126" s="65"/>
      <c r="L126" s="53"/>
      <c r="M126" s="54"/>
      <c r="N126" s="54"/>
      <c r="O126" s="54"/>
    </row>
    <row r="127" spans="1:15" s="38" customFormat="1" hidden="1" x14ac:dyDescent="0.2">
      <c r="A127" s="35"/>
      <c r="B127" s="41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5"/>
      <c r="N127" s="35"/>
      <c r="O127" s="35"/>
    </row>
    <row r="128" spans="1:15" hidden="1" x14ac:dyDescent="0.2">
      <c r="A128" s="35"/>
      <c r="B128" s="41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5"/>
      <c r="N128" s="35"/>
      <c r="O128" s="35"/>
    </row>
    <row r="129" spans="1:15" ht="20.399999999999999" hidden="1" x14ac:dyDescent="0.2">
      <c r="A129" s="40"/>
      <c r="B129" s="49" t="s">
        <v>103</v>
      </c>
      <c r="C129" s="37"/>
      <c r="D129" s="37"/>
      <c r="E129" s="37">
        <f>E130</f>
        <v>0</v>
      </c>
      <c r="F129" s="37"/>
      <c r="G129" s="37"/>
      <c r="H129" s="37"/>
      <c r="I129" s="37"/>
      <c r="J129" s="37">
        <f>J130</f>
        <v>0</v>
      </c>
      <c r="K129" s="37">
        <f>K130</f>
        <v>0</v>
      </c>
      <c r="L129" s="37"/>
      <c r="M129" s="37">
        <f>M130</f>
        <v>0</v>
      </c>
      <c r="N129" s="37">
        <f>N130</f>
        <v>0</v>
      </c>
      <c r="O129" s="37">
        <f>O130</f>
        <v>0</v>
      </c>
    </row>
    <row r="130" spans="1:15" ht="40.799999999999997" hidden="1" x14ac:dyDescent="0.2">
      <c r="A130" s="40"/>
      <c r="B130" s="47" t="s">
        <v>107</v>
      </c>
      <c r="C130" s="37"/>
      <c r="D130" s="37"/>
      <c r="E130" s="37">
        <f>F130+G130+H130+I130+J130</f>
        <v>0</v>
      </c>
      <c r="F130" s="37"/>
      <c r="G130" s="37"/>
      <c r="H130" s="37"/>
      <c r="I130" s="37"/>
      <c r="J130" s="37"/>
      <c r="K130" s="37"/>
      <c r="L130" s="37"/>
      <c r="M130" s="37"/>
      <c r="N130" s="37"/>
      <c r="O130" s="37"/>
    </row>
    <row r="131" spans="1:15" s="38" customFormat="1" ht="20.399999999999999" hidden="1" x14ac:dyDescent="0.2">
      <c r="A131" s="40"/>
      <c r="B131" s="49" t="s">
        <v>109</v>
      </c>
      <c r="C131" s="37"/>
      <c r="D131" s="37"/>
      <c r="E131" s="37">
        <f>F131+G131+H131+I131+J131</f>
        <v>0</v>
      </c>
      <c r="F131" s="37"/>
      <c r="G131" s="37"/>
      <c r="H131" s="37"/>
      <c r="I131" s="37"/>
      <c r="J131" s="37"/>
      <c r="K131" s="37"/>
      <c r="L131" s="37"/>
      <c r="M131" s="35"/>
      <c r="N131" s="35"/>
      <c r="O131" s="35"/>
    </row>
    <row r="132" spans="1:15" s="38" customFormat="1" ht="40.799999999999997" hidden="1" x14ac:dyDescent="0.2">
      <c r="A132" s="40" t="s">
        <v>110</v>
      </c>
      <c r="B132" s="41" t="s">
        <v>111</v>
      </c>
      <c r="C132" s="37"/>
      <c r="D132" s="37"/>
      <c r="E132" s="37">
        <f>F132+G132+H132+I132+J132</f>
        <v>0</v>
      </c>
      <c r="F132" s="37"/>
      <c r="G132" s="37"/>
      <c r="H132" s="37"/>
      <c r="I132" s="37"/>
      <c r="J132" s="37"/>
      <c r="K132" s="37"/>
      <c r="L132" s="37"/>
      <c r="M132" s="35"/>
      <c r="N132" s="35"/>
      <c r="O132" s="35"/>
    </row>
    <row r="133" spans="1:15" hidden="1" x14ac:dyDescent="0.2">
      <c r="A133" s="40"/>
      <c r="B133" s="41"/>
      <c r="C133" s="37"/>
      <c r="D133" s="37"/>
      <c r="E133" s="37">
        <f>F133+G133+H133+I133+J133</f>
        <v>0</v>
      </c>
      <c r="F133" s="37"/>
      <c r="G133" s="37"/>
      <c r="H133" s="37"/>
      <c r="I133" s="37"/>
      <c r="J133" s="37">
        <f>K133+L133</f>
        <v>0</v>
      </c>
      <c r="K133" s="37"/>
      <c r="L133" s="37"/>
      <c r="M133" s="35"/>
      <c r="N133" s="35"/>
      <c r="O133" s="35"/>
    </row>
    <row r="134" spans="1:15" hidden="1" x14ac:dyDescent="0.2">
      <c r="A134" s="32"/>
      <c r="B134" s="32"/>
      <c r="C134" s="34"/>
      <c r="D134" s="34"/>
      <c r="E134" s="37"/>
      <c r="F134" s="34"/>
      <c r="G134" s="34"/>
      <c r="H134" s="34"/>
      <c r="I134" s="34"/>
      <c r="J134" s="37"/>
      <c r="K134" s="34"/>
      <c r="L134" s="34"/>
      <c r="M134" s="32"/>
      <c r="N134" s="32"/>
      <c r="O134" s="32"/>
    </row>
    <row r="135" spans="1:15" hidden="1" x14ac:dyDescent="0.2">
      <c r="A135" s="32"/>
      <c r="B135" s="42"/>
      <c r="C135" s="34"/>
      <c r="D135" s="34"/>
      <c r="E135" s="37"/>
      <c r="F135" s="34"/>
      <c r="G135" s="34"/>
      <c r="H135" s="34"/>
      <c r="I135" s="34"/>
      <c r="J135" s="37"/>
      <c r="K135" s="34"/>
      <c r="L135" s="34"/>
      <c r="M135" s="32"/>
      <c r="N135" s="32"/>
      <c r="O135" s="32"/>
    </row>
    <row r="136" spans="1:15" s="38" customFormat="1" hidden="1" x14ac:dyDescent="0.2">
      <c r="A136" s="40"/>
      <c r="B136" s="41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5"/>
      <c r="N136" s="35"/>
      <c r="O136" s="35"/>
    </row>
    <row r="137" spans="1:15" s="38" customFormat="1" hidden="1" x14ac:dyDescent="0.2">
      <c r="A137" s="40"/>
      <c r="B137" s="41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5"/>
      <c r="N137" s="35"/>
      <c r="O137" s="35"/>
    </row>
    <row r="138" spans="1:15" s="38" customFormat="1" hidden="1" x14ac:dyDescent="0.2">
      <c r="A138" s="40"/>
      <c r="B138" s="41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5"/>
      <c r="N138" s="35"/>
      <c r="O138" s="35"/>
    </row>
    <row r="139" spans="1:15" s="38" customFormat="1" hidden="1" x14ac:dyDescent="0.2">
      <c r="A139" s="40"/>
      <c r="B139" s="41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5"/>
      <c r="N139" s="35"/>
      <c r="O139" s="35"/>
    </row>
    <row r="140" spans="1:15" s="38" customFormat="1" hidden="1" x14ac:dyDescent="0.2">
      <c r="A140" s="35"/>
      <c r="B140" s="36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5"/>
      <c r="N140" s="35"/>
      <c r="O140" s="35"/>
    </row>
    <row r="141" spans="1:15" s="38" customFormat="1" hidden="1" x14ac:dyDescent="0.2">
      <c r="A141" s="35"/>
      <c r="B141" s="39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5"/>
      <c r="N141" s="35"/>
      <c r="O141" s="35"/>
    </row>
    <row r="142" spans="1:15" s="38" customFormat="1" hidden="1" x14ac:dyDescent="0.2">
      <c r="A142" s="40"/>
      <c r="B142" s="41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5"/>
      <c r="N142" s="35"/>
      <c r="O142" s="35"/>
    </row>
    <row r="143" spans="1:15" s="38" customFormat="1" hidden="1" x14ac:dyDescent="0.2">
      <c r="A143" s="40"/>
      <c r="B143" s="41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5"/>
      <c r="N143" s="35"/>
      <c r="O143" s="35"/>
    </row>
    <row r="144" spans="1:15" s="38" customFormat="1" hidden="1" x14ac:dyDescent="0.2">
      <c r="A144" s="40"/>
      <c r="B144" s="41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5"/>
      <c r="N144" s="35"/>
      <c r="O144" s="35"/>
    </row>
    <row r="145" spans="1:15" hidden="1" x14ac:dyDescent="0.2">
      <c r="A145" s="32"/>
      <c r="B145" s="43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2"/>
      <c r="N145" s="32"/>
      <c r="O145" s="32"/>
    </row>
    <row r="146" spans="1:15" hidden="1" x14ac:dyDescent="0.2">
      <c r="A146" s="32"/>
      <c r="B146" s="33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2"/>
      <c r="N146" s="32"/>
      <c r="O146" s="32"/>
    </row>
    <row r="147" spans="1:15" hidden="1" x14ac:dyDescent="0.2">
      <c r="A147" s="32"/>
      <c r="B147" s="32"/>
      <c r="C147" s="34"/>
      <c r="D147" s="34"/>
      <c r="E147" s="37"/>
      <c r="F147" s="34"/>
      <c r="G147" s="34"/>
      <c r="H147" s="34"/>
      <c r="I147" s="34"/>
      <c r="J147" s="37"/>
      <c r="K147" s="34"/>
      <c r="L147" s="34"/>
      <c r="M147" s="32"/>
      <c r="N147" s="32"/>
      <c r="O147" s="32"/>
    </row>
    <row r="148" spans="1:15" hidden="1" x14ac:dyDescent="0.2">
      <c r="A148" s="32"/>
      <c r="B148" s="32"/>
      <c r="C148" s="34"/>
      <c r="D148" s="34"/>
      <c r="E148" s="37"/>
      <c r="F148" s="34"/>
      <c r="G148" s="34"/>
      <c r="H148" s="34"/>
      <c r="I148" s="34"/>
      <c r="J148" s="37"/>
      <c r="K148" s="34"/>
      <c r="L148" s="34"/>
      <c r="M148" s="32"/>
      <c r="N148" s="32"/>
      <c r="O148" s="32"/>
    </row>
    <row r="149" spans="1:15" s="38" customFormat="1" hidden="1" x14ac:dyDescent="0.2">
      <c r="A149" s="40"/>
      <c r="B149" s="41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5"/>
      <c r="N149" s="35"/>
      <c r="O149" s="35"/>
    </row>
    <row r="150" spans="1:15" s="38" customFormat="1" hidden="1" x14ac:dyDescent="0.2">
      <c r="A150" s="40"/>
      <c r="B150" s="41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5"/>
      <c r="N150" s="35"/>
      <c r="O150" s="35"/>
    </row>
    <row r="151" spans="1:15" s="38" customFormat="1" hidden="1" x14ac:dyDescent="0.2">
      <c r="A151" s="40"/>
      <c r="B151" s="41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5"/>
      <c r="N151" s="35"/>
      <c r="O151" s="35"/>
    </row>
    <row r="152" spans="1:15" s="38" customFormat="1" hidden="1" x14ac:dyDescent="0.2">
      <c r="A152" s="40"/>
      <c r="B152" s="41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5"/>
      <c r="N152" s="35"/>
      <c r="O152" s="35"/>
    </row>
    <row r="153" spans="1:15" s="38" customFormat="1" hidden="1" x14ac:dyDescent="0.2">
      <c r="A153" s="40"/>
      <c r="B153" s="41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5"/>
      <c r="N153" s="35"/>
      <c r="O153" s="35"/>
    </row>
    <row r="154" spans="1:15" s="38" customFormat="1" hidden="1" x14ac:dyDescent="0.2">
      <c r="A154" s="40"/>
      <c r="B154" s="41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5"/>
      <c r="N154" s="35"/>
      <c r="O154" s="35"/>
    </row>
    <row r="155" spans="1:15" s="38" customFormat="1" hidden="1" x14ac:dyDescent="0.2">
      <c r="A155" s="40"/>
      <c r="B155" s="41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5"/>
      <c r="N155" s="35"/>
      <c r="O155" s="35"/>
    </row>
    <row r="156" spans="1:15" s="38" customFormat="1" hidden="1" x14ac:dyDescent="0.2">
      <c r="A156" s="40"/>
      <c r="B156" s="42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5"/>
      <c r="N156" s="35"/>
      <c r="O156" s="35"/>
    </row>
    <row r="157" spans="1:15" hidden="1" x14ac:dyDescent="0.2">
      <c r="A157" s="32"/>
      <c r="B157" s="43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2"/>
      <c r="N157" s="32"/>
      <c r="O157" s="32"/>
    </row>
    <row r="158" spans="1:15" hidden="1" x14ac:dyDescent="0.2">
      <c r="A158" s="32"/>
      <c r="B158" s="33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2"/>
      <c r="N158" s="32"/>
      <c r="O158" s="32"/>
    </row>
    <row r="159" spans="1:15" hidden="1" x14ac:dyDescent="0.2">
      <c r="A159" s="32"/>
      <c r="B159" s="32"/>
      <c r="C159" s="34"/>
      <c r="D159" s="34"/>
      <c r="E159" s="37"/>
      <c r="F159" s="34"/>
      <c r="G159" s="34"/>
      <c r="H159" s="34"/>
      <c r="I159" s="34"/>
      <c r="J159" s="37"/>
      <c r="K159" s="34"/>
      <c r="L159" s="34"/>
      <c r="M159" s="32"/>
      <c r="N159" s="32"/>
      <c r="O159" s="32"/>
    </row>
    <row r="160" spans="1:15" hidden="1" x14ac:dyDescent="0.2">
      <c r="A160" s="32"/>
      <c r="B160" s="32"/>
      <c r="C160" s="34"/>
      <c r="D160" s="34"/>
      <c r="E160" s="37"/>
      <c r="F160" s="34"/>
      <c r="G160" s="34"/>
      <c r="H160" s="34"/>
      <c r="I160" s="34"/>
      <c r="J160" s="37"/>
      <c r="K160" s="34"/>
      <c r="L160" s="34"/>
      <c r="M160" s="32"/>
      <c r="N160" s="32"/>
      <c r="O160" s="32"/>
    </row>
    <row r="161" spans="1:15" s="38" customFormat="1" hidden="1" x14ac:dyDescent="0.2">
      <c r="A161" s="40"/>
      <c r="B161" s="41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5"/>
      <c r="N161" s="35"/>
      <c r="O161" s="35"/>
    </row>
    <row r="162" spans="1:15" s="38" customFormat="1" hidden="1" x14ac:dyDescent="0.2">
      <c r="A162" s="40"/>
      <c r="B162" s="41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5"/>
      <c r="N162" s="35"/>
      <c r="O162" s="35"/>
    </row>
    <row r="163" spans="1:15" s="38" customFormat="1" hidden="1" x14ac:dyDescent="0.2">
      <c r="A163" s="40"/>
      <c r="B163" s="41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5"/>
      <c r="N163" s="35"/>
      <c r="O163" s="35"/>
    </row>
    <row r="164" spans="1:15" s="38" customFormat="1" hidden="1" x14ac:dyDescent="0.2">
      <c r="A164" s="40"/>
      <c r="B164" s="41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5"/>
      <c r="N164" s="35"/>
      <c r="O164" s="35"/>
    </row>
    <row r="165" spans="1:15" s="38" customFormat="1" hidden="1" x14ac:dyDescent="0.2">
      <c r="A165" s="40"/>
      <c r="B165" s="41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5"/>
      <c r="N165" s="35"/>
      <c r="O165" s="35"/>
    </row>
    <row r="166" spans="1:15" s="38" customFormat="1" hidden="1" x14ac:dyDescent="0.2">
      <c r="A166" s="40"/>
      <c r="B166" s="41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5"/>
      <c r="N166" s="35"/>
      <c r="O166" s="35"/>
    </row>
    <row r="167" spans="1:15" s="38" customFormat="1" hidden="1" x14ac:dyDescent="0.2">
      <c r="A167" s="40"/>
      <c r="B167" s="41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5"/>
      <c r="N167" s="35"/>
      <c r="O167" s="35"/>
    </row>
    <row r="168" spans="1:15" s="38" customFormat="1" hidden="1" x14ac:dyDescent="0.2">
      <c r="A168" s="40"/>
      <c r="B168" s="42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5"/>
      <c r="N168" s="35"/>
      <c r="O168" s="44"/>
    </row>
    <row r="169" spans="1:15" s="38" customFormat="1" hidden="1" x14ac:dyDescent="0.2">
      <c r="A169" s="40"/>
      <c r="B169" s="42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5"/>
      <c r="N169" s="35"/>
      <c r="O169" s="44"/>
    </row>
    <row r="170" spans="1:15" s="38" customFormat="1" hidden="1" x14ac:dyDescent="0.2">
      <c r="A170" s="40"/>
      <c r="B170" s="42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5"/>
      <c r="N170" s="35"/>
      <c r="O170" s="44"/>
    </row>
    <row r="174" spans="1:15" x14ac:dyDescent="0.2">
      <c r="G174" s="28" t="s">
        <v>47</v>
      </c>
    </row>
    <row r="175" spans="1:15" x14ac:dyDescent="0.2">
      <c r="G175" s="28" t="s">
        <v>48</v>
      </c>
    </row>
  </sheetData>
  <mergeCells count="17">
    <mergeCell ref="I14:I15"/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  <mergeCell ref="H14:H15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179"/>
  <sheetViews>
    <sheetView topLeftCell="A12" workbookViewId="0">
      <selection activeCell="A28" sqref="A28:XFD28"/>
    </sheetView>
  </sheetViews>
  <sheetFormatPr defaultColWidth="9.109375" defaultRowHeight="10.199999999999999" x14ac:dyDescent="0.2"/>
  <cols>
    <col min="1" max="1" width="3.44140625" style="3" customWidth="1"/>
    <col min="2" max="2" width="32.109375" style="3" customWidth="1"/>
    <col min="3" max="3" width="7.88671875" style="3" customWidth="1"/>
    <col min="4" max="4" width="6.66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7.109375" style="3" customWidth="1"/>
    <col min="10" max="10" width="8.109375" style="3" customWidth="1"/>
    <col min="11" max="11" width="10.109375" style="3" customWidth="1"/>
    <col min="12" max="12" width="9.88671875" style="3" customWidth="1"/>
    <col min="13" max="13" width="7.109375" style="3" customWidth="1"/>
    <col min="14" max="14" width="6.88671875" style="3" customWidth="1"/>
    <col min="15" max="15" width="6.109375" style="3" customWidth="1"/>
    <col min="16" max="16384" width="9.109375" style="3"/>
  </cols>
  <sheetData>
    <row r="1" spans="1:15" x14ac:dyDescent="0.2">
      <c r="A1" s="27" t="s">
        <v>24</v>
      </c>
      <c r="K1" s="27"/>
      <c r="L1" s="27" t="s">
        <v>25</v>
      </c>
      <c r="M1" s="27"/>
      <c r="N1" s="27"/>
    </row>
    <row r="2" spans="1:15" x14ac:dyDescent="0.2">
      <c r="A2" s="27" t="s">
        <v>65</v>
      </c>
      <c r="K2" s="27" t="s">
        <v>26</v>
      </c>
      <c r="L2" s="27"/>
      <c r="M2" s="27"/>
      <c r="N2" s="27"/>
    </row>
    <row r="3" spans="1:15" x14ac:dyDescent="0.2">
      <c r="K3" s="27" t="s">
        <v>38</v>
      </c>
      <c r="L3" s="27"/>
      <c r="M3" s="27"/>
      <c r="N3" s="27"/>
    </row>
    <row r="4" spans="1:15" x14ac:dyDescent="0.2">
      <c r="K4" s="3" t="s">
        <v>27</v>
      </c>
    </row>
    <row r="5" spans="1:15" ht="15.75" customHeight="1" x14ac:dyDescent="0.2">
      <c r="C5" s="28" t="s">
        <v>68</v>
      </c>
      <c r="D5" s="28"/>
      <c r="E5" s="28"/>
      <c r="F5" s="28"/>
      <c r="G5" s="28"/>
      <c r="K5" s="28"/>
      <c r="L5" s="45"/>
    </row>
    <row r="6" spans="1:15" hidden="1" x14ac:dyDescent="0.2">
      <c r="K6" s="28"/>
    </row>
    <row r="7" spans="1:15" hidden="1" x14ac:dyDescent="0.2">
      <c r="K7" s="28"/>
    </row>
    <row r="8" spans="1:15" s="30" customFormat="1" ht="11.25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x14ac:dyDescent="0.2">
      <c r="C9" s="88" t="s">
        <v>237</v>
      </c>
      <c r="D9" s="88"/>
      <c r="E9" s="88"/>
      <c r="F9" s="88"/>
      <c r="G9" s="88"/>
      <c r="H9" s="88"/>
      <c r="I9" s="88"/>
      <c r="J9" s="88"/>
      <c r="K9" s="88"/>
      <c r="L9" s="28" t="s">
        <v>252</v>
      </c>
    </row>
    <row r="10" spans="1:15" ht="3.75" customHeight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idden="1" x14ac:dyDescent="0.2">
      <c r="L11" s="28"/>
    </row>
    <row r="12" spans="1:15" x14ac:dyDescent="0.2">
      <c r="O12" s="31" t="s">
        <v>30</v>
      </c>
    </row>
    <row r="13" spans="1:15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155</v>
      </c>
      <c r="N13" s="90" t="s">
        <v>156</v>
      </c>
      <c r="O13" s="85" t="s">
        <v>196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40.799999999999997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s="59" customFormat="1" x14ac:dyDescent="0.2">
      <c r="A17" s="56"/>
      <c r="B17" s="56" t="s">
        <v>161</v>
      </c>
      <c r="C17" s="55">
        <f>C18+C19+C20</f>
        <v>3571497</v>
      </c>
      <c r="D17" s="55">
        <f t="shared" ref="D17:I17" si="0">D18+D19+D20</f>
        <v>0</v>
      </c>
      <c r="E17" s="55">
        <f>E18+E19+E20</f>
        <v>3571497</v>
      </c>
      <c r="F17" s="55">
        <f t="shared" si="0"/>
        <v>0</v>
      </c>
      <c r="G17" s="55">
        <f t="shared" si="0"/>
        <v>0</v>
      </c>
      <c r="H17" s="55">
        <f t="shared" si="0"/>
        <v>0</v>
      </c>
      <c r="I17" s="55">
        <f t="shared" si="0"/>
        <v>0</v>
      </c>
      <c r="J17" s="55">
        <f>J18+J19+J20</f>
        <v>3571497</v>
      </c>
      <c r="K17" s="55">
        <f>K18+K19+K20</f>
        <v>3571497</v>
      </c>
      <c r="L17" s="55">
        <f>L18+L19+L20</f>
        <v>0</v>
      </c>
      <c r="M17" s="55"/>
      <c r="N17" s="55"/>
      <c r="O17" s="55"/>
    </row>
    <row r="18" spans="1:15" x14ac:dyDescent="0.2">
      <c r="A18" s="32" t="s">
        <v>18</v>
      </c>
      <c r="B18" s="32" t="s">
        <v>21</v>
      </c>
      <c r="C18" s="34">
        <f>E18</f>
        <v>1788912</v>
      </c>
      <c r="D18" s="34"/>
      <c r="E18" s="34">
        <f>SUM(F18:J18)</f>
        <v>1788912</v>
      </c>
      <c r="F18" s="34"/>
      <c r="G18" s="34"/>
      <c r="H18" s="34"/>
      <c r="I18" s="34"/>
      <c r="J18" s="34">
        <f t="shared" ref="J18:J119" si="1">K18+L18</f>
        <v>1788912</v>
      </c>
      <c r="K18" s="34">
        <f>K23+K44+K87+K121+K60</f>
        <v>1788912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1512000</v>
      </c>
      <c r="D19" s="34"/>
      <c r="E19" s="34">
        <f>F19+G19+H19+I19+J19</f>
        <v>1512000</v>
      </c>
      <c r="F19" s="34"/>
      <c r="G19" s="34"/>
      <c r="H19" s="34"/>
      <c r="I19" s="34"/>
      <c r="J19" s="34">
        <f t="shared" si="1"/>
        <v>1512000</v>
      </c>
      <c r="K19" s="34">
        <f>K45+K61+K88</f>
        <v>1512000</v>
      </c>
      <c r="L19" s="34"/>
      <c r="M19" s="32"/>
      <c r="N19" s="32"/>
      <c r="O19" s="32"/>
    </row>
    <row r="20" spans="1:15" x14ac:dyDescent="0.2">
      <c r="A20" s="32" t="s">
        <v>20</v>
      </c>
      <c r="B20" s="32" t="s">
        <v>23</v>
      </c>
      <c r="C20" s="34">
        <f>E20</f>
        <v>270585</v>
      </c>
      <c r="D20" s="34"/>
      <c r="E20" s="34">
        <f>SUM(F20:J20)</f>
        <v>270585</v>
      </c>
      <c r="F20" s="34">
        <f>F76+F126+F143+F160+F148+F73</f>
        <v>0</v>
      </c>
      <c r="G20" s="34">
        <f>G76+G126+G143+G160+G148+G73</f>
        <v>0</v>
      </c>
      <c r="H20" s="34">
        <f>H76+H126+H143+H160+H148+H73</f>
        <v>0</v>
      </c>
      <c r="I20" s="34"/>
      <c r="J20" s="34">
        <f t="shared" si="1"/>
        <v>270585</v>
      </c>
      <c r="K20" s="34">
        <f>K46+K89+K80+K25</f>
        <v>270585</v>
      </c>
      <c r="L20" s="34">
        <f>L76+L126+L143+L160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 t="shared" ref="C21:J21" si="2">C22</f>
        <v>293585</v>
      </c>
      <c r="D21" s="55">
        <f t="shared" si="2"/>
        <v>0</v>
      </c>
      <c r="E21" s="55">
        <f>E22</f>
        <v>293585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 t="shared" si="2"/>
        <v>293585</v>
      </c>
      <c r="K21" s="55">
        <f>K22</f>
        <v>293585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 t="shared" ref="C22:J22" si="3">C23+C25</f>
        <v>293585</v>
      </c>
      <c r="D22" s="34">
        <f t="shared" si="3"/>
        <v>0</v>
      </c>
      <c r="E22" s="34">
        <f t="shared" si="3"/>
        <v>293585</v>
      </c>
      <c r="F22" s="34">
        <f t="shared" si="3"/>
        <v>0</v>
      </c>
      <c r="G22" s="34">
        <f t="shared" si="3"/>
        <v>0</v>
      </c>
      <c r="H22" s="34">
        <f t="shared" si="3"/>
        <v>0</v>
      </c>
      <c r="I22" s="34">
        <f t="shared" si="3"/>
        <v>0</v>
      </c>
      <c r="J22" s="34">
        <f t="shared" si="3"/>
        <v>293585</v>
      </c>
      <c r="K22" s="34">
        <f>K23+K25</f>
        <v>293585</v>
      </c>
      <c r="L22" s="34"/>
      <c r="M22" s="32"/>
      <c r="N22" s="32"/>
      <c r="O22" s="32"/>
    </row>
    <row r="23" spans="1:15" x14ac:dyDescent="0.2">
      <c r="A23" s="32" t="s">
        <v>18</v>
      </c>
      <c r="B23" s="42" t="s">
        <v>143</v>
      </c>
      <c r="C23" s="34">
        <f t="shared" ref="C23:J23" si="4">C27</f>
        <v>105812</v>
      </c>
      <c r="D23" s="34">
        <f t="shared" si="4"/>
        <v>0</v>
      </c>
      <c r="E23" s="34">
        <f t="shared" si="4"/>
        <v>105812</v>
      </c>
      <c r="F23" s="34">
        <f t="shared" si="4"/>
        <v>0</v>
      </c>
      <c r="G23" s="34">
        <f t="shared" si="4"/>
        <v>0</v>
      </c>
      <c r="H23" s="34">
        <f t="shared" si="4"/>
        <v>0</v>
      </c>
      <c r="I23" s="34">
        <f t="shared" si="4"/>
        <v>0</v>
      </c>
      <c r="J23" s="34">
        <f t="shared" si="4"/>
        <v>105812</v>
      </c>
      <c r="K23" s="34">
        <f>K27</f>
        <v>105812</v>
      </c>
      <c r="L23" s="34"/>
      <c r="M23" s="32"/>
      <c r="N23" s="32"/>
      <c r="O23" s="32"/>
    </row>
    <row r="24" spans="1:15" x14ac:dyDescent="0.2">
      <c r="A24" s="40" t="s">
        <v>19</v>
      </c>
      <c r="B24" s="41" t="s">
        <v>180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2"/>
      <c r="N24" s="32"/>
      <c r="O24" s="32"/>
    </row>
    <row r="25" spans="1:15" x14ac:dyDescent="0.2">
      <c r="A25" s="40" t="s">
        <v>20</v>
      </c>
      <c r="B25" s="41" t="s">
        <v>249</v>
      </c>
      <c r="C25" s="34">
        <f t="shared" ref="C25:C27" si="5">D25+E25+F25+G25+H25</f>
        <v>187773</v>
      </c>
      <c r="D25" s="34">
        <f t="shared" ref="D25:I25" si="6">D28+D29+D30+D38+D39+D40</f>
        <v>0</v>
      </c>
      <c r="E25" s="34">
        <f t="shared" ref="E25:E41" si="7">F25+G25+H25+I25+J25</f>
        <v>187773</v>
      </c>
      <c r="F25" s="34">
        <f t="shared" si="6"/>
        <v>0</v>
      </c>
      <c r="G25" s="34">
        <f t="shared" si="6"/>
        <v>0</v>
      </c>
      <c r="H25" s="34">
        <f t="shared" si="6"/>
        <v>0</v>
      </c>
      <c r="I25" s="34">
        <f t="shared" si="6"/>
        <v>0</v>
      </c>
      <c r="J25" s="34">
        <f t="shared" si="1"/>
        <v>187773</v>
      </c>
      <c r="K25" s="34">
        <f>K28+K41</f>
        <v>187773</v>
      </c>
      <c r="L25" s="34"/>
      <c r="M25" s="32"/>
      <c r="N25" s="32"/>
      <c r="O25" s="32"/>
    </row>
    <row r="26" spans="1:15" hidden="1" x14ac:dyDescent="0.2">
      <c r="A26" s="32" t="s">
        <v>18</v>
      </c>
      <c r="B26" s="75"/>
      <c r="C26" s="34">
        <f t="shared" si="5"/>
        <v>0</v>
      </c>
      <c r="D26" s="34"/>
      <c r="E26" s="34">
        <f t="shared" si="7"/>
        <v>0</v>
      </c>
      <c r="F26" s="34"/>
      <c r="G26" s="34"/>
      <c r="H26" s="34"/>
      <c r="I26" s="34"/>
      <c r="J26" s="34">
        <f t="shared" si="1"/>
        <v>0</v>
      </c>
      <c r="K26" s="34"/>
      <c r="L26" s="34"/>
      <c r="M26" s="32"/>
      <c r="N26" s="32"/>
      <c r="O26" s="32"/>
    </row>
    <row r="27" spans="1:15" ht="20.399999999999999" x14ac:dyDescent="0.2">
      <c r="A27" s="32" t="s">
        <v>18</v>
      </c>
      <c r="B27" s="42" t="s">
        <v>246</v>
      </c>
      <c r="C27" s="34">
        <f t="shared" si="5"/>
        <v>105812</v>
      </c>
      <c r="D27" s="34">
        <v>0</v>
      </c>
      <c r="E27" s="34">
        <f t="shared" si="7"/>
        <v>105812</v>
      </c>
      <c r="F27" s="34"/>
      <c r="G27" s="34"/>
      <c r="H27" s="34"/>
      <c r="I27" s="34"/>
      <c r="J27" s="34">
        <f t="shared" si="1"/>
        <v>105812</v>
      </c>
      <c r="K27" s="34">
        <v>105812</v>
      </c>
      <c r="L27" s="34"/>
      <c r="M27" s="32"/>
      <c r="N27" s="32"/>
      <c r="O27" s="32"/>
    </row>
    <row r="28" spans="1:15" ht="20.399999999999999" x14ac:dyDescent="0.2">
      <c r="A28" s="32" t="s">
        <v>20</v>
      </c>
      <c r="B28" s="41" t="s">
        <v>250</v>
      </c>
      <c r="C28" s="34">
        <f>E28</f>
        <v>7773</v>
      </c>
      <c r="D28" s="34"/>
      <c r="E28" s="34">
        <f t="shared" si="7"/>
        <v>7773</v>
      </c>
      <c r="F28" s="34"/>
      <c r="G28" s="34"/>
      <c r="H28" s="34"/>
      <c r="I28" s="34"/>
      <c r="J28" s="34">
        <f t="shared" si="1"/>
        <v>7773</v>
      </c>
      <c r="K28" s="34">
        <v>7773</v>
      </c>
      <c r="L28" s="34"/>
      <c r="M28" s="32"/>
      <c r="N28" s="32"/>
      <c r="O28" s="32"/>
    </row>
    <row r="29" spans="1:15" ht="20.399999999999999" hidden="1" x14ac:dyDescent="0.2">
      <c r="A29" s="76" t="s">
        <v>20</v>
      </c>
      <c r="B29" s="41" t="s">
        <v>225</v>
      </c>
      <c r="C29" s="34">
        <f t="shared" ref="C29:C41" si="8">E29</f>
        <v>0</v>
      </c>
      <c r="D29" s="34"/>
      <c r="E29" s="34">
        <f t="shared" si="7"/>
        <v>0</v>
      </c>
      <c r="F29" s="34"/>
      <c r="G29" s="34"/>
      <c r="H29" s="34"/>
      <c r="I29" s="34"/>
      <c r="J29" s="34">
        <f t="shared" si="1"/>
        <v>0</v>
      </c>
      <c r="K29" s="34">
        <v>0</v>
      </c>
      <c r="L29" s="34"/>
      <c r="M29" s="32"/>
      <c r="N29" s="32"/>
      <c r="O29" s="32"/>
    </row>
    <row r="30" spans="1:15" ht="20.399999999999999" hidden="1" x14ac:dyDescent="0.2">
      <c r="A30" s="32" t="s">
        <v>20</v>
      </c>
      <c r="B30" s="52" t="s">
        <v>203</v>
      </c>
      <c r="C30" s="34">
        <f t="shared" si="8"/>
        <v>0</v>
      </c>
      <c r="D30" s="34"/>
      <c r="E30" s="34">
        <f t="shared" si="7"/>
        <v>0</v>
      </c>
      <c r="F30" s="34"/>
      <c r="G30" s="34"/>
      <c r="H30" s="34"/>
      <c r="I30" s="34"/>
      <c r="J30" s="34">
        <f t="shared" si="1"/>
        <v>0</v>
      </c>
      <c r="K30" s="34"/>
      <c r="L30" s="34"/>
      <c r="M30" s="32"/>
      <c r="N30" s="32"/>
      <c r="O30" s="32"/>
    </row>
    <row r="31" spans="1:15" s="38" customFormat="1" ht="20.399999999999999" hidden="1" x14ac:dyDescent="0.2">
      <c r="A31" s="35"/>
      <c r="B31" s="36" t="s">
        <v>96</v>
      </c>
      <c r="C31" s="34">
        <f t="shared" si="8"/>
        <v>0</v>
      </c>
      <c r="D31" s="37">
        <f t="shared" ref="D31:I31" si="9">D32</f>
        <v>0</v>
      </c>
      <c r="E31" s="34">
        <f t="shared" si="7"/>
        <v>0</v>
      </c>
      <c r="F31" s="37">
        <f t="shared" si="9"/>
        <v>0</v>
      </c>
      <c r="G31" s="37">
        <f t="shared" si="9"/>
        <v>0</v>
      </c>
      <c r="H31" s="37">
        <f t="shared" si="9"/>
        <v>0</v>
      </c>
      <c r="I31" s="37">
        <f t="shared" si="9"/>
        <v>0</v>
      </c>
      <c r="J31" s="34">
        <f t="shared" si="1"/>
        <v>0</v>
      </c>
      <c r="K31" s="34"/>
      <c r="L31" s="37"/>
      <c r="M31" s="35"/>
      <c r="N31" s="35"/>
      <c r="O31" s="35"/>
    </row>
    <row r="32" spans="1:15" s="38" customFormat="1" hidden="1" x14ac:dyDescent="0.2">
      <c r="A32" s="35"/>
      <c r="B32" s="39" t="s">
        <v>71</v>
      </c>
      <c r="C32" s="34">
        <f t="shared" si="8"/>
        <v>0</v>
      </c>
      <c r="D32" s="37">
        <f t="shared" ref="D32:I32" si="10">D35</f>
        <v>0</v>
      </c>
      <c r="E32" s="34">
        <f t="shared" si="7"/>
        <v>0</v>
      </c>
      <c r="F32" s="37">
        <f t="shared" si="10"/>
        <v>0</v>
      </c>
      <c r="G32" s="37">
        <f t="shared" si="10"/>
        <v>0</v>
      </c>
      <c r="H32" s="37">
        <f t="shared" si="10"/>
        <v>0</v>
      </c>
      <c r="I32" s="37">
        <f t="shared" si="10"/>
        <v>0</v>
      </c>
      <c r="J32" s="34">
        <f t="shared" si="1"/>
        <v>0</v>
      </c>
      <c r="K32" s="34"/>
      <c r="L32" s="37">
        <f>L33+L34+L37</f>
        <v>0</v>
      </c>
      <c r="M32" s="35"/>
      <c r="N32" s="35"/>
      <c r="O32" s="35"/>
    </row>
    <row r="33" spans="1:15" s="38" customFormat="1" hidden="1" x14ac:dyDescent="0.2">
      <c r="A33" s="32" t="s">
        <v>18</v>
      </c>
      <c r="B33" s="32" t="s">
        <v>75</v>
      </c>
      <c r="C33" s="34">
        <f t="shared" si="8"/>
        <v>0</v>
      </c>
      <c r="D33" s="37"/>
      <c r="E33" s="34">
        <f t="shared" si="7"/>
        <v>0</v>
      </c>
      <c r="F33" s="37"/>
      <c r="G33" s="37"/>
      <c r="H33" s="37"/>
      <c r="I33" s="37"/>
      <c r="J33" s="34">
        <f t="shared" si="1"/>
        <v>0</v>
      </c>
      <c r="K33" s="34"/>
      <c r="L33" s="35"/>
      <c r="M33" s="35"/>
      <c r="N33" s="35"/>
      <c r="O33" s="35"/>
    </row>
    <row r="34" spans="1:15" s="38" customFormat="1" hidden="1" x14ac:dyDescent="0.2">
      <c r="A34" s="40" t="s">
        <v>19</v>
      </c>
      <c r="B34" s="41" t="s">
        <v>83</v>
      </c>
      <c r="C34" s="34">
        <f t="shared" si="8"/>
        <v>0</v>
      </c>
      <c r="D34" s="37"/>
      <c r="E34" s="34">
        <f t="shared" si="7"/>
        <v>0</v>
      </c>
      <c r="F34" s="37"/>
      <c r="G34" s="37"/>
      <c r="H34" s="37"/>
      <c r="I34" s="37"/>
      <c r="J34" s="34">
        <f t="shared" si="1"/>
        <v>0</v>
      </c>
      <c r="K34" s="34"/>
      <c r="L34" s="37"/>
      <c r="M34" s="35"/>
      <c r="N34" s="35"/>
      <c r="O34" s="35"/>
    </row>
    <row r="35" spans="1:15" s="38" customFormat="1" hidden="1" x14ac:dyDescent="0.2">
      <c r="A35" s="40" t="s">
        <v>20</v>
      </c>
      <c r="B35" s="41" t="s">
        <v>99</v>
      </c>
      <c r="C35" s="34">
        <f t="shared" si="8"/>
        <v>0</v>
      </c>
      <c r="D35" s="37"/>
      <c r="E35" s="34">
        <f t="shared" si="7"/>
        <v>0</v>
      </c>
      <c r="F35" s="37"/>
      <c r="G35" s="37"/>
      <c r="H35" s="37"/>
      <c r="I35" s="37"/>
      <c r="J35" s="34">
        <f t="shared" si="1"/>
        <v>0</v>
      </c>
      <c r="K35" s="34"/>
      <c r="L35" s="37"/>
      <c r="M35" s="35"/>
      <c r="N35" s="35"/>
      <c r="O35" s="35"/>
    </row>
    <row r="36" spans="1:15" hidden="1" x14ac:dyDescent="0.2">
      <c r="A36" s="32"/>
      <c r="B36" s="39"/>
      <c r="C36" s="34">
        <f t="shared" si="8"/>
        <v>0</v>
      </c>
      <c r="D36" s="34"/>
      <c r="E36" s="34">
        <f t="shared" si="7"/>
        <v>0</v>
      </c>
      <c r="F36" s="34"/>
      <c r="G36" s="34"/>
      <c r="H36" s="34"/>
      <c r="I36" s="34"/>
      <c r="J36" s="34">
        <f t="shared" si="1"/>
        <v>0</v>
      </c>
      <c r="K36" s="34"/>
      <c r="L36" s="34"/>
      <c r="M36" s="32"/>
      <c r="N36" s="32"/>
      <c r="O36" s="32"/>
    </row>
    <row r="37" spans="1:15" ht="20.399999999999999" hidden="1" x14ac:dyDescent="0.2">
      <c r="A37" s="32"/>
      <c r="B37" s="41" t="s">
        <v>184</v>
      </c>
      <c r="C37" s="34">
        <f t="shared" si="8"/>
        <v>0</v>
      </c>
      <c r="D37" s="34"/>
      <c r="E37" s="34">
        <f t="shared" si="7"/>
        <v>0</v>
      </c>
      <c r="F37" s="34"/>
      <c r="G37" s="34"/>
      <c r="H37" s="34"/>
      <c r="I37" s="34"/>
      <c r="J37" s="34">
        <f t="shared" si="1"/>
        <v>0</v>
      </c>
      <c r="K37" s="34"/>
      <c r="L37" s="34"/>
      <c r="M37" s="32"/>
      <c r="N37" s="32"/>
      <c r="O37" s="32"/>
    </row>
    <row r="38" spans="1:15" ht="20.399999999999999" hidden="1" x14ac:dyDescent="0.2">
      <c r="A38" s="32" t="s">
        <v>20</v>
      </c>
      <c r="B38" s="52" t="s">
        <v>216</v>
      </c>
      <c r="C38" s="34">
        <f t="shared" si="8"/>
        <v>0</v>
      </c>
      <c r="D38" s="34"/>
      <c r="E38" s="34">
        <f t="shared" si="7"/>
        <v>0</v>
      </c>
      <c r="F38" s="34"/>
      <c r="G38" s="34"/>
      <c r="H38" s="34"/>
      <c r="I38" s="34"/>
      <c r="J38" s="34">
        <f t="shared" si="1"/>
        <v>0</v>
      </c>
      <c r="K38" s="34"/>
      <c r="L38" s="34"/>
      <c r="M38" s="32"/>
      <c r="N38" s="32"/>
      <c r="O38" s="32"/>
    </row>
    <row r="39" spans="1:15" ht="20.399999999999999" hidden="1" x14ac:dyDescent="0.2">
      <c r="A39" s="32" t="s">
        <v>20</v>
      </c>
      <c r="B39" s="75" t="s">
        <v>213</v>
      </c>
      <c r="C39" s="34">
        <f t="shared" si="8"/>
        <v>0</v>
      </c>
      <c r="D39" s="34"/>
      <c r="E39" s="34">
        <f t="shared" si="7"/>
        <v>0</v>
      </c>
      <c r="F39" s="34"/>
      <c r="G39" s="34"/>
      <c r="H39" s="34"/>
      <c r="I39" s="34"/>
      <c r="J39" s="34">
        <f t="shared" si="1"/>
        <v>0</v>
      </c>
      <c r="K39" s="34"/>
      <c r="L39" s="34"/>
      <c r="M39" s="32"/>
      <c r="N39" s="32"/>
      <c r="O39" s="32"/>
    </row>
    <row r="40" spans="1:15" ht="20.399999999999999" hidden="1" x14ac:dyDescent="0.2">
      <c r="A40" s="32" t="s">
        <v>20</v>
      </c>
      <c r="B40" s="75" t="s">
        <v>235</v>
      </c>
      <c r="C40" s="34">
        <f t="shared" si="8"/>
        <v>0</v>
      </c>
      <c r="D40" s="34"/>
      <c r="E40" s="34">
        <f t="shared" si="7"/>
        <v>0</v>
      </c>
      <c r="F40" s="34"/>
      <c r="G40" s="34"/>
      <c r="H40" s="34"/>
      <c r="I40" s="34"/>
      <c r="J40" s="34">
        <f t="shared" si="1"/>
        <v>0</v>
      </c>
      <c r="K40" s="34">
        <v>0</v>
      </c>
      <c r="L40" s="34"/>
      <c r="M40" s="32"/>
      <c r="N40" s="32"/>
      <c r="O40" s="32"/>
    </row>
    <row r="41" spans="1:15" ht="20.399999999999999" x14ac:dyDescent="0.2">
      <c r="A41" s="32" t="s">
        <v>20</v>
      </c>
      <c r="B41" s="41" t="s">
        <v>251</v>
      </c>
      <c r="C41" s="34">
        <f t="shared" si="8"/>
        <v>180000</v>
      </c>
      <c r="D41" s="34"/>
      <c r="E41" s="34">
        <f t="shared" si="7"/>
        <v>180000</v>
      </c>
      <c r="F41" s="34"/>
      <c r="G41" s="34"/>
      <c r="H41" s="34"/>
      <c r="I41" s="34"/>
      <c r="J41" s="34">
        <f t="shared" si="1"/>
        <v>180000</v>
      </c>
      <c r="K41" s="34">
        <v>180000</v>
      </c>
      <c r="L41" s="34"/>
      <c r="M41" s="32"/>
      <c r="N41" s="32"/>
      <c r="O41" s="32"/>
    </row>
    <row r="42" spans="1:15" s="58" customFormat="1" x14ac:dyDescent="0.2">
      <c r="A42" s="54"/>
      <c r="B42" s="49" t="s">
        <v>97</v>
      </c>
      <c r="C42" s="53">
        <f>C43</f>
        <v>1381300</v>
      </c>
      <c r="D42" s="53">
        <f t="shared" ref="D42:J42" si="11">D43</f>
        <v>0</v>
      </c>
      <c r="E42" s="53">
        <f t="shared" si="11"/>
        <v>1381300</v>
      </c>
      <c r="F42" s="53">
        <f t="shared" si="11"/>
        <v>0</v>
      </c>
      <c r="G42" s="53">
        <f t="shared" si="11"/>
        <v>0</v>
      </c>
      <c r="H42" s="53">
        <f t="shared" si="11"/>
        <v>0</v>
      </c>
      <c r="I42" s="53">
        <f t="shared" si="11"/>
        <v>0</v>
      </c>
      <c r="J42" s="53">
        <f t="shared" si="11"/>
        <v>1381300</v>
      </c>
      <c r="K42" s="53">
        <f>K43</f>
        <v>1381300</v>
      </c>
      <c r="L42" s="53"/>
      <c r="M42" s="54"/>
      <c r="N42" s="54"/>
      <c r="O42" s="54"/>
    </row>
    <row r="43" spans="1:15" s="38" customFormat="1" x14ac:dyDescent="0.2">
      <c r="A43" s="35"/>
      <c r="B43" s="39" t="s">
        <v>71</v>
      </c>
      <c r="C43" s="37">
        <f t="shared" ref="C43:J43" si="12">C44+C45+C46</f>
        <v>1381300</v>
      </c>
      <c r="D43" s="37">
        <f t="shared" si="12"/>
        <v>0</v>
      </c>
      <c r="E43" s="37">
        <f t="shared" si="12"/>
        <v>1381300</v>
      </c>
      <c r="F43" s="37">
        <f t="shared" si="12"/>
        <v>0</v>
      </c>
      <c r="G43" s="37">
        <f t="shared" si="12"/>
        <v>0</v>
      </c>
      <c r="H43" s="37">
        <f t="shared" si="12"/>
        <v>0</v>
      </c>
      <c r="I43" s="37">
        <f t="shared" si="12"/>
        <v>0</v>
      </c>
      <c r="J43" s="37">
        <f t="shared" si="12"/>
        <v>1381300</v>
      </c>
      <c r="K43" s="37">
        <f>K44+K45+K46</f>
        <v>1381300</v>
      </c>
      <c r="L43" s="37">
        <f>L47+L49+L58</f>
        <v>0</v>
      </c>
      <c r="M43" s="35"/>
      <c r="N43" s="35"/>
      <c r="O43" s="35"/>
    </row>
    <row r="44" spans="1:15" s="38" customFormat="1" x14ac:dyDescent="0.2">
      <c r="A44" s="32" t="s">
        <v>18</v>
      </c>
      <c r="B44" s="42" t="s">
        <v>143</v>
      </c>
      <c r="C44" s="37">
        <f>E44</f>
        <v>1352300</v>
      </c>
      <c r="D44" s="37"/>
      <c r="E44" s="37">
        <f>F44+G44+H44+I44+J44</f>
        <v>1352300</v>
      </c>
      <c r="F44" s="37"/>
      <c r="G44" s="37"/>
      <c r="H44" s="37"/>
      <c r="I44" s="37"/>
      <c r="J44" s="34">
        <f t="shared" ref="J44:J52" si="13">K44+L44</f>
        <v>1352300</v>
      </c>
      <c r="K44" s="37">
        <f>K49+K48+K51</f>
        <v>1352300</v>
      </c>
      <c r="L44" s="35"/>
      <c r="M44" s="35"/>
      <c r="N44" s="35"/>
      <c r="O44" s="35"/>
    </row>
    <row r="45" spans="1:15" s="38" customFormat="1" x14ac:dyDescent="0.2">
      <c r="A45" s="40" t="s">
        <v>19</v>
      </c>
      <c r="B45" s="41" t="s">
        <v>180</v>
      </c>
      <c r="C45" s="37">
        <f t="shared" ref="C45:C46" si="14">E45</f>
        <v>6000</v>
      </c>
      <c r="D45" s="37"/>
      <c r="E45" s="37">
        <f t="shared" ref="E45:E57" si="15">F45+G45+H45+I45+J45</f>
        <v>6000</v>
      </c>
      <c r="F45" s="37"/>
      <c r="G45" s="37"/>
      <c r="H45" s="37"/>
      <c r="I45" s="37"/>
      <c r="J45" s="34">
        <f t="shared" si="13"/>
        <v>6000</v>
      </c>
      <c r="K45" s="37">
        <f>K52</f>
        <v>6000</v>
      </c>
      <c r="L45" s="37"/>
      <c r="M45" s="35"/>
      <c r="N45" s="35"/>
      <c r="O45" s="35"/>
    </row>
    <row r="46" spans="1:15" s="38" customFormat="1" x14ac:dyDescent="0.2">
      <c r="A46" s="40" t="s">
        <v>20</v>
      </c>
      <c r="B46" s="41" t="s">
        <v>178</v>
      </c>
      <c r="C46" s="37">
        <f t="shared" si="14"/>
        <v>23000</v>
      </c>
      <c r="D46" s="37"/>
      <c r="E46" s="37">
        <f t="shared" si="15"/>
        <v>23000</v>
      </c>
      <c r="F46" s="37"/>
      <c r="G46" s="37"/>
      <c r="H46" s="37"/>
      <c r="I46" s="37"/>
      <c r="J46" s="34">
        <f t="shared" si="13"/>
        <v>23000</v>
      </c>
      <c r="K46" s="37">
        <f>K53+K56+K57</f>
        <v>23000</v>
      </c>
      <c r="L46" s="37"/>
      <c r="M46" s="35"/>
      <c r="N46" s="35"/>
      <c r="O46" s="35"/>
    </row>
    <row r="47" spans="1:15" s="38" customFormat="1" hidden="1" x14ac:dyDescent="0.2">
      <c r="A47" s="32"/>
      <c r="B47" s="42"/>
      <c r="C47" s="37"/>
      <c r="D47" s="37"/>
      <c r="E47" s="37"/>
      <c r="F47" s="37"/>
      <c r="G47" s="37"/>
      <c r="H47" s="37"/>
      <c r="I47" s="37"/>
      <c r="J47" s="34"/>
      <c r="K47" s="37"/>
      <c r="L47" s="35"/>
      <c r="M47" s="35"/>
      <c r="N47" s="35"/>
      <c r="O47" s="35"/>
    </row>
    <row r="48" spans="1:15" s="38" customFormat="1" ht="20.399999999999999" x14ac:dyDescent="0.2">
      <c r="A48" s="40" t="s">
        <v>18</v>
      </c>
      <c r="B48" s="41" t="s">
        <v>181</v>
      </c>
      <c r="C48" s="37">
        <f t="shared" ref="C48:C52" si="16">E48</f>
        <v>84000</v>
      </c>
      <c r="D48" s="37"/>
      <c r="E48" s="65">
        <f t="shared" si="15"/>
        <v>84000</v>
      </c>
      <c r="F48" s="37"/>
      <c r="G48" s="37"/>
      <c r="H48" s="37"/>
      <c r="I48" s="37"/>
      <c r="J48" s="34">
        <f t="shared" si="13"/>
        <v>84000</v>
      </c>
      <c r="K48" s="37">
        <v>84000</v>
      </c>
      <c r="L48" s="37"/>
      <c r="M48" s="35"/>
      <c r="N48" s="35"/>
      <c r="O48" s="35"/>
    </row>
    <row r="49" spans="1:15" s="38" customFormat="1" ht="22.5" customHeight="1" x14ac:dyDescent="0.2">
      <c r="A49" s="40" t="s">
        <v>18</v>
      </c>
      <c r="B49" s="41" t="s">
        <v>204</v>
      </c>
      <c r="C49" s="37">
        <f t="shared" si="16"/>
        <v>421300</v>
      </c>
      <c r="D49" s="37"/>
      <c r="E49" s="65">
        <f t="shared" si="15"/>
        <v>421300</v>
      </c>
      <c r="F49" s="37"/>
      <c r="G49" s="37"/>
      <c r="H49" s="37"/>
      <c r="I49" s="37"/>
      <c r="J49" s="34">
        <f t="shared" si="13"/>
        <v>421300</v>
      </c>
      <c r="K49" s="37">
        <v>421300</v>
      </c>
      <c r="L49" s="37"/>
      <c r="M49" s="35"/>
      <c r="N49" s="35"/>
      <c r="O49" s="35"/>
    </row>
    <row r="50" spans="1:15" s="38" customFormat="1" ht="20.399999999999999" hidden="1" x14ac:dyDescent="0.2">
      <c r="A50" s="40" t="s">
        <v>18</v>
      </c>
      <c r="B50" s="74" t="s">
        <v>219</v>
      </c>
      <c r="C50" s="37">
        <f t="shared" si="16"/>
        <v>0</v>
      </c>
      <c r="D50" s="37"/>
      <c r="E50" s="65">
        <f t="shared" si="15"/>
        <v>0</v>
      </c>
      <c r="F50" s="37"/>
      <c r="G50" s="37"/>
      <c r="H50" s="37"/>
      <c r="I50" s="37"/>
      <c r="J50" s="34">
        <f t="shared" si="13"/>
        <v>0</v>
      </c>
      <c r="K50" s="37">
        <v>0</v>
      </c>
      <c r="L50" s="37"/>
      <c r="M50" s="35"/>
      <c r="N50" s="35"/>
      <c r="O50" s="35"/>
    </row>
    <row r="51" spans="1:15" ht="30.6" x14ac:dyDescent="0.2">
      <c r="A51" s="40" t="s">
        <v>18</v>
      </c>
      <c r="B51" s="41" t="s">
        <v>244</v>
      </c>
      <c r="C51" s="34">
        <f t="shared" si="16"/>
        <v>847000</v>
      </c>
      <c r="D51" s="34"/>
      <c r="E51" s="34">
        <f t="shared" si="15"/>
        <v>847000</v>
      </c>
      <c r="F51" s="34"/>
      <c r="G51" s="34"/>
      <c r="H51" s="34"/>
      <c r="I51" s="34"/>
      <c r="J51" s="34">
        <f t="shared" si="13"/>
        <v>847000</v>
      </c>
      <c r="K51" s="34">
        <v>847000</v>
      </c>
      <c r="L51" s="34"/>
      <c r="M51" s="32"/>
      <c r="N51" s="32"/>
      <c r="O51" s="32"/>
    </row>
    <row r="52" spans="1:15" x14ac:dyDescent="0.2">
      <c r="A52" s="40" t="s">
        <v>19</v>
      </c>
      <c r="B52" s="41" t="s">
        <v>245</v>
      </c>
      <c r="C52" s="34">
        <f t="shared" si="16"/>
        <v>6000</v>
      </c>
      <c r="D52" s="34"/>
      <c r="E52" s="34">
        <f t="shared" si="15"/>
        <v>6000</v>
      </c>
      <c r="F52" s="34"/>
      <c r="G52" s="34"/>
      <c r="H52" s="34"/>
      <c r="I52" s="34"/>
      <c r="J52" s="34">
        <f t="shared" si="13"/>
        <v>6000</v>
      </c>
      <c r="K52" s="34">
        <v>6000</v>
      </c>
      <c r="L52" s="34"/>
      <c r="M52" s="32"/>
      <c r="N52" s="32"/>
      <c r="O52" s="32"/>
    </row>
    <row r="53" spans="1:15" s="38" customFormat="1" ht="30.6" x14ac:dyDescent="0.2">
      <c r="A53" s="40" t="s">
        <v>20</v>
      </c>
      <c r="B53" s="41" t="s">
        <v>243</v>
      </c>
      <c r="C53" s="37">
        <f>E53</f>
        <v>23000</v>
      </c>
      <c r="D53" s="37"/>
      <c r="E53" s="65">
        <f t="shared" si="15"/>
        <v>23000</v>
      </c>
      <c r="F53" s="37"/>
      <c r="G53" s="37"/>
      <c r="H53" s="37"/>
      <c r="I53" s="37"/>
      <c r="J53" s="34">
        <f>K53</f>
        <v>23000</v>
      </c>
      <c r="K53" s="37">
        <v>23000</v>
      </c>
      <c r="L53" s="37"/>
      <c r="M53" s="35"/>
      <c r="N53" s="35"/>
      <c r="O53" s="35"/>
    </row>
    <row r="54" spans="1:15" hidden="1" x14ac:dyDescent="0.2">
      <c r="A54" s="32"/>
      <c r="B54" s="41"/>
      <c r="C54" s="37">
        <f t="shared" ref="C54:C57" si="17">E54</f>
        <v>0</v>
      </c>
      <c r="D54" s="34"/>
      <c r="E54" s="65">
        <f t="shared" si="15"/>
        <v>0</v>
      </c>
      <c r="F54" s="34"/>
      <c r="G54" s="34"/>
      <c r="H54" s="34"/>
      <c r="I54" s="34"/>
      <c r="J54" s="34">
        <f t="shared" ref="J54:J57" si="18">K54</f>
        <v>0</v>
      </c>
      <c r="K54" s="34"/>
      <c r="L54" s="34"/>
      <c r="M54" s="32"/>
      <c r="N54" s="32"/>
      <c r="O54" s="32"/>
    </row>
    <row r="55" spans="1:15" hidden="1" x14ac:dyDescent="0.2">
      <c r="A55" s="32"/>
      <c r="B55" s="41"/>
      <c r="C55" s="37">
        <f t="shared" si="17"/>
        <v>0</v>
      </c>
      <c r="D55" s="34"/>
      <c r="E55" s="65">
        <f t="shared" si="15"/>
        <v>0</v>
      </c>
      <c r="F55" s="34"/>
      <c r="G55" s="34"/>
      <c r="H55" s="34"/>
      <c r="I55" s="34"/>
      <c r="J55" s="34">
        <f t="shared" si="18"/>
        <v>0</v>
      </c>
      <c r="K55" s="34"/>
      <c r="L55" s="34"/>
      <c r="M55" s="32"/>
      <c r="N55" s="32"/>
      <c r="O55" s="32"/>
    </row>
    <row r="56" spans="1:15" ht="20.399999999999999" x14ac:dyDescent="0.2">
      <c r="A56" s="32" t="s">
        <v>163</v>
      </c>
      <c r="B56" s="41" t="s">
        <v>205</v>
      </c>
      <c r="C56" s="37">
        <f t="shared" si="17"/>
        <v>0</v>
      </c>
      <c r="D56" s="34"/>
      <c r="E56" s="65">
        <f t="shared" si="15"/>
        <v>0</v>
      </c>
      <c r="F56" s="34"/>
      <c r="G56" s="34"/>
      <c r="H56" s="34"/>
      <c r="I56" s="34"/>
      <c r="J56" s="34">
        <f t="shared" si="18"/>
        <v>0</v>
      </c>
      <c r="K56" s="34">
        <v>0</v>
      </c>
      <c r="L56" s="34"/>
      <c r="M56" s="32"/>
      <c r="N56" s="32"/>
      <c r="O56" s="32"/>
    </row>
    <row r="57" spans="1:15" ht="20.399999999999999" x14ac:dyDescent="0.2">
      <c r="A57" s="32" t="s">
        <v>163</v>
      </c>
      <c r="B57" s="41" t="s">
        <v>206</v>
      </c>
      <c r="C57" s="37">
        <f t="shared" si="17"/>
        <v>0</v>
      </c>
      <c r="D57" s="34"/>
      <c r="E57" s="65">
        <f t="shared" si="15"/>
        <v>0</v>
      </c>
      <c r="F57" s="34"/>
      <c r="G57" s="34"/>
      <c r="H57" s="34"/>
      <c r="I57" s="34"/>
      <c r="J57" s="34">
        <f t="shared" si="18"/>
        <v>0</v>
      </c>
      <c r="K57" s="34">
        <v>0</v>
      </c>
      <c r="L57" s="34"/>
      <c r="M57" s="32"/>
      <c r="N57" s="32"/>
      <c r="O57" s="32"/>
    </row>
    <row r="58" spans="1:15" s="38" customFormat="1" x14ac:dyDescent="0.2">
      <c r="A58" s="35"/>
      <c r="B58" s="36" t="s">
        <v>174</v>
      </c>
      <c r="C58" s="53">
        <f>C59</f>
        <v>443500</v>
      </c>
      <c r="D58" s="53">
        <f t="shared" ref="D58:K58" si="19">D59</f>
        <v>0</v>
      </c>
      <c r="E58" s="53">
        <f t="shared" si="19"/>
        <v>443500</v>
      </c>
      <c r="F58" s="53">
        <f t="shared" si="19"/>
        <v>0</v>
      </c>
      <c r="G58" s="53">
        <f t="shared" si="19"/>
        <v>0</v>
      </c>
      <c r="H58" s="53">
        <f t="shared" si="19"/>
        <v>0</v>
      </c>
      <c r="I58" s="53">
        <f t="shared" si="19"/>
        <v>0</v>
      </c>
      <c r="J58" s="53">
        <f t="shared" si="19"/>
        <v>443500</v>
      </c>
      <c r="K58" s="53">
        <f t="shared" si="19"/>
        <v>443500</v>
      </c>
      <c r="L58" s="53"/>
      <c r="M58" s="54"/>
      <c r="N58" s="54"/>
      <c r="O58" s="54"/>
    </row>
    <row r="59" spans="1:15" s="38" customFormat="1" x14ac:dyDescent="0.2">
      <c r="A59" s="35"/>
      <c r="B59" s="39" t="s">
        <v>71</v>
      </c>
      <c r="C59" s="37">
        <f>E59</f>
        <v>443500</v>
      </c>
      <c r="D59" s="37">
        <f t="shared" ref="D59" si="20">D60+D65</f>
        <v>0</v>
      </c>
      <c r="E59" s="37">
        <f>F59+G59+H59+I59+J59</f>
        <v>443500</v>
      </c>
      <c r="F59" s="37"/>
      <c r="G59" s="37"/>
      <c r="H59" s="37"/>
      <c r="I59" s="37"/>
      <c r="J59" s="34">
        <f t="shared" si="1"/>
        <v>443500</v>
      </c>
      <c r="K59" s="69">
        <f>K60+K61</f>
        <v>443500</v>
      </c>
      <c r="L59" s="37">
        <f>L60+L61+L76</f>
        <v>0</v>
      </c>
      <c r="M59" s="35"/>
      <c r="N59" s="35"/>
      <c r="O59" s="35"/>
    </row>
    <row r="60" spans="1:15" s="38" customFormat="1" x14ac:dyDescent="0.2">
      <c r="A60" s="32" t="s">
        <v>18</v>
      </c>
      <c r="B60" s="42" t="s">
        <v>143</v>
      </c>
      <c r="C60" s="37">
        <f>E60</f>
        <v>2500</v>
      </c>
      <c r="D60" s="37"/>
      <c r="E60" s="37">
        <f>F60+G60+H60+I60+J60</f>
        <v>2500</v>
      </c>
      <c r="F60" s="37"/>
      <c r="G60" s="37"/>
      <c r="H60" s="37"/>
      <c r="I60" s="37"/>
      <c r="J60" s="34">
        <f t="shared" si="1"/>
        <v>2500</v>
      </c>
      <c r="K60" s="37">
        <f>K63</f>
        <v>2500</v>
      </c>
      <c r="L60" s="35"/>
      <c r="M60" s="35"/>
      <c r="N60" s="35"/>
      <c r="O60" s="35"/>
    </row>
    <row r="61" spans="1:15" s="38" customFormat="1" x14ac:dyDescent="0.2">
      <c r="A61" s="40" t="s">
        <v>19</v>
      </c>
      <c r="B61" s="41" t="s">
        <v>198</v>
      </c>
      <c r="C61" s="37">
        <f t="shared" ref="C61:C64" si="21">E61</f>
        <v>441000</v>
      </c>
      <c r="D61" s="37"/>
      <c r="E61" s="37">
        <f t="shared" ref="E61:E64" si="22">F61+G61+H61+I61+J61</f>
        <v>441000</v>
      </c>
      <c r="F61" s="37"/>
      <c r="G61" s="37"/>
      <c r="H61" s="37"/>
      <c r="I61" s="37"/>
      <c r="J61" s="34">
        <f t="shared" si="1"/>
        <v>441000</v>
      </c>
      <c r="K61" s="37">
        <f>K64+K65+K66</f>
        <v>441000</v>
      </c>
      <c r="L61" s="37"/>
      <c r="M61" s="35"/>
      <c r="N61" s="35"/>
      <c r="O61" s="35"/>
    </row>
    <row r="62" spans="1:15" s="38" customFormat="1" x14ac:dyDescent="0.2">
      <c r="A62" s="40" t="s">
        <v>20</v>
      </c>
      <c r="B62" s="41" t="s">
        <v>178</v>
      </c>
      <c r="C62" s="37">
        <f>C67+C74+C75</f>
        <v>32912</v>
      </c>
      <c r="D62" s="37">
        <f t="shared" ref="D62:I62" si="23">D67+D74</f>
        <v>0</v>
      </c>
      <c r="E62" s="37">
        <f>E67+E74+E75</f>
        <v>32912</v>
      </c>
      <c r="F62" s="37">
        <f t="shared" si="23"/>
        <v>0</v>
      </c>
      <c r="G62" s="37">
        <f t="shared" si="23"/>
        <v>0</v>
      </c>
      <c r="H62" s="37">
        <f t="shared" si="23"/>
        <v>0</v>
      </c>
      <c r="I62" s="37">
        <f t="shared" si="23"/>
        <v>0</v>
      </c>
      <c r="J62" s="37">
        <v>0</v>
      </c>
      <c r="K62" s="37">
        <f>K75</f>
        <v>32912</v>
      </c>
      <c r="L62" s="37"/>
      <c r="M62" s="35"/>
      <c r="N62" s="35"/>
      <c r="O62" s="35"/>
    </row>
    <row r="63" spans="1:15" s="38" customFormat="1" x14ac:dyDescent="0.2">
      <c r="A63" s="40" t="s">
        <v>18</v>
      </c>
      <c r="B63" s="41" t="s">
        <v>248</v>
      </c>
      <c r="C63" s="37">
        <v>2500</v>
      </c>
      <c r="D63" s="37"/>
      <c r="E63" s="37">
        <v>2500</v>
      </c>
      <c r="F63" s="37"/>
      <c r="G63" s="37"/>
      <c r="H63" s="37"/>
      <c r="I63" s="37"/>
      <c r="J63" s="37"/>
      <c r="K63" s="37">
        <v>2500</v>
      </c>
      <c r="L63" s="37"/>
      <c r="M63" s="35"/>
      <c r="N63" s="35"/>
      <c r="O63" s="35"/>
    </row>
    <row r="64" spans="1:15" s="38" customFormat="1" x14ac:dyDescent="0.2">
      <c r="A64" s="40" t="s">
        <v>19</v>
      </c>
      <c r="B64" s="41" t="s">
        <v>233</v>
      </c>
      <c r="C64" s="37">
        <f t="shared" si="21"/>
        <v>270000</v>
      </c>
      <c r="D64" s="37"/>
      <c r="E64" s="37">
        <f t="shared" si="22"/>
        <v>270000</v>
      </c>
      <c r="F64" s="37"/>
      <c r="G64" s="37"/>
      <c r="H64" s="37"/>
      <c r="I64" s="37"/>
      <c r="J64" s="34">
        <f t="shared" si="1"/>
        <v>270000</v>
      </c>
      <c r="K64" s="37">
        <v>270000</v>
      </c>
      <c r="L64" s="37"/>
      <c r="M64" s="35"/>
      <c r="N64" s="35"/>
      <c r="O64" s="35"/>
    </row>
    <row r="65" spans="1:15" s="38" customFormat="1" ht="20.399999999999999" x14ac:dyDescent="0.2">
      <c r="A65" s="40" t="s">
        <v>19</v>
      </c>
      <c r="B65" s="41" t="s">
        <v>241</v>
      </c>
      <c r="C65" s="37">
        <f t="shared" ref="C65" si="24">E65</f>
        <v>6000</v>
      </c>
      <c r="D65" s="37"/>
      <c r="E65" s="37">
        <f t="shared" ref="E65" si="25">F65+G65+H65+I65+J65</f>
        <v>6000</v>
      </c>
      <c r="F65" s="37"/>
      <c r="G65" s="37"/>
      <c r="H65" s="37"/>
      <c r="I65" s="37"/>
      <c r="J65" s="34">
        <f t="shared" ref="J65" si="26">K65+L65</f>
        <v>6000</v>
      </c>
      <c r="K65" s="37">
        <v>6000</v>
      </c>
      <c r="L65" s="37"/>
      <c r="M65" s="35"/>
      <c r="N65" s="35"/>
      <c r="O65" s="35"/>
    </row>
    <row r="66" spans="1:15" s="38" customFormat="1" ht="20.399999999999999" x14ac:dyDescent="0.2">
      <c r="A66" s="40" t="s">
        <v>19</v>
      </c>
      <c r="B66" s="41" t="s">
        <v>242</v>
      </c>
      <c r="C66" s="37">
        <f t="shared" ref="C66:C89" si="27">E66</f>
        <v>165000</v>
      </c>
      <c r="D66" s="37"/>
      <c r="E66" s="37">
        <f t="shared" ref="E66:E96" si="28">F66+G66+H66+I66+J66</f>
        <v>165000</v>
      </c>
      <c r="F66" s="37"/>
      <c r="G66" s="37"/>
      <c r="H66" s="37"/>
      <c r="I66" s="37"/>
      <c r="J66" s="34">
        <f t="shared" ref="J66:J89" si="29">K66+L66</f>
        <v>165000</v>
      </c>
      <c r="K66" s="37">
        <v>165000</v>
      </c>
      <c r="L66" s="37"/>
      <c r="M66" s="35"/>
      <c r="N66" s="35"/>
      <c r="O66" s="35"/>
    </row>
    <row r="67" spans="1:15" s="38" customFormat="1" hidden="1" x14ac:dyDescent="0.2">
      <c r="A67" s="35"/>
      <c r="B67" s="39"/>
      <c r="C67" s="37">
        <f t="shared" si="27"/>
        <v>0</v>
      </c>
      <c r="D67" s="37"/>
      <c r="E67" s="37">
        <f t="shared" si="28"/>
        <v>0</v>
      </c>
      <c r="F67" s="37"/>
      <c r="G67" s="37"/>
      <c r="H67" s="37"/>
      <c r="I67" s="37"/>
      <c r="J67" s="34">
        <f t="shared" si="29"/>
        <v>0</v>
      </c>
      <c r="K67" s="37"/>
      <c r="L67" s="37"/>
      <c r="M67" s="35"/>
      <c r="N67" s="35"/>
      <c r="O67" s="35"/>
    </row>
    <row r="68" spans="1:15" s="38" customFormat="1" ht="20.399999999999999" hidden="1" x14ac:dyDescent="0.2">
      <c r="A68" s="32" t="s">
        <v>18</v>
      </c>
      <c r="B68" s="42" t="s">
        <v>95</v>
      </c>
      <c r="C68" s="37">
        <f t="shared" si="27"/>
        <v>0</v>
      </c>
      <c r="D68" s="37"/>
      <c r="E68" s="37">
        <f t="shared" si="28"/>
        <v>0</v>
      </c>
      <c r="F68" s="37"/>
      <c r="G68" s="37"/>
      <c r="H68" s="37"/>
      <c r="I68" s="37"/>
      <c r="J68" s="34">
        <f t="shared" si="29"/>
        <v>0</v>
      </c>
      <c r="K68" s="37">
        <v>0</v>
      </c>
      <c r="L68" s="35"/>
      <c r="M68" s="35"/>
      <c r="N68" s="35"/>
      <c r="O68" s="35"/>
    </row>
    <row r="69" spans="1:15" s="38" customFormat="1" hidden="1" x14ac:dyDescent="0.2">
      <c r="A69" s="40" t="s">
        <v>19</v>
      </c>
      <c r="B69" s="41" t="s">
        <v>233</v>
      </c>
      <c r="C69" s="37">
        <f t="shared" si="27"/>
        <v>0</v>
      </c>
      <c r="D69" s="37"/>
      <c r="E69" s="37">
        <f t="shared" si="28"/>
        <v>0</v>
      </c>
      <c r="F69" s="37"/>
      <c r="G69" s="37"/>
      <c r="H69" s="37"/>
      <c r="I69" s="37"/>
      <c r="J69" s="34">
        <f t="shared" si="29"/>
        <v>0</v>
      </c>
      <c r="K69" s="37"/>
      <c r="L69" s="37"/>
      <c r="M69" s="35"/>
      <c r="N69" s="35"/>
      <c r="O69" s="35"/>
    </row>
    <row r="70" spans="1:15" s="38" customFormat="1" ht="30.6" hidden="1" x14ac:dyDescent="0.2">
      <c r="A70" s="40" t="s">
        <v>20</v>
      </c>
      <c r="B70" s="41" t="s">
        <v>172</v>
      </c>
      <c r="C70" s="37">
        <f t="shared" si="27"/>
        <v>0</v>
      </c>
      <c r="D70" s="37"/>
      <c r="E70" s="37">
        <f t="shared" si="28"/>
        <v>0</v>
      </c>
      <c r="F70" s="37"/>
      <c r="G70" s="37"/>
      <c r="H70" s="37"/>
      <c r="I70" s="37"/>
      <c r="J70" s="34">
        <f t="shared" si="29"/>
        <v>0</v>
      </c>
      <c r="K70" s="37">
        <v>0</v>
      </c>
      <c r="L70" s="37"/>
      <c r="M70" s="35"/>
      <c r="N70" s="35"/>
      <c r="O70" s="35"/>
    </row>
    <row r="71" spans="1:15" s="38" customFormat="1" ht="20.399999999999999" hidden="1" x14ac:dyDescent="0.2">
      <c r="A71" s="40" t="s">
        <v>20</v>
      </c>
      <c r="B71" s="41" t="s">
        <v>211</v>
      </c>
      <c r="C71" s="37">
        <f t="shared" si="27"/>
        <v>0</v>
      </c>
      <c r="D71" s="37"/>
      <c r="E71" s="37">
        <f t="shared" si="28"/>
        <v>0</v>
      </c>
      <c r="F71" s="37"/>
      <c r="G71" s="37"/>
      <c r="H71" s="37"/>
      <c r="I71" s="37"/>
      <c r="J71" s="34">
        <f t="shared" si="29"/>
        <v>0</v>
      </c>
      <c r="K71" s="37">
        <v>0</v>
      </c>
      <c r="L71" s="37"/>
      <c r="M71" s="35"/>
      <c r="N71" s="35"/>
      <c r="O71" s="35"/>
    </row>
    <row r="72" spans="1:15" s="38" customFormat="1" ht="20.399999999999999" hidden="1" x14ac:dyDescent="0.2">
      <c r="A72" s="40" t="s">
        <v>20</v>
      </c>
      <c r="B72" s="41" t="s">
        <v>176</v>
      </c>
      <c r="C72" s="37">
        <f t="shared" si="27"/>
        <v>0</v>
      </c>
      <c r="D72" s="37"/>
      <c r="E72" s="37">
        <f t="shared" si="28"/>
        <v>0</v>
      </c>
      <c r="F72" s="37"/>
      <c r="G72" s="37"/>
      <c r="H72" s="37"/>
      <c r="I72" s="37"/>
      <c r="J72" s="34">
        <f t="shared" si="29"/>
        <v>0</v>
      </c>
      <c r="K72" s="37"/>
      <c r="L72" s="37"/>
      <c r="M72" s="35"/>
      <c r="N72" s="35"/>
      <c r="O72" s="35"/>
    </row>
    <row r="73" spans="1:15" s="38" customFormat="1" ht="30.6" hidden="1" x14ac:dyDescent="0.2">
      <c r="A73" s="40" t="s">
        <v>20</v>
      </c>
      <c r="B73" s="41" t="s">
        <v>177</v>
      </c>
      <c r="C73" s="37">
        <f t="shared" si="27"/>
        <v>0</v>
      </c>
      <c r="D73" s="37"/>
      <c r="E73" s="37">
        <f t="shared" si="28"/>
        <v>0</v>
      </c>
      <c r="F73" s="37"/>
      <c r="G73" s="37"/>
      <c r="H73" s="37"/>
      <c r="I73" s="37"/>
      <c r="J73" s="34">
        <f t="shared" si="29"/>
        <v>0</v>
      </c>
      <c r="K73" s="37">
        <v>0</v>
      </c>
      <c r="L73" s="37"/>
      <c r="M73" s="35"/>
      <c r="N73" s="35"/>
      <c r="O73" s="35"/>
    </row>
    <row r="74" spans="1:15" s="38" customFormat="1" hidden="1" x14ac:dyDescent="0.2">
      <c r="A74" s="40" t="s">
        <v>19</v>
      </c>
      <c r="B74" s="41" t="s">
        <v>234</v>
      </c>
      <c r="C74" s="37">
        <f t="shared" si="27"/>
        <v>0</v>
      </c>
      <c r="D74" s="37"/>
      <c r="E74" s="37">
        <f t="shared" si="28"/>
        <v>0</v>
      </c>
      <c r="F74" s="37"/>
      <c r="G74" s="37"/>
      <c r="H74" s="37"/>
      <c r="I74" s="37"/>
      <c r="J74" s="34">
        <f t="shared" si="29"/>
        <v>0</v>
      </c>
      <c r="K74" s="37"/>
      <c r="L74" s="37"/>
      <c r="M74" s="35"/>
      <c r="N74" s="35"/>
      <c r="O74" s="35"/>
    </row>
    <row r="75" spans="1:15" s="58" customFormat="1" x14ac:dyDescent="0.2">
      <c r="A75" s="54"/>
      <c r="B75" s="49" t="s">
        <v>199</v>
      </c>
      <c r="C75" s="53">
        <f t="shared" si="27"/>
        <v>32912</v>
      </c>
      <c r="D75" s="53">
        <f t="shared" ref="D75:K75" si="30">D76</f>
        <v>0</v>
      </c>
      <c r="E75" s="53">
        <f t="shared" si="28"/>
        <v>32912</v>
      </c>
      <c r="F75" s="53">
        <f t="shared" si="30"/>
        <v>0</v>
      </c>
      <c r="G75" s="53">
        <f t="shared" si="30"/>
        <v>0</v>
      </c>
      <c r="H75" s="53">
        <f t="shared" si="30"/>
        <v>0</v>
      </c>
      <c r="I75" s="53">
        <f t="shared" si="30"/>
        <v>0</v>
      </c>
      <c r="J75" s="55">
        <f t="shared" si="29"/>
        <v>32912</v>
      </c>
      <c r="K75" s="53">
        <f t="shared" si="30"/>
        <v>32912</v>
      </c>
      <c r="L75" s="53"/>
      <c r="M75" s="54"/>
      <c r="N75" s="54"/>
      <c r="O75" s="54"/>
    </row>
    <row r="76" spans="1:15" s="38" customFormat="1" x14ac:dyDescent="0.2">
      <c r="A76" s="35"/>
      <c r="B76" s="39" t="s">
        <v>71</v>
      </c>
      <c r="C76" s="37">
        <f t="shared" si="27"/>
        <v>32912</v>
      </c>
      <c r="D76" s="37">
        <f t="shared" ref="D76:I76" si="31">D82</f>
        <v>0</v>
      </c>
      <c r="E76" s="37">
        <f t="shared" si="28"/>
        <v>32912</v>
      </c>
      <c r="F76" s="37">
        <f t="shared" si="31"/>
        <v>0</v>
      </c>
      <c r="G76" s="37">
        <f t="shared" si="31"/>
        <v>0</v>
      </c>
      <c r="H76" s="37">
        <f t="shared" si="31"/>
        <v>0</v>
      </c>
      <c r="I76" s="37">
        <f t="shared" si="31"/>
        <v>0</v>
      </c>
      <c r="J76" s="34">
        <f t="shared" si="29"/>
        <v>32912</v>
      </c>
      <c r="K76" s="37">
        <f>K80+K77+K78</f>
        <v>32912</v>
      </c>
      <c r="L76" s="37">
        <f>L77+L78+L111</f>
        <v>0</v>
      </c>
      <c r="M76" s="35"/>
      <c r="N76" s="35"/>
      <c r="O76" s="35"/>
    </row>
    <row r="77" spans="1:15" s="38" customFormat="1" x14ac:dyDescent="0.2">
      <c r="A77" s="32" t="s">
        <v>18</v>
      </c>
      <c r="B77" s="42" t="s">
        <v>143</v>
      </c>
      <c r="C77" s="37">
        <f t="shared" si="27"/>
        <v>0</v>
      </c>
      <c r="D77" s="37"/>
      <c r="E77" s="37">
        <f t="shared" si="28"/>
        <v>0</v>
      </c>
      <c r="F77" s="37"/>
      <c r="G77" s="37"/>
      <c r="H77" s="37"/>
      <c r="I77" s="37"/>
      <c r="J77" s="34">
        <f t="shared" si="29"/>
        <v>0</v>
      </c>
      <c r="K77" s="37">
        <f>K83</f>
        <v>0</v>
      </c>
      <c r="L77" s="35"/>
      <c r="M77" s="35"/>
      <c r="N77" s="35"/>
      <c r="O77" s="35"/>
    </row>
    <row r="78" spans="1:15" s="38" customFormat="1" x14ac:dyDescent="0.2">
      <c r="A78" s="40" t="s">
        <v>19</v>
      </c>
      <c r="B78" s="41" t="s">
        <v>198</v>
      </c>
      <c r="C78" s="37">
        <f t="shared" si="27"/>
        <v>0</v>
      </c>
      <c r="D78" s="37"/>
      <c r="E78" s="37">
        <f t="shared" si="28"/>
        <v>0</v>
      </c>
      <c r="F78" s="37"/>
      <c r="G78" s="37"/>
      <c r="H78" s="37"/>
      <c r="I78" s="37"/>
      <c r="J78" s="34">
        <f t="shared" si="29"/>
        <v>0</v>
      </c>
      <c r="K78" s="37"/>
      <c r="L78" s="37"/>
      <c r="M78" s="35"/>
      <c r="N78" s="35"/>
      <c r="O78" s="35"/>
    </row>
    <row r="79" spans="1:15" s="38" customFormat="1" hidden="1" x14ac:dyDescent="0.2">
      <c r="A79" s="40" t="s">
        <v>19</v>
      </c>
      <c r="B79" s="41" t="s">
        <v>221</v>
      </c>
      <c r="C79" s="37">
        <f t="shared" si="27"/>
        <v>0</v>
      </c>
      <c r="D79" s="37"/>
      <c r="E79" s="37">
        <f t="shared" si="28"/>
        <v>0</v>
      </c>
      <c r="F79" s="37"/>
      <c r="G79" s="37"/>
      <c r="H79" s="37"/>
      <c r="I79" s="37"/>
      <c r="J79" s="34">
        <f t="shared" si="29"/>
        <v>0</v>
      </c>
      <c r="K79" s="37"/>
      <c r="L79" s="37"/>
      <c r="M79" s="35"/>
      <c r="N79" s="35"/>
      <c r="O79" s="35"/>
    </row>
    <row r="80" spans="1:15" s="38" customFormat="1" x14ac:dyDescent="0.2">
      <c r="A80" s="40" t="s">
        <v>20</v>
      </c>
      <c r="B80" s="41" t="s">
        <v>178</v>
      </c>
      <c r="C80" s="37">
        <f t="shared" si="27"/>
        <v>32912</v>
      </c>
      <c r="D80" s="37"/>
      <c r="E80" s="37">
        <f t="shared" si="28"/>
        <v>32912</v>
      </c>
      <c r="F80" s="37"/>
      <c r="G80" s="37"/>
      <c r="H80" s="37"/>
      <c r="I80" s="37"/>
      <c r="J80" s="34">
        <f t="shared" si="29"/>
        <v>32912</v>
      </c>
      <c r="K80" s="37">
        <f>K81</f>
        <v>32912</v>
      </c>
      <c r="L80" s="37"/>
      <c r="M80" s="35"/>
      <c r="N80" s="35"/>
      <c r="O80" s="35"/>
    </row>
    <row r="81" spans="1:15" s="38" customFormat="1" ht="30.6" x14ac:dyDescent="0.2">
      <c r="A81" s="40" t="s">
        <v>20</v>
      </c>
      <c r="B81" s="41" t="s">
        <v>247</v>
      </c>
      <c r="C81" s="37">
        <f t="shared" si="27"/>
        <v>32912</v>
      </c>
      <c r="D81" s="37"/>
      <c r="E81" s="37">
        <f t="shared" si="28"/>
        <v>32912</v>
      </c>
      <c r="F81" s="37"/>
      <c r="G81" s="37"/>
      <c r="H81" s="37"/>
      <c r="I81" s="37"/>
      <c r="J81" s="34">
        <f t="shared" si="29"/>
        <v>32912</v>
      </c>
      <c r="K81" s="37">
        <v>32912</v>
      </c>
      <c r="L81" s="37"/>
      <c r="M81" s="35"/>
      <c r="N81" s="35"/>
      <c r="O81" s="35"/>
    </row>
    <row r="82" spans="1:15" s="38" customFormat="1" ht="20.399999999999999" hidden="1" x14ac:dyDescent="0.2">
      <c r="A82" s="40" t="s">
        <v>20</v>
      </c>
      <c r="B82" s="41" t="s">
        <v>120</v>
      </c>
      <c r="C82" s="37">
        <f t="shared" si="27"/>
        <v>0</v>
      </c>
      <c r="D82" s="37"/>
      <c r="E82" s="37">
        <f t="shared" si="28"/>
        <v>0</v>
      </c>
      <c r="F82" s="37"/>
      <c r="G82" s="37"/>
      <c r="H82" s="37"/>
      <c r="I82" s="37"/>
      <c r="J82" s="34">
        <f t="shared" si="29"/>
        <v>0</v>
      </c>
      <c r="K82" s="37"/>
      <c r="L82" s="37"/>
      <c r="M82" s="35"/>
      <c r="N82" s="35"/>
      <c r="O82" s="35"/>
    </row>
    <row r="83" spans="1:15" s="38" customFormat="1" ht="20.399999999999999" hidden="1" x14ac:dyDescent="0.2">
      <c r="A83" s="40" t="s">
        <v>20</v>
      </c>
      <c r="B83" s="41" t="s">
        <v>182</v>
      </c>
      <c r="C83" s="37">
        <f t="shared" si="27"/>
        <v>0</v>
      </c>
      <c r="D83" s="37"/>
      <c r="E83" s="37">
        <f t="shared" si="28"/>
        <v>0</v>
      </c>
      <c r="F83" s="37"/>
      <c r="G83" s="37"/>
      <c r="H83" s="37"/>
      <c r="I83" s="37"/>
      <c r="J83" s="34">
        <f t="shared" si="29"/>
        <v>0</v>
      </c>
      <c r="K83" s="37"/>
      <c r="L83" s="37"/>
      <c r="M83" s="35"/>
      <c r="N83" s="35"/>
      <c r="O83" s="35"/>
    </row>
    <row r="84" spans="1:15" s="38" customFormat="1" hidden="1" x14ac:dyDescent="0.2">
      <c r="A84" s="40"/>
      <c r="B84" s="41"/>
      <c r="C84" s="37">
        <f t="shared" si="27"/>
        <v>0</v>
      </c>
      <c r="D84" s="37"/>
      <c r="E84" s="37">
        <f t="shared" si="28"/>
        <v>0</v>
      </c>
      <c r="F84" s="37"/>
      <c r="G84" s="37"/>
      <c r="H84" s="37"/>
      <c r="I84" s="37"/>
      <c r="J84" s="34">
        <f t="shared" si="29"/>
        <v>0</v>
      </c>
      <c r="K84" s="37"/>
      <c r="L84" s="37"/>
      <c r="M84" s="35"/>
      <c r="N84" s="35"/>
      <c r="O84" s="35"/>
    </row>
    <row r="85" spans="1:15" s="58" customFormat="1" ht="20.399999999999999" x14ac:dyDescent="0.2">
      <c r="A85" s="54"/>
      <c r="B85" s="49" t="s">
        <v>186</v>
      </c>
      <c r="C85" s="53">
        <f t="shared" si="27"/>
        <v>1091900</v>
      </c>
      <c r="D85" s="53">
        <f t="shared" ref="D85:I85" si="32">D86</f>
        <v>0</v>
      </c>
      <c r="E85" s="53">
        <f t="shared" si="28"/>
        <v>1091900</v>
      </c>
      <c r="F85" s="53">
        <f t="shared" si="32"/>
        <v>0</v>
      </c>
      <c r="G85" s="53">
        <f t="shared" si="32"/>
        <v>0</v>
      </c>
      <c r="H85" s="53">
        <f t="shared" si="32"/>
        <v>0</v>
      </c>
      <c r="I85" s="53">
        <f t="shared" si="32"/>
        <v>0</v>
      </c>
      <c r="J85" s="55">
        <f t="shared" si="29"/>
        <v>1091900</v>
      </c>
      <c r="K85" s="53">
        <f>K86</f>
        <v>1091900</v>
      </c>
      <c r="L85" s="53"/>
      <c r="M85" s="54"/>
      <c r="N85" s="54"/>
      <c r="O85" s="54"/>
    </row>
    <row r="86" spans="1:15" s="38" customFormat="1" x14ac:dyDescent="0.2">
      <c r="A86" s="35"/>
      <c r="B86" s="39" t="s">
        <v>71</v>
      </c>
      <c r="C86" s="37">
        <f t="shared" si="27"/>
        <v>1091900</v>
      </c>
      <c r="D86" s="37">
        <f t="shared" ref="D86:I86" si="33">D87+D88+D89</f>
        <v>0</v>
      </c>
      <c r="E86" s="37">
        <f t="shared" si="28"/>
        <v>1091900</v>
      </c>
      <c r="F86" s="37">
        <f t="shared" si="33"/>
        <v>0</v>
      </c>
      <c r="G86" s="37">
        <f t="shared" si="33"/>
        <v>0</v>
      </c>
      <c r="H86" s="37">
        <f t="shared" si="33"/>
        <v>0</v>
      </c>
      <c r="I86" s="37">
        <f t="shared" si="33"/>
        <v>0</v>
      </c>
      <c r="J86" s="34">
        <f t="shared" si="29"/>
        <v>1091900</v>
      </c>
      <c r="K86" s="37">
        <f>K87+K88+K89</f>
        <v>1091900</v>
      </c>
      <c r="L86" s="37">
        <f>L91+L92+L113</f>
        <v>0</v>
      </c>
      <c r="M86" s="35"/>
      <c r="N86" s="35"/>
      <c r="O86" s="35"/>
    </row>
    <row r="87" spans="1:15" s="38" customFormat="1" x14ac:dyDescent="0.2">
      <c r="A87" s="32" t="s">
        <v>18</v>
      </c>
      <c r="B87" s="42" t="s">
        <v>143</v>
      </c>
      <c r="C87" s="37">
        <f t="shared" si="27"/>
        <v>0</v>
      </c>
      <c r="D87" s="37">
        <f t="shared" ref="D87:I87" si="34">D90</f>
        <v>0</v>
      </c>
      <c r="E87" s="37">
        <f t="shared" si="28"/>
        <v>0</v>
      </c>
      <c r="F87" s="37">
        <f t="shared" si="34"/>
        <v>0</v>
      </c>
      <c r="G87" s="37">
        <f t="shared" si="34"/>
        <v>0</v>
      </c>
      <c r="H87" s="37">
        <f t="shared" si="34"/>
        <v>0</v>
      </c>
      <c r="I87" s="37">
        <f t="shared" si="34"/>
        <v>0</v>
      </c>
      <c r="J87" s="34">
        <f t="shared" si="29"/>
        <v>0</v>
      </c>
      <c r="K87" s="37">
        <f>K97</f>
        <v>0</v>
      </c>
      <c r="L87" s="37"/>
      <c r="M87" s="35"/>
      <c r="N87" s="35"/>
      <c r="O87" s="35"/>
    </row>
    <row r="88" spans="1:15" s="38" customFormat="1" x14ac:dyDescent="0.2">
      <c r="A88" s="40" t="s">
        <v>19</v>
      </c>
      <c r="B88" s="41" t="s">
        <v>83</v>
      </c>
      <c r="C88" s="37">
        <f t="shared" si="27"/>
        <v>1065000</v>
      </c>
      <c r="D88" s="37">
        <f t="shared" ref="D88:I88" si="35">D91+D98</f>
        <v>0</v>
      </c>
      <c r="E88" s="37">
        <f t="shared" si="28"/>
        <v>1065000</v>
      </c>
      <c r="F88" s="37">
        <f t="shared" si="35"/>
        <v>0</v>
      </c>
      <c r="G88" s="37">
        <f t="shared" si="35"/>
        <v>0</v>
      </c>
      <c r="H88" s="37">
        <f t="shared" si="35"/>
        <v>0</v>
      </c>
      <c r="I88" s="37">
        <f t="shared" si="35"/>
        <v>0</v>
      </c>
      <c r="J88" s="34">
        <f t="shared" si="29"/>
        <v>1065000</v>
      </c>
      <c r="K88" s="37">
        <f>K99+K100</f>
        <v>1065000</v>
      </c>
      <c r="L88" s="37"/>
      <c r="M88" s="35"/>
      <c r="N88" s="35"/>
      <c r="O88" s="35"/>
    </row>
    <row r="89" spans="1:15" s="38" customFormat="1" x14ac:dyDescent="0.2">
      <c r="A89" s="40" t="s">
        <v>20</v>
      </c>
      <c r="B89" s="41" t="s">
        <v>178</v>
      </c>
      <c r="C89" s="37">
        <f t="shared" si="27"/>
        <v>26900</v>
      </c>
      <c r="D89" s="37">
        <f t="shared" ref="D89:I89" si="36">D93+D100</f>
        <v>0</v>
      </c>
      <c r="E89" s="37">
        <f t="shared" si="28"/>
        <v>26900</v>
      </c>
      <c r="F89" s="37">
        <f t="shared" si="36"/>
        <v>0</v>
      </c>
      <c r="G89" s="37">
        <f t="shared" si="36"/>
        <v>0</v>
      </c>
      <c r="H89" s="37">
        <f t="shared" si="36"/>
        <v>0</v>
      </c>
      <c r="I89" s="37">
        <f t="shared" si="36"/>
        <v>0</v>
      </c>
      <c r="J89" s="34">
        <f t="shared" si="29"/>
        <v>26900</v>
      </c>
      <c r="K89" s="37">
        <f>K101</f>
        <v>26900</v>
      </c>
      <c r="L89" s="37"/>
      <c r="M89" s="35"/>
      <c r="N89" s="35"/>
      <c r="O89" s="35"/>
    </row>
    <row r="90" spans="1:15" s="38" customFormat="1" ht="20.399999999999999" hidden="1" x14ac:dyDescent="0.2">
      <c r="A90" s="35" t="s">
        <v>18</v>
      </c>
      <c r="B90" s="51" t="s">
        <v>223</v>
      </c>
      <c r="C90" s="37">
        <f>E90</f>
        <v>0</v>
      </c>
      <c r="D90" s="37"/>
      <c r="E90" s="37">
        <f t="shared" si="28"/>
        <v>0</v>
      </c>
      <c r="F90" s="37"/>
      <c r="G90" s="37"/>
      <c r="H90" s="37"/>
      <c r="I90" s="37"/>
      <c r="J90" s="34">
        <f t="shared" si="1"/>
        <v>0</v>
      </c>
      <c r="K90" s="37">
        <v>0</v>
      </c>
      <c r="L90" s="37"/>
      <c r="M90" s="35"/>
      <c r="N90" s="35"/>
      <c r="O90" s="35"/>
    </row>
    <row r="91" spans="1:15" s="38" customFormat="1" hidden="1" x14ac:dyDescent="0.2">
      <c r="A91" s="32" t="s">
        <v>110</v>
      </c>
      <c r="B91" s="51" t="s">
        <v>212</v>
      </c>
      <c r="C91" s="37">
        <f>E91</f>
        <v>0</v>
      </c>
      <c r="D91" s="37"/>
      <c r="E91" s="37">
        <f t="shared" si="28"/>
        <v>0</v>
      </c>
      <c r="F91" s="37"/>
      <c r="G91" s="37"/>
      <c r="H91" s="37"/>
      <c r="I91" s="37"/>
      <c r="J91" s="34">
        <f t="shared" si="1"/>
        <v>0</v>
      </c>
      <c r="K91" s="37">
        <v>0</v>
      </c>
      <c r="L91" s="35"/>
      <c r="M91" s="35"/>
      <c r="N91" s="35"/>
      <c r="O91" s="35"/>
    </row>
    <row r="92" spans="1:15" s="38" customFormat="1" hidden="1" x14ac:dyDescent="0.2">
      <c r="A92" s="40" t="s">
        <v>19</v>
      </c>
      <c r="B92" s="41" t="s">
        <v>145</v>
      </c>
      <c r="C92" s="37">
        <f>E92:E111</f>
        <v>0</v>
      </c>
      <c r="D92" s="37"/>
      <c r="E92" s="37">
        <f t="shared" si="28"/>
        <v>0</v>
      </c>
      <c r="F92" s="37"/>
      <c r="G92" s="37"/>
      <c r="H92" s="37"/>
      <c r="I92" s="37"/>
      <c r="J92" s="34">
        <f t="shared" si="1"/>
        <v>0</v>
      </c>
      <c r="K92" s="37"/>
      <c r="L92" s="37"/>
      <c r="M92" s="35"/>
      <c r="N92" s="35"/>
      <c r="O92" s="35"/>
    </row>
    <row r="93" spans="1:15" s="38" customFormat="1" ht="20.399999999999999" hidden="1" x14ac:dyDescent="0.2">
      <c r="A93" s="40" t="s">
        <v>20</v>
      </c>
      <c r="B93" s="41" t="s">
        <v>146</v>
      </c>
      <c r="C93" s="37">
        <f>E93</f>
        <v>0</v>
      </c>
      <c r="D93" s="37"/>
      <c r="E93" s="37">
        <f t="shared" si="28"/>
        <v>0</v>
      </c>
      <c r="F93" s="37"/>
      <c r="G93" s="37"/>
      <c r="H93" s="37"/>
      <c r="I93" s="37"/>
      <c r="J93" s="34">
        <f>K93</f>
        <v>0</v>
      </c>
      <c r="K93" s="37"/>
      <c r="L93" s="37"/>
      <c r="M93" s="35"/>
      <c r="N93" s="35"/>
      <c r="O93" s="35"/>
    </row>
    <row r="94" spans="1:15" s="58" customFormat="1" hidden="1" x14ac:dyDescent="0.2">
      <c r="A94" s="54"/>
      <c r="B94" s="49"/>
      <c r="C94" s="53"/>
      <c r="D94" s="53"/>
      <c r="E94" s="37">
        <f t="shared" si="28"/>
        <v>0</v>
      </c>
      <c r="F94" s="53"/>
      <c r="G94" s="53"/>
      <c r="H94" s="53"/>
      <c r="I94" s="53"/>
      <c r="J94" s="53"/>
      <c r="K94" s="53"/>
      <c r="L94" s="53"/>
      <c r="M94" s="54"/>
      <c r="N94" s="54"/>
      <c r="O94" s="54"/>
    </row>
    <row r="95" spans="1:15" s="38" customFormat="1" hidden="1" x14ac:dyDescent="0.2">
      <c r="A95" s="35"/>
      <c r="B95" s="39"/>
      <c r="C95" s="37"/>
      <c r="D95" s="37"/>
      <c r="E95" s="37">
        <f t="shared" si="28"/>
        <v>0</v>
      </c>
      <c r="F95" s="37"/>
      <c r="G95" s="37"/>
      <c r="H95" s="37"/>
      <c r="I95" s="37"/>
      <c r="J95" s="37"/>
      <c r="K95" s="37"/>
      <c r="L95" s="37"/>
      <c r="M95" s="35"/>
      <c r="N95" s="35"/>
      <c r="O95" s="35"/>
    </row>
    <row r="96" spans="1:15" s="38" customFormat="1" hidden="1" x14ac:dyDescent="0.2">
      <c r="A96" s="35"/>
      <c r="B96" s="51"/>
      <c r="C96" s="37"/>
      <c r="D96" s="37"/>
      <c r="E96" s="37">
        <f t="shared" si="28"/>
        <v>0</v>
      </c>
      <c r="F96" s="37"/>
      <c r="G96" s="37"/>
      <c r="H96" s="37"/>
      <c r="I96" s="37"/>
      <c r="J96" s="34"/>
      <c r="K96" s="37"/>
      <c r="L96" s="37"/>
      <c r="M96" s="35"/>
      <c r="N96" s="35"/>
      <c r="O96" s="35"/>
    </row>
    <row r="97" spans="1:16" s="38" customFormat="1" ht="20.399999999999999" hidden="1" x14ac:dyDescent="0.2">
      <c r="A97" s="32" t="s">
        <v>18</v>
      </c>
      <c r="B97" s="51" t="s">
        <v>239</v>
      </c>
      <c r="C97" s="37">
        <f>E97</f>
        <v>0</v>
      </c>
      <c r="D97" s="37"/>
      <c r="E97" s="37">
        <f>F97+G97+H97+I97+J97</f>
        <v>0</v>
      </c>
      <c r="F97" s="37"/>
      <c r="G97" s="37"/>
      <c r="H97" s="37"/>
      <c r="I97" s="37"/>
      <c r="J97" s="34">
        <f t="shared" ref="J97:J99" si="37">K97+L97</f>
        <v>0</v>
      </c>
      <c r="K97" s="37">
        <v>0</v>
      </c>
      <c r="L97" s="35"/>
      <c r="M97" s="35"/>
      <c r="N97" s="35"/>
      <c r="O97" s="35"/>
    </row>
    <row r="98" spans="1:16" s="38" customFormat="1" ht="20.399999999999999" hidden="1" x14ac:dyDescent="0.2">
      <c r="A98" s="40" t="s">
        <v>19</v>
      </c>
      <c r="B98" s="41" t="s">
        <v>187</v>
      </c>
      <c r="C98" s="37">
        <f>E98:E117</f>
        <v>0</v>
      </c>
      <c r="D98" s="37"/>
      <c r="E98" s="37">
        <f>F98+G98+H98+I98+J98</f>
        <v>0</v>
      </c>
      <c r="F98" s="37"/>
      <c r="G98" s="37"/>
      <c r="H98" s="37"/>
      <c r="I98" s="37"/>
      <c r="J98" s="34">
        <f t="shared" si="37"/>
        <v>0</v>
      </c>
      <c r="K98" s="37"/>
      <c r="L98" s="37"/>
      <c r="M98" s="35"/>
      <c r="N98" s="35"/>
      <c r="O98" s="35"/>
    </row>
    <row r="99" spans="1:16" s="38" customFormat="1" ht="20.399999999999999" x14ac:dyDescent="0.2">
      <c r="A99" s="40" t="s">
        <v>19</v>
      </c>
      <c r="B99" s="41" t="s">
        <v>209</v>
      </c>
      <c r="C99" s="37">
        <f>E99:E118</f>
        <v>1000000</v>
      </c>
      <c r="D99" s="37"/>
      <c r="E99" s="37">
        <f>F99+G99+H99+I99+J99</f>
        <v>1000000</v>
      </c>
      <c r="F99" s="37"/>
      <c r="G99" s="37"/>
      <c r="H99" s="37"/>
      <c r="I99" s="37"/>
      <c r="J99" s="34">
        <f t="shared" si="37"/>
        <v>1000000</v>
      </c>
      <c r="K99" s="37">
        <v>1000000</v>
      </c>
      <c r="L99" s="37"/>
      <c r="M99" s="35"/>
      <c r="N99" s="35"/>
      <c r="O99" s="35"/>
    </row>
    <row r="100" spans="1:16" s="38" customFormat="1" x14ac:dyDescent="0.2">
      <c r="A100" s="40" t="s">
        <v>19</v>
      </c>
      <c r="B100" s="41" t="s">
        <v>240</v>
      </c>
      <c r="C100" s="37">
        <f>E100</f>
        <v>65000</v>
      </c>
      <c r="D100" s="37"/>
      <c r="E100" s="65">
        <f>F100+G100+H100+I100+J100</f>
        <v>65000</v>
      </c>
      <c r="F100" s="37"/>
      <c r="G100" s="37"/>
      <c r="H100" s="37"/>
      <c r="I100" s="37"/>
      <c r="J100" s="34">
        <f>K100</f>
        <v>65000</v>
      </c>
      <c r="K100" s="37">
        <v>65000</v>
      </c>
      <c r="L100" s="37"/>
      <c r="M100" s="35"/>
      <c r="N100" s="35"/>
      <c r="O100" s="35"/>
    </row>
    <row r="101" spans="1:16" s="38" customFormat="1" ht="30.6" x14ac:dyDescent="0.2">
      <c r="A101" s="40" t="s">
        <v>20</v>
      </c>
      <c r="B101" s="41" t="s">
        <v>210</v>
      </c>
      <c r="C101" s="37">
        <f>E101</f>
        <v>26900</v>
      </c>
      <c r="D101" s="37"/>
      <c r="E101" s="65">
        <f>F101+G101+H101+I101+J101</f>
        <v>26900</v>
      </c>
      <c r="F101" s="37"/>
      <c r="G101" s="37"/>
      <c r="H101" s="37"/>
      <c r="I101" s="37"/>
      <c r="J101" s="34">
        <f>K101</f>
        <v>26900</v>
      </c>
      <c r="K101" s="37">
        <v>26900</v>
      </c>
      <c r="L101" s="37"/>
      <c r="M101" s="35"/>
      <c r="N101" s="35"/>
      <c r="O101" s="35"/>
    </row>
    <row r="102" spans="1:16" s="38" customFormat="1" ht="16.5" hidden="1" customHeight="1" x14ac:dyDescent="0.2">
      <c r="A102" s="40"/>
      <c r="B102" s="49" t="s">
        <v>188</v>
      </c>
      <c r="C102" s="53">
        <f t="shared" ref="C102:C118" si="38">E102</f>
        <v>0</v>
      </c>
      <c r="D102" s="53"/>
      <c r="E102" s="53">
        <f t="shared" ref="E102:E117" si="39">F102+G102+H102+I102+J102</f>
        <v>0</v>
      </c>
      <c r="F102" s="53"/>
      <c r="G102" s="53"/>
      <c r="H102" s="53"/>
      <c r="I102" s="53"/>
      <c r="J102" s="55">
        <f t="shared" ref="J102:J117" si="40">K102</f>
        <v>0</v>
      </c>
      <c r="K102" s="53">
        <f>K103</f>
        <v>0</v>
      </c>
      <c r="L102" s="53"/>
      <c r="M102" s="54"/>
      <c r="N102" s="54"/>
      <c r="O102" s="54"/>
      <c r="P102" s="58"/>
    </row>
    <row r="103" spans="1:16" s="38" customFormat="1" ht="11.25" hidden="1" customHeight="1" x14ac:dyDescent="0.2">
      <c r="A103" s="40"/>
      <c r="B103" s="39" t="s">
        <v>71</v>
      </c>
      <c r="C103" s="37">
        <f t="shared" si="38"/>
        <v>0</v>
      </c>
      <c r="D103" s="37"/>
      <c r="E103" s="65">
        <f t="shared" si="39"/>
        <v>0</v>
      </c>
      <c r="F103" s="37"/>
      <c r="G103" s="37"/>
      <c r="H103" s="37"/>
      <c r="I103" s="37"/>
      <c r="J103" s="34">
        <f t="shared" si="40"/>
        <v>0</v>
      </c>
      <c r="K103" s="37">
        <f>K104+K106+K105</f>
        <v>0</v>
      </c>
      <c r="L103" s="37"/>
      <c r="M103" s="35"/>
      <c r="N103" s="35"/>
      <c r="O103" s="35"/>
    </row>
    <row r="104" spans="1:16" s="38" customFormat="1" ht="10.5" hidden="1" customHeight="1" x14ac:dyDescent="0.2">
      <c r="A104" s="40" t="s">
        <v>18</v>
      </c>
      <c r="B104" s="32" t="s">
        <v>75</v>
      </c>
      <c r="C104" s="37">
        <f t="shared" si="38"/>
        <v>0</v>
      </c>
      <c r="D104" s="37"/>
      <c r="E104" s="65">
        <f t="shared" si="39"/>
        <v>0</v>
      </c>
      <c r="F104" s="37"/>
      <c r="G104" s="37"/>
      <c r="H104" s="37"/>
      <c r="I104" s="37"/>
      <c r="J104" s="34">
        <f t="shared" si="40"/>
        <v>0</v>
      </c>
      <c r="K104" s="37"/>
      <c r="L104" s="37"/>
      <c r="M104" s="35"/>
      <c r="N104" s="35"/>
      <c r="O104" s="35"/>
    </row>
    <row r="105" spans="1:16" s="38" customFormat="1" ht="12" hidden="1" customHeight="1" x14ac:dyDescent="0.2">
      <c r="A105" s="40" t="s">
        <v>19</v>
      </c>
      <c r="B105" s="41" t="s">
        <v>83</v>
      </c>
      <c r="C105" s="37">
        <f t="shared" si="38"/>
        <v>0</v>
      </c>
      <c r="D105" s="37"/>
      <c r="E105" s="65">
        <f t="shared" si="39"/>
        <v>0</v>
      </c>
      <c r="F105" s="37"/>
      <c r="G105" s="37"/>
      <c r="H105" s="37"/>
      <c r="I105" s="37"/>
      <c r="J105" s="34">
        <f t="shared" si="40"/>
        <v>0</v>
      </c>
      <c r="K105" s="37"/>
      <c r="L105" s="37"/>
      <c r="M105" s="35"/>
      <c r="N105" s="35"/>
      <c r="O105" s="35"/>
    </row>
    <row r="106" spans="1:16" s="58" customFormat="1" ht="12" hidden="1" customHeight="1" x14ac:dyDescent="0.2">
      <c r="A106" s="67" t="s">
        <v>20</v>
      </c>
      <c r="B106" s="41" t="s">
        <v>136</v>
      </c>
      <c r="C106" s="37">
        <f t="shared" si="38"/>
        <v>0</v>
      </c>
      <c r="D106" s="65"/>
      <c r="E106" s="65">
        <f t="shared" si="39"/>
        <v>0</v>
      </c>
      <c r="F106" s="65"/>
      <c r="G106" s="65"/>
      <c r="H106" s="65"/>
      <c r="I106" s="65"/>
      <c r="J106" s="34">
        <f t="shared" si="40"/>
        <v>0</v>
      </c>
      <c r="K106" s="65">
        <f>K117</f>
        <v>0</v>
      </c>
      <c r="L106" s="53"/>
      <c r="M106" s="54"/>
      <c r="N106" s="54"/>
      <c r="O106" s="54"/>
    </row>
    <row r="107" spans="1:16" s="58" customFormat="1" ht="21" hidden="1" customHeight="1" x14ac:dyDescent="0.2">
      <c r="A107" s="57"/>
      <c r="B107" s="49" t="s">
        <v>123</v>
      </c>
      <c r="C107" s="37">
        <f t="shared" si="38"/>
        <v>0</v>
      </c>
      <c r="D107" s="53"/>
      <c r="E107" s="65">
        <f t="shared" si="39"/>
        <v>0</v>
      </c>
      <c r="F107" s="53"/>
      <c r="G107" s="53"/>
      <c r="H107" s="53"/>
      <c r="I107" s="53"/>
      <c r="J107" s="34">
        <f t="shared" si="40"/>
        <v>0</v>
      </c>
      <c r="K107" s="53">
        <f>K108</f>
        <v>0</v>
      </c>
      <c r="L107" s="53"/>
      <c r="M107" s="54"/>
      <c r="N107" s="54"/>
      <c r="O107" s="54"/>
    </row>
    <row r="108" spans="1:16" s="38" customFormat="1" ht="10.5" hidden="1" customHeight="1" x14ac:dyDescent="0.2">
      <c r="A108" s="40"/>
      <c r="B108" s="39" t="s">
        <v>71</v>
      </c>
      <c r="C108" s="37">
        <f t="shared" si="38"/>
        <v>0</v>
      </c>
      <c r="D108" s="37"/>
      <c r="E108" s="65">
        <f t="shared" si="39"/>
        <v>0</v>
      </c>
      <c r="F108" s="37"/>
      <c r="G108" s="37"/>
      <c r="H108" s="37"/>
      <c r="I108" s="37"/>
      <c r="J108" s="34">
        <f t="shared" si="40"/>
        <v>0</v>
      </c>
      <c r="K108" s="37">
        <f>K111</f>
        <v>0</v>
      </c>
      <c r="L108" s="37"/>
      <c r="M108" s="35"/>
      <c r="N108" s="35"/>
      <c r="O108" s="35"/>
    </row>
    <row r="109" spans="1:16" s="38" customFormat="1" ht="12.75" hidden="1" customHeight="1" x14ac:dyDescent="0.2">
      <c r="A109" s="32" t="s">
        <v>18</v>
      </c>
      <c r="B109" s="32" t="s">
        <v>75</v>
      </c>
      <c r="C109" s="37">
        <f t="shared" si="38"/>
        <v>0</v>
      </c>
      <c r="D109" s="37"/>
      <c r="E109" s="65">
        <f t="shared" si="39"/>
        <v>0</v>
      </c>
      <c r="F109" s="37"/>
      <c r="G109" s="37"/>
      <c r="H109" s="37"/>
      <c r="I109" s="37"/>
      <c r="J109" s="34">
        <f t="shared" si="40"/>
        <v>0</v>
      </c>
      <c r="K109" s="37"/>
      <c r="L109" s="35"/>
      <c r="M109" s="35"/>
      <c r="N109" s="35"/>
      <c r="O109" s="35"/>
    </row>
    <row r="110" spans="1:16" s="38" customFormat="1" hidden="1" x14ac:dyDescent="0.2">
      <c r="A110" s="40" t="s">
        <v>19</v>
      </c>
      <c r="B110" s="41" t="s">
        <v>83</v>
      </c>
      <c r="C110" s="37">
        <f t="shared" si="38"/>
        <v>0</v>
      </c>
      <c r="D110" s="37"/>
      <c r="E110" s="65">
        <f t="shared" si="39"/>
        <v>0</v>
      </c>
      <c r="F110" s="37"/>
      <c r="G110" s="37"/>
      <c r="H110" s="37"/>
      <c r="I110" s="37"/>
      <c r="J110" s="34">
        <f t="shared" si="40"/>
        <v>0</v>
      </c>
      <c r="K110" s="37"/>
      <c r="L110" s="37"/>
      <c r="M110" s="35"/>
      <c r="N110" s="35"/>
      <c r="O110" s="35"/>
    </row>
    <row r="111" spans="1:16" s="38" customFormat="1" ht="40.799999999999997" hidden="1" x14ac:dyDescent="0.2">
      <c r="A111" s="40" t="s">
        <v>20</v>
      </c>
      <c r="B111" s="41" t="s">
        <v>133</v>
      </c>
      <c r="C111" s="37">
        <f t="shared" si="38"/>
        <v>0</v>
      </c>
      <c r="D111" s="37"/>
      <c r="E111" s="65">
        <f t="shared" si="39"/>
        <v>0</v>
      </c>
      <c r="F111" s="37"/>
      <c r="G111" s="37"/>
      <c r="H111" s="37"/>
      <c r="I111" s="37"/>
      <c r="J111" s="34">
        <f t="shared" si="40"/>
        <v>0</v>
      </c>
      <c r="K111" s="37"/>
      <c r="L111" s="37"/>
      <c r="M111" s="35"/>
      <c r="N111" s="35"/>
      <c r="O111" s="35"/>
    </row>
    <row r="112" spans="1:16" s="38" customFormat="1" hidden="1" x14ac:dyDescent="0.2">
      <c r="A112" s="40"/>
      <c r="B112" s="41"/>
      <c r="C112" s="37">
        <f t="shared" si="38"/>
        <v>0</v>
      </c>
      <c r="D112" s="37"/>
      <c r="E112" s="65">
        <f t="shared" si="39"/>
        <v>0</v>
      </c>
      <c r="F112" s="37"/>
      <c r="G112" s="37"/>
      <c r="H112" s="37"/>
      <c r="I112" s="37"/>
      <c r="J112" s="34">
        <f t="shared" si="40"/>
        <v>0</v>
      </c>
      <c r="K112" s="37"/>
      <c r="L112" s="37"/>
      <c r="M112" s="35"/>
      <c r="N112" s="35"/>
      <c r="O112" s="35"/>
    </row>
    <row r="113" spans="1:15" s="38" customFormat="1" hidden="1" x14ac:dyDescent="0.2">
      <c r="A113" s="40"/>
      <c r="B113" s="36"/>
      <c r="C113" s="37">
        <f t="shared" si="38"/>
        <v>0</v>
      </c>
      <c r="D113" s="37"/>
      <c r="E113" s="65">
        <f t="shared" si="39"/>
        <v>0</v>
      </c>
      <c r="F113" s="37"/>
      <c r="G113" s="37"/>
      <c r="H113" s="37"/>
      <c r="I113" s="37"/>
      <c r="J113" s="34">
        <f t="shared" si="40"/>
        <v>0</v>
      </c>
      <c r="K113" s="37"/>
      <c r="L113" s="37"/>
      <c r="M113" s="35"/>
      <c r="N113" s="35"/>
      <c r="O113" s="35"/>
    </row>
    <row r="114" spans="1:15" s="59" customFormat="1" ht="20.399999999999999" hidden="1" x14ac:dyDescent="0.2">
      <c r="A114" s="57"/>
      <c r="B114" s="49" t="s">
        <v>124</v>
      </c>
      <c r="C114" s="37">
        <f t="shared" si="38"/>
        <v>0</v>
      </c>
      <c r="D114" s="53"/>
      <c r="E114" s="65">
        <f t="shared" si="39"/>
        <v>0</v>
      </c>
      <c r="F114" s="53"/>
      <c r="G114" s="53"/>
      <c r="H114" s="53"/>
      <c r="I114" s="53"/>
      <c r="J114" s="34">
        <f t="shared" si="40"/>
        <v>0</v>
      </c>
      <c r="K114" s="53">
        <f>K115</f>
        <v>0</v>
      </c>
      <c r="L114" s="53"/>
      <c r="M114" s="53"/>
      <c r="N114" s="53"/>
      <c r="O114" s="53"/>
    </row>
    <row r="115" spans="1:15" ht="40.799999999999997" hidden="1" x14ac:dyDescent="0.2">
      <c r="A115" s="40"/>
      <c r="B115" s="47" t="s">
        <v>107</v>
      </c>
      <c r="C115" s="37">
        <f t="shared" si="38"/>
        <v>0</v>
      </c>
      <c r="D115" s="37"/>
      <c r="E115" s="65">
        <f t="shared" si="39"/>
        <v>0</v>
      </c>
      <c r="F115" s="37"/>
      <c r="G115" s="37"/>
      <c r="H115" s="37"/>
      <c r="I115" s="37"/>
      <c r="J115" s="34">
        <f t="shared" si="40"/>
        <v>0</v>
      </c>
      <c r="K115" s="37"/>
      <c r="L115" s="37"/>
      <c r="M115" s="37"/>
      <c r="N115" s="37"/>
      <c r="O115" s="37"/>
    </row>
    <row r="116" spans="1:15" s="38" customFormat="1" ht="20.399999999999999" hidden="1" x14ac:dyDescent="0.2">
      <c r="A116" s="40"/>
      <c r="B116" s="49" t="s">
        <v>109</v>
      </c>
      <c r="C116" s="37">
        <f t="shared" si="38"/>
        <v>0</v>
      </c>
      <c r="D116" s="37"/>
      <c r="E116" s="65">
        <f t="shared" si="39"/>
        <v>0</v>
      </c>
      <c r="F116" s="37"/>
      <c r="G116" s="37"/>
      <c r="H116" s="37"/>
      <c r="I116" s="37"/>
      <c r="J116" s="34">
        <f t="shared" si="40"/>
        <v>0</v>
      </c>
      <c r="K116" s="37"/>
      <c r="L116" s="37"/>
      <c r="M116" s="35"/>
      <c r="N116" s="35"/>
      <c r="O116" s="35"/>
    </row>
    <row r="117" spans="1:15" s="38" customFormat="1" ht="40.799999999999997" hidden="1" x14ac:dyDescent="0.2">
      <c r="A117" s="40" t="s">
        <v>20</v>
      </c>
      <c r="B117" s="41" t="s">
        <v>189</v>
      </c>
      <c r="C117" s="37">
        <f t="shared" si="38"/>
        <v>0</v>
      </c>
      <c r="D117" s="37"/>
      <c r="E117" s="65">
        <f t="shared" si="39"/>
        <v>0</v>
      </c>
      <c r="F117" s="37"/>
      <c r="G117" s="37"/>
      <c r="H117" s="37"/>
      <c r="I117" s="37"/>
      <c r="J117" s="34">
        <f t="shared" si="40"/>
        <v>0</v>
      </c>
      <c r="K117" s="37">
        <v>0</v>
      </c>
      <c r="L117" s="37"/>
      <c r="M117" s="35"/>
      <c r="N117" s="35"/>
      <c r="O117" s="35"/>
    </row>
    <row r="118" spans="1:15" s="38" customFormat="1" hidden="1" x14ac:dyDescent="0.2">
      <c r="A118" s="40"/>
      <c r="B118" s="36"/>
      <c r="C118" s="37">
        <f t="shared" si="38"/>
        <v>0</v>
      </c>
      <c r="D118" s="37"/>
      <c r="E118" s="53">
        <f t="shared" ref="E118" si="41">F118+G118+I118+J118</f>
        <v>0</v>
      </c>
      <c r="F118" s="37"/>
      <c r="G118" s="37"/>
      <c r="H118" s="37"/>
      <c r="I118" s="37"/>
      <c r="J118" s="66"/>
      <c r="K118" s="37"/>
      <c r="L118" s="37"/>
      <c r="M118" s="35"/>
      <c r="N118" s="35"/>
      <c r="O118" s="35"/>
    </row>
    <row r="119" spans="1:15" s="58" customFormat="1" x14ac:dyDescent="0.2">
      <c r="A119" s="54"/>
      <c r="B119" s="54" t="s">
        <v>85</v>
      </c>
      <c r="C119" s="53">
        <f>C120</f>
        <v>328300</v>
      </c>
      <c r="D119" s="53"/>
      <c r="E119" s="53">
        <f>E120</f>
        <v>328300</v>
      </c>
      <c r="F119" s="53"/>
      <c r="G119" s="53"/>
      <c r="H119" s="53"/>
      <c r="I119" s="53"/>
      <c r="J119" s="55">
        <f t="shared" si="1"/>
        <v>328300</v>
      </c>
      <c r="K119" s="53">
        <f>K121+K123</f>
        <v>328300</v>
      </c>
      <c r="L119" s="53"/>
      <c r="M119" s="54"/>
      <c r="N119" s="54"/>
      <c r="O119" s="54"/>
    </row>
    <row r="120" spans="1:15" s="38" customFormat="1" x14ac:dyDescent="0.2">
      <c r="A120" s="35"/>
      <c r="B120" s="39" t="s">
        <v>71</v>
      </c>
      <c r="C120" s="37">
        <f>C121+C122+C123</f>
        <v>328300</v>
      </c>
      <c r="D120" s="37">
        <f t="shared" ref="D120:I120" si="42">D122+D123</f>
        <v>0</v>
      </c>
      <c r="E120" s="37">
        <f>E121+E122+E123</f>
        <v>328300</v>
      </c>
      <c r="F120" s="37">
        <f t="shared" si="42"/>
        <v>0</v>
      </c>
      <c r="G120" s="37">
        <f t="shared" si="42"/>
        <v>0</v>
      </c>
      <c r="H120" s="37">
        <f t="shared" si="42"/>
        <v>0</v>
      </c>
      <c r="I120" s="37">
        <f t="shared" si="42"/>
        <v>0</v>
      </c>
      <c r="J120" s="37">
        <f>J121+J122+J123</f>
        <v>328300</v>
      </c>
      <c r="K120" s="37">
        <f>K121+K122+K123</f>
        <v>328300</v>
      </c>
      <c r="L120" s="37"/>
      <c r="M120" s="35"/>
      <c r="N120" s="35"/>
      <c r="O120" s="35"/>
    </row>
    <row r="121" spans="1:15" s="73" customFormat="1" x14ac:dyDescent="0.2">
      <c r="A121" s="67" t="s">
        <v>18</v>
      </c>
      <c r="B121" s="71" t="s">
        <v>75</v>
      </c>
      <c r="C121" s="65">
        <f>E121</f>
        <v>328300</v>
      </c>
      <c r="D121" s="65"/>
      <c r="E121" s="65">
        <f>J121</f>
        <v>328300</v>
      </c>
      <c r="F121" s="65"/>
      <c r="G121" s="65"/>
      <c r="H121" s="65"/>
      <c r="I121" s="65"/>
      <c r="J121" s="66">
        <f>K121</f>
        <v>328300</v>
      </c>
      <c r="K121" s="65">
        <f>K125+K126</f>
        <v>328300</v>
      </c>
      <c r="L121" s="65"/>
      <c r="M121" s="72"/>
      <c r="N121" s="72"/>
      <c r="O121" s="72"/>
    </row>
    <row r="122" spans="1:15" s="58" customFormat="1" x14ac:dyDescent="0.2">
      <c r="A122" s="40" t="s">
        <v>19</v>
      </c>
      <c r="B122" s="41" t="s">
        <v>83</v>
      </c>
      <c r="C122" s="53"/>
      <c r="D122" s="53"/>
      <c r="E122" s="53"/>
      <c r="F122" s="53"/>
      <c r="G122" s="53"/>
      <c r="H122" s="53"/>
      <c r="I122" s="53"/>
      <c r="J122" s="55"/>
      <c r="K122" s="53"/>
      <c r="L122" s="53"/>
      <c r="M122" s="54"/>
      <c r="N122" s="54"/>
      <c r="O122" s="54"/>
    </row>
    <row r="123" spans="1:15" s="38" customFormat="1" x14ac:dyDescent="0.2">
      <c r="A123" s="67" t="s">
        <v>20</v>
      </c>
      <c r="B123" s="41" t="s">
        <v>136</v>
      </c>
      <c r="C123" s="37">
        <f>E123</f>
        <v>0</v>
      </c>
      <c r="D123" s="37"/>
      <c r="E123" s="37">
        <f>J123</f>
        <v>0</v>
      </c>
      <c r="F123" s="37"/>
      <c r="G123" s="37"/>
      <c r="H123" s="37"/>
      <c r="I123" s="37"/>
      <c r="J123" s="34">
        <f>K123</f>
        <v>0</v>
      </c>
      <c r="K123" s="37">
        <f>K129</f>
        <v>0</v>
      </c>
      <c r="L123" s="37"/>
      <c r="M123" s="35"/>
      <c r="N123" s="35"/>
      <c r="O123" s="35"/>
    </row>
    <row r="124" spans="1:15" s="38" customFormat="1" hidden="1" x14ac:dyDescent="0.2">
      <c r="A124" s="35"/>
      <c r="B124" s="39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5"/>
      <c r="N124" s="35"/>
      <c r="O124" s="35"/>
    </row>
    <row r="125" spans="1:15" s="38" customFormat="1" ht="20.399999999999999" x14ac:dyDescent="0.2">
      <c r="A125" s="32" t="s">
        <v>18</v>
      </c>
      <c r="B125" s="63" t="s">
        <v>238</v>
      </c>
      <c r="C125" s="37">
        <f t="shared" ref="C125:C126" si="43">E125</f>
        <v>50000</v>
      </c>
      <c r="D125" s="64"/>
      <c r="E125" s="37">
        <f t="shared" ref="E125:E129" si="44">F125+G125+H125+I125+J125</f>
        <v>50000</v>
      </c>
      <c r="F125" s="37"/>
      <c r="G125" s="37"/>
      <c r="H125" s="37"/>
      <c r="I125" s="37"/>
      <c r="J125" s="34">
        <f t="shared" ref="J125:J129" si="45">K125+L125</f>
        <v>50000</v>
      </c>
      <c r="K125" s="37">
        <v>50000</v>
      </c>
      <c r="L125" s="35"/>
      <c r="M125" s="35"/>
      <c r="N125" s="35"/>
      <c r="O125" s="35"/>
    </row>
    <row r="126" spans="1:15" s="38" customFormat="1" ht="20.399999999999999" x14ac:dyDescent="0.2">
      <c r="A126" s="35" t="s">
        <v>18</v>
      </c>
      <c r="B126" s="63" t="s">
        <v>160</v>
      </c>
      <c r="C126" s="37">
        <f t="shared" si="43"/>
        <v>278300</v>
      </c>
      <c r="D126" s="37"/>
      <c r="E126" s="37">
        <f t="shared" si="44"/>
        <v>278300</v>
      </c>
      <c r="F126" s="37"/>
      <c r="G126" s="37"/>
      <c r="H126" s="37"/>
      <c r="I126" s="37"/>
      <c r="J126" s="34">
        <f t="shared" si="45"/>
        <v>278300</v>
      </c>
      <c r="K126" s="37">
        <v>278300</v>
      </c>
      <c r="L126" s="37"/>
      <c r="M126" s="35"/>
      <c r="N126" s="35"/>
      <c r="O126" s="35"/>
    </row>
    <row r="127" spans="1:15" s="38" customFormat="1" hidden="1" x14ac:dyDescent="0.2">
      <c r="A127" s="35"/>
      <c r="B127" s="48"/>
      <c r="C127" s="37"/>
      <c r="D127" s="37"/>
      <c r="E127" s="37">
        <f t="shared" si="44"/>
        <v>0</v>
      </c>
      <c r="F127" s="37"/>
      <c r="G127" s="37"/>
      <c r="H127" s="37"/>
      <c r="I127" s="37"/>
      <c r="J127" s="34">
        <f t="shared" si="45"/>
        <v>0</v>
      </c>
      <c r="K127" s="37"/>
      <c r="L127" s="37"/>
      <c r="M127" s="35"/>
      <c r="N127" s="35"/>
      <c r="O127" s="35"/>
    </row>
    <row r="128" spans="1:15" s="38" customFormat="1" hidden="1" x14ac:dyDescent="0.2">
      <c r="A128" s="35"/>
      <c r="B128" s="48"/>
      <c r="C128" s="37"/>
      <c r="D128" s="37"/>
      <c r="E128" s="37">
        <f t="shared" si="44"/>
        <v>0</v>
      </c>
      <c r="F128" s="37"/>
      <c r="G128" s="37"/>
      <c r="H128" s="37"/>
      <c r="I128" s="37"/>
      <c r="J128" s="34">
        <f t="shared" si="45"/>
        <v>0</v>
      </c>
      <c r="K128" s="37"/>
      <c r="L128" s="37"/>
      <c r="M128" s="35"/>
      <c r="N128" s="35"/>
      <c r="O128" s="35"/>
    </row>
    <row r="129" spans="1:15" s="38" customFormat="1" ht="30.6" hidden="1" x14ac:dyDescent="0.2">
      <c r="A129" s="35" t="s">
        <v>20</v>
      </c>
      <c r="B129" s="62" t="s">
        <v>153</v>
      </c>
      <c r="C129" s="37">
        <f t="shared" ref="C129" si="46">E129</f>
        <v>0</v>
      </c>
      <c r="D129" s="37"/>
      <c r="E129" s="37">
        <f t="shared" si="44"/>
        <v>0</v>
      </c>
      <c r="F129" s="37"/>
      <c r="G129" s="37"/>
      <c r="H129" s="37"/>
      <c r="I129" s="37"/>
      <c r="J129" s="34">
        <f t="shared" si="45"/>
        <v>0</v>
      </c>
      <c r="K129" s="37">
        <v>0</v>
      </c>
      <c r="L129" s="37"/>
      <c r="M129" s="35"/>
      <c r="N129" s="35"/>
      <c r="O129" s="35"/>
    </row>
    <row r="130" spans="1:15" s="58" customFormat="1" ht="30.6" hidden="1" x14ac:dyDescent="0.2">
      <c r="A130" s="67" t="s">
        <v>20</v>
      </c>
      <c r="B130" s="41" t="s">
        <v>154</v>
      </c>
      <c r="C130" s="65">
        <f>E130</f>
        <v>0</v>
      </c>
      <c r="D130" s="65"/>
      <c r="E130" s="65">
        <f>F130+G130+I130+J130</f>
        <v>0</v>
      </c>
      <c r="F130" s="65"/>
      <c r="G130" s="65"/>
      <c r="H130" s="65"/>
      <c r="I130" s="65"/>
      <c r="J130" s="66"/>
      <c r="K130" s="65"/>
      <c r="L130" s="53"/>
      <c r="M130" s="54"/>
      <c r="N130" s="54"/>
      <c r="O130" s="54"/>
    </row>
    <row r="131" spans="1:15" s="38" customFormat="1" hidden="1" x14ac:dyDescent="0.2">
      <c r="A131" s="35"/>
      <c r="B131" s="41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5"/>
      <c r="N131" s="35"/>
      <c r="O131" s="35"/>
    </row>
    <row r="132" spans="1:15" hidden="1" x14ac:dyDescent="0.2">
      <c r="A132" s="35"/>
      <c r="B132" s="41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5"/>
      <c r="N132" s="35"/>
      <c r="O132" s="35"/>
    </row>
    <row r="133" spans="1:15" ht="20.399999999999999" hidden="1" x14ac:dyDescent="0.2">
      <c r="A133" s="40"/>
      <c r="B133" s="49" t="s">
        <v>103</v>
      </c>
      <c r="C133" s="37"/>
      <c r="D133" s="37"/>
      <c r="E133" s="37">
        <f>E134</f>
        <v>0</v>
      </c>
      <c r="F133" s="37"/>
      <c r="G133" s="37"/>
      <c r="H133" s="37"/>
      <c r="I133" s="37"/>
      <c r="J133" s="37">
        <f>J134</f>
        <v>0</v>
      </c>
      <c r="K133" s="37">
        <f>K134</f>
        <v>0</v>
      </c>
      <c r="L133" s="37"/>
      <c r="M133" s="37">
        <f>M134</f>
        <v>0</v>
      </c>
      <c r="N133" s="37">
        <f>N134</f>
        <v>0</v>
      </c>
      <c r="O133" s="37">
        <f>O134</f>
        <v>0</v>
      </c>
    </row>
    <row r="134" spans="1:15" ht="40.799999999999997" hidden="1" x14ac:dyDescent="0.2">
      <c r="A134" s="40"/>
      <c r="B134" s="47" t="s">
        <v>107</v>
      </c>
      <c r="C134" s="37"/>
      <c r="D134" s="37"/>
      <c r="E134" s="37">
        <f>F134+G134+H134+I134+J134</f>
        <v>0</v>
      </c>
      <c r="F134" s="37"/>
      <c r="G134" s="37"/>
      <c r="H134" s="37"/>
      <c r="I134" s="37"/>
      <c r="J134" s="37"/>
      <c r="K134" s="37"/>
      <c r="L134" s="37"/>
      <c r="M134" s="37"/>
      <c r="N134" s="37"/>
      <c r="O134" s="37"/>
    </row>
    <row r="135" spans="1:15" s="38" customFormat="1" ht="20.399999999999999" hidden="1" x14ac:dyDescent="0.2">
      <c r="A135" s="40"/>
      <c r="B135" s="49" t="s">
        <v>109</v>
      </c>
      <c r="C135" s="37"/>
      <c r="D135" s="37"/>
      <c r="E135" s="37">
        <f>F135+G135+H135+I135+J135</f>
        <v>0</v>
      </c>
      <c r="F135" s="37"/>
      <c r="G135" s="37"/>
      <c r="H135" s="37"/>
      <c r="I135" s="37"/>
      <c r="J135" s="37"/>
      <c r="K135" s="37"/>
      <c r="L135" s="37"/>
      <c r="M135" s="35"/>
      <c r="N135" s="35"/>
      <c r="O135" s="35"/>
    </row>
    <row r="136" spans="1:15" s="38" customFormat="1" ht="40.799999999999997" hidden="1" x14ac:dyDescent="0.2">
      <c r="A136" s="40" t="s">
        <v>110</v>
      </c>
      <c r="B136" s="41" t="s">
        <v>111</v>
      </c>
      <c r="C136" s="37"/>
      <c r="D136" s="37"/>
      <c r="E136" s="37">
        <f>F136+G136+H136+I136+J136</f>
        <v>0</v>
      </c>
      <c r="F136" s="37"/>
      <c r="G136" s="37"/>
      <c r="H136" s="37"/>
      <c r="I136" s="37"/>
      <c r="J136" s="37"/>
      <c r="K136" s="37"/>
      <c r="L136" s="37"/>
      <c r="M136" s="35"/>
      <c r="N136" s="35"/>
      <c r="O136" s="35"/>
    </row>
    <row r="137" spans="1:15" hidden="1" x14ac:dyDescent="0.2">
      <c r="A137" s="40"/>
      <c r="B137" s="41"/>
      <c r="C137" s="37"/>
      <c r="D137" s="37"/>
      <c r="E137" s="37">
        <f>F137+G137+H137+I137+J137</f>
        <v>0</v>
      </c>
      <c r="F137" s="37"/>
      <c r="G137" s="37"/>
      <c r="H137" s="37"/>
      <c r="I137" s="37"/>
      <c r="J137" s="37">
        <f>K137+L137</f>
        <v>0</v>
      </c>
      <c r="K137" s="37"/>
      <c r="L137" s="37"/>
      <c r="M137" s="35"/>
      <c r="N137" s="35"/>
      <c r="O137" s="35"/>
    </row>
    <row r="138" spans="1:15" hidden="1" x14ac:dyDescent="0.2">
      <c r="A138" s="32"/>
      <c r="B138" s="32"/>
      <c r="C138" s="34"/>
      <c r="D138" s="34"/>
      <c r="E138" s="37"/>
      <c r="F138" s="34"/>
      <c r="G138" s="34"/>
      <c r="H138" s="34"/>
      <c r="I138" s="34"/>
      <c r="J138" s="37"/>
      <c r="K138" s="34"/>
      <c r="L138" s="34"/>
      <c r="M138" s="32"/>
      <c r="N138" s="32"/>
      <c r="O138" s="32"/>
    </row>
    <row r="139" spans="1:15" hidden="1" x14ac:dyDescent="0.2">
      <c r="A139" s="32"/>
      <c r="B139" s="42"/>
      <c r="C139" s="34"/>
      <c r="D139" s="34"/>
      <c r="E139" s="37"/>
      <c r="F139" s="34"/>
      <c r="G139" s="34"/>
      <c r="H139" s="34"/>
      <c r="I139" s="34"/>
      <c r="J139" s="37"/>
      <c r="K139" s="34"/>
      <c r="L139" s="34"/>
      <c r="M139" s="32"/>
      <c r="N139" s="32"/>
      <c r="O139" s="32"/>
    </row>
    <row r="140" spans="1:15" s="38" customFormat="1" hidden="1" x14ac:dyDescent="0.2">
      <c r="A140" s="40"/>
      <c r="B140" s="41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5"/>
      <c r="N140" s="35"/>
      <c r="O140" s="35"/>
    </row>
    <row r="141" spans="1:15" s="38" customFormat="1" hidden="1" x14ac:dyDescent="0.2">
      <c r="A141" s="40"/>
      <c r="B141" s="41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5"/>
      <c r="N141" s="35"/>
      <c r="O141" s="35"/>
    </row>
    <row r="142" spans="1:15" s="38" customFormat="1" hidden="1" x14ac:dyDescent="0.2">
      <c r="A142" s="40"/>
      <c r="B142" s="41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5"/>
      <c r="N142" s="35"/>
      <c r="O142" s="35"/>
    </row>
    <row r="143" spans="1:15" s="38" customFormat="1" hidden="1" x14ac:dyDescent="0.2">
      <c r="A143" s="40"/>
      <c r="B143" s="41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5"/>
      <c r="N143" s="35"/>
      <c r="O143" s="35"/>
    </row>
    <row r="144" spans="1:15" s="38" customFormat="1" hidden="1" x14ac:dyDescent="0.2">
      <c r="A144" s="35"/>
      <c r="B144" s="36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5"/>
      <c r="N144" s="35"/>
      <c r="O144" s="35"/>
    </row>
    <row r="145" spans="1:15" s="38" customFormat="1" hidden="1" x14ac:dyDescent="0.2">
      <c r="A145" s="35"/>
      <c r="B145" s="39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5"/>
      <c r="N145" s="35"/>
      <c r="O145" s="35"/>
    </row>
    <row r="146" spans="1:15" s="38" customFormat="1" hidden="1" x14ac:dyDescent="0.2">
      <c r="A146" s="40"/>
      <c r="B146" s="41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5"/>
      <c r="N146" s="35"/>
      <c r="O146" s="35"/>
    </row>
    <row r="147" spans="1:15" s="38" customFormat="1" hidden="1" x14ac:dyDescent="0.2">
      <c r="A147" s="40"/>
      <c r="B147" s="41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5"/>
      <c r="N147" s="35"/>
      <c r="O147" s="35"/>
    </row>
    <row r="148" spans="1:15" s="38" customFormat="1" hidden="1" x14ac:dyDescent="0.2">
      <c r="A148" s="40"/>
      <c r="B148" s="41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5"/>
      <c r="N148" s="35"/>
      <c r="O148" s="35"/>
    </row>
    <row r="149" spans="1:15" hidden="1" x14ac:dyDescent="0.2">
      <c r="A149" s="32"/>
      <c r="B149" s="43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2"/>
      <c r="N149" s="32"/>
      <c r="O149" s="32"/>
    </row>
    <row r="150" spans="1:15" hidden="1" x14ac:dyDescent="0.2">
      <c r="A150" s="32"/>
      <c r="B150" s="33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2"/>
      <c r="N150" s="32"/>
      <c r="O150" s="32"/>
    </row>
    <row r="151" spans="1:15" hidden="1" x14ac:dyDescent="0.2">
      <c r="A151" s="32"/>
      <c r="B151" s="32"/>
      <c r="C151" s="34"/>
      <c r="D151" s="34"/>
      <c r="E151" s="37"/>
      <c r="F151" s="34"/>
      <c r="G151" s="34"/>
      <c r="H151" s="34"/>
      <c r="I151" s="34"/>
      <c r="J151" s="37"/>
      <c r="K151" s="34"/>
      <c r="L151" s="34"/>
      <c r="M151" s="32"/>
      <c r="N151" s="32"/>
      <c r="O151" s="32"/>
    </row>
    <row r="152" spans="1:15" hidden="1" x14ac:dyDescent="0.2">
      <c r="A152" s="32"/>
      <c r="B152" s="32"/>
      <c r="C152" s="34"/>
      <c r="D152" s="34"/>
      <c r="E152" s="37"/>
      <c r="F152" s="34"/>
      <c r="G152" s="34"/>
      <c r="H152" s="34"/>
      <c r="I152" s="34"/>
      <c r="J152" s="37"/>
      <c r="K152" s="34"/>
      <c r="L152" s="34"/>
      <c r="M152" s="32"/>
      <c r="N152" s="32"/>
      <c r="O152" s="32"/>
    </row>
    <row r="153" spans="1:15" s="38" customFormat="1" hidden="1" x14ac:dyDescent="0.2">
      <c r="A153" s="40"/>
      <c r="B153" s="41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5"/>
      <c r="N153" s="35"/>
      <c r="O153" s="35"/>
    </row>
    <row r="154" spans="1:15" s="38" customFormat="1" hidden="1" x14ac:dyDescent="0.2">
      <c r="A154" s="40"/>
      <c r="B154" s="41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5"/>
      <c r="N154" s="35"/>
      <c r="O154" s="35"/>
    </row>
    <row r="155" spans="1:15" s="38" customFormat="1" hidden="1" x14ac:dyDescent="0.2">
      <c r="A155" s="40"/>
      <c r="B155" s="41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5"/>
      <c r="N155" s="35"/>
      <c r="O155" s="35"/>
    </row>
    <row r="156" spans="1:15" s="38" customFormat="1" hidden="1" x14ac:dyDescent="0.2">
      <c r="A156" s="40"/>
      <c r="B156" s="41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5"/>
      <c r="N156" s="35"/>
      <c r="O156" s="35"/>
    </row>
    <row r="157" spans="1:15" s="38" customFormat="1" hidden="1" x14ac:dyDescent="0.2">
      <c r="A157" s="40"/>
      <c r="B157" s="41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5"/>
      <c r="N157" s="35"/>
      <c r="O157" s="35"/>
    </row>
    <row r="158" spans="1:15" s="38" customFormat="1" hidden="1" x14ac:dyDescent="0.2">
      <c r="A158" s="40"/>
      <c r="B158" s="41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5"/>
      <c r="N158" s="35"/>
      <c r="O158" s="35"/>
    </row>
    <row r="159" spans="1:15" s="38" customFormat="1" hidden="1" x14ac:dyDescent="0.2">
      <c r="A159" s="40"/>
      <c r="B159" s="41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5"/>
      <c r="N159" s="35"/>
      <c r="O159" s="35"/>
    </row>
    <row r="160" spans="1:15" s="38" customFormat="1" hidden="1" x14ac:dyDescent="0.2">
      <c r="A160" s="40"/>
      <c r="B160" s="42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5"/>
      <c r="N160" s="35"/>
      <c r="O160" s="35"/>
    </row>
    <row r="161" spans="1:15" hidden="1" x14ac:dyDescent="0.2">
      <c r="A161" s="32"/>
      <c r="B161" s="43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2"/>
      <c r="N161" s="32"/>
      <c r="O161" s="32"/>
    </row>
    <row r="162" spans="1:15" hidden="1" x14ac:dyDescent="0.2">
      <c r="A162" s="32"/>
      <c r="B162" s="33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2"/>
      <c r="N162" s="32"/>
      <c r="O162" s="32"/>
    </row>
    <row r="163" spans="1:15" hidden="1" x14ac:dyDescent="0.2">
      <c r="A163" s="32"/>
      <c r="B163" s="32"/>
      <c r="C163" s="34"/>
      <c r="D163" s="34"/>
      <c r="E163" s="37"/>
      <c r="F163" s="34"/>
      <c r="G163" s="34"/>
      <c r="H163" s="34"/>
      <c r="I163" s="34"/>
      <c r="J163" s="37"/>
      <c r="K163" s="34"/>
      <c r="L163" s="34"/>
      <c r="M163" s="32"/>
      <c r="N163" s="32"/>
      <c r="O163" s="32"/>
    </row>
    <row r="164" spans="1:15" hidden="1" x14ac:dyDescent="0.2">
      <c r="A164" s="32"/>
      <c r="B164" s="32"/>
      <c r="C164" s="34"/>
      <c r="D164" s="34"/>
      <c r="E164" s="37"/>
      <c r="F164" s="34"/>
      <c r="G164" s="34"/>
      <c r="H164" s="34"/>
      <c r="I164" s="34"/>
      <c r="J164" s="37"/>
      <c r="K164" s="34"/>
      <c r="L164" s="34"/>
      <c r="M164" s="32"/>
      <c r="N164" s="32"/>
      <c r="O164" s="32"/>
    </row>
    <row r="165" spans="1:15" s="38" customFormat="1" hidden="1" x14ac:dyDescent="0.2">
      <c r="A165" s="40"/>
      <c r="B165" s="41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5"/>
      <c r="N165" s="35"/>
      <c r="O165" s="35"/>
    </row>
    <row r="166" spans="1:15" s="38" customFormat="1" hidden="1" x14ac:dyDescent="0.2">
      <c r="A166" s="40"/>
      <c r="B166" s="41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5"/>
      <c r="N166" s="35"/>
      <c r="O166" s="35"/>
    </row>
    <row r="167" spans="1:15" s="38" customFormat="1" hidden="1" x14ac:dyDescent="0.2">
      <c r="A167" s="40"/>
      <c r="B167" s="41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5"/>
      <c r="N167" s="35"/>
      <c r="O167" s="35"/>
    </row>
    <row r="168" spans="1:15" s="38" customFormat="1" hidden="1" x14ac:dyDescent="0.2">
      <c r="A168" s="40"/>
      <c r="B168" s="41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5"/>
      <c r="N168" s="35"/>
      <c r="O168" s="35"/>
    </row>
    <row r="169" spans="1:15" s="38" customFormat="1" hidden="1" x14ac:dyDescent="0.2">
      <c r="A169" s="40"/>
      <c r="B169" s="41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5"/>
      <c r="N169" s="35"/>
      <c r="O169" s="35"/>
    </row>
    <row r="170" spans="1:15" s="38" customFormat="1" hidden="1" x14ac:dyDescent="0.2">
      <c r="A170" s="40"/>
      <c r="B170" s="41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5"/>
      <c r="N170" s="35"/>
      <c r="O170" s="35"/>
    </row>
    <row r="171" spans="1:15" s="38" customFormat="1" hidden="1" x14ac:dyDescent="0.2">
      <c r="A171" s="40"/>
      <c r="B171" s="41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5"/>
      <c r="N171" s="35"/>
      <c r="O171" s="35"/>
    </row>
    <row r="172" spans="1:15" s="38" customFormat="1" hidden="1" x14ac:dyDescent="0.2">
      <c r="A172" s="40"/>
      <c r="B172" s="42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5"/>
      <c r="N172" s="35"/>
      <c r="O172" s="44"/>
    </row>
    <row r="173" spans="1:15" s="38" customFormat="1" hidden="1" x14ac:dyDescent="0.2">
      <c r="A173" s="40"/>
      <c r="B173" s="42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5"/>
      <c r="N173" s="35"/>
      <c r="O173" s="44"/>
    </row>
    <row r="174" spans="1:15" s="38" customFormat="1" hidden="1" x14ac:dyDescent="0.2">
      <c r="A174" s="40"/>
      <c r="B174" s="42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5"/>
      <c r="N174" s="35"/>
      <c r="O174" s="44"/>
    </row>
    <row r="175" spans="1:15" hidden="1" x14ac:dyDescent="0.2"/>
    <row r="178" spans="7:7" x14ac:dyDescent="0.2">
      <c r="G178" s="28" t="s">
        <v>47</v>
      </c>
    </row>
    <row r="179" spans="7:7" x14ac:dyDescent="0.2">
      <c r="G179" s="28" t="s">
        <v>48</v>
      </c>
    </row>
  </sheetData>
  <mergeCells count="17">
    <mergeCell ref="H14:H15"/>
    <mergeCell ref="I14:I15"/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182"/>
  <sheetViews>
    <sheetView workbookViewId="0">
      <selection sqref="A1:XFD1048576"/>
    </sheetView>
  </sheetViews>
  <sheetFormatPr defaultColWidth="9.109375" defaultRowHeight="10.199999999999999" x14ac:dyDescent="0.2"/>
  <cols>
    <col min="1" max="1" width="3.44140625" style="3" customWidth="1"/>
    <col min="2" max="2" width="32.109375" style="3" customWidth="1"/>
    <col min="3" max="3" width="7.88671875" style="3" customWidth="1"/>
    <col min="4" max="4" width="6.66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7.109375" style="3" customWidth="1"/>
    <col min="10" max="10" width="8.109375" style="3" customWidth="1"/>
    <col min="11" max="11" width="10.109375" style="3" customWidth="1"/>
    <col min="12" max="12" width="9.88671875" style="3" customWidth="1"/>
    <col min="13" max="13" width="7.109375" style="3" customWidth="1"/>
    <col min="14" max="14" width="6.88671875" style="3" customWidth="1"/>
    <col min="15" max="15" width="6.109375" style="3" customWidth="1"/>
    <col min="16" max="16384" width="9.109375" style="3"/>
  </cols>
  <sheetData>
    <row r="1" spans="1:15" x14ac:dyDescent="0.2">
      <c r="A1" s="27" t="s">
        <v>24</v>
      </c>
      <c r="K1" s="27"/>
      <c r="L1" s="27" t="s">
        <v>25</v>
      </c>
      <c r="M1" s="27"/>
      <c r="N1" s="27"/>
    </row>
    <row r="2" spans="1:15" x14ac:dyDescent="0.2">
      <c r="A2" s="27" t="s">
        <v>65</v>
      </c>
      <c r="K2" s="27" t="s">
        <v>26</v>
      </c>
      <c r="L2" s="27"/>
      <c r="M2" s="27"/>
      <c r="N2" s="27"/>
    </row>
    <row r="3" spans="1:15" x14ac:dyDescent="0.2">
      <c r="K3" s="27" t="s">
        <v>38</v>
      </c>
      <c r="L3" s="27"/>
      <c r="M3" s="27"/>
      <c r="N3" s="27"/>
    </row>
    <row r="4" spans="1:15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/>
      <c r="L5" s="45"/>
    </row>
    <row r="6" spans="1:15" ht="0.75" customHeight="1" x14ac:dyDescent="0.2">
      <c r="K6" s="28"/>
    </row>
    <row r="7" spans="1:15" hidden="1" x14ac:dyDescent="0.2">
      <c r="K7" s="28"/>
    </row>
    <row r="8" spans="1:15" s="30" customForma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9" customHeight="1" x14ac:dyDescent="0.2">
      <c r="C9" s="88" t="s">
        <v>257</v>
      </c>
      <c r="D9" s="88"/>
      <c r="E9" s="88"/>
      <c r="F9" s="88"/>
      <c r="G9" s="88"/>
      <c r="H9" s="88"/>
      <c r="I9" s="88"/>
      <c r="J9" s="88"/>
      <c r="K9" s="88"/>
      <c r="L9" s="28" t="s">
        <v>267</v>
      </c>
    </row>
    <row r="10" spans="1:15" hidden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idden="1" x14ac:dyDescent="0.2">
      <c r="L11" s="28"/>
    </row>
    <row r="12" spans="1:15" x14ac:dyDescent="0.2">
      <c r="O12" s="31" t="s">
        <v>30</v>
      </c>
    </row>
    <row r="13" spans="1:15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155</v>
      </c>
      <c r="N13" s="90" t="s">
        <v>156</v>
      </c>
      <c r="O13" s="85" t="s">
        <v>196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40.799999999999997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s="59" customFormat="1" x14ac:dyDescent="0.2">
      <c r="A17" s="56"/>
      <c r="B17" s="56" t="s">
        <v>161</v>
      </c>
      <c r="C17" s="55">
        <f>C18+C19+C20</f>
        <v>2039905</v>
      </c>
      <c r="D17" s="55">
        <f t="shared" ref="D17:I17" si="0">D18+D19+D20</f>
        <v>0</v>
      </c>
      <c r="E17" s="55">
        <f>E18+E19+E20</f>
        <v>2039905</v>
      </c>
      <c r="F17" s="55">
        <f t="shared" si="0"/>
        <v>0</v>
      </c>
      <c r="G17" s="55">
        <f t="shared" si="0"/>
        <v>0</v>
      </c>
      <c r="H17" s="55">
        <f t="shared" si="0"/>
        <v>0</v>
      </c>
      <c r="I17" s="55">
        <f t="shared" si="0"/>
        <v>0</v>
      </c>
      <c r="J17" s="55">
        <f>J18+J19+J20</f>
        <v>2039905</v>
      </c>
      <c r="K17" s="55">
        <f>K18+K19+K20</f>
        <v>2039905</v>
      </c>
      <c r="L17" s="55">
        <f>L18+L19+L20</f>
        <v>0</v>
      </c>
      <c r="M17" s="55"/>
      <c r="N17" s="55"/>
      <c r="O17" s="55"/>
    </row>
    <row r="18" spans="1:15" x14ac:dyDescent="0.2">
      <c r="A18" s="32" t="s">
        <v>18</v>
      </c>
      <c r="B18" s="32" t="s">
        <v>21</v>
      </c>
      <c r="C18" s="34">
        <f>E18</f>
        <v>572511</v>
      </c>
      <c r="D18" s="34"/>
      <c r="E18" s="34">
        <f>SUM(F18:J18)</f>
        <v>572511</v>
      </c>
      <c r="F18" s="34"/>
      <c r="G18" s="34"/>
      <c r="H18" s="34"/>
      <c r="I18" s="34"/>
      <c r="J18" s="34">
        <f t="shared" ref="J18:J118" si="1">K18+L18</f>
        <v>572511</v>
      </c>
      <c r="K18" s="34">
        <f>K48+K49+K51+K60+K120</f>
        <v>572511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1192644</v>
      </c>
      <c r="D19" s="34"/>
      <c r="E19" s="34">
        <f>F19+G19+H19+I19+J19</f>
        <v>1192644</v>
      </c>
      <c r="F19" s="34"/>
      <c r="G19" s="34"/>
      <c r="H19" s="34"/>
      <c r="I19" s="34"/>
      <c r="J19" s="34">
        <f t="shared" si="1"/>
        <v>1192644</v>
      </c>
      <c r="K19" s="34">
        <f>K86+K121+K61</f>
        <v>1192644</v>
      </c>
      <c r="L19" s="34"/>
      <c r="M19" s="32"/>
      <c r="N19" s="32"/>
      <c r="O19" s="32"/>
    </row>
    <row r="20" spans="1:15" ht="9.6" customHeight="1" x14ac:dyDescent="0.2">
      <c r="A20" s="32" t="s">
        <v>20</v>
      </c>
      <c r="B20" s="32" t="s">
        <v>23</v>
      </c>
      <c r="C20" s="34">
        <f>E20</f>
        <v>274750</v>
      </c>
      <c r="D20" s="34"/>
      <c r="E20" s="34">
        <f>SUM(F20:J20)</f>
        <v>274750</v>
      </c>
      <c r="F20" s="34">
        <f>F74+F129+F146+F163+F151+F71</f>
        <v>0</v>
      </c>
      <c r="G20" s="34">
        <f>G74+G129+G146+G163+G151+G71</f>
        <v>0</v>
      </c>
      <c r="H20" s="34">
        <f>H74+H129+H146+H163+H151+H71</f>
        <v>0</v>
      </c>
      <c r="I20" s="34"/>
      <c r="J20" s="34">
        <f t="shared" si="1"/>
        <v>274750</v>
      </c>
      <c r="K20" s="34">
        <f>K46+K87+K125+K25+K109+K62</f>
        <v>274750</v>
      </c>
      <c r="L20" s="34">
        <f>L74+L129+L146+L163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 t="shared" ref="C21:J21" si="2">C22</f>
        <v>130000</v>
      </c>
      <c r="D21" s="55">
        <f t="shared" si="2"/>
        <v>0</v>
      </c>
      <c r="E21" s="55">
        <f>E22</f>
        <v>130000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 t="shared" si="2"/>
        <v>130000</v>
      </c>
      <c r="K21" s="55">
        <f>K22</f>
        <v>130000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 t="shared" ref="C22:J22" si="3">C23+C25</f>
        <v>130000</v>
      </c>
      <c r="D22" s="34">
        <f t="shared" si="3"/>
        <v>0</v>
      </c>
      <c r="E22" s="34">
        <f t="shared" si="3"/>
        <v>130000</v>
      </c>
      <c r="F22" s="34">
        <f t="shared" si="3"/>
        <v>0</v>
      </c>
      <c r="G22" s="34">
        <f t="shared" si="3"/>
        <v>0</v>
      </c>
      <c r="H22" s="34">
        <f t="shared" si="3"/>
        <v>0</v>
      </c>
      <c r="I22" s="34">
        <f t="shared" si="3"/>
        <v>0</v>
      </c>
      <c r="J22" s="34">
        <f t="shared" si="3"/>
        <v>130000</v>
      </c>
      <c r="K22" s="34">
        <f>K23+K25</f>
        <v>130000</v>
      </c>
      <c r="L22" s="34"/>
      <c r="M22" s="32"/>
      <c r="N22" s="32"/>
      <c r="O22" s="32"/>
    </row>
    <row r="23" spans="1:15" hidden="1" x14ac:dyDescent="0.2">
      <c r="A23" s="32" t="s">
        <v>18</v>
      </c>
      <c r="B23" s="42" t="s">
        <v>143</v>
      </c>
      <c r="C23" s="34">
        <f t="shared" ref="C23:J23" si="4">C27</f>
        <v>0</v>
      </c>
      <c r="D23" s="34">
        <f t="shared" si="4"/>
        <v>0</v>
      </c>
      <c r="E23" s="34">
        <f t="shared" si="4"/>
        <v>0</v>
      </c>
      <c r="F23" s="34">
        <f t="shared" si="4"/>
        <v>0</v>
      </c>
      <c r="G23" s="34">
        <f t="shared" si="4"/>
        <v>0</v>
      </c>
      <c r="H23" s="34">
        <f t="shared" si="4"/>
        <v>0</v>
      </c>
      <c r="I23" s="34">
        <f t="shared" si="4"/>
        <v>0</v>
      </c>
      <c r="J23" s="34">
        <f t="shared" si="4"/>
        <v>0</v>
      </c>
      <c r="K23" s="34">
        <f>K27</f>
        <v>0</v>
      </c>
      <c r="L23" s="34"/>
      <c r="M23" s="32"/>
      <c r="N23" s="32"/>
      <c r="O23" s="32"/>
    </row>
    <row r="24" spans="1:15" hidden="1" x14ac:dyDescent="0.2">
      <c r="A24" s="40" t="s">
        <v>19</v>
      </c>
      <c r="B24" s="41" t="s">
        <v>180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2"/>
      <c r="N24" s="32"/>
      <c r="O24" s="32"/>
    </row>
    <row r="25" spans="1:15" ht="11.4" customHeight="1" x14ac:dyDescent="0.2">
      <c r="A25" s="40" t="s">
        <v>20</v>
      </c>
      <c r="B25" s="41" t="s">
        <v>249</v>
      </c>
      <c r="C25" s="34">
        <f t="shared" ref="C25:C27" si="5">D25+E25+F25+G25+H25</f>
        <v>130000</v>
      </c>
      <c r="D25" s="34">
        <f t="shared" ref="D25:I25" si="6">D28+D29+D30+D38+D39+D40</f>
        <v>0</v>
      </c>
      <c r="E25" s="34">
        <f t="shared" ref="E25:E41" si="7">F25+G25+H25+I25+J25</f>
        <v>130000</v>
      </c>
      <c r="F25" s="34">
        <f t="shared" si="6"/>
        <v>0</v>
      </c>
      <c r="G25" s="34">
        <f t="shared" si="6"/>
        <v>0</v>
      </c>
      <c r="H25" s="34">
        <f t="shared" si="6"/>
        <v>0</v>
      </c>
      <c r="I25" s="34">
        <f t="shared" si="6"/>
        <v>0</v>
      </c>
      <c r="J25" s="34">
        <f t="shared" si="1"/>
        <v>130000</v>
      </c>
      <c r="K25" s="34">
        <f>K28+K30+K41</f>
        <v>130000</v>
      </c>
      <c r="L25" s="34"/>
      <c r="M25" s="32"/>
      <c r="N25" s="32"/>
      <c r="O25" s="32"/>
    </row>
    <row r="26" spans="1:15" hidden="1" x14ac:dyDescent="0.2">
      <c r="A26" s="32" t="s">
        <v>18</v>
      </c>
      <c r="B26" s="75"/>
      <c r="C26" s="34">
        <f t="shared" si="5"/>
        <v>0</v>
      </c>
      <c r="D26" s="34"/>
      <c r="E26" s="34">
        <f t="shared" si="7"/>
        <v>0</v>
      </c>
      <c r="F26" s="34"/>
      <c r="G26" s="34"/>
      <c r="H26" s="34"/>
      <c r="I26" s="34"/>
      <c r="J26" s="34">
        <f t="shared" si="1"/>
        <v>0</v>
      </c>
      <c r="K26" s="34"/>
      <c r="L26" s="34"/>
      <c r="M26" s="32"/>
      <c r="N26" s="32"/>
      <c r="O26" s="32"/>
    </row>
    <row r="27" spans="1:15" ht="20.399999999999999" hidden="1" x14ac:dyDescent="0.2">
      <c r="A27" s="32" t="s">
        <v>18</v>
      </c>
      <c r="B27" s="42" t="s">
        <v>246</v>
      </c>
      <c r="C27" s="34">
        <f t="shared" si="5"/>
        <v>0</v>
      </c>
      <c r="D27" s="34">
        <v>0</v>
      </c>
      <c r="E27" s="34">
        <f t="shared" si="7"/>
        <v>0</v>
      </c>
      <c r="F27" s="34"/>
      <c r="G27" s="34"/>
      <c r="H27" s="34"/>
      <c r="I27" s="34"/>
      <c r="J27" s="34">
        <f t="shared" si="1"/>
        <v>0</v>
      </c>
      <c r="K27" s="34"/>
      <c r="L27" s="34"/>
      <c r="M27" s="32"/>
      <c r="N27" s="32"/>
      <c r="O27" s="32"/>
    </row>
    <row r="28" spans="1:15" ht="20.399999999999999" hidden="1" x14ac:dyDescent="0.2">
      <c r="A28" s="32" t="s">
        <v>20</v>
      </c>
      <c r="B28" s="41" t="s">
        <v>255</v>
      </c>
      <c r="C28" s="34">
        <f>E28</f>
        <v>0</v>
      </c>
      <c r="D28" s="34"/>
      <c r="E28" s="34">
        <f t="shared" si="7"/>
        <v>0</v>
      </c>
      <c r="F28" s="34"/>
      <c r="G28" s="34"/>
      <c r="H28" s="34"/>
      <c r="I28" s="34"/>
      <c r="J28" s="34">
        <f t="shared" si="1"/>
        <v>0</v>
      </c>
      <c r="K28" s="34"/>
      <c r="L28" s="34"/>
      <c r="M28" s="32"/>
      <c r="N28" s="32"/>
      <c r="O28" s="32"/>
    </row>
    <row r="29" spans="1:15" ht="20.399999999999999" hidden="1" x14ac:dyDescent="0.2">
      <c r="A29" s="76" t="s">
        <v>20</v>
      </c>
      <c r="B29" s="41" t="s">
        <v>225</v>
      </c>
      <c r="C29" s="34">
        <f t="shared" ref="C29:C41" si="8">E29</f>
        <v>0</v>
      </c>
      <c r="D29" s="34"/>
      <c r="E29" s="34">
        <f t="shared" si="7"/>
        <v>0</v>
      </c>
      <c r="F29" s="34"/>
      <c r="G29" s="34"/>
      <c r="H29" s="34"/>
      <c r="I29" s="34"/>
      <c r="J29" s="34">
        <f t="shared" si="1"/>
        <v>0</v>
      </c>
      <c r="K29" s="34">
        <v>0</v>
      </c>
      <c r="L29" s="34"/>
      <c r="M29" s="32"/>
      <c r="N29" s="32"/>
      <c r="O29" s="32"/>
    </row>
    <row r="30" spans="1:15" ht="20.399999999999999" x14ac:dyDescent="0.2">
      <c r="A30" s="32" t="s">
        <v>20</v>
      </c>
      <c r="B30" s="52" t="s">
        <v>256</v>
      </c>
      <c r="C30" s="34">
        <f t="shared" si="8"/>
        <v>75000</v>
      </c>
      <c r="D30" s="34"/>
      <c r="E30" s="34">
        <f t="shared" si="7"/>
        <v>75000</v>
      </c>
      <c r="F30" s="34"/>
      <c r="G30" s="34"/>
      <c r="H30" s="34"/>
      <c r="I30" s="34"/>
      <c r="J30" s="34">
        <f t="shared" si="1"/>
        <v>75000</v>
      </c>
      <c r="K30" s="34">
        <v>75000</v>
      </c>
      <c r="L30" s="34"/>
      <c r="M30" s="32"/>
      <c r="N30" s="32"/>
      <c r="O30" s="32"/>
    </row>
    <row r="31" spans="1:15" s="38" customFormat="1" ht="20.399999999999999" hidden="1" x14ac:dyDescent="0.2">
      <c r="A31" s="35"/>
      <c r="B31" s="36" t="s">
        <v>96</v>
      </c>
      <c r="C31" s="34">
        <f t="shared" si="8"/>
        <v>0</v>
      </c>
      <c r="D31" s="37">
        <f t="shared" ref="D31:I31" si="9">D32</f>
        <v>0</v>
      </c>
      <c r="E31" s="34">
        <f t="shared" si="7"/>
        <v>0</v>
      </c>
      <c r="F31" s="37">
        <f t="shared" si="9"/>
        <v>0</v>
      </c>
      <c r="G31" s="37">
        <f t="shared" si="9"/>
        <v>0</v>
      </c>
      <c r="H31" s="37">
        <f t="shared" si="9"/>
        <v>0</v>
      </c>
      <c r="I31" s="37">
        <f t="shared" si="9"/>
        <v>0</v>
      </c>
      <c r="J31" s="34">
        <f t="shared" si="1"/>
        <v>0</v>
      </c>
      <c r="K31" s="34"/>
      <c r="L31" s="37"/>
      <c r="M31" s="35"/>
      <c r="N31" s="35"/>
      <c r="O31" s="35"/>
    </row>
    <row r="32" spans="1:15" s="38" customFormat="1" hidden="1" x14ac:dyDescent="0.2">
      <c r="A32" s="35"/>
      <c r="B32" s="39" t="s">
        <v>71</v>
      </c>
      <c r="C32" s="34">
        <f t="shared" si="8"/>
        <v>0</v>
      </c>
      <c r="D32" s="37">
        <f t="shared" ref="D32:I32" si="10">D35</f>
        <v>0</v>
      </c>
      <c r="E32" s="34">
        <f t="shared" si="7"/>
        <v>0</v>
      </c>
      <c r="F32" s="37">
        <f t="shared" si="10"/>
        <v>0</v>
      </c>
      <c r="G32" s="37">
        <f t="shared" si="10"/>
        <v>0</v>
      </c>
      <c r="H32" s="37">
        <f t="shared" si="10"/>
        <v>0</v>
      </c>
      <c r="I32" s="37">
        <f t="shared" si="10"/>
        <v>0</v>
      </c>
      <c r="J32" s="34">
        <f t="shared" si="1"/>
        <v>0</v>
      </c>
      <c r="K32" s="34"/>
      <c r="L32" s="37">
        <f>L33+L34+L37</f>
        <v>0</v>
      </c>
      <c r="M32" s="35"/>
      <c r="N32" s="35"/>
      <c r="O32" s="35"/>
    </row>
    <row r="33" spans="1:15" s="38" customFormat="1" hidden="1" x14ac:dyDescent="0.2">
      <c r="A33" s="32" t="s">
        <v>18</v>
      </c>
      <c r="B33" s="32" t="s">
        <v>75</v>
      </c>
      <c r="C33" s="34">
        <f t="shared" si="8"/>
        <v>0</v>
      </c>
      <c r="D33" s="37"/>
      <c r="E33" s="34">
        <f t="shared" si="7"/>
        <v>0</v>
      </c>
      <c r="F33" s="37"/>
      <c r="G33" s="37"/>
      <c r="H33" s="37"/>
      <c r="I33" s="37"/>
      <c r="J33" s="34">
        <f t="shared" si="1"/>
        <v>0</v>
      </c>
      <c r="K33" s="34"/>
      <c r="L33" s="35"/>
      <c r="M33" s="35"/>
      <c r="N33" s="35"/>
      <c r="O33" s="35"/>
    </row>
    <row r="34" spans="1:15" s="38" customFormat="1" hidden="1" x14ac:dyDescent="0.2">
      <c r="A34" s="40" t="s">
        <v>19</v>
      </c>
      <c r="B34" s="41" t="s">
        <v>83</v>
      </c>
      <c r="C34" s="34">
        <f t="shared" si="8"/>
        <v>0</v>
      </c>
      <c r="D34" s="37"/>
      <c r="E34" s="34">
        <f t="shared" si="7"/>
        <v>0</v>
      </c>
      <c r="F34" s="37"/>
      <c r="G34" s="37"/>
      <c r="H34" s="37"/>
      <c r="I34" s="37"/>
      <c r="J34" s="34">
        <f t="shared" si="1"/>
        <v>0</v>
      </c>
      <c r="K34" s="34"/>
      <c r="L34" s="37"/>
      <c r="M34" s="35"/>
      <c r="N34" s="35"/>
      <c r="O34" s="35"/>
    </row>
    <row r="35" spans="1:15" s="38" customFormat="1" hidden="1" x14ac:dyDescent="0.2">
      <c r="A35" s="40" t="s">
        <v>20</v>
      </c>
      <c r="B35" s="41" t="s">
        <v>99</v>
      </c>
      <c r="C35" s="34">
        <f t="shared" si="8"/>
        <v>0</v>
      </c>
      <c r="D35" s="37"/>
      <c r="E35" s="34">
        <f t="shared" si="7"/>
        <v>0</v>
      </c>
      <c r="F35" s="37"/>
      <c r="G35" s="37"/>
      <c r="H35" s="37"/>
      <c r="I35" s="37"/>
      <c r="J35" s="34">
        <f t="shared" si="1"/>
        <v>0</v>
      </c>
      <c r="K35" s="34"/>
      <c r="L35" s="37"/>
      <c r="M35" s="35"/>
      <c r="N35" s="35"/>
      <c r="O35" s="35"/>
    </row>
    <row r="36" spans="1:15" hidden="1" x14ac:dyDescent="0.2">
      <c r="A36" s="32"/>
      <c r="B36" s="39"/>
      <c r="C36" s="34">
        <f t="shared" si="8"/>
        <v>0</v>
      </c>
      <c r="D36" s="34"/>
      <c r="E36" s="34">
        <f t="shared" si="7"/>
        <v>0</v>
      </c>
      <c r="F36" s="34"/>
      <c r="G36" s="34"/>
      <c r="H36" s="34"/>
      <c r="I36" s="34"/>
      <c r="J36" s="34">
        <f t="shared" si="1"/>
        <v>0</v>
      </c>
      <c r="K36" s="34"/>
      <c r="L36" s="34"/>
      <c r="M36" s="32"/>
      <c r="N36" s="32"/>
      <c r="O36" s="32"/>
    </row>
    <row r="37" spans="1:15" ht="20.399999999999999" hidden="1" x14ac:dyDescent="0.2">
      <c r="A37" s="32"/>
      <c r="B37" s="41" t="s">
        <v>184</v>
      </c>
      <c r="C37" s="34">
        <f t="shared" si="8"/>
        <v>0</v>
      </c>
      <c r="D37" s="34"/>
      <c r="E37" s="34">
        <f t="shared" si="7"/>
        <v>0</v>
      </c>
      <c r="F37" s="34"/>
      <c r="G37" s="34"/>
      <c r="H37" s="34"/>
      <c r="I37" s="34"/>
      <c r="J37" s="34">
        <f t="shared" si="1"/>
        <v>0</v>
      </c>
      <c r="K37" s="34"/>
      <c r="L37" s="34"/>
      <c r="M37" s="32"/>
      <c r="N37" s="32"/>
      <c r="O37" s="32"/>
    </row>
    <row r="38" spans="1:15" ht="20.399999999999999" hidden="1" x14ac:dyDescent="0.2">
      <c r="A38" s="32" t="s">
        <v>20</v>
      </c>
      <c r="B38" s="52" t="s">
        <v>216</v>
      </c>
      <c r="C38" s="34">
        <f t="shared" si="8"/>
        <v>0</v>
      </c>
      <c r="D38" s="34"/>
      <c r="E38" s="34">
        <f t="shared" si="7"/>
        <v>0</v>
      </c>
      <c r="F38" s="34"/>
      <c r="G38" s="34"/>
      <c r="H38" s="34"/>
      <c r="I38" s="34"/>
      <c r="J38" s="34">
        <f t="shared" si="1"/>
        <v>0</v>
      </c>
      <c r="K38" s="34"/>
      <c r="L38" s="34"/>
      <c r="M38" s="32"/>
      <c r="N38" s="32"/>
      <c r="O38" s="32"/>
    </row>
    <row r="39" spans="1:15" ht="20.399999999999999" hidden="1" x14ac:dyDescent="0.2">
      <c r="A39" s="32" t="s">
        <v>20</v>
      </c>
      <c r="B39" s="75" t="s">
        <v>213</v>
      </c>
      <c r="C39" s="34">
        <f t="shared" si="8"/>
        <v>0</v>
      </c>
      <c r="D39" s="34"/>
      <c r="E39" s="34">
        <f t="shared" si="7"/>
        <v>0</v>
      </c>
      <c r="F39" s="34"/>
      <c r="G39" s="34"/>
      <c r="H39" s="34"/>
      <c r="I39" s="34"/>
      <c r="J39" s="34">
        <f t="shared" si="1"/>
        <v>0</v>
      </c>
      <c r="K39" s="34"/>
      <c r="L39" s="34"/>
      <c r="M39" s="32"/>
      <c r="N39" s="32"/>
      <c r="O39" s="32"/>
    </row>
    <row r="40" spans="1:15" ht="20.399999999999999" hidden="1" x14ac:dyDescent="0.2">
      <c r="A40" s="32" t="s">
        <v>20</v>
      </c>
      <c r="B40" s="75" t="s">
        <v>235</v>
      </c>
      <c r="C40" s="34">
        <f t="shared" si="8"/>
        <v>0</v>
      </c>
      <c r="D40" s="34"/>
      <c r="E40" s="34">
        <f t="shared" si="7"/>
        <v>0</v>
      </c>
      <c r="F40" s="34"/>
      <c r="G40" s="34"/>
      <c r="H40" s="34"/>
      <c r="I40" s="34"/>
      <c r="J40" s="34">
        <f t="shared" si="1"/>
        <v>0</v>
      </c>
      <c r="K40" s="34">
        <v>0</v>
      </c>
      <c r="L40" s="34"/>
      <c r="M40" s="32"/>
      <c r="N40" s="32"/>
      <c r="O40" s="32"/>
    </row>
    <row r="41" spans="1:15" ht="20.399999999999999" x14ac:dyDescent="0.2">
      <c r="A41" s="32" t="s">
        <v>260</v>
      </c>
      <c r="B41" s="41" t="s">
        <v>265</v>
      </c>
      <c r="C41" s="34">
        <f t="shared" si="8"/>
        <v>55000</v>
      </c>
      <c r="D41" s="34"/>
      <c r="E41" s="34">
        <f t="shared" si="7"/>
        <v>55000</v>
      </c>
      <c r="F41" s="34"/>
      <c r="G41" s="34"/>
      <c r="H41" s="34"/>
      <c r="I41" s="34"/>
      <c r="J41" s="34">
        <f t="shared" si="1"/>
        <v>55000</v>
      </c>
      <c r="K41" s="34">
        <v>55000</v>
      </c>
      <c r="L41" s="34"/>
      <c r="M41" s="32"/>
      <c r="N41" s="32"/>
      <c r="O41" s="32"/>
    </row>
    <row r="42" spans="1:15" s="58" customFormat="1" x14ac:dyDescent="0.2">
      <c r="A42" s="54"/>
      <c r="B42" s="49" t="s">
        <v>97</v>
      </c>
      <c r="C42" s="53">
        <f>C43</f>
        <v>214000</v>
      </c>
      <c r="D42" s="53">
        <f t="shared" ref="D42:J42" si="11">D43</f>
        <v>0</v>
      </c>
      <c r="E42" s="53">
        <f t="shared" si="11"/>
        <v>214000</v>
      </c>
      <c r="F42" s="53">
        <f t="shared" si="11"/>
        <v>0</v>
      </c>
      <c r="G42" s="53">
        <f t="shared" si="11"/>
        <v>0</v>
      </c>
      <c r="H42" s="53">
        <f t="shared" si="11"/>
        <v>0</v>
      </c>
      <c r="I42" s="53">
        <f t="shared" si="11"/>
        <v>0</v>
      </c>
      <c r="J42" s="53">
        <f t="shared" si="11"/>
        <v>214000</v>
      </c>
      <c r="K42" s="53">
        <f>K43</f>
        <v>214000</v>
      </c>
      <c r="L42" s="53"/>
      <c r="M42" s="54"/>
      <c r="N42" s="54"/>
      <c r="O42" s="54"/>
    </row>
    <row r="43" spans="1:15" s="38" customFormat="1" x14ac:dyDescent="0.2">
      <c r="A43" s="35"/>
      <c r="B43" s="39" t="s">
        <v>71</v>
      </c>
      <c r="C43" s="37">
        <f t="shared" ref="C43:J43" si="12">C44+C45+C46</f>
        <v>214000</v>
      </c>
      <c r="D43" s="37">
        <f t="shared" si="12"/>
        <v>0</v>
      </c>
      <c r="E43" s="37">
        <f t="shared" si="12"/>
        <v>214000</v>
      </c>
      <c r="F43" s="37">
        <f t="shared" si="12"/>
        <v>0</v>
      </c>
      <c r="G43" s="37">
        <f t="shared" si="12"/>
        <v>0</v>
      </c>
      <c r="H43" s="37">
        <f t="shared" si="12"/>
        <v>0</v>
      </c>
      <c r="I43" s="37">
        <f t="shared" si="12"/>
        <v>0</v>
      </c>
      <c r="J43" s="37">
        <f t="shared" si="12"/>
        <v>214000</v>
      </c>
      <c r="K43" s="37">
        <f>K44+K45+K46</f>
        <v>214000</v>
      </c>
      <c r="L43" s="37">
        <f>L47+L49+L58</f>
        <v>0</v>
      </c>
      <c r="M43" s="35"/>
      <c r="N43" s="35"/>
      <c r="O43" s="35"/>
    </row>
    <row r="44" spans="1:15" s="38" customFormat="1" x14ac:dyDescent="0.2">
      <c r="A44" s="32" t="s">
        <v>18</v>
      </c>
      <c r="B44" s="42" t="s">
        <v>143</v>
      </c>
      <c r="C44" s="37">
        <f>E44</f>
        <v>189300</v>
      </c>
      <c r="D44" s="37"/>
      <c r="E44" s="37">
        <f>F44+G44+H44+I44+J44</f>
        <v>189300</v>
      </c>
      <c r="F44" s="37"/>
      <c r="G44" s="37"/>
      <c r="H44" s="37"/>
      <c r="I44" s="37"/>
      <c r="J44" s="34">
        <f t="shared" ref="J44:J52" si="13">K44+L44</f>
        <v>189300</v>
      </c>
      <c r="K44" s="37">
        <f>K48+K49+K51</f>
        <v>189300</v>
      </c>
      <c r="L44" s="35"/>
      <c r="M44" s="35"/>
      <c r="N44" s="35"/>
      <c r="O44" s="35"/>
    </row>
    <row r="45" spans="1:15" s="38" customFormat="1" hidden="1" x14ac:dyDescent="0.2">
      <c r="A45" s="40" t="s">
        <v>19</v>
      </c>
      <c r="B45" s="41" t="s">
        <v>180</v>
      </c>
      <c r="C45" s="37">
        <f t="shared" ref="C45:C46" si="14">E45</f>
        <v>0</v>
      </c>
      <c r="D45" s="37"/>
      <c r="E45" s="37">
        <f t="shared" ref="E45:E57" si="15">F45+G45+H45+I45+J45</f>
        <v>0</v>
      </c>
      <c r="F45" s="37"/>
      <c r="G45" s="37"/>
      <c r="H45" s="37"/>
      <c r="I45" s="37"/>
      <c r="J45" s="34">
        <f t="shared" si="13"/>
        <v>0</v>
      </c>
      <c r="K45" s="37">
        <f>K52</f>
        <v>0</v>
      </c>
      <c r="L45" s="37"/>
      <c r="M45" s="35"/>
      <c r="N45" s="35"/>
      <c r="O45" s="35"/>
    </row>
    <row r="46" spans="1:15" s="38" customFormat="1" x14ac:dyDescent="0.2">
      <c r="A46" s="40" t="s">
        <v>20</v>
      </c>
      <c r="B46" s="41" t="s">
        <v>178</v>
      </c>
      <c r="C46" s="37">
        <f t="shared" si="14"/>
        <v>24700</v>
      </c>
      <c r="D46" s="37"/>
      <c r="E46" s="37">
        <f t="shared" si="15"/>
        <v>24700</v>
      </c>
      <c r="F46" s="37"/>
      <c r="G46" s="37"/>
      <c r="H46" s="37"/>
      <c r="I46" s="37"/>
      <c r="J46" s="34">
        <f t="shared" si="13"/>
        <v>24700</v>
      </c>
      <c r="K46" s="37">
        <f>K53+K56+K57</f>
        <v>24700</v>
      </c>
      <c r="L46" s="37"/>
      <c r="M46" s="35"/>
      <c r="N46" s="35"/>
      <c r="O46" s="35"/>
    </row>
    <row r="47" spans="1:15" s="38" customFormat="1" hidden="1" x14ac:dyDescent="0.2">
      <c r="A47" s="32"/>
      <c r="B47" s="42"/>
      <c r="C47" s="37"/>
      <c r="D47" s="37"/>
      <c r="E47" s="37"/>
      <c r="F47" s="37"/>
      <c r="G47" s="37"/>
      <c r="H47" s="37"/>
      <c r="I47" s="37"/>
      <c r="J47" s="34"/>
      <c r="K47" s="37"/>
      <c r="L47" s="35"/>
      <c r="M47" s="35"/>
      <c r="N47" s="35"/>
      <c r="O47" s="35"/>
    </row>
    <row r="48" spans="1:15" s="38" customFormat="1" ht="20.399999999999999" x14ac:dyDescent="0.2">
      <c r="A48" s="40" t="s">
        <v>18</v>
      </c>
      <c r="B48" s="41" t="s">
        <v>181</v>
      </c>
      <c r="C48" s="37">
        <f t="shared" ref="C48:C52" si="16">E48</f>
        <v>107000</v>
      </c>
      <c r="D48" s="37"/>
      <c r="E48" s="65">
        <f t="shared" si="15"/>
        <v>107000</v>
      </c>
      <c r="F48" s="37"/>
      <c r="G48" s="37"/>
      <c r="H48" s="37"/>
      <c r="I48" s="37"/>
      <c r="J48" s="34">
        <f t="shared" si="13"/>
        <v>107000</v>
      </c>
      <c r="K48" s="37">
        <v>107000</v>
      </c>
      <c r="L48" s="37"/>
      <c r="M48" s="35"/>
      <c r="N48" s="35"/>
      <c r="O48" s="35"/>
    </row>
    <row r="49" spans="1:15" s="38" customFormat="1" ht="23.25" customHeight="1" x14ac:dyDescent="0.2">
      <c r="A49" s="40" t="s">
        <v>18</v>
      </c>
      <c r="B49" s="41" t="s">
        <v>204</v>
      </c>
      <c r="C49" s="37">
        <f t="shared" si="16"/>
        <v>10800</v>
      </c>
      <c r="D49" s="37"/>
      <c r="E49" s="65">
        <f t="shared" si="15"/>
        <v>10800</v>
      </c>
      <c r="F49" s="37"/>
      <c r="G49" s="37"/>
      <c r="H49" s="37"/>
      <c r="I49" s="37"/>
      <c r="J49" s="34">
        <f t="shared" si="13"/>
        <v>10800</v>
      </c>
      <c r="K49" s="37">
        <v>10800</v>
      </c>
      <c r="L49" s="37"/>
      <c r="M49" s="35"/>
      <c r="N49" s="35"/>
      <c r="O49" s="35"/>
    </row>
    <row r="50" spans="1:15" s="38" customFormat="1" ht="20.399999999999999" hidden="1" x14ac:dyDescent="0.2">
      <c r="A50" s="40" t="s">
        <v>18</v>
      </c>
      <c r="B50" s="74" t="s">
        <v>219</v>
      </c>
      <c r="C50" s="37">
        <f t="shared" si="16"/>
        <v>0</v>
      </c>
      <c r="D50" s="37"/>
      <c r="E50" s="65">
        <f t="shared" si="15"/>
        <v>0</v>
      </c>
      <c r="F50" s="37"/>
      <c r="G50" s="37"/>
      <c r="H50" s="37"/>
      <c r="I50" s="37"/>
      <c r="J50" s="34">
        <f t="shared" si="13"/>
        <v>0</v>
      </c>
      <c r="K50" s="37">
        <v>0</v>
      </c>
      <c r="L50" s="37"/>
      <c r="M50" s="35"/>
      <c r="N50" s="35"/>
      <c r="O50" s="35"/>
    </row>
    <row r="51" spans="1:15" ht="19.8" customHeight="1" x14ac:dyDescent="0.2">
      <c r="A51" s="40" t="s">
        <v>18</v>
      </c>
      <c r="B51" s="41" t="s">
        <v>244</v>
      </c>
      <c r="C51" s="34">
        <f t="shared" si="16"/>
        <v>71500</v>
      </c>
      <c r="D51" s="34"/>
      <c r="E51" s="34">
        <f t="shared" si="15"/>
        <v>71500</v>
      </c>
      <c r="F51" s="34"/>
      <c r="G51" s="34"/>
      <c r="H51" s="34"/>
      <c r="I51" s="34"/>
      <c r="J51" s="34">
        <f t="shared" si="13"/>
        <v>71500</v>
      </c>
      <c r="K51" s="34">
        <v>71500</v>
      </c>
      <c r="L51" s="34"/>
      <c r="M51" s="32"/>
      <c r="N51" s="32"/>
      <c r="O51" s="32"/>
    </row>
    <row r="52" spans="1:15" hidden="1" x14ac:dyDescent="0.2">
      <c r="A52" s="40" t="s">
        <v>19</v>
      </c>
      <c r="B52" s="41" t="s">
        <v>245</v>
      </c>
      <c r="C52" s="34">
        <f t="shared" si="16"/>
        <v>0</v>
      </c>
      <c r="D52" s="34"/>
      <c r="E52" s="34">
        <f t="shared" si="15"/>
        <v>0</v>
      </c>
      <c r="F52" s="34"/>
      <c r="G52" s="34"/>
      <c r="H52" s="34"/>
      <c r="I52" s="34"/>
      <c r="J52" s="34">
        <f t="shared" si="13"/>
        <v>0</v>
      </c>
      <c r="K52" s="34"/>
      <c r="L52" s="34"/>
      <c r="M52" s="32"/>
      <c r="N52" s="32"/>
      <c r="O52" s="32"/>
    </row>
    <row r="53" spans="1:15" s="38" customFormat="1" ht="31.8" customHeight="1" x14ac:dyDescent="0.2">
      <c r="A53" s="40" t="s">
        <v>20</v>
      </c>
      <c r="B53" s="41" t="s">
        <v>243</v>
      </c>
      <c r="C53" s="37">
        <f>E53</f>
        <v>9700</v>
      </c>
      <c r="D53" s="37"/>
      <c r="E53" s="65">
        <f t="shared" si="15"/>
        <v>9700</v>
      </c>
      <c r="F53" s="37"/>
      <c r="G53" s="37"/>
      <c r="H53" s="37"/>
      <c r="I53" s="37"/>
      <c r="J53" s="34">
        <f>K53</f>
        <v>9700</v>
      </c>
      <c r="K53" s="37">
        <v>9700</v>
      </c>
      <c r="L53" s="37"/>
      <c r="M53" s="35"/>
      <c r="N53" s="35"/>
      <c r="O53" s="35"/>
    </row>
    <row r="54" spans="1:15" hidden="1" x14ac:dyDescent="0.2">
      <c r="A54" s="32"/>
      <c r="B54" s="41"/>
      <c r="C54" s="37">
        <f t="shared" ref="C54:C57" si="17">E54</f>
        <v>0</v>
      </c>
      <c r="D54" s="34"/>
      <c r="E54" s="65">
        <f t="shared" si="15"/>
        <v>0</v>
      </c>
      <c r="F54" s="34"/>
      <c r="G54" s="34"/>
      <c r="H54" s="34"/>
      <c r="I54" s="34"/>
      <c r="J54" s="34">
        <f t="shared" ref="J54:J57" si="18">K54</f>
        <v>0</v>
      </c>
      <c r="K54" s="34"/>
      <c r="L54" s="34"/>
      <c r="M54" s="32"/>
      <c r="N54" s="32"/>
      <c r="O54" s="32"/>
    </row>
    <row r="55" spans="1:15" hidden="1" x14ac:dyDescent="0.2">
      <c r="A55" s="32"/>
      <c r="B55" s="41"/>
      <c r="C55" s="37">
        <f t="shared" si="17"/>
        <v>0</v>
      </c>
      <c r="D55" s="34"/>
      <c r="E55" s="65">
        <f t="shared" si="15"/>
        <v>0</v>
      </c>
      <c r="F55" s="34"/>
      <c r="G55" s="34"/>
      <c r="H55" s="34"/>
      <c r="I55" s="34"/>
      <c r="J55" s="34">
        <f t="shared" si="18"/>
        <v>0</v>
      </c>
      <c r="K55" s="34"/>
      <c r="L55" s="34"/>
      <c r="M55" s="32"/>
      <c r="N55" s="32"/>
      <c r="O55" s="32"/>
    </row>
    <row r="56" spans="1:15" ht="20.399999999999999" x14ac:dyDescent="0.2">
      <c r="A56" s="32" t="s">
        <v>20</v>
      </c>
      <c r="B56" s="41" t="s">
        <v>261</v>
      </c>
      <c r="C56" s="37">
        <f t="shared" si="17"/>
        <v>15000</v>
      </c>
      <c r="D56" s="34"/>
      <c r="E56" s="65">
        <f t="shared" si="15"/>
        <v>15000</v>
      </c>
      <c r="F56" s="34"/>
      <c r="G56" s="34"/>
      <c r="H56" s="34"/>
      <c r="I56" s="34"/>
      <c r="J56" s="34">
        <f t="shared" si="18"/>
        <v>15000</v>
      </c>
      <c r="K56" s="34">
        <v>15000</v>
      </c>
      <c r="L56" s="34"/>
      <c r="M56" s="32"/>
      <c r="N56" s="32"/>
      <c r="O56" s="32"/>
    </row>
    <row r="57" spans="1:15" ht="20.399999999999999" hidden="1" x14ac:dyDescent="0.2">
      <c r="A57" s="32" t="s">
        <v>163</v>
      </c>
      <c r="B57" s="41" t="s">
        <v>206</v>
      </c>
      <c r="C57" s="37">
        <f t="shared" si="17"/>
        <v>0</v>
      </c>
      <c r="D57" s="34"/>
      <c r="E57" s="65">
        <f t="shared" si="15"/>
        <v>0</v>
      </c>
      <c r="F57" s="34"/>
      <c r="G57" s="34"/>
      <c r="H57" s="34"/>
      <c r="I57" s="34"/>
      <c r="J57" s="34">
        <f t="shared" si="18"/>
        <v>0</v>
      </c>
      <c r="K57" s="34">
        <v>0</v>
      </c>
      <c r="L57" s="34"/>
      <c r="M57" s="32"/>
      <c r="N57" s="32"/>
      <c r="O57" s="32"/>
    </row>
    <row r="58" spans="1:15" s="38" customFormat="1" x14ac:dyDescent="0.2">
      <c r="A58" s="35"/>
      <c r="B58" s="36" t="s">
        <v>174</v>
      </c>
      <c r="C58" s="53">
        <f>C59</f>
        <v>834905</v>
      </c>
      <c r="D58" s="53"/>
      <c r="E58" s="53">
        <f t="shared" ref="E58:K58" si="19">E59</f>
        <v>834905</v>
      </c>
      <c r="F58" s="53">
        <f t="shared" si="19"/>
        <v>0</v>
      </c>
      <c r="G58" s="53">
        <f t="shared" si="19"/>
        <v>0</v>
      </c>
      <c r="H58" s="53">
        <f t="shared" si="19"/>
        <v>0</v>
      </c>
      <c r="I58" s="53">
        <f t="shared" si="19"/>
        <v>0</v>
      </c>
      <c r="J58" s="53">
        <f t="shared" si="19"/>
        <v>834905</v>
      </c>
      <c r="K58" s="53">
        <f t="shared" si="19"/>
        <v>834905</v>
      </c>
      <c r="L58" s="53"/>
      <c r="M58" s="54"/>
      <c r="N58" s="54"/>
      <c r="O58" s="54"/>
    </row>
    <row r="59" spans="1:15" s="38" customFormat="1" x14ac:dyDescent="0.2">
      <c r="A59" s="35"/>
      <c r="B59" s="39" t="s">
        <v>71</v>
      </c>
      <c r="C59" s="37">
        <f>E59</f>
        <v>834905</v>
      </c>
      <c r="D59" s="37"/>
      <c r="E59" s="37">
        <f>F59+G59+H59+I59+J59</f>
        <v>834905</v>
      </c>
      <c r="F59" s="37"/>
      <c r="G59" s="37"/>
      <c r="H59" s="37"/>
      <c r="I59" s="37"/>
      <c r="J59" s="34">
        <f t="shared" si="1"/>
        <v>834905</v>
      </c>
      <c r="K59" s="69">
        <f>K60+K61+K62</f>
        <v>834905</v>
      </c>
      <c r="L59" s="37">
        <f>L60+L61+L74</f>
        <v>0</v>
      </c>
      <c r="M59" s="35"/>
      <c r="N59" s="35"/>
      <c r="O59" s="35"/>
    </row>
    <row r="60" spans="1:15" s="38" customFormat="1" x14ac:dyDescent="0.2">
      <c r="A60" s="32" t="s">
        <v>18</v>
      </c>
      <c r="B60" s="42" t="s">
        <v>143</v>
      </c>
      <c r="C60" s="37">
        <f>E60</f>
        <v>333211</v>
      </c>
      <c r="D60" s="37"/>
      <c r="E60" s="37">
        <f>F60+G60+H60+I60+J60</f>
        <v>333211</v>
      </c>
      <c r="F60" s="37"/>
      <c r="G60" s="37"/>
      <c r="H60" s="37"/>
      <c r="I60" s="37"/>
      <c r="J60" s="34">
        <f t="shared" si="1"/>
        <v>333211</v>
      </c>
      <c r="K60" s="37">
        <f>K63</f>
        <v>333211</v>
      </c>
      <c r="L60" s="35"/>
      <c r="M60" s="35"/>
      <c r="N60" s="35"/>
      <c r="O60" s="35"/>
    </row>
    <row r="61" spans="1:15" s="38" customFormat="1" x14ac:dyDescent="0.2">
      <c r="A61" s="40" t="s">
        <v>19</v>
      </c>
      <c r="B61" s="41" t="s">
        <v>198</v>
      </c>
      <c r="C61" s="37">
        <f t="shared" ref="C61:C87" si="20">E61</f>
        <v>470644</v>
      </c>
      <c r="D61" s="37"/>
      <c r="E61" s="37">
        <f t="shared" ref="E61:E94" si="21">F61+G61+H61+I61+J61</f>
        <v>470644</v>
      </c>
      <c r="F61" s="37"/>
      <c r="G61" s="37"/>
      <c r="H61" s="37"/>
      <c r="I61" s="37"/>
      <c r="J61" s="34">
        <f t="shared" si="1"/>
        <v>470644</v>
      </c>
      <c r="K61" s="37">
        <f>K64</f>
        <v>470644</v>
      </c>
      <c r="L61" s="37"/>
      <c r="M61" s="35"/>
      <c r="N61" s="35"/>
      <c r="O61" s="35"/>
    </row>
    <row r="62" spans="1:15" s="38" customFormat="1" x14ac:dyDescent="0.2">
      <c r="A62" s="40" t="s">
        <v>20</v>
      </c>
      <c r="B62" s="41" t="s">
        <v>178</v>
      </c>
      <c r="C62" s="37">
        <f t="shared" si="20"/>
        <v>31050</v>
      </c>
      <c r="D62" s="37">
        <f t="shared" ref="D62:I62" si="22">D65+D72</f>
        <v>0</v>
      </c>
      <c r="E62" s="37">
        <f t="shared" si="21"/>
        <v>31050</v>
      </c>
      <c r="F62" s="37">
        <f t="shared" si="22"/>
        <v>0</v>
      </c>
      <c r="G62" s="37">
        <f t="shared" si="22"/>
        <v>0</v>
      </c>
      <c r="H62" s="37">
        <f t="shared" si="22"/>
        <v>0</v>
      </c>
      <c r="I62" s="37">
        <f t="shared" si="22"/>
        <v>0</v>
      </c>
      <c r="J62" s="34">
        <f t="shared" si="1"/>
        <v>31050</v>
      </c>
      <c r="K62" s="37">
        <f>K68+K71</f>
        <v>31050</v>
      </c>
      <c r="L62" s="37"/>
      <c r="M62" s="35"/>
      <c r="N62" s="35"/>
      <c r="O62" s="35"/>
    </row>
    <row r="63" spans="1:15" s="38" customFormat="1" ht="20.399999999999999" x14ac:dyDescent="0.2">
      <c r="A63" s="40" t="s">
        <v>19</v>
      </c>
      <c r="B63" s="41" t="s">
        <v>253</v>
      </c>
      <c r="C63" s="37">
        <f t="shared" ref="C63" si="23">E63</f>
        <v>333211</v>
      </c>
      <c r="D63" s="37"/>
      <c r="E63" s="37">
        <f t="shared" ref="E63" si="24">F63+G63+H63+I63+J63</f>
        <v>333211</v>
      </c>
      <c r="F63" s="37"/>
      <c r="G63" s="37"/>
      <c r="H63" s="37"/>
      <c r="I63" s="37"/>
      <c r="J63" s="34">
        <f t="shared" ref="J63" si="25">K63+L63</f>
        <v>333211</v>
      </c>
      <c r="K63" s="37">
        <v>333211</v>
      </c>
      <c r="L63" s="37"/>
      <c r="M63" s="35"/>
      <c r="N63" s="35"/>
      <c r="O63" s="35"/>
    </row>
    <row r="64" spans="1:15" s="38" customFormat="1" ht="13.8" hidden="1" customHeight="1" x14ac:dyDescent="0.2">
      <c r="A64" s="40" t="s">
        <v>19</v>
      </c>
      <c r="B64" s="41" t="s">
        <v>233</v>
      </c>
      <c r="C64" s="37">
        <f t="shared" si="20"/>
        <v>470644</v>
      </c>
      <c r="D64" s="37"/>
      <c r="E64" s="37">
        <f t="shared" si="21"/>
        <v>470644</v>
      </c>
      <c r="F64" s="37"/>
      <c r="G64" s="37"/>
      <c r="H64" s="37"/>
      <c r="I64" s="37"/>
      <c r="J64" s="34">
        <f t="shared" si="1"/>
        <v>470644</v>
      </c>
      <c r="K64" s="37">
        <v>470644</v>
      </c>
      <c r="L64" s="37"/>
      <c r="M64" s="35"/>
      <c r="N64" s="35"/>
      <c r="O64" s="35"/>
    </row>
    <row r="65" spans="1:15" s="38" customFormat="1" hidden="1" x14ac:dyDescent="0.2">
      <c r="A65" s="35"/>
      <c r="B65" s="39"/>
      <c r="C65" s="37">
        <f t="shared" si="20"/>
        <v>0</v>
      </c>
      <c r="D65" s="37"/>
      <c r="E65" s="37">
        <f t="shared" si="21"/>
        <v>0</v>
      </c>
      <c r="F65" s="37"/>
      <c r="G65" s="37"/>
      <c r="H65" s="37"/>
      <c r="I65" s="37"/>
      <c r="J65" s="34">
        <f t="shared" si="1"/>
        <v>0</v>
      </c>
      <c r="K65" s="37"/>
      <c r="L65" s="37"/>
      <c r="M65" s="35"/>
      <c r="N65" s="35"/>
      <c r="O65" s="35"/>
    </row>
    <row r="66" spans="1:15" s="38" customFormat="1" ht="20.399999999999999" hidden="1" x14ac:dyDescent="0.2">
      <c r="A66" s="32" t="s">
        <v>18</v>
      </c>
      <c r="B66" s="42" t="s">
        <v>95</v>
      </c>
      <c r="C66" s="37">
        <f t="shared" si="20"/>
        <v>0</v>
      </c>
      <c r="D66" s="37"/>
      <c r="E66" s="37">
        <f t="shared" si="21"/>
        <v>0</v>
      </c>
      <c r="F66" s="37"/>
      <c r="G66" s="37"/>
      <c r="H66" s="37"/>
      <c r="I66" s="37"/>
      <c r="J66" s="34">
        <f t="shared" si="1"/>
        <v>0</v>
      </c>
      <c r="K66" s="37">
        <v>0</v>
      </c>
      <c r="L66" s="35"/>
      <c r="M66" s="35"/>
      <c r="N66" s="35"/>
      <c r="O66" s="35"/>
    </row>
    <row r="67" spans="1:15" s="38" customFormat="1" hidden="1" x14ac:dyDescent="0.2">
      <c r="A67" s="40" t="s">
        <v>19</v>
      </c>
      <c r="B67" s="41" t="s">
        <v>233</v>
      </c>
      <c r="C67" s="37">
        <f t="shared" si="20"/>
        <v>0</v>
      </c>
      <c r="D67" s="37"/>
      <c r="E67" s="37">
        <f t="shared" si="21"/>
        <v>0</v>
      </c>
      <c r="F67" s="37"/>
      <c r="G67" s="37"/>
      <c r="H67" s="37"/>
      <c r="I67" s="37"/>
      <c r="J67" s="34">
        <f t="shared" si="1"/>
        <v>0</v>
      </c>
      <c r="K67" s="37"/>
      <c r="L67" s="37"/>
      <c r="M67" s="35"/>
      <c r="N67" s="35"/>
      <c r="O67" s="35"/>
    </row>
    <row r="68" spans="1:15" s="38" customFormat="1" ht="20.399999999999999" x14ac:dyDescent="0.2">
      <c r="A68" s="40" t="s">
        <v>20</v>
      </c>
      <c r="B68" s="41" t="s">
        <v>266</v>
      </c>
      <c r="C68" s="37">
        <f t="shared" si="20"/>
        <v>5000</v>
      </c>
      <c r="D68" s="37"/>
      <c r="E68" s="37">
        <f t="shared" si="21"/>
        <v>5000</v>
      </c>
      <c r="F68" s="37"/>
      <c r="G68" s="37"/>
      <c r="H68" s="37"/>
      <c r="I68" s="37"/>
      <c r="J68" s="34">
        <f t="shared" si="1"/>
        <v>5000</v>
      </c>
      <c r="K68" s="37">
        <v>5000</v>
      </c>
      <c r="L68" s="37"/>
      <c r="M68" s="35"/>
      <c r="N68" s="35"/>
      <c r="O68" s="35"/>
    </row>
    <row r="69" spans="1:15" s="38" customFormat="1" hidden="1" x14ac:dyDescent="0.2">
      <c r="A69" s="40" t="s">
        <v>20</v>
      </c>
      <c r="B69" s="41" t="s">
        <v>136</v>
      </c>
      <c r="C69" s="37">
        <f t="shared" si="20"/>
        <v>0</v>
      </c>
      <c r="D69" s="37"/>
      <c r="E69" s="37">
        <f t="shared" si="21"/>
        <v>0</v>
      </c>
      <c r="F69" s="37"/>
      <c r="G69" s="37"/>
      <c r="H69" s="37"/>
      <c r="I69" s="37"/>
      <c r="J69" s="34">
        <f t="shared" si="1"/>
        <v>0</v>
      </c>
      <c r="K69" s="37">
        <v>0</v>
      </c>
      <c r="L69" s="37"/>
      <c r="M69" s="35"/>
      <c r="N69" s="35"/>
      <c r="O69" s="35"/>
    </row>
    <row r="70" spans="1:15" s="38" customFormat="1" ht="0.6" customHeight="1" x14ac:dyDescent="0.2">
      <c r="A70" s="40" t="s">
        <v>20</v>
      </c>
      <c r="B70" s="41" t="s">
        <v>176</v>
      </c>
      <c r="C70" s="37">
        <f t="shared" si="20"/>
        <v>0</v>
      </c>
      <c r="D70" s="37"/>
      <c r="E70" s="37">
        <f t="shared" si="21"/>
        <v>0</v>
      </c>
      <c r="F70" s="37"/>
      <c r="G70" s="37"/>
      <c r="H70" s="37"/>
      <c r="I70" s="37"/>
      <c r="J70" s="34">
        <f t="shared" si="1"/>
        <v>0</v>
      </c>
      <c r="K70" s="37"/>
      <c r="L70" s="37"/>
      <c r="M70" s="35"/>
      <c r="N70" s="35"/>
      <c r="O70" s="35"/>
    </row>
    <row r="71" spans="1:15" s="38" customFormat="1" ht="19.8" customHeight="1" x14ac:dyDescent="0.2">
      <c r="A71" s="40" t="s">
        <v>20</v>
      </c>
      <c r="B71" s="41" t="s">
        <v>262</v>
      </c>
      <c r="C71" s="37">
        <f t="shared" si="20"/>
        <v>26050</v>
      </c>
      <c r="D71" s="37"/>
      <c r="E71" s="37">
        <f t="shared" si="21"/>
        <v>26050</v>
      </c>
      <c r="F71" s="37"/>
      <c r="G71" s="37"/>
      <c r="H71" s="37"/>
      <c r="I71" s="37"/>
      <c r="J71" s="34">
        <f t="shared" si="1"/>
        <v>26050</v>
      </c>
      <c r="K71" s="37">
        <v>26050</v>
      </c>
      <c r="L71" s="37"/>
      <c r="M71" s="35"/>
      <c r="N71" s="35"/>
      <c r="O71" s="35"/>
    </row>
    <row r="72" spans="1:15" s="38" customFormat="1" hidden="1" x14ac:dyDescent="0.2">
      <c r="A72" s="40" t="s">
        <v>19</v>
      </c>
      <c r="B72" s="41" t="s">
        <v>234</v>
      </c>
      <c r="C72" s="37">
        <f t="shared" si="20"/>
        <v>0</v>
      </c>
      <c r="D72" s="37"/>
      <c r="E72" s="37">
        <f t="shared" si="21"/>
        <v>0</v>
      </c>
      <c r="F72" s="37"/>
      <c r="G72" s="37"/>
      <c r="H72" s="37"/>
      <c r="I72" s="37"/>
      <c r="J72" s="34">
        <f t="shared" si="1"/>
        <v>0</v>
      </c>
      <c r="K72" s="37"/>
      <c r="L72" s="37"/>
      <c r="M72" s="35"/>
      <c r="N72" s="35"/>
      <c r="O72" s="35"/>
    </row>
    <row r="73" spans="1:15" s="58" customFormat="1" hidden="1" x14ac:dyDescent="0.2">
      <c r="A73" s="54"/>
      <c r="B73" s="49" t="s">
        <v>199</v>
      </c>
      <c r="C73" s="53">
        <f t="shared" si="20"/>
        <v>0</v>
      </c>
      <c r="D73" s="53">
        <f t="shared" ref="D73:K73" si="26">D74</f>
        <v>0</v>
      </c>
      <c r="E73" s="53">
        <f t="shared" si="21"/>
        <v>0</v>
      </c>
      <c r="F73" s="53">
        <f t="shared" si="26"/>
        <v>0</v>
      </c>
      <c r="G73" s="53">
        <f t="shared" si="26"/>
        <v>0</v>
      </c>
      <c r="H73" s="53">
        <f t="shared" si="26"/>
        <v>0</v>
      </c>
      <c r="I73" s="53">
        <f t="shared" si="26"/>
        <v>0</v>
      </c>
      <c r="J73" s="55">
        <f t="shared" si="1"/>
        <v>0</v>
      </c>
      <c r="K73" s="53">
        <f t="shared" si="26"/>
        <v>0</v>
      </c>
      <c r="L73" s="53"/>
      <c r="M73" s="54"/>
      <c r="N73" s="54"/>
      <c r="O73" s="54"/>
    </row>
    <row r="74" spans="1:15" s="38" customFormat="1" hidden="1" x14ac:dyDescent="0.2">
      <c r="A74" s="35"/>
      <c r="B74" s="39" t="s">
        <v>71</v>
      </c>
      <c r="C74" s="37">
        <f t="shared" si="20"/>
        <v>0</v>
      </c>
      <c r="D74" s="37">
        <f t="shared" ref="D74:I74" si="27">D80</f>
        <v>0</v>
      </c>
      <c r="E74" s="37">
        <f t="shared" si="21"/>
        <v>0</v>
      </c>
      <c r="F74" s="37">
        <f t="shared" si="27"/>
        <v>0</v>
      </c>
      <c r="G74" s="37">
        <f t="shared" si="27"/>
        <v>0</v>
      </c>
      <c r="H74" s="37">
        <f t="shared" si="27"/>
        <v>0</v>
      </c>
      <c r="I74" s="37">
        <f t="shared" si="27"/>
        <v>0</v>
      </c>
      <c r="J74" s="34">
        <f t="shared" si="1"/>
        <v>0</v>
      </c>
      <c r="K74" s="37">
        <f>K78+K75+K76</f>
        <v>0</v>
      </c>
      <c r="L74" s="37">
        <f>L75+L76+L110</f>
        <v>0</v>
      </c>
      <c r="M74" s="35"/>
      <c r="N74" s="35"/>
      <c r="O74" s="35"/>
    </row>
    <row r="75" spans="1:15" s="38" customFormat="1" hidden="1" x14ac:dyDescent="0.2">
      <c r="A75" s="32" t="s">
        <v>18</v>
      </c>
      <c r="B75" s="42" t="s">
        <v>143</v>
      </c>
      <c r="C75" s="37">
        <f t="shared" si="20"/>
        <v>0</v>
      </c>
      <c r="D75" s="37"/>
      <c r="E75" s="37">
        <f t="shared" si="21"/>
        <v>0</v>
      </c>
      <c r="F75" s="37"/>
      <c r="G75" s="37"/>
      <c r="H75" s="37"/>
      <c r="I75" s="37"/>
      <c r="J75" s="34">
        <f t="shared" si="1"/>
        <v>0</v>
      </c>
      <c r="K75" s="37">
        <f>K81</f>
        <v>0</v>
      </c>
      <c r="L75" s="35"/>
      <c r="M75" s="35"/>
      <c r="N75" s="35"/>
      <c r="O75" s="35"/>
    </row>
    <row r="76" spans="1:15" s="38" customFormat="1" hidden="1" x14ac:dyDescent="0.2">
      <c r="A76" s="40" t="s">
        <v>19</v>
      </c>
      <c r="B76" s="41" t="s">
        <v>198</v>
      </c>
      <c r="C76" s="37">
        <f t="shared" si="20"/>
        <v>0</v>
      </c>
      <c r="D76" s="37"/>
      <c r="E76" s="37">
        <f t="shared" si="21"/>
        <v>0</v>
      </c>
      <c r="F76" s="37"/>
      <c r="G76" s="37"/>
      <c r="H76" s="37"/>
      <c r="I76" s="37"/>
      <c r="J76" s="34">
        <f t="shared" si="1"/>
        <v>0</v>
      </c>
      <c r="K76" s="37"/>
      <c r="L76" s="37"/>
      <c r="M76" s="35"/>
      <c r="N76" s="35"/>
      <c r="O76" s="35"/>
    </row>
    <row r="77" spans="1:15" s="38" customFormat="1" hidden="1" x14ac:dyDescent="0.2">
      <c r="A77" s="40" t="s">
        <v>19</v>
      </c>
      <c r="B77" s="41" t="s">
        <v>221</v>
      </c>
      <c r="C77" s="37">
        <f t="shared" si="20"/>
        <v>0</v>
      </c>
      <c r="D77" s="37"/>
      <c r="E77" s="37">
        <f t="shared" si="21"/>
        <v>0</v>
      </c>
      <c r="F77" s="37"/>
      <c r="G77" s="37"/>
      <c r="H77" s="37"/>
      <c r="I77" s="37"/>
      <c r="J77" s="34">
        <f t="shared" si="1"/>
        <v>0</v>
      </c>
      <c r="K77" s="37"/>
      <c r="L77" s="37"/>
      <c r="M77" s="35"/>
      <c r="N77" s="35"/>
      <c r="O77" s="35"/>
    </row>
    <row r="78" spans="1:15" s="38" customFormat="1" hidden="1" x14ac:dyDescent="0.2">
      <c r="A78" s="40" t="s">
        <v>20</v>
      </c>
      <c r="B78" s="41" t="s">
        <v>178</v>
      </c>
      <c r="C78" s="37">
        <f t="shared" si="20"/>
        <v>0</v>
      </c>
      <c r="D78" s="37"/>
      <c r="E78" s="37">
        <f t="shared" si="21"/>
        <v>0</v>
      </c>
      <c r="F78" s="37"/>
      <c r="G78" s="37"/>
      <c r="H78" s="37"/>
      <c r="I78" s="37"/>
      <c r="J78" s="34">
        <f t="shared" si="1"/>
        <v>0</v>
      </c>
      <c r="K78" s="37">
        <f>K79</f>
        <v>0</v>
      </c>
      <c r="L78" s="37"/>
      <c r="M78" s="35"/>
      <c r="N78" s="35"/>
      <c r="O78" s="35"/>
    </row>
    <row r="79" spans="1:15" s="38" customFormat="1" ht="30.6" hidden="1" x14ac:dyDescent="0.2">
      <c r="A79" s="40" t="s">
        <v>20</v>
      </c>
      <c r="B79" s="41" t="s">
        <v>247</v>
      </c>
      <c r="C79" s="37">
        <f t="shared" si="20"/>
        <v>0</v>
      </c>
      <c r="D79" s="37"/>
      <c r="E79" s="37">
        <f t="shared" si="21"/>
        <v>0</v>
      </c>
      <c r="F79" s="37"/>
      <c r="G79" s="37"/>
      <c r="H79" s="37"/>
      <c r="I79" s="37"/>
      <c r="J79" s="34">
        <f t="shared" si="1"/>
        <v>0</v>
      </c>
      <c r="K79" s="37"/>
      <c r="L79" s="37"/>
      <c r="M79" s="35"/>
      <c r="N79" s="35"/>
      <c r="O79" s="35"/>
    </row>
    <row r="80" spans="1:15" s="38" customFormat="1" ht="20.399999999999999" hidden="1" x14ac:dyDescent="0.2">
      <c r="A80" s="40" t="s">
        <v>20</v>
      </c>
      <c r="B80" s="41" t="s">
        <v>120</v>
      </c>
      <c r="C80" s="37">
        <f t="shared" si="20"/>
        <v>0</v>
      </c>
      <c r="D80" s="37"/>
      <c r="E80" s="37">
        <f t="shared" si="21"/>
        <v>0</v>
      </c>
      <c r="F80" s="37"/>
      <c r="G80" s="37"/>
      <c r="H80" s="37"/>
      <c r="I80" s="37"/>
      <c r="J80" s="34">
        <f t="shared" si="1"/>
        <v>0</v>
      </c>
      <c r="K80" s="37"/>
      <c r="L80" s="37"/>
      <c r="M80" s="35"/>
      <c r="N80" s="35"/>
      <c r="O80" s="35"/>
    </row>
    <row r="81" spans="1:15" s="38" customFormat="1" ht="20.399999999999999" hidden="1" x14ac:dyDescent="0.2">
      <c r="A81" s="40" t="s">
        <v>20</v>
      </c>
      <c r="B81" s="41" t="s">
        <v>182</v>
      </c>
      <c r="C81" s="37">
        <f t="shared" si="20"/>
        <v>0</v>
      </c>
      <c r="D81" s="37"/>
      <c r="E81" s="37">
        <f t="shared" si="21"/>
        <v>0</v>
      </c>
      <c r="F81" s="37"/>
      <c r="G81" s="37"/>
      <c r="H81" s="37"/>
      <c r="I81" s="37"/>
      <c r="J81" s="34">
        <f t="shared" si="1"/>
        <v>0</v>
      </c>
      <c r="K81" s="37"/>
      <c r="L81" s="37"/>
      <c r="M81" s="35"/>
      <c r="N81" s="35"/>
      <c r="O81" s="35"/>
    </row>
    <row r="82" spans="1:15" s="38" customFormat="1" hidden="1" x14ac:dyDescent="0.2">
      <c r="A82" s="40"/>
      <c r="B82" s="41"/>
      <c r="C82" s="37">
        <f t="shared" si="20"/>
        <v>0</v>
      </c>
      <c r="D82" s="37"/>
      <c r="E82" s="37">
        <f t="shared" si="21"/>
        <v>0</v>
      </c>
      <c r="F82" s="37"/>
      <c r="G82" s="37"/>
      <c r="H82" s="37"/>
      <c r="I82" s="37"/>
      <c r="J82" s="34">
        <f t="shared" si="1"/>
        <v>0</v>
      </c>
      <c r="K82" s="37"/>
      <c r="L82" s="37"/>
      <c r="M82" s="35"/>
      <c r="N82" s="35"/>
      <c r="O82" s="35"/>
    </row>
    <row r="83" spans="1:15" s="58" customFormat="1" ht="20.399999999999999" x14ac:dyDescent="0.2">
      <c r="A83" s="54"/>
      <c r="B83" s="49" t="s">
        <v>186</v>
      </c>
      <c r="C83" s="53">
        <f t="shared" si="20"/>
        <v>707000</v>
      </c>
      <c r="D83" s="53">
        <f t="shared" ref="D83:I83" si="28">D84</f>
        <v>0</v>
      </c>
      <c r="E83" s="53">
        <f t="shared" si="21"/>
        <v>707000</v>
      </c>
      <c r="F83" s="53">
        <f t="shared" si="28"/>
        <v>0</v>
      </c>
      <c r="G83" s="53">
        <f t="shared" si="28"/>
        <v>0</v>
      </c>
      <c r="H83" s="53">
        <f t="shared" si="28"/>
        <v>0</v>
      </c>
      <c r="I83" s="53">
        <f t="shared" si="28"/>
        <v>0</v>
      </c>
      <c r="J83" s="55">
        <f t="shared" si="1"/>
        <v>707000</v>
      </c>
      <c r="K83" s="53">
        <f>K84</f>
        <v>707000</v>
      </c>
      <c r="L83" s="53"/>
      <c r="M83" s="54"/>
      <c r="N83" s="54"/>
      <c r="O83" s="54"/>
    </row>
    <row r="84" spans="1:15" s="38" customFormat="1" x14ac:dyDescent="0.2">
      <c r="A84" s="35"/>
      <c r="B84" s="39" t="s">
        <v>71</v>
      </c>
      <c r="C84" s="37">
        <f t="shared" si="20"/>
        <v>707000</v>
      </c>
      <c r="D84" s="37">
        <f t="shared" ref="D84:I84" si="29">D85+D86+D87</f>
        <v>0</v>
      </c>
      <c r="E84" s="37">
        <f t="shared" si="21"/>
        <v>707000</v>
      </c>
      <c r="F84" s="37">
        <f t="shared" si="29"/>
        <v>0</v>
      </c>
      <c r="G84" s="37">
        <f t="shared" si="29"/>
        <v>0</v>
      </c>
      <c r="H84" s="37">
        <f t="shared" si="29"/>
        <v>0</v>
      </c>
      <c r="I84" s="37">
        <f t="shared" si="29"/>
        <v>0</v>
      </c>
      <c r="J84" s="34">
        <f t="shared" si="1"/>
        <v>707000</v>
      </c>
      <c r="K84" s="37">
        <f>K85+K86+K87</f>
        <v>707000</v>
      </c>
      <c r="L84" s="37">
        <f>L89+L90+L112</f>
        <v>0</v>
      </c>
      <c r="M84" s="35"/>
      <c r="N84" s="35"/>
      <c r="O84" s="35"/>
    </row>
    <row r="85" spans="1:15" s="38" customFormat="1" hidden="1" x14ac:dyDescent="0.2">
      <c r="A85" s="32" t="s">
        <v>18</v>
      </c>
      <c r="B85" s="42" t="s">
        <v>143</v>
      </c>
      <c r="C85" s="37">
        <f t="shared" si="20"/>
        <v>0</v>
      </c>
      <c r="D85" s="37">
        <f t="shared" ref="D85:I85" si="30">D88</f>
        <v>0</v>
      </c>
      <c r="E85" s="37">
        <f t="shared" si="21"/>
        <v>0</v>
      </c>
      <c r="F85" s="37">
        <f t="shared" si="30"/>
        <v>0</v>
      </c>
      <c r="G85" s="37">
        <f t="shared" si="30"/>
        <v>0</v>
      </c>
      <c r="H85" s="37">
        <f t="shared" si="30"/>
        <v>0</v>
      </c>
      <c r="I85" s="37">
        <f t="shared" si="30"/>
        <v>0</v>
      </c>
      <c r="J85" s="34">
        <f t="shared" si="1"/>
        <v>0</v>
      </c>
      <c r="K85" s="37">
        <f>K95</f>
        <v>0</v>
      </c>
      <c r="L85" s="37"/>
      <c r="M85" s="35"/>
      <c r="N85" s="35"/>
      <c r="O85" s="35"/>
    </row>
    <row r="86" spans="1:15" s="38" customFormat="1" x14ac:dyDescent="0.2">
      <c r="A86" s="40" t="s">
        <v>19</v>
      </c>
      <c r="B86" s="41" t="s">
        <v>83</v>
      </c>
      <c r="C86" s="37">
        <f t="shared" si="20"/>
        <v>682000</v>
      </c>
      <c r="D86" s="37">
        <f t="shared" ref="D86:I86" si="31">D89+D96</f>
        <v>0</v>
      </c>
      <c r="E86" s="37">
        <f t="shared" si="21"/>
        <v>682000</v>
      </c>
      <c r="F86" s="37">
        <f t="shared" si="31"/>
        <v>0</v>
      </c>
      <c r="G86" s="37">
        <f t="shared" si="31"/>
        <v>0</v>
      </c>
      <c r="H86" s="37">
        <f t="shared" si="31"/>
        <v>0</v>
      </c>
      <c r="I86" s="37">
        <f t="shared" si="31"/>
        <v>0</v>
      </c>
      <c r="J86" s="34">
        <f t="shared" si="1"/>
        <v>682000</v>
      </c>
      <c r="K86" s="37">
        <f>K97</f>
        <v>682000</v>
      </c>
      <c r="L86" s="37"/>
      <c r="M86" s="35"/>
      <c r="N86" s="35"/>
      <c r="O86" s="35"/>
    </row>
    <row r="87" spans="1:15" s="38" customFormat="1" x14ac:dyDescent="0.2">
      <c r="A87" s="40" t="s">
        <v>20</v>
      </c>
      <c r="B87" s="41" t="s">
        <v>178</v>
      </c>
      <c r="C87" s="37">
        <f t="shared" si="20"/>
        <v>25000</v>
      </c>
      <c r="D87" s="37">
        <f t="shared" ref="D87:I87" si="32">D91+D98</f>
        <v>0</v>
      </c>
      <c r="E87" s="37">
        <f t="shared" si="21"/>
        <v>25000</v>
      </c>
      <c r="F87" s="37">
        <f t="shared" si="32"/>
        <v>0</v>
      </c>
      <c r="G87" s="37">
        <f t="shared" si="32"/>
        <v>0</v>
      </c>
      <c r="H87" s="37">
        <f t="shared" si="32"/>
        <v>0</v>
      </c>
      <c r="I87" s="37">
        <f t="shared" si="32"/>
        <v>0</v>
      </c>
      <c r="J87" s="34">
        <f t="shared" si="1"/>
        <v>25000</v>
      </c>
      <c r="K87" s="37">
        <f>K99+K98</f>
        <v>25000</v>
      </c>
      <c r="L87" s="37"/>
      <c r="M87" s="35"/>
      <c r="N87" s="35"/>
      <c r="O87" s="35"/>
    </row>
    <row r="88" spans="1:15" s="38" customFormat="1" ht="20.399999999999999" hidden="1" x14ac:dyDescent="0.2">
      <c r="A88" s="35" t="s">
        <v>18</v>
      </c>
      <c r="B88" s="51" t="s">
        <v>223</v>
      </c>
      <c r="C88" s="37">
        <f>E88</f>
        <v>0</v>
      </c>
      <c r="D88" s="37"/>
      <c r="E88" s="37">
        <f t="shared" si="21"/>
        <v>0</v>
      </c>
      <c r="F88" s="37"/>
      <c r="G88" s="37"/>
      <c r="H88" s="37"/>
      <c r="I88" s="37"/>
      <c r="J88" s="34">
        <f t="shared" si="1"/>
        <v>0</v>
      </c>
      <c r="K88" s="37">
        <v>0</v>
      </c>
      <c r="L88" s="37"/>
      <c r="M88" s="35"/>
      <c r="N88" s="35"/>
      <c r="O88" s="35"/>
    </row>
    <row r="89" spans="1:15" s="38" customFormat="1" hidden="1" x14ac:dyDescent="0.2">
      <c r="A89" s="32" t="s">
        <v>110</v>
      </c>
      <c r="B89" s="51" t="s">
        <v>212</v>
      </c>
      <c r="C89" s="37">
        <f>E89</f>
        <v>0</v>
      </c>
      <c r="D89" s="37"/>
      <c r="E89" s="37">
        <f t="shared" si="21"/>
        <v>0</v>
      </c>
      <c r="F89" s="37"/>
      <c r="G89" s="37"/>
      <c r="H89" s="37"/>
      <c r="I89" s="37"/>
      <c r="J89" s="34">
        <f t="shared" si="1"/>
        <v>0</v>
      </c>
      <c r="K89" s="37">
        <v>0</v>
      </c>
      <c r="L89" s="35"/>
      <c r="M89" s="35"/>
      <c r="N89" s="35"/>
      <c r="O89" s="35"/>
    </row>
    <row r="90" spans="1:15" s="38" customFormat="1" hidden="1" x14ac:dyDescent="0.2">
      <c r="A90" s="40" t="s">
        <v>19</v>
      </c>
      <c r="B90" s="41" t="s">
        <v>145</v>
      </c>
      <c r="C90" s="37">
        <f>E90:E110</f>
        <v>0</v>
      </c>
      <c r="D90" s="37"/>
      <c r="E90" s="37">
        <f t="shared" si="21"/>
        <v>0</v>
      </c>
      <c r="F90" s="37"/>
      <c r="G90" s="37"/>
      <c r="H90" s="37"/>
      <c r="I90" s="37"/>
      <c r="J90" s="34">
        <f t="shared" si="1"/>
        <v>0</v>
      </c>
      <c r="K90" s="37"/>
      <c r="L90" s="37"/>
      <c r="M90" s="35"/>
      <c r="N90" s="35"/>
      <c r="O90" s="35"/>
    </row>
    <row r="91" spans="1:15" s="38" customFormat="1" ht="20.399999999999999" hidden="1" x14ac:dyDescent="0.2">
      <c r="A91" s="40" t="s">
        <v>20</v>
      </c>
      <c r="B91" s="41" t="s">
        <v>146</v>
      </c>
      <c r="C91" s="37">
        <f>E91</f>
        <v>0</v>
      </c>
      <c r="D91" s="37"/>
      <c r="E91" s="37">
        <f t="shared" si="21"/>
        <v>0</v>
      </c>
      <c r="F91" s="37"/>
      <c r="G91" s="37"/>
      <c r="H91" s="37"/>
      <c r="I91" s="37"/>
      <c r="J91" s="34">
        <f>K91</f>
        <v>0</v>
      </c>
      <c r="K91" s="37"/>
      <c r="L91" s="37"/>
      <c r="M91" s="35"/>
      <c r="N91" s="35"/>
      <c r="O91" s="35"/>
    </row>
    <row r="92" spans="1:15" s="58" customFormat="1" hidden="1" x14ac:dyDescent="0.2">
      <c r="A92" s="54"/>
      <c r="B92" s="49"/>
      <c r="C92" s="53"/>
      <c r="D92" s="53"/>
      <c r="E92" s="37">
        <f t="shared" si="21"/>
        <v>0</v>
      </c>
      <c r="F92" s="53"/>
      <c r="G92" s="53"/>
      <c r="H92" s="53"/>
      <c r="I92" s="53"/>
      <c r="J92" s="53"/>
      <c r="K92" s="53"/>
      <c r="L92" s="53"/>
      <c r="M92" s="54"/>
      <c r="N92" s="54"/>
      <c r="O92" s="54"/>
    </row>
    <row r="93" spans="1:15" s="38" customFormat="1" hidden="1" x14ac:dyDescent="0.2">
      <c r="A93" s="35"/>
      <c r="B93" s="39"/>
      <c r="C93" s="37"/>
      <c r="D93" s="37"/>
      <c r="E93" s="37">
        <f t="shared" si="21"/>
        <v>0</v>
      </c>
      <c r="F93" s="37"/>
      <c r="G93" s="37"/>
      <c r="H93" s="37"/>
      <c r="I93" s="37"/>
      <c r="J93" s="37"/>
      <c r="K93" s="37"/>
      <c r="L93" s="37"/>
      <c r="M93" s="35"/>
      <c r="N93" s="35"/>
      <c r="O93" s="35"/>
    </row>
    <row r="94" spans="1:15" s="38" customFormat="1" hidden="1" x14ac:dyDescent="0.2">
      <c r="A94" s="35"/>
      <c r="B94" s="51"/>
      <c r="C94" s="37"/>
      <c r="D94" s="37"/>
      <c r="E94" s="37">
        <f t="shared" si="21"/>
        <v>0</v>
      </c>
      <c r="F94" s="37"/>
      <c r="G94" s="37"/>
      <c r="H94" s="37"/>
      <c r="I94" s="37"/>
      <c r="J94" s="34"/>
      <c r="K94" s="37"/>
      <c r="L94" s="37"/>
      <c r="M94" s="35"/>
      <c r="N94" s="35"/>
      <c r="O94" s="35"/>
    </row>
    <row r="95" spans="1:15" s="38" customFormat="1" ht="20.399999999999999" hidden="1" x14ac:dyDescent="0.2">
      <c r="A95" s="32" t="s">
        <v>18</v>
      </c>
      <c r="B95" s="51" t="s">
        <v>239</v>
      </c>
      <c r="C95" s="37">
        <f>E95</f>
        <v>0</v>
      </c>
      <c r="D95" s="37"/>
      <c r="E95" s="37">
        <f>F95+G95+H95+I95+J95</f>
        <v>0</v>
      </c>
      <c r="F95" s="37"/>
      <c r="G95" s="37"/>
      <c r="H95" s="37"/>
      <c r="I95" s="37"/>
      <c r="J95" s="34">
        <f t="shared" ref="J95:J97" si="33">K95+L95</f>
        <v>0</v>
      </c>
      <c r="K95" s="37">
        <v>0</v>
      </c>
      <c r="L95" s="35"/>
      <c r="M95" s="35"/>
      <c r="N95" s="35"/>
      <c r="O95" s="35"/>
    </row>
    <row r="96" spans="1:15" s="38" customFormat="1" ht="20.399999999999999" hidden="1" x14ac:dyDescent="0.2">
      <c r="A96" s="40" t="s">
        <v>19</v>
      </c>
      <c r="B96" s="41" t="s">
        <v>187</v>
      </c>
      <c r="C96" s="37">
        <f>E96:E116</f>
        <v>0</v>
      </c>
      <c r="D96" s="37"/>
      <c r="E96" s="37">
        <f>F96+G96+H96+I96+J96</f>
        <v>0</v>
      </c>
      <c r="F96" s="37"/>
      <c r="G96" s="37"/>
      <c r="H96" s="37"/>
      <c r="I96" s="37"/>
      <c r="J96" s="34">
        <f t="shared" si="33"/>
        <v>0</v>
      </c>
      <c r="K96" s="37"/>
      <c r="L96" s="37"/>
      <c r="M96" s="35"/>
      <c r="N96" s="35"/>
      <c r="O96" s="35"/>
    </row>
    <row r="97" spans="1:16" s="38" customFormat="1" ht="20.399999999999999" x14ac:dyDescent="0.2">
      <c r="A97" s="40" t="s">
        <v>19</v>
      </c>
      <c r="B97" s="41" t="s">
        <v>209</v>
      </c>
      <c r="C97" s="37">
        <f>E97:E117</f>
        <v>682000</v>
      </c>
      <c r="D97" s="37"/>
      <c r="E97" s="37">
        <f>F97+G97+H97+I97+J97</f>
        <v>682000</v>
      </c>
      <c r="F97" s="37"/>
      <c r="G97" s="37"/>
      <c r="H97" s="37"/>
      <c r="I97" s="37"/>
      <c r="J97" s="34">
        <f t="shared" si="33"/>
        <v>682000</v>
      </c>
      <c r="K97" s="37">
        <v>682000</v>
      </c>
      <c r="L97" s="37"/>
      <c r="M97" s="35"/>
      <c r="N97" s="35"/>
      <c r="O97" s="35"/>
    </row>
    <row r="98" spans="1:16" s="38" customFormat="1" ht="20.399999999999999" x14ac:dyDescent="0.2">
      <c r="A98" s="40" t="s">
        <v>20</v>
      </c>
      <c r="B98" s="41" t="s">
        <v>264</v>
      </c>
      <c r="C98" s="37">
        <f>E98</f>
        <v>17000</v>
      </c>
      <c r="D98" s="37"/>
      <c r="E98" s="65">
        <f>F98+G98+H98+I98+J98</f>
        <v>17000</v>
      </c>
      <c r="F98" s="37"/>
      <c r="G98" s="37"/>
      <c r="H98" s="37"/>
      <c r="I98" s="37"/>
      <c r="J98" s="34">
        <f>K98</f>
        <v>17000</v>
      </c>
      <c r="K98" s="37">
        <v>17000</v>
      </c>
      <c r="L98" s="37"/>
      <c r="M98" s="35"/>
      <c r="N98" s="35"/>
      <c r="O98" s="35"/>
    </row>
    <row r="99" spans="1:16" s="38" customFormat="1" ht="30.6" x14ac:dyDescent="0.2">
      <c r="A99" s="40" t="s">
        <v>20</v>
      </c>
      <c r="B99" s="41" t="s">
        <v>210</v>
      </c>
      <c r="C99" s="37">
        <f>E99</f>
        <v>8000</v>
      </c>
      <c r="D99" s="37"/>
      <c r="E99" s="65">
        <f>F99+G99+H99+I99+J99</f>
        <v>8000</v>
      </c>
      <c r="F99" s="37"/>
      <c r="G99" s="37"/>
      <c r="H99" s="37"/>
      <c r="I99" s="37"/>
      <c r="J99" s="34">
        <f>K99</f>
        <v>8000</v>
      </c>
      <c r="K99" s="37">
        <v>8000</v>
      </c>
      <c r="L99" s="37"/>
      <c r="M99" s="35"/>
      <c r="N99" s="35"/>
      <c r="O99" s="35"/>
    </row>
    <row r="100" spans="1:16" s="38" customFormat="1" ht="16.5" hidden="1" customHeight="1" x14ac:dyDescent="0.2">
      <c r="A100" s="40"/>
      <c r="B100" s="49" t="s">
        <v>188</v>
      </c>
      <c r="C100" s="53">
        <f t="shared" ref="C100:C117" si="34">E100</f>
        <v>0</v>
      </c>
      <c r="D100" s="53"/>
      <c r="E100" s="53">
        <f t="shared" ref="E100:E116" si="35">F100+G100+H100+I100+J100</f>
        <v>0</v>
      </c>
      <c r="F100" s="53"/>
      <c r="G100" s="53"/>
      <c r="H100" s="53"/>
      <c r="I100" s="53"/>
      <c r="J100" s="55">
        <f t="shared" ref="J100:J116" si="36">K100</f>
        <v>0</v>
      </c>
      <c r="K100" s="53">
        <f>K101</f>
        <v>0</v>
      </c>
      <c r="L100" s="53"/>
      <c r="M100" s="54"/>
      <c r="N100" s="54"/>
      <c r="O100" s="54"/>
      <c r="P100" s="58"/>
    </row>
    <row r="101" spans="1:16" s="38" customFormat="1" ht="11.25" hidden="1" customHeight="1" x14ac:dyDescent="0.2">
      <c r="A101" s="40"/>
      <c r="B101" s="39" t="s">
        <v>71</v>
      </c>
      <c r="C101" s="37">
        <f t="shared" si="34"/>
        <v>0</v>
      </c>
      <c r="D101" s="37"/>
      <c r="E101" s="65">
        <f t="shared" si="35"/>
        <v>0</v>
      </c>
      <c r="F101" s="37"/>
      <c r="G101" s="37"/>
      <c r="H101" s="37"/>
      <c r="I101" s="37"/>
      <c r="J101" s="34">
        <f t="shared" si="36"/>
        <v>0</v>
      </c>
      <c r="K101" s="37">
        <f>K102+K104+K103</f>
        <v>0</v>
      </c>
      <c r="L101" s="37"/>
      <c r="M101" s="35"/>
      <c r="N101" s="35"/>
      <c r="O101" s="35"/>
    </row>
    <row r="102" spans="1:16" s="38" customFormat="1" ht="10.5" hidden="1" customHeight="1" x14ac:dyDescent="0.2">
      <c r="A102" s="40" t="s">
        <v>18</v>
      </c>
      <c r="B102" s="32" t="s">
        <v>75</v>
      </c>
      <c r="C102" s="37">
        <f t="shared" si="34"/>
        <v>0</v>
      </c>
      <c r="D102" s="37"/>
      <c r="E102" s="65">
        <f t="shared" si="35"/>
        <v>0</v>
      </c>
      <c r="F102" s="37"/>
      <c r="G102" s="37"/>
      <c r="H102" s="37"/>
      <c r="I102" s="37"/>
      <c r="J102" s="34">
        <f t="shared" si="36"/>
        <v>0</v>
      </c>
      <c r="K102" s="37"/>
      <c r="L102" s="37"/>
      <c r="M102" s="35"/>
      <c r="N102" s="35"/>
      <c r="O102" s="35"/>
    </row>
    <row r="103" spans="1:16" s="38" customFormat="1" ht="12" hidden="1" customHeight="1" x14ac:dyDescent="0.2">
      <c r="A103" s="40" t="s">
        <v>19</v>
      </c>
      <c r="B103" s="41" t="s">
        <v>83</v>
      </c>
      <c r="C103" s="37">
        <f t="shared" si="34"/>
        <v>0</v>
      </c>
      <c r="D103" s="37"/>
      <c r="E103" s="65">
        <f t="shared" si="35"/>
        <v>0</v>
      </c>
      <c r="F103" s="37"/>
      <c r="G103" s="37"/>
      <c r="H103" s="37"/>
      <c r="I103" s="37"/>
      <c r="J103" s="34">
        <f t="shared" si="36"/>
        <v>0</v>
      </c>
      <c r="K103" s="37"/>
      <c r="L103" s="37"/>
      <c r="M103" s="35"/>
      <c r="N103" s="35"/>
      <c r="O103" s="35"/>
    </row>
    <row r="104" spans="1:16" s="58" customFormat="1" ht="12" hidden="1" customHeight="1" x14ac:dyDescent="0.2">
      <c r="A104" s="67" t="s">
        <v>20</v>
      </c>
      <c r="B104" s="41" t="s">
        <v>136</v>
      </c>
      <c r="C104" s="37">
        <f t="shared" si="34"/>
        <v>0</v>
      </c>
      <c r="D104" s="65"/>
      <c r="E104" s="65">
        <f t="shared" si="35"/>
        <v>0</v>
      </c>
      <c r="F104" s="65"/>
      <c r="G104" s="65"/>
      <c r="H104" s="65"/>
      <c r="I104" s="65"/>
      <c r="J104" s="34">
        <f t="shared" si="36"/>
        <v>0</v>
      </c>
      <c r="K104" s="65">
        <f>K116</f>
        <v>0</v>
      </c>
      <c r="L104" s="53"/>
      <c r="M104" s="54"/>
      <c r="N104" s="54"/>
      <c r="O104" s="54"/>
    </row>
    <row r="105" spans="1:16" s="79" customFormat="1" ht="21" customHeight="1" x14ac:dyDescent="0.2">
      <c r="A105" s="77"/>
      <c r="B105" s="36" t="s">
        <v>258</v>
      </c>
      <c r="C105" s="78">
        <f t="shared" si="34"/>
        <v>30000</v>
      </c>
      <c r="D105" s="78"/>
      <c r="E105" s="78">
        <f t="shared" si="35"/>
        <v>30000</v>
      </c>
      <c r="F105" s="78"/>
      <c r="G105" s="78"/>
      <c r="H105" s="78"/>
      <c r="I105" s="78"/>
      <c r="J105" s="46">
        <f t="shared" si="36"/>
        <v>30000</v>
      </c>
      <c r="K105" s="78">
        <f>K106</f>
        <v>30000</v>
      </c>
      <c r="L105" s="78"/>
      <c r="M105" s="39"/>
      <c r="N105" s="39"/>
      <c r="O105" s="39"/>
    </row>
    <row r="106" spans="1:16" s="38" customFormat="1" ht="10.5" customHeight="1" x14ac:dyDescent="0.2">
      <c r="A106" s="40"/>
      <c r="B106" s="39" t="s">
        <v>71</v>
      </c>
      <c r="C106" s="37">
        <f t="shared" si="34"/>
        <v>30000</v>
      </c>
      <c r="D106" s="37"/>
      <c r="E106" s="65">
        <f t="shared" si="35"/>
        <v>30000</v>
      </c>
      <c r="F106" s="37"/>
      <c r="G106" s="37"/>
      <c r="H106" s="37"/>
      <c r="I106" s="37"/>
      <c r="J106" s="34">
        <f t="shared" si="36"/>
        <v>30000</v>
      </c>
      <c r="K106" s="37">
        <f>K110</f>
        <v>30000</v>
      </c>
      <c r="L106" s="37"/>
      <c r="M106" s="35"/>
      <c r="N106" s="35"/>
      <c r="O106" s="35"/>
    </row>
    <row r="107" spans="1:16" s="38" customFormat="1" ht="12.75" hidden="1" customHeight="1" x14ac:dyDescent="0.2">
      <c r="A107" s="32" t="s">
        <v>18</v>
      </c>
      <c r="B107" s="32" t="s">
        <v>75</v>
      </c>
      <c r="C107" s="37">
        <f t="shared" si="34"/>
        <v>0</v>
      </c>
      <c r="D107" s="37"/>
      <c r="E107" s="65">
        <f t="shared" si="35"/>
        <v>0</v>
      </c>
      <c r="F107" s="37"/>
      <c r="G107" s="37"/>
      <c r="H107" s="37"/>
      <c r="I107" s="37"/>
      <c r="J107" s="34">
        <f t="shared" si="36"/>
        <v>0</v>
      </c>
      <c r="K107" s="37"/>
      <c r="L107" s="35"/>
      <c r="M107" s="35"/>
      <c r="N107" s="35"/>
      <c r="O107" s="35"/>
    </row>
    <row r="108" spans="1:16" s="38" customFormat="1" hidden="1" x14ac:dyDescent="0.2">
      <c r="A108" s="40" t="s">
        <v>19</v>
      </c>
      <c r="B108" s="41" t="s">
        <v>83</v>
      </c>
      <c r="C108" s="37">
        <f t="shared" si="34"/>
        <v>0</v>
      </c>
      <c r="D108" s="37"/>
      <c r="E108" s="65">
        <f t="shared" si="35"/>
        <v>0</v>
      </c>
      <c r="F108" s="37"/>
      <c r="G108" s="37"/>
      <c r="H108" s="37"/>
      <c r="I108" s="37"/>
      <c r="J108" s="34">
        <f t="shared" si="36"/>
        <v>0</v>
      </c>
      <c r="K108" s="37"/>
      <c r="L108" s="37"/>
      <c r="M108" s="35"/>
      <c r="N108" s="35"/>
      <c r="O108" s="35"/>
    </row>
    <row r="109" spans="1:16" s="58" customFormat="1" ht="12" customHeight="1" x14ac:dyDescent="0.2">
      <c r="A109" s="67" t="s">
        <v>20</v>
      </c>
      <c r="B109" s="41" t="s">
        <v>136</v>
      </c>
      <c r="C109" s="37">
        <f t="shared" ref="C109" si="37">E109</f>
        <v>30000</v>
      </c>
      <c r="D109" s="65"/>
      <c r="E109" s="65">
        <f t="shared" ref="E109" si="38">F109+G109+H109+I109+J109</f>
        <v>30000</v>
      </c>
      <c r="F109" s="65"/>
      <c r="G109" s="65"/>
      <c r="H109" s="65"/>
      <c r="I109" s="65"/>
      <c r="J109" s="34">
        <f t="shared" ref="J109" si="39">K109</f>
        <v>30000</v>
      </c>
      <c r="K109" s="65">
        <f>K110</f>
        <v>30000</v>
      </c>
      <c r="L109" s="53"/>
      <c r="M109" s="54"/>
      <c r="N109" s="54"/>
      <c r="O109" s="54"/>
    </row>
    <row r="110" spans="1:16" s="38" customFormat="1" ht="20.399999999999999" x14ac:dyDescent="0.2">
      <c r="A110" s="40" t="s">
        <v>20</v>
      </c>
      <c r="B110" s="41" t="s">
        <v>259</v>
      </c>
      <c r="C110" s="37">
        <f t="shared" si="34"/>
        <v>30000</v>
      </c>
      <c r="D110" s="37"/>
      <c r="E110" s="65">
        <f t="shared" si="35"/>
        <v>30000</v>
      </c>
      <c r="F110" s="37"/>
      <c r="G110" s="37"/>
      <c r="H110" s="37"/>
      <c r="I110" s="37"/>
      <c r="J110" s="34">
        <f t="shared" si="36"/>
        <v>30000</v>
      </c>
      <c r="K110" s="37">
        <v>30000</v>
      </c>
      <c r="L110" s="37"/>
      <c r="M110" s="35"/>
      <c r="N110" s="35"/>
      <c r="O110" s="35"/>
    </row>
    <row r="111" spans="1:16" s="38" customFormat="1" hidden="1" x14ac:dyDescent="0.2">
      <c r="A111" s="40"/>
      <c r="B111" s="41"/>
      <c r="C111" s="37">
        <f t="shared" si="34"/>
        <v>0</v>
      </c>
      <c r="D111" s="37"/>
      <c r="E111" s="65">
        <f t="shared" si="35"/>
        <v>0</v>
      </c>
      <c r="F111" s="37"/>
      <c r="G111" s="37"/>
      <c r="H111" s="37"/>
      <c r="I111" s="37"/>
      <c r="J111" s="34">
        <f t="shared" si="36"/>
        <v>0</v>
      </c>
      <c r="K111" s="37"/>
      <c r="L111" s="37"/>
      <c r="M111" s="35"/>
      <c r="N111" s="35"/>
      <c r="O111" s="35"/>
    </row>
    <row r="112" spans="1:16" s="38" customFormat="1" hidden="1" x14ac:dyDescent="0.2">
      <c r="A112" s="40"/>
      <c r="B112" s="36"/>
      <c r="C112" s="37">
        <f t="shared" si="34"/>
        <v>0</v>
      </c>
      <c r="D112" s="37"/>
      <c r="E112" s="65">
        <f t="shared" si="35"/>
        <v>0</v>
      </c>
      <c r="F112" s="37"/>
      <c r="G112" s="37"/>
      <c r="H112" s="37"/>
      <c r="I112" s="37"/>
      <c r="J112" s="34">
        <f t="shared" si="36"/>
        <v>0</v>
      </c>
      <c r="K112" s="37"/>
      <c r="L112" s="37"/>
      <c r="M112" s="35"/>
      <c r="N112" s="35"/>
      <c r="O112" s="35"/>
    </row>
    <row r="113" spans="1:15" s="59" customFormat="1" ht="20.399999999999999" hidden="1" x14ac:dyDescent="0.2">
      <c r="A113" s="57"/>
      <c r="B113" s="49" t="s">
        <v>124</v>
      </c>
      <c r="C113" s="37">
        <f t="shared" si="34"/>
        <v>0</v>
      </c>
      <c r="D113" s="53"/>
      <c r="E113" s="65">
        <f t="shared" si="35"/>
        <v>0</v>
      </c>
      <c r="F113" s="53"/>
      <c r="G113" s="53"/>
      <c r="H113" s="53"/>
      <c r="I113" s="53"/>
      <c r="J113" s="34">
        <f t="shared" si="36"/>
        <v>0</v>
      </c>
      <c r="K113" s="53">
        <f>K114</f>
        <v>0</v>
      </c>
      <c r="L113" s="53"/>
      <c r="M113" s="53"/>
      <c r="N113" s="53"/>
      <c r="O113" s="53"/>
    </row>
    <row r="114" spans="1:15" ht="40.799999999999997" hidden="1" x14ac:dyDescent="0.2">
      <c r="A114" s="40"/>
      <c r="B114" s="47" t="s">
        <v>107</v>
      </c>
      <c r="C114" s="37">
        <f t="shared" si="34"/>
        <v>0</v>
      </c>
      <c r="D114" s="37"/>
      <c r="E114" s="65">
        <f t="shared" si="35"/>
        <v>0</v>
      </c>
      <c r="F114" s="37"/>
      <c r="G114" s="37"/>
      <c r="H114" s="37"/>
      <c r="I114" s="37"/>
      <c r="J114" s="34">
        <f t="shared" si="36"/>
        <v>0</v>
      </c>
      <c r="K114" s="37"/>
      <c r="L114" s="37"/>
      <c r="M114" s="37"/>
      <c r="N114" s="37"/>
      <c r="O114" s="37"/>
    </row>
    <row r="115" spans="1:15" s="38" customFormat="1" ht="20.399999999999999" hidden="1" x14ac:dyDescent="0.2">
      <c r="A115" s="40"/>
      <c r="B115" s="49" t="s">
        <v>109</v>
      </c>
      <c r="C115" s="37">
        <f t="shared" si="34"/>
        <v>0</v>
      </c>
      <c r="D115" s="37"/>
      <c r="E115" s="65">
        <f t="shared" si="35"/>
        <v>0</v>
      </c>
      <c r="F115" s="37"/>
      <c r="G115" s="37"/>
      <c r="H115" s="37"/>
      <c r="I115" s="37"/>
      <c r="J115" s="34">
        <f t="shared" si="36"/>
        <v>0</v>
      </c>
      <c r="K115" s="37"/>
      <c r="L115" s="37"/>
      <c r="M115" s="35"/>
      <c r="N115" s="35"/>
      <c r="O115" s="35"/>
    </row>
    <row r="116" spans="1:15" s="38" customFormat="1" ht="40.799999999999997" hidden="1" x14ac:dyDescent="0.2">
      <c r="A116" s="40" t="s">
        <v>20</v>
      </c>
      <c r="B116" s="41" t="s">
        <v>189</v>
      </c>
      <c r="C116" s="37">
        <f t="shared" si="34"/>
        <v>0</v>
      </c>
      <c r="D116" s="37"/>
      <c r="E116" s="65">
        <f t="shared" si="35"/>
        <v>0</v>
      </c>
      <c r="F116" s="37"/>
      <c r="G116" s="37"/>
      <c r="H116" s="37"/>
      <c r="I116" s="37"/>
      <c r="J116" s="34">
        <f t="shared" si="36"/>
        <v>0</v>
      </c>
      <c r="K116" s="37">
        <v>0</v>
      </c>
      <c r="L116" s="37"/>
      <c r="M116" s="35"/>
      <c r="N116" s="35"/>
      <c r="O116" s="35"/>
    </row>
    <row r="117" spans="1:15" s="38" customFormat="1" hidden="1" x14ac:dyDescent="0.2">
      <c r="A117" s="40"/>
      <c r="B117" s="36"/>
      <c r="C117" s="37">
        <f t="shared" si="34"/>
        <v>0</v>
      </c>
      <c r="D117" s="37"/>
      <c r="E117" s="53">
        <f t="shared" ref="E117" si="40">F117+G117+I117+J117</f>
        <v>0</v>
      </c>
      <c r="F117" s="37"/>
      <c r="G117" s="37"/>
      <c r="H117" s="37"/>
      <c r="I117" s="37"/>
      <c r="J117" s="66"/>
      <c r="K117" s="37"/>
      <c r="L117" s="37"/>
      <c r="M117" s="35"/>
      <c r="N117" s="35"/>
      <c r="O117" s="35"/>
    </row>
    <row r="118" spans="1:15" s="58" customFormat="1" x14ac:dyDescent="0.2">
      <c r="A118" s="54"/>
      <c r="B118" s="54" t="s">
        <v>85</v>
      </c>
      <c r="C118" s="53">
        <f>C119</f>
        <v>124000</v>
      </c>
      <c r="D118" s="53"/>
      <c r="E118" s="53">
        <f>E119</f>
        <v>124000</v>
      </c>
      <c r="F118" s="53"/>
      <c r="G118" s="53"/>
      <c r="H118" s="53"/>
      <c r="I118" s="53"/>
      <c r="J118" s="55">
        <f t="shared" si="1"/>
        <v>124000</v>
      </c>
      <c r="K118" s="53">
        <f>K119</f>
        <v>124000</v>
      </c>
      <c r="L118" s="53"/>
      <c r="M118" s="54"/>
      <c r="N118" s="54"/>
      <c r="O118" s="54"/>
    </row>
    <row r="119" spans="1:15" s="38" customFormat="1" x14ac:dyDescent="0.2">
      <c r="A119" s="35"/>
      <c r="B119" s="39" t="s">
        <v>71</v>
      </c>
      <c r="C119" s="37">
        <f t="shared" ref="C119:J119" si="41">C120+C125+C121</f>
        <v>124000</v>
      </c>
      <c r="D119" s="37">
        <f t="shared" si="41"/>
        <v>0</v>
      </c>
      <c r="E119" s="37">
        <f t="shared" si="41"/>
        <v>124000</v>
      </c>
      <c r="F119" s="37">
        <f t="shared" si="41"/>
        <v>0</v>
      </c>
      <c r="G119" s="37">
        <f t="shared" si="41"/>
        <v>0</v>
      </c>
      <c r="H119" s="37">
        <f t="shared" si="41"/>
        <v>0</v>
      </c>
      <c r="I119" s="37">
        <f t="shared" si="41"/>
        <v>0</v>
      </c>
      <c r="J119" s="37">
        <f t="shared" si="41"/>
        <v>124000</v>
      </c>
      <c r="K119" s="37">
        <f>K120+K125+K121</f>
        <v>124000</v>
      </c>
      <c r="L119" s="37"/>
      <c r="M119" s="35"/>
      <c r="N119" s="35"/>
      <c r="O119" s="35"/>
    </row>
    <row r="120" spans="1:15" s="73" customFormat="1" x14ac:dyDescent="0.2">
      <c r="A120" s="67" t="s">
        <v>18</v>
      </c>
      <c r="B120" s="71" t="s">
        <v>75</v>
      </c>
      <c r="C120" s="65">
        <f>E120</f>
        <v>50000</v>
      </c>
      <c r="D120" s="65"/>
      <c r="E120" s="65">
        <f>J120</f>
        <v>50000</v>
      </c>
      <c r="F120" s="65"/>
      <c r="G120" s="65"/>
      <c r="H120" s="65"/>
      <c r="I120" s="65"/>
      <c r="J120" s="66">
        <f>K120</f>
        <v>50000</v>
      </c>
      <c r="K120" s="65">
        <f>K127</f>
        <v>50000</v>
      </c>
      <c r="L120" s="65"/>
      <c r="M120" s="72"/>
      <c r="N120" s="72"/>
      <c r="O120" s="72"/>
    </row>
    <row r="121" spans="1:15" s="58" customFormat="1" x14ac:dyDescent="0.2">
      <c r="A121" s="40" t="s">
        <v>19</v>
      </c>
      <c r="B121" s="41" t="s">
        <v>83</v>
      </c>
      <c r="C121" s="65">
        <f t="shared" ref="C121:C125" si="42">E121</f>
        <v>40000</v>
      </c>
      <c r="D121" s="53"/>
      <c r="E121" s="65">
        <f t="shared" ref="E121:E125" si="43">J121</f>
        <v>40000</v>
      </c>
      <c r="F121" s="53"/>
      <c r="G121" s="53"/>
      <c r="H121" s="53"/>
      <c r="I121" s="53"/>
      <c r="J121" s="66">
        <f>K121</f>
        <v>40000</v>
      </c>
      <c r="K121" s="37">
        <f>K128</f>
        <v>40000</v>
      </c>
      <c r="L121" s="53"/>
      <c r="M121" s="54"/>
      <c r="N121" s="54"/>
      <c r="O121" s="54"/>
    </row>
    <row r="122" spans="1:15" s="38" customFormat="1" hidden="1" x14ac:dyDescent="0.2">
      <c r="A122" s="67" t="s">
        <v>20</v>
      </c>
      <c r="B122" s="41" t="s">
        <v>136</v>
      </c>
      <c r="C122" s="65">
        <f t="shared" si="42"/>
        <v>0</v>
      </c>
      <c r="D122" s="37"/>
      <c r="E122" s="65">
        <f t="shared" si="43"/>
        <v>0</v>
      </c>
      <c r="F122" s="37"/>
      <c r="G122" s="37"/>
      <c r="H122" s="37"/>
      <c r="I122" s="37"/>
      <c r="J122" s="34">
        <f>K122</f>
        <v>0</v>
      </c>
      <c r="K122" s="37">
        <f>K132</f>
        <v>0</v>
      </c>
      <c r="L122" s="37"/>
      <c r="M122" s="35"/>
      <c r="N122" s="35"/>
      <c r="O122" s="35"/>
    </row>
    <row r="123" spans="1:15" s="38" customFormat="1" hidden="1" x14ac:dyDescent="0.2">
      <c r="A123" s="35"/>
      <c r="B123" s="39"/>
      <c r="C123" s="65">
        <f t="shared" si="42"/>
        <v>0</v>
      </c>
      <c r="D123" s="37"/>
      <c r="E123" s="65">
        <f t="shared" si="43"/>
        <v>0</v>
      </c>
      <c r="F123" s="37"/>
      <c r="G123" s="37"/>
      <c r="H123" s="37"/>
      <c r="I123" s="37"/>
      <c r="J123" s="37"/>
      <c r="K123" s="37"/>
      <c r="L123" s="37"/>
      <c r="M123" s="35"/>
      <c r="N123" s="35"/>
      <c r="O123" s="35"/>
    </row>
    <row r="124" spans="1:15" s="38" customFormat="1" hidden="1" x14ac:dyDescent="0.2">
      <c r="A124" s="40" t="s">
        <v>19</v>
      </c>
      <c r="B124" s="41" t="s">
        <v>83</v>
      </c>
      <c r="C124" s="65">
        <f t="shared" si="42"/>
        <v>0</v>
      </c>
      <c r="D124" s="37">
        <f t="shared" ref="D124:I124" si="44">D129+D136</f>
        <v>0</v>
      </c>
      <c r="E124" s="65">
        <f t="shared" si="43"/>
        <v>0</v>
      </c>
      <c r="F124" s="37">
        <f t="shared" si="44"/>
        <v>0</v>
      </c>
      <c r="G124" s="37">
        <f t="shared" si="44"/>
        <v>0</v>
      </c>
      <c r="H124" s="37">
        <f t="shared" si="44"/>
        <v>0</v>
      </c>
      <c r="I124" s="37">
        <f t="shared" si="44"/>
        <v>0</v>
      </c>
      <c r="J124" s="34">
        <f t="shared" ref="J124" si="45">K124+L124</f>
        <v>0</v>
      </c>
      <c r="K124" s="37">
        <f>K137+K138</f>
        <v>0</v>
      </c>
      <c r="L124" s="37"/>
      <c r="M124" s="35"/>
      <c r="N124" s="35"/>
      <c r="O124" s="35"/>
    </row>
    <row r="125" spans="1:15" s="38" customFormat="1" x14ac:dyDescent="0.2">
      <c r="A125" s="40" t="s">
        <v>20</v>
      </c>
      <c r="B125" s="41" t="s">
        <v>178</v>
      </c>
      <c r="C125" s="65">
        <f t="shared" si="42"/>
        <v>34000</v>
      </c>
      <c r="D125" s="37">
        <f t="shared" ref="D125:I125" si="46">D130+D137</f>
        <v>0</v>
      </c>
      <c r="E125" s="65">
        <f t="shared" si="43"/>
        <v>34000</v>
      </c>
      <c r="F125" s="37">
        <f t="shared" si="46"/>
        <v>0</v>
      </c>
      <c r="G125" s="37">
        <f t="shared" si="46"/>
        <v>0</v>
      </c>
      <c r="H125" s="37">
        <f t="shared" si="46"/>
        <v>0</v>
      </c>
      <c r="I125" s="37">
        <f t="shared" si="46"/>
        <v>0</v>
      </c>
      <c r="J125" s="34">
        <f t="shared" ref="J125" si="47">K125+L125</f>
        <v>34000</v>
      </c>
      <c r="K125" s="37">
        <f>K129</f>
        <v>34000</v>
      </c>
      <c r="L125" s="37"/>
      <c r="M125" s="35"/>
      <c r="N125" s="35"/>
      <c r="O125" s="35"/>
    </row>
    <row r="126" spans="1:15" s="38" customFormat="1" hidden="1" x14ac:dyDescent="0.2">
      <c r="A126" s="40"/>
      <c r="B126" s="41"/>
      <c r="C126" s="65"/>
      <c r="D126" s="37"/>
      <c r="E126" s="65"/>
      <c r="F126" s="37"/>
      <c r="G126" s="37"/>
      <c r="H126" s="37"/>
      <c r="I126" s="37"/>
      <c r="J126" s="34"/>
      <c r="K126" s="37"/>
      <c r="L126" s="37"/>
      <c r="M126" s="35"/>
      <c r="N126" s="35"/>
      <c r="O126" s="35"/>
    </row>
    <row r="127" spans="1:15" s="38" customFormat="1" ht="20.399999999999999" x14ac:dyDescent="0.2">
      <c r="A127" s="32" t="s">
        <v>18</v>
      </c>
      <c r="B127" s="63" t="s">
        <v>238</v>
      </c>
      <c r="C127" s="37">
        <f t="shared" ref="C127:C129" si="48">E127</f>
        <v>50000</v>
      </c>
      <c r="D127" s="64"/>
      <c r="E127" s="37">
        <f t="shared" ref="E127:E132" si="49">F127+G127+H127+I127+J127</f>
        <v>50000</v>
      </c>
      <c r="F127" s="37"/>
      <c r="G127" s="37"/>
      <c r="H127" s="37"/>
      <c r="I127" s="37"/>
      <c r="J127" s="34">
        <f t="shared" ref="J127:J132" si="50">K127+L127</f>
        <v>50000</v>
      </c>
      <c r="K127" s="37">
        <v>50000</v>
      </c>
      <c r="L127" s="35"/>
      <c r="M127" s="35"/>
      <c r="N127" s="35"/>
      <c r="O127" s="35"/>
    </row>
    <row r="128" spans="1:15" s="38" customFormat="1" ht="11.4" customHeight="1" x14ac:dyDescent="0.2">
      <c r="A128" s="40" t="s">
        <v>19</v>
      </c>
      <c r="B128" s="41" t="s">
        <v>263</v>
      </c>
      <c r="C128" s="37">
        <f t="shared" si="48"/>
        <v>40000</v>
      </c>
      <c r="D128" s="64"/>
      <c r="E128" s="37">
        <f t="shared" si="49"/>
        <v>40000</v>
      </c>
      <c r="F128" s="37"/>
      <c r="G128" s="37"/>
      <c r="H128" s="37"/>
      <c r="I128" s="37"/>
      <c r="J128" s="34">
        <f t="shared" si="50"/>
        <v>40000</v>
      </c>
      <c r="K128" s="37">
        <v>40000</v>
      </c>
      <c r="L128" s="35"/>
      <c r="M128" s="35"/>
      <c r="N128" s="35"/>
      <c r="O128" s="35"/>
    </row>
    <row r="129" spans="1:15" s="38" customFormat="1" ht="18.600000000000001" customHeight="1" x14ac:dyDescent="0.2">
      <c r="A129" s="40" t="s">
        <v>20</v>
      </c>
      <c r="B129" s="41" t="s">
        <v>254</v>
      </c>
      <c r="C129" s="37">
        <f t="shared" si="48"/>
        <v>34000</v>
      </c>
      <c r="D129" s="37">
        <f t="shared" ref="D129:I129" si="51">D132+D139</f>
        <v>0</v>
      </c>
      <c r="E129" s="37">
        <f t="shared" si="49"/>
        <v>34000</v>
      </c>
      <c r="F129" s="37">
        <f t="shared" si="51"/>
        <v>0</v>
      </c>
      <c r="G129" s="37">
        <f t="shared" si="51"/>
        <v>0</v>
      </c>
      <c r="H129" s="37">
        <f t="shared" si="51"/>
        <v>0</v>
      </c>
      <c r="I129" s="37">
        <f t="shared" si="51"/>
        <v>0</v>
      </c>
      <c r="J129" s="34">
        <f t="shared" si="50"/>
        <v>34000</v>
      </c>
      <c r="K129" s="37">
        <v>34000</v>
      </c>
      <c r="L129" s="37"/>
      <c r="M129" s="35"/>
      <c r="N129" s="35"/>
      <c r="O129" s="35"/>
    </row>
    <row r="130" spans="1:15" s="38" customFormat="1" hidden="1" x14ac:dyDescent="0.2">
      <c r="A130" s="35"/>
      <c r="B130" s="48"/>
      <c r="C130" s="37"/>
      <c r="D130" s="37"/>
      <c r="E130" s="37">
        <f t="shared" si="49"/>
        <v>0</v>
      </c>
      <c r="F130" s="37"/>
      <c r="G130" s="37"/>
      <c r="H130" s="37"/>
      <c r="I130" s="37"/>
      <c r="J130" s="34">
        <f t="shared" si="50"/>
        <v>0</v>
      </c>
      <c r="K130" s="37"/>
      <c r="L130" s="37"/>
      <c r="M130" s="35"/>
      <c r="N130" s="35"/>
      <c r="O130" s="35"/>
    </row>
    <row r="131" spans="1:15" s="38" customFormat="1" hidden="1" x14ac:dyDescent="0.2">
      <c r="A131" s="35"/>
      <c r="B131" s="48"/>
      <c r="C131" s="37"/>
      <c r="D131" s="37"/>
      <c r="E131" s="37">
        <f t="shared" si="49"/>
        <v>0</v>
      </c>
      <c r="F131" s="37"/>
      <c r="G131" s="37"/>
      <c r="H131" s="37"/>
      <c r="I131" s="37"/>
      <c r="J131" s="34">
        <f t="shared" si="50"/>
        <v>0</v>
      </c>
      <c r="K131" s="37"/>
      <c r="L131" s="37"/>
      <c r="M131" s="35"/>
      <c r="N131" s="35"/>
      <c r="O131" s="35"/>
    </row>
    <row r="132" spans="1:15" s="38" customFormat="1" ht="30.6" hidden="1" x14ac:dyDescent="0.2">
      <c r="A132" s="35" t="s">
        <v>20</v>
      </c>
      <c r="B132" s="62" t="s">
        <v>153</v>
      </c>
      <c r="C132" s="37">
        <f t="shared" ref="C132" si="52">E132</f>
        <v>0</v>
      </c>
      <c r="D132" s="37"/>
      <c r="E132" s="37">
        <f t="shared" si="49"/>
        <v>0</v>
      </c>
      <c r="F132" s="37"/>
      <c r="G132" s="37"/>
      <c r="H132" s="37"/>
      <c r="I132" s="37"/>
      <c r="J132" s="34">
        <f t="shared" si="50"/>
        <v>0</v>
      </c>
      <c r="K132" s="37">
        <v>0</v>
      </c>
      <c r="L132" s="37"/>
      <c r="M132" s="35"/>
      <c r="N132" s="35"/>
      <c r="O132" s="35"/>
    </row>
    <row r="133" spans="1:15" s="58" customFormat="1" ht="30.6" hidden="1" x14ac:dyDescent="0.2">
      <c r="A133" s="67" t="s">
        <v>20</v>
      </c>
      <c r="B133" s="41" t="s">
        <v>154</v>
      </c>
      <c r="C133" s="65">
        <f>E133</f>
        <v>0</v>
      </c>
      <c r="D133" s="65"/>
      <c r="E133" s="65">
        <f>F133+G133+I133+J133</f>
        <v>0</v>
      </c>
      <c r="F133" s="65"/>
      <c r="G133" s="65"/>
      <c r="H133" s="65"/>
      <c r="I133" s="65"/>
      <c r="J133" s="66"/>
      <c r="K133" s="65"/>
      <c r="L133" s="53"/>
      <c r="M133" s="54"/>
      <c r="N133" s="54"/>
      <c r="O133" s="54"/>
    </row>
    <row r="134" spans="1:15" s="38" customFormat="1" hidden="1" x14ac:dyDescent="0.2">
      <c r="A134" s="35"/>
      <c r="B134" s="41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5"/>
      <c r="N134" s="35"/>
      <c r="O134" s="35"/>
    </row>
    <row r="135" spans="1:15" hidden="1" x14ac:dyDescent="0.2">
      <c r="A135" s="35"/>
      <c r="B135" s="41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5"/>
      <c r="N135" s="35"/>
      <c r="O135" s="35"/>
    </row>
    <row r="136" spans="1:15" ht="20.399999999999999" hidden="1" x14ac:dyDescent="0.2">
      <c r="A136" s="40"/>
      <c r="B136" s="49" t="s">
        <v>103</v>
      </c>
      <c r="C136" s="37"/>
      <c r="D136" s="37"/>
      <c r="E136" s="37">
        <f>E137</f>
        <v>0</v>
      </c>
      <c r="F136" s="37"/>
      <c r="G136" s="37"/>
      <c r="H136" s="37"/>
      <c r="I136" s="37"/>
      <c r="J136" s="37">
        <f>J137</f>
        <v>0</v>
      </c>
      <c r="K136" s="37">
        <f>K137</f>
        <v>0</v>
      </c>
      <c r="L136" s="37"/>
      <c r="M136" s="37">
        <f>M137</f>
        <v>0</v>
      </c>
      <c r="N136" s="37">
        <f>N137</f>
        <v>0</v>
      </c>
      <c r="O136" s="37">
        <f>O137</f>
        <v>0</v>
      </c>
    </row>
    <row r="137" spans="1:15" ht="40.799999999999997" hidden="1" x14ac:dyDescent="0.2">
      <c r="A137" s="40"/>
      <c r="B137" s="47" t="s">
        <v>107</v>
      </c>
      <c r="C137" s="37"/>
      <c r="D137" s="37"/>
      <c r="E137" s="37">
        <f>F137+G137+H137+I137+J137</f>
        <v>0</v>
      </c>
      <c r="F137" s="37"/>
      <c r="G137" s="37"/>
      <c r="H137" s="37"/>
      <c r="I137" s="37"/>
      <c r="J137" s="37"/>
      <c r="K137" s="37"/>
      <c r="L137" s="37"/>
      <c r="M137" s="37"/>
      <c r="N137" s="37"/>
      <c r="O137" s="37"/>
    </row>
    <row r="138" spans="1:15" s="38" customFormat="1" ht="20.399999999999999" hidden="1" x14ac:dyDescent="0.2">
      <c r="A138" s="40"/>
      <c r="B138" s="49" t="s">
        <v>109</v>
      </c>
      <c r="C138" s="37"/>
      <c r="D138" s="37"/>
      <c r="E138" s="37">
        <f>F138+G138+H138+I138+J138</f>
        <v>0</v>
      </c>
      <c r="F138" s="37"/>
      <c r="G138" s="37"/>
      <c r="H138" s="37"/>
      <c r="I138" s="37"/>
      <c r="J138" s="37"/>
      <c r="K138" s="37"/>
      <c r="L138" s="37"/>
      <c r="M138" s="35"/>
      <c r="N138" s="35"/>
      <c r="O138" s="35"/>
    </row>
    <row r="139" spans="1:15" s="38" customFormat="1" ht="40.799999999999997" hidden="1" x14ac:dyDescent="0.2">
      <c r="A139" s="40" t="s">
        <v>110</v>
      </c>
      <c r="B139" s="41" t="s">
        <v>111</v>
      </c>
      <c r="C139" s="37"/>
      <c r="D139" s="37"/>
      <c r="E139" s="37">
        <f>F139+G139+H139+I139+J139</f>
        <v>0</v>
      </c>
      <c r="F139" s="37"/>
      <c r="G139" s="37"/>
      <c r="H139" s="37"/>
      <c r="I139" s="37"/>
      <c r="J139" s="37"/>
      <c r="K139" s="37"/>
      <c r="L139" s="37"/>
      <c r="M139" s="35"/>
      <c r="N139" s="35"/>
      <c r="O139" s="35"/>
    </row>
    <row r="140" spans="1:15" hidden="1" x14ac:dyDescent="0.2">
      <c r="A140" s="40"/>
      <c r="B140" s="41"/>
      <c r="C140" s="37"/>
      <c r="D140" s="37"/>
      <c r="E140" s="37">
        <f>F140+G140+H140+I140+J140</f>
        <v>0</v>
      </c>
      <c r="F140" s="37"/>
      <c r="G140" s="37"/>
      <c r="H140" s="37"/>
      <c r="I140" s="37"/>
      <c r="J140" s="37">
        <f>K140+L140</f>
        <v>0</v>
      </c>
      <c r="K140" s="37"/>
      <c r="L140" s="37"/>
      <c r="M140" s="35"/>
      <c r="N140" s="35"/>
      <c r="O140" s="35"/>
    </row>
    <row r="141" spans="1:15" hidden="1" x14ac:dyDescent="0.2">
      <c r="A141" s="32"/>
      <c r="B141" s="32"/>
      <c r="C141" s="34"/>
      <c r="D141" s="34"/>
      <c r="E141" s="37"/>
      <c r="F141" s="34"/>
      <c r="G141" s="34"/>
      <c r="H141" s="34"/>
      <c r="I141" s="34"/>
      <c r="J141" s="37"/>
      <c r="K141" s="34"/>
      <c r="L141" s="34"/>
      <c r="M141" s="32"/>
      <c r="N141" s="32"/>
      <c r="O141" s="32"/>
    </row>
    <row r="142" spans="1:15" hidden="1" x14ac:dyDescent="0.2">
      <c r="A142" s="32"/>
      <c r="B142" s="42"/>
      <c r="C142" s="34"/>
      <c r="D142" s="34"/>
      <c r="E142" s="37"/>
      <c r="F142" s="34"/>
      <c r="G142" s="34"/>
      <c r="H142" s="34"/>
      <c r="I142" s="34"/>
      <c r="J142" s="37"/>
      <c r="K142" s="34"/>
      <c r="L142" s="34"/>
      <c r="M142" s="32"/>
      <c r="N142" s="32"/>
      <c r="O142" s="32"/>
    </row>
    <row r="143" spans="1:15" s="38" customFormat="1" hidden="1" x14ac:dyDescent="0.2">
      <c r="A143" s="40"/>
      <c r="B143" s="41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5"/>
      <c r="N143" s="35"/>
      <c r="O143" s="35"/>
    </row>
    <row r="144" spans="1:15" s="38" customFormat="1" hidden="1" x14ac:dyDescent="0.2">
      <c r="A144" s="40"/>
      <c r="B144" s="41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5"/>
      <c r="N144" s="35"/>
      <c r="O144" s="35"/>
    </row>
    <row r="145" spans="1:15" s="38" customFormat="1" hidden="1" x14ac:dyDescent="0.2">
      <c r="A145" s="40"/>
      <c r="B145" s="41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5"/>
      <c r="N145" s="35"/>
      <c r="O145" s="35"/>
    </row>
    <row r="146" spans="1:15" s="38" customFormat="1" hidden="1" x14ac:dyDescent="0.2">
      <c r="A146" s="40"/>
      <c r="B146" s="41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5"/>
      <c r="N146" s="35"/>
      <c r="O146" s="35"/>
    </row>
    <row r="147" spans="1:15" s="38" customFormat="1" hidden="1" x14ac:dyDescent="0.2">
      <c r="A147" s="35"/>
      <c r="B147" s="36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5"/>
      <c r="N147" s="35"/>
      <c r="O147" s="35"/>
    </row>
    <row r="148" spans="1:15" s="38" customFormat="1" hidden="1" x14ac:dyDescent="0.2">
      <c r="A148" s="35"/>
      <c r="B148" s="39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5"/>
      <c r="N148" s="35"/>
      <c r="O148" s="35"/>
    </row>
    <row r="149" spans="1:15" s="38" customFormat="1" hidden="1" x14ac:dyDescent="0.2">
      <c r="A149" s="40"/>
      <c r="B149" s="41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5"/>
      <c r="N149" s="35"/>
      <c r="O149" s="35"/>
    </row>
    <row r="150" spans="1:15" s="38" customFormat="1" hidden="1" x14ac:dyDescent="0.2">
      <c r="A150" s="40"/>
      <c r="B150" s="41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5"/>
      <c r="N150" s="35"/>
      <c r="O150" s="35"/>
    </row>
    <row r="151" spans="1:15" s="38" customFormat="1" hidden="1" x14ac:dyDescent="0.2">
      <c r="A151" s="40"/>
      <c r="B151" s="41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5"/>
      <c r="N151" s="35"/>
      <c r="O151" s="35"/>
    </row>
    <row r="152" spans="1:15" hidden="1" x14ac:dyDescent="0.2">
      <c r="A152" s="32"/>
      <c r="B152" s="43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2"/>
      <c r="N152" s="32"/>
      <c r="O152" s="32"/>
    </row>
    <row r="153" spans="1:15" hidden="1" x14ac:dyDescent="0.2">
      <c r="A153" s="32"/>
      <c r="B153" s="33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2"/>
      <c r="N153" s="32"/>
      <c r="O153" s="32"/>
    </row>
    <row r="154" spans="1:15" hidden="1" x14ac:dyDescent="0.2">
      <c r="A154" s="32"/>
      <c r="B154" s="32"/>
      <c r="C154" s="34"/>
      <c r="D154" s="34"/>
      <c r="E154" s="37"/>
      <c r="F154" s="34"/>
      <c r="G154" s="34"/>
      <c r="H154" s="34"/>
      <c r="I154" s="34"/>
      <c r="J154" s="37"/>
      <c r="K154" s="34"/>
      <c r="L154" s="34"/>
      <c r="M154" s="32"/>
      <c r="N154" s="32"/>
      <c r="O154" s="32"/>
    </row>
    <row r="155" spans="1:15" hidden="1" x14ac:dyDescent="0.2">
      <c r="A155" s="32"/>
      <c r="B155" s="32"/>
      <c r="C155" s="34"/>
      <c r="D155" s="34"/>
      <c r="E155" s="37"/>
      <c r="F155" s="34"/>
      <c r="G155" s="34"/>
      <c r="H155" s="34"/>
      <c r="I155" s="34"/>
      <c r="J155" s="37"/>
      <c r="K155" s="34"/>
      <c r="L155" s="34"/>
      <c r="M155" s="32"/>
      <c r="N155" s="32"/>
      <c r="O155" s="32"/>
    </row>
    <row r="156" spans="1:15" s="38" customFormat="1" hidden="1" x14ac:dyDescent="0.2">
      <c r="A156" s="40"/>
      <c r="B156" s="41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5"/>
      <c r="N156" s="35"/>
      <c r="O156" s="35"/>
    </row>
    <row r="157" spans="1:15" s="38" customFormat="1" hidden="1" x14ac:dyDescent="0.2">
      <c r="A157" s="40"/>
      <c r="B157" s="41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5"/>
      <c r="N157" s="35"/>
      <c r="O157" s="35"/>
    </row>
    <row r="158" spans="1:15" s="38" customFormat="1" hidden="1" x14ac:dyDescent="0.2">
      <c r="A158" s="40"/>
      <c r="B158" s="41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5"/>
      <c r="N158" s="35"/>
      <c r="O158" s="35"/>
    </row>
    <row r="159" spans="1:15" s="38" customFormat="1" hidden="1" x14ac:dyDescent="0.2">
      <c r="A159" s="40"/>
      <c r="B159" s="41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5"/>
      <c r="N159" s="35"/>
      <c r="O159" s="35"/>
    </row>
    <row r="160" spans="1:15" s="38" customFormat="1" hidden="1" x14ac:dyDescent="0.2">
      <c r="A160" s="40"/>
      <c r="B160" s="41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5"/>
      <c r="N160" s="35"/>
      <c r="O160" s="35"/>
    </row>
    <row r="161" spans="1:15" s="38" customFormat="1" hidden="1" x14ac:dyDescent="0.2">
      <c r="A161" s="40"/>
      <c r="B161" s="41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5"/>
      <c r="N161" s="35"/>
      <c r="O161" s="35"/>
    </row>
    <row r="162" spans="1:15" s="38" customFormat="1" hidden="1" x14ac:dyDescent="0.2">
      <c r="A162" s="40"/>
      <c r="B162" s="41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5"/>
      <c r="N162" s="35"/>
      <c r="O162" s="35"/>
    </row>
    <row r="163" spans="1:15" s="38" customFormat="1" hidden="1" x14ac:dyDescent="0.2">
      <c r="A163" s="40"/>
      <c r="B163" s="42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5"/>
      <c r="N163" s="35"/>
      <c r="O163" s="35"/>
    </row>
    <row r="164" spans="1:15" hidden="1" x14ac:dyDescent="0.2">
      <c r="A164" s="32"/>
      <c r="B164" s="43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2"/>
      <c r="N164" s="32"/>
      <c r="O164" s="32"/>
    </row>
    <row r="165" spans="1:15" hidden="1" x14ac:dyDescent="0.2">
      <c r="A165" s="32"/>
      <c r="B165" s="33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2"/>
      <c r="N165" s="32"/>
      <c r="O165" s="32"/>
    </row>
    <row r="166" spans="1:15" hidden="1" x14ac:dyDescent="0.2">
      <c r="A166" s="32"/>
      <c r="B166" s="32"/>
      <c r="C166" s="34"/>
      <c r="D166" s="34"/>
      <c r="E166" s="37"/>
      <c r="F166" s="34"/>
      <c r="G166" s="34"/>
      <c r="H166" s="34"/>
      <c r="I166" s="34"/>
      <c r="J166" s="37"/>
      <c r="K166" s="34"/>
      <c r="L166" s="34"/>
      <c r="M166" s="32"/>
      <c r="N166" s="32"/>
      <c r="O166" s="32"/>
    </row>
    <row r="167" spans="1:15" hidden="1" x14ac:dyDescent="0.2">
      <c r="A167" s="32"/>
      <c r="B167" s="32"/>
      <c r="C167" s="34"/>
      <c r="D167" s="34"/>
      <c r="E167" s="37"/>
      <c r="F167" s="34"/>
      <c r="G167" s="34"/>
      <c r="H167" s="34"/>
      <c r="I167" s="34"/>
      <c r="J167" s="37"/>
      <c r="K167" s="34"/>
      <c r="L167" s="34"/>
      <c r="M167" s="32"/>
      <c r="N167" s="32"/>
      <c r="O167" s="32"/>
    </row>
    <row r="168" spans="1:15" s="38" customFormat="1" hidden="1" x14ac:dyDescent="0.2">
      <c r="A168" s="40"/>
      <c r="B168" s="41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5"/>
      <c r="N168" s="35"/>
      <c r="O168" s="35"/>
    </row>
    <row r="169" spans="1:15" s="38" customFormat="1" hidden="1" x14ac:dyDescent="0.2">
      <c r="A169" s="40"/>
      <c r="B169" s="41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5"/>
      <c r="N169" s="35"/>
      <c r="O169" s="35"/>
    </row>
    <row r="170" spans="1:15" s="38" customFormat="1" hidden="1" x14ac:dyDescent="0.2">
      <c r="A170" s="40"/>
      <c r="B170" s="41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5"/>
      <c r="N170" s="35"/>
      <c r="O170" s="35"/>
    </row>
    <row r="171" spans="1:15" s="38" customFormat="1" hidden="1" x14ac:dyDescent="0.2">
      <c r="A171" s="40"/>
      <c r="B171" s="41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5"/>
      <c r="N171" s="35"/>
      <c r="O171" s="35"/>
    </row>
    <row r="172" spans="1:15" s="38" customFormat="1" hidden="1" x14ac:dyDescent="0.2">
      <c r="A172" s="40"/>
      <c r="B172" s="41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5"/>
      <c r="N172" s="35"/>
      <c r="O172" s="35"/>
    </row>
    <row r="173" spans="1:15" s="38" customFormat="1" hidden="1" x14ac:dyDescent="0.2">
      <c r="A173" s="40"/>
      <c r="B173" s="41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5"/>
      <c r="N173" s="35"/>
      <c r="O173" s="35"/>
    </row>
    <row r="174" spans="1:15" s="38" customFormat="1" hidden="1" x14ac:dyDescent="0.2">
      <c r="A174" s="40"/>
      <c r="B174" s="41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5"/>
      <c r="N174" s="35"/>
      <c r="O174" s="35"/>
    </row>
    <row r="175" spans="1:15" s="38" customFormat="1" hidden="1" x14ac:dyDescent="0.2">
      <c r="A175" s="40"/>
      <c r="B175" s="42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5"/>
      <c r="N175" s="35"/>
      <c r="O175" s="44"/>
    </row>
    <row r="176" spans="1:15" s="38" customFormat="1" hidden="1" x14ac:dyDescent="0.2">
      <c r="A176" s="40"/>
      <c r="B176" s="42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5"/>
      <c r="N176" s="35"/>
      <c r="O176" s="44"/>
    </row>
    <row r="177" spans="1:15" s="38" customFormat="1" hidden="1" x14ac:dyDescent="0.2">
      <c r="A177" s="40"/>
      <c r="B177" s="42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5"/>
      <c r="N177" s="35"/>
      <c r="O177" s="44"/>
    </row>
    <row r="178" spans="1:15" ht="10.5" customHeight="1" x14ac:dyDescent="0.2"/>
    <row r="179" spans="1:15" ht="8.25" hidden="1" customHeight="1" x14ac:dyDescent="0.2"/>
    <row r="180" spans="1:15" hidden="1" x14ac:dyDescent="0.2"/>
    <row r="181" spans="1:15" x14ac:dyDescent="0.2">
      <c r="G181" s="28" t="s">
        <v>47</v>
      </c>
    </row>
    <row r="182" spans="1:15" x14ac:dyDescent="0.2">
      <c r="G182" s="28" t="s">
        <v>48</v>
      </c>
    </row>
  </sheetData>
  <mergeCells count="17"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  <mergeCell ref="H14:H15"/>
    <mergeCell ref="I14:I15"/>
  </mergeCells>
  <pageMargins left="0.25" right="0.25" top="0.75" bottom="0.75" header="0.3" footer="0.3"/>
  <pageSetup paperSize="9" orientation="landscape" copies="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FDE64-24A9-4FA9-977C-003FB26B9471}">
  <dimension ref="A1:P185"/>
  <sheetViews>
    <sheetView topLeftCell="A55" workbookViewId="0">
      <selection activeCell="A94" sqref="A94:XFD101"/>
    </sheetView>
  </sheetViews>
  <sheetFormatPr defaultColWidth="9.109375" defaultRowHeight="10.199999999999999" x14ac:dyDescent="0.2"/>
  <cols>
    <col min="1" max="1" width="3.44140625" style="3" customWidth="1"/>
    <col min="2" max="2" width="38.77734375" style="3" customWidth="1"/>
    <col min="3" max="3" width="7.88671875" style="3" customWidth="1"/>
    <col min="4" max="4" width="6.66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7.109375" style="3" customWidth="1"/>
    <col min="10" max="10" width="8.109375" style="3" customWidth="1"/>
    <col min="11" max="11" width="10.109375" style="3" customWidth="1"/>
    <col min="12" max="12" width="9.88671875" style="3" customWidth="1"/>
    <col min="13" max="13" width="7.109375" style="3" customWidth="1"/>
    <col min="14" max="14" width="6.88671875" style="3" customWidth="1"/>
    <col min="15" max="15" width="6.109375" style="3" customWidth="1"/>
    <col min="16" max="16384" width="9.109375" style="3"/>
  </cols>
  <sheetData>
    <row r="1" spans="1:15" x14ac:dyDescent="0.2">
      <c r="A1" s="27" t="s">
        <v>24</v>
      </c>
      <c r="K1" s="27"/>
      <c r="L1" s="27" t="s">
        <v>25</v>
      </c>
      <c r="M1" s="27"/>
      <c r="N1" s="27"/>
    </row>
    <row r="2" spans="1:15" x14ac:dyDescent="0.2">
      <c r="A2" s="27" t="s">
        <v>65</v>
      </c>
      <c r="K2" s="27" t="s">
        <v>26</v>
      </c>
      <c r="L2" s="27"/>
      <c r="M2" s="27"/>
      <c r="N2" s="27"/>
    </row>
    <row r="3" spans="1:15" x14ac:dyDescent="0.2">
      <c r="K3" s="27" t="s">
        <v>38</v>
      </c>
      <c r="L3" s="27"/>
      <c r="M3" s="27"/>
      <c r="N3" s="27"/>
    </row>
    <row r="4" spans="1:15" ht="6" customHeight="1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/>
      <c r="L5" s="45"/>
    </row>
    <row r="6" spans="1:15" ht="0.75" customHeight="1" x14ac:dyDescent="0.2">
      <c r="K6" s="28"/>
    </row>
    <row r="7" spans="1:15" hidden="1" x14ac:dyDescent="0.2">
      <c r="K7" s="28"/>
    </row>
    <row r="8" spans="1:15" s="30" customFormat="1" ht="3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11.4" customHeight="1" x14ac:dyDescent="0.2">
      <c r="C9" s="88" t="s">
        <v>268</v>
      </c>
      <c r="D9" s="88"/>
      <c r="E9" s="88"/>
      <c r="F9" s="88"/>
      <c r="G9" s="88"/>
      <c r="H9" s="88"/>
      <c r="I9" s="88"/>
      <c r="J9" s="88"/>
      <c r="K9" s="88"/>
      <c r="L9" s="28" t="s">
        <v>287</v>
      </c>
    </row>
    <row r="10" spans="1:15" hidden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t="1.2" hidden="1" customHeight="1" x14ac:dyDescent="0.2">
      <c r="L11" s="28"/>
    </row>
    <row r="12" spans="1:15" x14ac:dyDescent="0.2">
      <c r="O12" s="31" t="s">
        <v>30</v>
      </c>
    </row>
    <row r="13" spans="1:15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155</v>
      </c>
      <c r="N13" s="90" t="s">
        <v>156</v>
      </c>
      <c r="O13" s="85" t="s">
        <v>196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40.799999999999997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s="59" customFormat="1" x14ac:dyDescent="0.2">
      <c r="A17" s="56"/>
      <c r="B17" s="56" t="s">
        <v>161</v>
      </c>
      <c r="C17" s="55">
        <f>C18+C19+C20</f>
        <v>2002600</v>
      </c>
      <c r="D17" s="55">
        <f t="shared" ref="D17:I17" si="0">D18+D19+D20</f>
        <v>0</v>
      </c>
      <c r="E17" s="55">
        <f>E18+E19+E20</f>
        <v>2002600</v>
      </c>
      <c r="F17" s="55">
        <f t="shared" si="0"/>
        <v>0</v>
      </c>
      <c r="G17" s="55">
        <f t="shared" si="0"/>
        <v>0</v>
      </c>
      <c r="H17" s="55">
        <f t="shared" si="0"/>
        <v>0</v>
      </c>
      <c r="I17" s="55">
        <f t="shared" si="0"/>
        <v>0</v>
      </c>
      <c r="J17" s="55">
        <f>J18+J19+J20</f>
        <v>2002600</v>
      </c>
      <c r="K17" s="55">
        <f>K18+K19+K20</f>
        <v>2002600</v>
      </c>
      <c r="L17" s="55">
        <f>L18+L19+L20</f>
        <v>0</v>
      </c>
      <c r="M17" s="55"/>
      <c r="N17" s="55"/>
      <c r="O17" s="55"/>
    </row>
    <row r="18" spans="1:15" x14ac:dyDescent="0.2">
      <c r="A18" s="32" t="s">
        <v>18</v>
      </c>
      <c r="B18" s="32" t="s">
        <v>21</v>
      </c>
      <c r="C18" s="34">
        <f>E18</f>
        <v>1396600</v>
      </c>
      <c r="D18" s="34"/>
      <c r="E18" s="34">
        <f>SUM(F18:J18)</f>
        <v>1396600</v>
      </c>
      <c r="F18" s="34"/>
      <c r="G18" s="34"/>
      <c r="H18" s="34"/>
      <c r="I18" s="34"/>
      <c r="J18" s="34">
        <f t="shared" ref="J18:J121" si="1">K18+L18</f>
        <v>1396600</v>
      </c>
      <c r="K18" s="34">
        <f>K46+K63+K88+K110+K123</f>
        <v>1396600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175000</v>
      </c>
      <c r="D19" s="34"/>
      <c r="E19" s="34">
        <f>F19+G19+H19+I19+J19</f>
        <v>175000</v>
      </c>
      <c r="F19" s="34"/>
      <c r="G19" s="34"/>
      <c r="H19" s="34"/>
      <c r="I19" s="34"/>
      <c r="J19" s="34">
        <f t="shared" si="1"/>
        <v>175000</v>
      </c>
      <c r="K19" s="34">
        <f>K24+K89</f>
        <v>175000</v>
      </c>
      <c r="L19" s="34"/>
      <c r="M19" s="32"/>
      <c r="N19" s="32"/>
      <c r="O19" s="32"/>
    </row>
    <row r="20" spans="1:15" ht="9.6" customHeight="1" x14ac:dyDescent="0.2">
      <c r="A20" s="32" t="s">
        <v>20</v>
      </c>
      <c r="B20" s="32" t="s">
        <v>23</v>
      </c>
      <c r="C20" s="34">
        <f>E20</f>
        <v>431000</v>
      </c>
      <c r="D20" s="34"/>
      <c r="E20" s="34">
        <f>SUM(F20:J20)</f>
        <v>431000</v>
      </c>
      <c r="F20" s="34">
        <f>F77+F132+F149+F166+F154+F74</f>
        <v>0</v>
      </c>
      <c r="G20" s="34">
        <f>G77+G132+G149+G166+G154+G74</f>
        <v>0</v>
      </c>
      <c r="H20" s="34">
        <f>H77+H132+H149+H166+H154+H74</f>
        <v>0</v>
      </c>
      <c r="I20" s="34"/>
      <c r="J20" s="34">
        <f t="shared" si="1"/>
        <v>431000</v>
      </c>
      <c r="K20" s="34">
        <f>K25+K48+K90+K128</f>
        <v>431000</v>
      </c>
      <c r="L20" s="34">
        <f>L77+L132+L149+L166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 t="shared" ref="C21:J21" si="2">C22</f>
        <v>465000</v>
      </c>
      <c r="D21" s="55">
        <f t="shared" si="2"/>
        <v>0</v>
      </c>
      <c r="E21" s="55">
        <f>E22</f>
        <v>465000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 t="shared" si="2"/>
        <v>465000</v>
      </c>
      <c r="K21" s="55">
        <f>K22</f>
        <v>465000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 t="shared" ref="C22:C27" si="3">D22+E22+F22+G22+H22</f>
        <v>465000</v>
      </c>
      <c r="D22" s="34">
        <f t="shared" ref="D22:I22" si="4">D23+D25</f>
        <v>0</v>
      </c>
      <c r="E22" s="34">
        <f t="shared" ref="E22:E43" si="5">F22+G22+H22+I22+J22</f>
        <v>465000</v>
      </c>
      <c r="F22" s="34">
        <f t="shared" si="4"/>
        <v>0</v>
      </c>
      <c r="G22" s="34">
        <f t="shared" si="4"/>
        <v>0</v>
      </c>
      <c r="H22" s="34">
        <f t="shared" si="4"/>
        <v>0</v>
      </c>
      <c r="I22" s="34">
        <f t="shared" si="4"/>
        <v>0</v>
      </c>
      <c r="J22" s="34">
        <f t="shared" si="1"/>
        <v>465000</v>
      </c>
      <c r="K22" s="34">
        <f>K24+K25</f>
        <v>465000</v>
      </c>
      <c r="L22" s="34"/>
      <c r="M22" s="32"/>
      <c r="N22" s="32"/>
      <c r="O22" s="32"/>
    </row>
    <row r="23" spans="1:15" x14ac:dyDescent="0.2">
      <c r="A23" s="32" t="s">
        <v>18</v>
      </c>
      <c r="B23" s="42" t="s">
        <v>143</v>
      </c>
      <c r="C23" s="34">
        <f t="shared" si="3"/>
        <v>20000</v>
      </c>
      <c r="D23" s="34">
        <f t="shared" ref="D23:I23" si="6">D27</f>
        <v>0</v>
      </c>
      <c r="E23" s="34">
        <f t="shared" si="5"/>
        <v>20000</v>
      </c>
      <c r="F23" s="34">
        <f t="shared" si="6"/>
        <v>0</v>
      </c>
      <c r="G23" s="34">
        <f t="shared" si="6"/>
        <v>0</v>
      </c>
      <c r="H23" s="34">
        <f t="shared" si="6"/>
        <v>0</v>
      </c>
      <c r="I23" s="34">
        <f t="shared" si="6"/>
        <v>0</v>
      </c>
      <c r="J23" s="34">
        <f t="shared" si="1"/>
        <v>20000</v>
      </c>
      <c r="K23" s="34">
        <f>K27</f>
        <v>20000</v>
      </c>
      <c r="L23" s="34"/>
      <c r="M23" s="32"/>
      <c r="N23" s="32"/>
      <c r="O23" s="32"/>
    </row>
    <row r="24" spans="1:15" x14ac:dyDescent="0.2">
      <c r="A24" s="40" t="s">
        <v>19</v>
      </c>
      <c r="B24" s="41" t="s">
        <v>180</v>
      </c>
      <c r="C24" s="34">
        <f t="shared" si="3"/>
        <v>130000</v>
      </c>
      <c r="D24" s="34"/>
      <c r="E24" s="34">
        <f t="shared" si="5"/>
        <v>130000</v>
      </c>
      <c r="F24" s="34"/>
      <c r="G24" s="34"/>
      <c r="H24" s="34"/>
      <c r="I24" s="34"/>
      <c r="J24" s="34">
        <f t="shared" si="1"/>
        <v>130000</v>
      </c>
      <c r="K24" s="34">
        <f>K26</f>
        <v>130000</v>
      </c>
      <c r="L24" s="34"/>
      <c r="M24" s="32"/>
      <c r="N24" s="32"/>
      <c r="O24" s="32"/>
    </row>
    <row r="25" spans="1:15" ht="11.4" customHeight="1" x14ac:dyDescent="0.2">
      <c r="A25" s="40" t="s">
        <v>20</v>
      </c>
      <c r="B25" s="41" t="s">
        <v>249</v>
      </c>
      <c r="C25" s="34">
        <f t="shared" si="3"/>
        <v>335000</v>
      </c>
      <c r="D25" s="34">
        <f t="shared" ref="D25:I25" si="7">D28+D30+D31+D40+D41+D42</f>
        <v>0</v>
      </c>
      <c r="E25" s="34">
        <f t="shared" si="5"/>
        <v>335000</v>
      </c>
      <c r="F25" s="34">
        <f t="shared" si="7"/>
        <v>0</v>
      </c>
      <c r="G25" s="34">
        <f t="shared" si="7"/>
        <v>0</v>
      </c>
      <c r="H25" s="34">
        <f t="shared" si="7"/>
        <v>0</v>
      </c>
      <c r="I25" s="34">
        <f t="shared" si="7"/>
        <v>0</v>
      </c>
      <c r="J25" s="34">
        <f t="shared" si="1"/>
        <v>335000</v>
      </c>
      <c r="K25" s="34">
        <f>K27+K28+K29+K30+K31+K32+K42</f>
        <v>335000</v>
      </c>
      <c r="L25" s="34"/>
      <c r="M25" s="32"/>
      <c r="N25" s="32"/>
      <c r="O25" s="32"/>
    </row>
    <row r="26" spans="1:15" ht="15" customHeight="1" x14ac:dyDescent="0.2">
      <c r="A26" s="40" t="s">
        <v>19</v>
      </c>
      <c r="B26" s="41" t="s">
        <v>279</v>
      </c>
      <c r="C26" s="34">
        <f t="shared" si="3"/>
        <v>130000</v>
      </c>
      <c r="D26" s="34"/>
      <c r="E26" s="34">
        <f t="shared" si="5"/>
        <v>130000</v>
      </c>
      <c r="F26" s="34"/>
      <c r="G26" s="34"/>
      <c r="H26" s="34"/>
      <c r="I26" s="34"/>
      <c r="J26" s="34">
        <f t="shared" si="1"/>
        <v>130000</v>
      </c>
      <c r="K26" s="34">
        <v>130000</v>
      </c>
      <c r="L26" s="34"/>
      <c r="M26" s="32"/>
      <c r="N26" s="32"/>
      <c r="O26" s="32"/>
    </row>
    <row r="27" spans="1:15" ht="19.2" customHeight="1" x14ac:dyDescent="0.2">
      <c r="A27" s="32" t="s">
        <v>20</v>
      </c>
      <c r="B27" s="41" t="s">
        <v>278</v>
      </c>
      <c r="C27" s="34">
        <f t="shared" si="3"/>
        <v>20000</v>
      </c>
      <c r="D27" s="34">
        <v>0</v>
      </c>
      <c r="E27" s="34">
        <f t="shared" si="5"/>
        <v>20000</v>
      </c>
      <c r="F27" s="34"/>
      <c r="G27" s="34"/>
      <c r="H27" s="34"/>
      <c r="I27" s="34"/>
      <c r="J27" s="34">
        <f t="shared" si="1"/>
        <v>20000</v>
      </c>
      <c r="K27" s="34">
        <v>20000</v>
      </c>
      <c r="L27" s="34"/>
      <c r="M27" s="32"/>
      <c r="N27" s="32"/>
      <c r="O27" s="32"/>
    </row>
    <row r="28" spans="1:15" ht="22.2" customHeight="1" x14ac:dyDescent="0.2">
      <c r="A28" s="32" t="s">
        <v>20</v>
      </c>
      <c r="B28" s="41" t="s">
        <v>269</v>
      </c>
      <c r="C28" s="34">
        <f>E28</f>
        <v>20000</v>
      </c>
      <c r="D28" s="34"/>
      <c r="E28" s="34">
        <f t="shared" si="5"/>
        <v>20000</v>
      </c>
      <c r="F28" s="34"/>
      <c r="G28" s="34"/>
      <c r="H28" s="34"/>
      <c r="I28" s="34"/>
      <c r="J28" s="34">
        <f t="shared" si="1"/>
        <v>20000</v>
      </c>
      <c r="K28" s="34">
        <v>20000</v>
      </c>
      <c r="L28" s="34"/>
      <c r="M28" s="32"/>
      <c r="N28" s="32"/>
      <c r="O28" s="32"/>
    </row>
    <row r="29" spans="1:15" ht="20.399999999999999" x14ac:dyDescent="0.2">
      <c r="A29" s="32" t="s">
        <v>20</v>
      </c>
      <c r="B29" s="41" t="s">
        <v>282</v>
      </c>
      <c r="C29" s="34">
        <f>E29</f>
        <v>229900</v>
      </c>
      <c r="D29" s="34"/>
      <c r="E29" s="34">
        <f t="shared" si="5"/>
        <v>229900</v>
      </c>
      <c r="F29" s="34"/>
      <c r="G29" s="34"/>
      <c r="H29" s="34"/>
      <c r="I29" s="34"/>
      <c r="J29" s="34">
        <f t="shared" si="1"/>
        <v>229900</v>
      </c>
      <c r="K29" s="34">
        <v>229900</v>
      </c>
      <c r="L29" s="34"/>
      <c r="M29" s="32"/>
      <c r="N29" s="32"/>
      <c r="O29" s="32"/>
    </row>
    <row r="30" spans="1:15" ht="20.399999999999999" x14ac:dyDescent="0.2">
      <c r="A30" s="76" t="s">
        <v>20</v>
      </c>
      <c r="B30" s="41" t="s">
        <v>280</v>
      </c>
      <c r="C30" s="34">
        <f t="shared" ref="C30:C43" si="8">E30</f>
        <v>30000</v>
      </c>
      <c r="D30" s="34"/>
      <c r="E30" s="34">
        <f t="shared" si="5"/>
        <v>30000</v>
      </c>
      <c r="F30" s="34"/>
      <c r="G30" s="34"/>
      <c r="H30" s="34"/>
      <c r="I30" s="34"/>
      <c r="J30" s="34">
        <f t="shared" si="1"/>
        <v>30000</v>
      </c>
      <c r="K30" s="34">
        <v>30000</v>
      </c>
      <c r="L30" s="34"/>
      <c r="M30" s="32"/>
      <c r="N30" s="32"/>
      <c r="O30" s="32"/>
    </row>
    <row r="31" spans="1:15" ht="20.399999999999999" x14ac:dyDescent="0.2">
      <c r="A31" s="32" t="s">
        <v>20</v>
      </c>
      <c r="B31" s="52" t="s">
        <v>281</v>
      </c>
      <c r="C31" s="34">
        <f t="shared" si="8"/>
        <v>9000</v>
      </c>
      <c r="D31" s="34"/>
      <c r="E31" s="34">
        <f t="shared" si="5"/>
        <v>9000</v>
      </c>
      <c r="F31" s="34"/>
      <c r="G31" s="34"/>
      <c r="H31" s="34"/>
      <c r="I31" s="34"/>
      <c r="J31" s="34">
        <f t="shared" si="1"/>
        <v>9000</v>
      </c>
      <c r="K31" s="34">
        <v>9000</v>
      </c>
      <c r="L31" s="34"/>
      <c r="M31" s="32"/>
      <c r="N31" s="32"/>
      <c r="O31" s="32"/>
    </row>
    <row r="32" spans="1:15" ht="19.2" customHeight="1" x14ac:dyDescent="0.2">
      <c r="A32" s="32" t="s">
        <v>20</v>
      </c>
      <c r="B32" s="52" t="s">
        <v>283</v>
      </c>
      <c r="C32" s="34">
        <f t="shared" si="8"/>
        <v>23000</v>
      </c>
      <c r="D32" s="34"/>
      <c r="E32" s="34">
        <f t="shared" si="5"/>
        <v>23000</v>
      </c>
      <c r="F32" s="34"/>
      <c r="G32" s="34"/>
      <c r="H32" s="34"/>
      <c r="I32" s="34"/>
      <c r="J32" s="34">
        <f t="shared" si="1"/>
        <v>23000</v>
      </c>
      <c r="K32" s="34">
        <v>23000</v>
      </c>
      <c r="L32" s="34"/>
      <c r="M32" s="32"/>
      <c r="N32" s="32"/>
      <c r="O32" s="32"/>
    </row>
    <row r="33" spans="1:15" s="38" customFormat="1" ht="20.399999999999999" hidden="1" x14ac:dyDescent="0.2">
      <c r="A33" s="35"/>
      <c r="B33" s="36" t="s">
        <v>96</v>
      </c>
      <c r="C33" s="34">
        <f t="shared" si="8"/>
        <v>0</v>
      </c>
      <c r="D33" s="37">
        <f t="shared" ref="D33:I33" si="9">D34</f>
        <v>0</v>
      </c>
      <c r="E33" s="34">
        <f t="shared" si="5"/>
        <v>0</v>
      </c>
      <c r="F33" s="37">
        <f t="shared" si="9"/>
        <v>0</v>
      </c>
      <c r="G33" s="37">
        <f t="shared" si="9"/>
        <v>0</v>
      </c>
      <c r="H33" s="37">
        <f t="shared" si="9"/>
        <v>0</v>
      </c>
      <c r="I33" s="37">
        <f t="shared" si="9"/>
        <v>0</v>
      </c>
      <c r="J33" s="34">
        <f t="shared" si="1"/>
        <v>0</v>
      </c>
      <c r="K33" s="34"/>
      <c r="L33" s="37"/>
      <c r="M33" s="35"/>
      <c r="N33" s="35"/>
      <c r="O33" s="35"/>
    </row>
    <row r="34" spans="1:15" s="38" customFormat="1" hidden="1" x14ac:dyDescent="0.2">
      <c r="A34" s="35"/>
      <c r="B34" s="39" t="s">
        <v>71</v>
      </c>
      <c r="C34" s="34">
        <f t="shared" si="8"/>
        <v>0</v>
      </c>
      <c r="D34" s="37">
        <f t="shared" ref="D34:I34" si="10">D37</f>
        <v>0</v>
      </c>
      <c r="E34" s="34">
        <f t="shared" si="5"/>
        <v>0</v>
      </c>
      <c r="F34" s="37">
        <f t="shared" si="10"/>
        <v>0</v>
      </c>
      <c r="G34" s="37">
        <f t="shared" si="10"/>
        <v>0</v>
      </c>
      <c r="H34" s="37">
        <f t="shared" si="10"/>
        <v>0</v>
      </c>
      <c r="I34" s="37">
        <f t="shared" si="10"/>
        <v>0</v>
      </c>
      <c r="J34" s="34">
        <f t="shared" si="1"/>
        <v>0</v>
      </c>
      <c r="K34" s="34"/>
      <c r="L34" s="37">
        <f>L35+L36+L39</f>
        <v>0</v>
      </c>
      <c r="M34" s="35"/>
      <c r="N34" s="35"/>
      <c r="O34" s="35"/>
    </row>
    <row r="35" spans="1:15" s="38" customFormat="1" hidden="1" x14ac:dyDescent="0.2">
      <c r="A35" s="32" t="s">
        <v>18</v>
      </c>
      <c r="B35" s="32" t="s">
        <v>75</v>
      </c>
      <c r="C35" s="34">
        <f t="shared" si="8"/>
        <v>0</v>
      </c>
      <c r="D35" s="37"/>
      <c r="E35" s="34">
        <f t="shared" si="5"/>
        <v>0</v>
      </c>
      <c r="F35" s="37"/>
      <c r="G35" s="37"/>
      <c r="H35" s="37"/>
      <c r="I35" s="37"/>
      <c r="J35" s="34">
        <f t="shared" si="1"/>
        <v>0</v>
      </c>
      <c r="K35" s="34"/>
      <c r="L35" s="35"/>
      <c r="M35" s="35"/>
      <c r="N35" s="35"/>
      <c r="O35" s="35"/>
    </row>
    <row r="36" spans="1:15" s="38" customFormat="1" hidden="1" x14ac:dyDescent="0.2">
      <c r="A36" s="40" t="s">
        <v>19</v>
      </c>
      <c r="B36" s="41" t="s">
        <v>83</v>
      </c>
      <c r="C36" s="34">
        <f t="shared" si="8"/>
        <v>0</v>
      </c>
      <c r="D36" s="37"/>
      <c r="E36" s="34">
        <f t="shared" si="5"/>
        <v>0</v>
      </c>
      <c r="F36" s="37"/>
      <c r="G36" s="37"/>
      <c r="H36" s="37"/>
      <c r="I36" s="37"/>
      <c r="J36" s="34">
        <f t="shared" si="1"/>
        <v>0</v>
      </c>
      <c r="K36" s="34"/>
      <c r="L36" s="37"/>
      <c r="M36" s="35"/>
      <c r="N36" s="35"/>
      <c r="O36" s="35"/>
    </row>
    <row r="37" spans="1:15" s="38" customFormat="1" hidden="1" x14ac:dyDescent="0.2">
      <c r="A37" s="40" t="s">
        <v>20</v>
      </c>
      <c r="B37" s="41" t="s">
        <v>99</v>
      </c>
      <c r="C37" s="34">
        <f t="shared" si="8"/>
        <v>0</v>
      </c>
      <c r="D37" s="37"/>
      <c r="E37" s="34">
        <f t="shared" si="5"/>
        <v>0</v>
      </c>
      <c r="F37" s="37"/>
      <c r="G37" s="37"/>
      <c r="H37" s="37"/>
      <c r="I37" s="37"/>
      <c r="J37" s="34">
        <f t="shared" si="1"/>
        <v>0</v>
      </c>
      <c r="K37" s="34"/>
      <c r="L37" s="37"/>
      <c r="M37" s="35"/>
      <c r="N37" s="35"/>
      <c r="O37" s="35"/>
    </row>
    <row r="38" spans="1:15" hidden="1" x14ac:dyDescent="0.2">
      <c r="A38" s="32"/>
      <c r="B38" s="39"/>
      <c r="C38" s="34">
        <f t="shared" si="8"/>
        <v>0</v>
      </c>
      <c r="D38" s="34"/>
      <c r="E38" s="34">
        <f t="shared" si="5"/>
        <v>0</v>
      </c>
      <c r="F38" s="34"/>
      <c r="G38" s="34"/>
      <c r="H38" s="34"/>
      <c r="I38" s="34"/>
      <c r="J38" s="34">
        <f t="shared" si="1"/>
        <v>0</v>
      </c>
      <c r="K38" s="34"/>
      <c r="L38" s="34"/>
      <c r="M38" s="32"/>
      <c r="N38" s="32"/>
      <c r="O38" s="32"/>
    </row>
    <row r="39" spans="1:15" ht="20.399999999999999" hidden="1" x14ac:dyDescent="0.2">
      <c r="A39" s="32"/>
      <c r="B39" s="41" t="s">
        <v>184</v>
      </c>
      <c r="C39" s="34">
        <f t="shared" si="8"/>
        <v>0</v>
      </c>
      <c r="D39" s="34"/>
      <c r="E39" s="34">
        <f t="shared" si="5"/>
        <v>0</v>
      </c>
      <c r="F39" s="34"/>
      <c r="G39" s="34"/>
      <c r="H39" s="34"/>
      <c r="I39" s="34"/>
      <c r="J39" s="34">
        <f t="shared" si="1"/>
        <v>0</v>
      </c>
      <c r="K39" s="34"/>
      <c r="L39" s="34"/>
      <c r="M39" s="32"/>
      <c r="N39" s="32"/>
      <c r="O39" s="32"/>
    </row>
    <row r="40" spans="1:15" ht="20.399999999999999" hidden="1" x14ac:dyDescent="0.2">
      <c r="A40" s="32" t="s">
        <v>20</v>
      </c>
      <c r="B40" s="52" t="s">
        <v>216</v>
      </c>
      <c r="C40" s="34">
        <f t="shared" si="8"/>
        <v>0</v>
      </c>
      <c r="D40" s="34"/>
      <c r="E40" s="34">
        <f t="shared" si="5"/>
        <v>0</v>
      </c>
      <c r="F40" s="34"/>
      <c r="G40" s="34"/>
      <c r="H40" s="34"/>
      <c r="I40" s="34"/>
      <c r="J40" s="34">
        <f t="shared" si="1"/>
        <v>0</v>
      </c>
      <c r="K40" s="34"/>
      <c r="L40" s="34"/>
      <c r="M40" s="32"/>
      <c r="N40" s="32"/>
      <c r="O40" s="32"/>
    </row>
    <row r="41" spans="1:15" ht="20.399999999999999" hidden="1" x14ac:dyDescent="0.2">
      <c r="A41" s="32" t="s">
        <v>20</v>
      </c>
      <c r="B41" s="75" t="s">
        <v>213</v>
      </c>
      <c r="C41" s="34">
        <f t="shared" si="8"/>
        <v>0</v>
      </c>
      <c r="D41" s="34"/>
      <c r="E41" s="34">
        <f t="shared" si="5"/>
        <v>0</v>
      </c>
      <c r="F41" s="34"/>
      <c r="G41" s="34"/>
      <c r="H41" s="34"/>
      <c r="I41" s="34"/>
      <c r="J41" s="34">
        <f t="shared" si="1"/>
        <v>0</v>
      </c>
      <c r="K41" s="34"/>
      <c r="L41" s="34"/>
      <c r="M41" s="32"/>
      <c r="N41" s="32"/>
      <c r="O41" s="32"/>
    </row>
    <row r="42" spans="1:15" ht="12.6" customHeight="1" x14ac:dyDescent="0.2">
      <c r="A42" s="32" t="s">
        <v>20</v>
      </c>
      <c r="B42" s="75" t="s">
        <v>286</v>
      </c>
      <c r="C42" s="34">
        <f t="shared" si="8"/>
        <v>3100</v>
      </c>
      <c r="D42" s="34"/>
      <c r="E42" s="34">
        <f t="shared" si="5"/>
        <v>3100</v>
      </c>
      <c r="F42" s="34"/>
      <c r="G42" s="34"/>
      <c r="H42" s="34"/>
      <c r="I42" s="34"/>
      <c r="J42" s="34">
        <f t="shared" si="1"/>
        <v>3100</v>
      </c>
      <c r="K42" s="34">
        <v>3100</v>
      </c>
      <c r="L42" s="34"/>
      <c r="M42" s="32"/>
      <c r="N42" s="32"/>
      <c r="O42" s="32"/>
    </row>
    <row r="43" spans="1:15" ht="20.399999999999999" x14ac:dyDescent="0.2">
      <c r="A43" s="32" t="s">
        <v>260</v>
      </c>
      <c r="B43" s="41" t="s">
        <v>265</v>
      </c>
      <c r="C43" s="34">
        <f t="shared" si="8"/>
        <v>55000</v>
      </c>
      <c r="D43" s="34"/>
      <c r="E43" s="34">
        <f t="shared" si="5"/>
        <v>55000</v>
      </c>
      <c r="F43" s="34"/>
      <c r="G43" s="34"/>
      <c r="H43" s="34"/>
      <c r="I43" s="34"/>
      <c r="J43" s="34">
        <f t="shared" si="1"/>
        <v>55000</v>
      </c>
      <c r="K43" s="34">
        <v>55000</v>
      </c>
      <c r="L43" s="34"/>
      <c r="M43" s="32"/>
      <c r="N43" s="32"/>
      <c r="O43" s="32"/>
    </row>
    <row r="44" spans="1:15" s="58" customFormat="1" x14ac:dyDescent="0.2">
      <c r="A44" s="54"/>
      <c r="B44" s="49" t="s">
        <v>97</v>
      </c>
      <c r="C44" s="53">
        <f>C45</f>
        <v>171000</v>
      </c>
      <c r="D44" s="53">
        <f t="shared" ref="D44:J44" si="11">D45</f>
        <v>0</v>
      </c>
      <c r="E44" s="53">
        <f t="shared" si="11"/>
        <v>171000</v>
      </c>
      <c r="F44" s="53">
        <f t="shared" si="11"/>
        <v>0</v>
      </c>
      <c r="G44" s="53">
        <f t="shared" si="11"/>
        <v>0</v>
      </c>
      <c r="H44" s="53">
        <f t="shared" si="11"/>
        <v>0</v>
      </c>
      <c r="I44" s="53">
        <f t="shared" si="11"/>
        <v>0</v>
      </c>
      <c r="J44" s="53">
        <f t="shared" si="11"/>
        <v>171000</v>
      </c>
      <c r="K44" s="53">
        <f>K45</f>
        <v>171000</v>
      </c>
      <c r="L44" s="53"/>
      <c r="M44" s="54"/>
      <c r="N44" s="54"/>
      <c r="O44" s="54"/>
    </row>
    <row r="45" spans="1:15" s="38" customFormat="1" x14ac:dyDescent="0.2">
      <c r="A45" s="35"/>
      <c r="B45" s="39" t="s">
        <v>71</v>
      </c>
      <c r="C45" s="37">
        <f t="shared" ref="C45:J45" si="12">C46+C47+C48</f>
        <v>171000</v>
      </c>
      <c r="D45" s="37">
        <f t="shared" si="12"/>
        <v>0</v>
      </c>
      <c r="E45" s="37">
        <f t="shared" si="12"/>
        <v>171000</v>
      </c>
      <c r="F45" s="37">
        <f t="shared" si="12"/>
        <v>0</v>
      </c>
      <c r="G45" s="37">
        <f t="shared" si="12"/>
        <v>0</v>
      </c>
      <c r="H45" s="37">
        <f t="shared" si="12"/>
        <v>0</v>
      </c>
      <c r="I45" s="37">
        <f t="shared" si="12"/>
        <v>0</v>
      </c>
      <c r="J45" s="37">
        <f t="shared" si="12"/>
        <v>171000</v>
      </c>
      <c r="K45" s="37">
        <f>K46+K47+K48</f>
        <v>171000</v>
      </c>
      <c r="L45" s="37">
        <f>L49+L51+L61</f>
        <v>0</v>
      </c>
      <c r="M45" s="35"/>
      <c r="N45" s="35"/>
      <c r="O45" s="35"/>
    </row>
    <row r="46" spans="1:15" s="38" customFormat="1" x14ac:dyDescent="0.2">
      <c r="A46" s="32" t="s">
        <v>18</v>
      </c>
      <c r="B46" s="42" t="s">
        <v>143</v>
      </c>
      <c r="C46" s="37">
        <f>E46</f>
        <v>107000</v>
      </c>
      <c r="D46" s="37"/>
      <c r="E46" s="37">
        <f>F46+G46+H46+I46+J46</f>
        <v>107000</v>
      </c>
      <c r="F46" s="37"/>
      <c r="G46" s="37"/>
      <c r="H46" s="37"/>
      <c r="I46" s="37"/>
      <c r="J46" s="34">
        <f t="shared" ref="J46:J54" si="13">K46+L46</f>
        <v>107000</v>
      </c>
      <c r="K46" s="37">
        <f>K50+K51+K53</f>
        <v>107000</v>
      </c>
      <c r="L46" s="35"/>
      <c r="M46" s="35"/>
      <c r="N46" s="35"/>
      <c r="O46" s="35"/>
    </row>
    <row r="47" spans="1:15" s="38" customFormat="1" x14ac:dyDescent="0.2">
      <c r="A47" s="40" t="s">
        <v>19</v>
      </c>
      <c r="B47" s="41" t="s">
        <v>180</v>
      </c>
      <c r="C47" s="37">
        <f t="shared" ref="C47:C48" si="14">E47</f>
        <v>0</v>
      </c>
      <c r="D47" s="37"/>
      <c r="E47" s="37">
        <f t="shared" ref="E47:E58" si="15">F47+G47+H47+I47+J47</f>
        <v>0</v>
      </c>
      <c r="F47" s="37"/>
      <c r="G47" s="37"/>
      <c r="H47" s="37"/>
      <c r="I47" s="37"/>
      <c r="J47" s="34">
        <f t="shared" si="13"/>
        <v>0</v>
      </c>
      <c r="K47" s="37">
        <f>K54</f>
        <v>0</v>
      </c>
      <c r="L47" s="37"/>
      <c r="M47" s="35"/>
      <c r="N47" s="35"/>
      <c r="O47" s="35"/>
    </row>
    <row r="48" spans="1:15" s="38" customFormat="1" x14ac:dyDescent="0.2">
      <c r="A48" s="40" t="s">
        <v>20</v>
      </c>
      <c r="B48" s="41" t="s">
        <v>178</v>
      </c>
      <c r="C48" s="37">
        <f t="shared" si="14"/>
        <v>64000</v>
      </c>
      <c r="D48" s="37"/>
      <c r="E48" s="37">
        <f t="shared" si="15"/>
        <v>64000</v>
      </c>
      <c r="F48" s="37"/>
      <c r="G48" s="37"/>
      <c r="H48" s="37"/>
      <c r="I48" s="37"/>
      <c r="J48" s="34">
        <f t="shared" si="13"/>
        <v>64000</v>
      </c>
      <c r="K48" s="37">
        <f>K55+K58+K59+K60</f>
        <v>64000</v>
      </c>
      <c r="L48" s="37"/>
      <c r="M48" s="35"/>
      <c r="N48" s="35"/>
      <c r="O48" s="35"/>
    </row>
    <row r="49" spans="1:15" s="38" customFormat="1" hidden="1" x14ac:dyDescent="0.2">
      <c r="A49" s="32"/>
      <c r="B49" s="42"/>
      <c r="C49" s="37"/>
      <c r="D49" s="37"/>
      <c r="E49" s="37"/>
      <c r="F49" s="37"/>
      <c r="G49" s="37"/>
      <c r="H49" s="37"/>
      <c r="I49" s="37"/>
      <c r="J49" s="34"/>
      <c r="K49" s="37"/>
      <c r="L49" s="35"/>
      <c r="M49" s="35"/>
      <c r="N49" s="35"/>
      <c r="O49" s="35"/>
    </row>
    <row r="50" spans="1:15" s="38" customFormat="1" ht="20.399999999999999" x14ac:dyDescent="0.2">
      <c r="A50" s="40" t="s">
        <v>18</v>
      </c>
      <c r="B50" s="41" t="s">
        <v>181</v>
      </c>
      <c r="C50" s="37">
        <f t="shared" ref="C50:C54" si="16">E50</f>
        <v>107000</v>
      </c>
      <c r="D50" s="37"/>
      <c r="E50" s="65">
        <f t="shared" si="15"/>
        <v>107000</v>
      </c>
      <c r="F50" s="37"/>
      <c r="G50" s="37"/>
      <c r="H50" s="37"/>
      <c r="I50" s="37"/>
      <c r="J50" s="34">
        <f t="shared" si="13"/>
        <v>107000</v>
      </c>
      <c r="K50" s="37">
        <v>107000</v>
      </c>
      <c r="L50" s="37"/>
      <c r="M50" s="35"/>
      <c r="N50" s="35"/>
      <c r="O50" s="35"/>
    </row>
    <row r="51" spans="1:15" s="38" customFormat="1" ht="23.25" hidden="1" customHeight="1" x14ac:dyDescent="0.2">
      <c r="A51" s="40" t="s">
        <v>18</v>
      </c>
      <c r="B51" s="41" t="s">
        <v>204</v>
      </c>
      <c r="C51" s="37">
        <f t="shared" si="16"/>
        <v>0</v>
      </c>
      <c r="D51" s="37"/>
      <c r="E51" s="65">
        <f t="shared" si="15"/>
        <v>0</v>
      </c>
      <c r="F51" s="37"/>
      <c r="G51" s="37"/>
      <c r="H51" s="37"/>
      <c r="I51" s="37"/>
      <c r="J51" s="34">
        <f t="shared" si="13"/>
        <v>0</v>
      </c>
      <c r="K51" s="37">
        <v>0</v>
      </c>
      <c r="L51" s="37"/>
      <c r="M51" s="35"/>
      <c r="N51" s="35"/>
      <c r="O51" s="35"/>
    </row>
    <row r="52" spans="1:15" s="38" customFormat="1" ht="20.399999999999999" hidden="1" x14ac:dyDescent="0.2">
      <c r="A52" s="40" t="s">
        <v>18</v>
      </c>
      <c r="B52" s="74" t="s">
        <v>219</v>
      </c>
      <c r="C52" s="37">
        <f t="shared" si="16"/>
        <v>0</v>
      </c>
      <c r="D52" s="37"/>
      <c r="E52" s="65">
        <f t="shared" si="15"/>
        <v>0</v>
      </c>
      <c r="F52" s="37"/>
      <c r="G52" s="37"/>
      <c r="H52" s="37"/>
      <c r="I52" s="37"/>
      <c r="J52" s="34">
        <f t="shared" si="13"/>
        <v>0</v>
      </c>
      <c r="K52" s="37">
        <v>0</v>
      </c>
      <c r="L52" s="37"/>
      <c r="M52" s="35"/>
      <c r="N52" s="35"/>
      <c r="O52" s="35"/>
    </row>
    <row r="53" spans="1:15" ht="19.8" hidden="1" customHeight="1" x14ac:dyDescent="0.2">
      <c r="A53" s="40" t="s">
        <v>18</v>
      </c>
      <c r="B53" s="41" t="s">
        <v>244</v>
      </c>
      <c r="C53" s="34">
        <f t="shared" si="16"/>
        <v>0</v>
      </c>
      <c r="D53" s="34"/>
      <c r="E53" s="34">
        <f t="shared" si="15"/>
        <v>0</v>
      </c>
      <c r="F53" s="34"/>
      <c r="G53" s="34"/>
      <c r="H53" s="34"/>
      <c r="I53" s="34"/>
      <c r="J53" s="34">
        <f t="shared" si="13"/>
        <v>0</v>
      </c>
      <c r="K53" s="34">
        <v>0</v>
      </c>
      <c r="L53" s="34"/>
      <c r="M53" s="32"/>
      <c r="N53" s="32"/>
      <c r="O53" s="32"/>
    </row>
    <row r="54" spans="1:15" hidden="1" x14ac:dyDescent="0.2">
      <c r="A54" s="40" t="s">
        <v>19</v>
      </c>
      <c r="B54" s="41" t="s">
        <v>245</v>
      </c>
      <c r="C54" s="34">
        <f t="shared" si="16"/>
        <v>0</v>
      </c>
      <c r="D54" s="34"/>
      <c r="E54" s="34">
        <f t="shared" si="15"/>
        <v>0</v>
      </c>
      <c r="F54" s="34"/>
      <c r="G54" s="34"/>
      <c r="H54" s="34"/>
      <c r="I54" s="34"/>
      <c r="J54" s="34">
        <f t="shared" si="13"/>
        <v>0</v>
      </c>
      <c r="K54" s="34"/>
      <c r="L54" s="34"/>
      <c r="M54" s="32"/>
      <c r="N54" s="32"/>
      <c r="O54" s="32"/>
    </row>
    <row r="55" spans="1:15" s="38" customFormat="1" ht="31.8" customHeight="1" x14ac:dyDescent="0.2">
      <c r="A55" s="40" t="s">
        <v>20</v>
      </c>
      <c r="B55" s="41" t="s">
        <v>243</v>
      </c>
      <c r="C55" s="37">
        <f>E55</f>
        <v>9000</v>
      </c>
      <c r="D55" s="37"/>
      <c r="E55" s="65">
        <f t="shared" si="15"/>
        <v>9000</v>
      </c>
      <c r="F55" s="37"/>
      <c r="G55" s="37"/>
      <c r="H55" s="37"/>
      <c r="I55" s="37"/>
      <c r="J55" s="34">
        <f>K55</f>
        <v>9000</v>
      </c>
      <c r="K55" s="37">
        <v>9000</v>
      </c>
      <c r="L55" s="37"/>
      <c r="M55" s="35"/>
      <c r="N55" s="35"/>
      <c r="O55" s="35"/>
    </row>
    <row r="56" spans="1:15" hidden="1" x14ac:dyDescent="0.2">
      <c r="A56" s="32"/>
      <c r="B56" s="41"/>
      <c r="C56" s="37">
        <f t="shared" ref="C56:C58" si="17">E56</f>
        <v>0</v>
      </c>
      <c r="D56" s="34"/>
      <c r="E56" s="65">
        <f t="shared" si="15"/>
        <v>0</v>
      </c>
      <c r="F56" s="34"/>
      <c r="G56" s="34"/>
      <c r="H56" s="34"/>
      <c r="I56" s="34"/>
      <c r="J56" s="34">
        <f t="shared" ref="J56:J58" si="18">K56</f>
        <v>0</v>
      </c>
      <c r="K56" s="34"/>
      <c r="L56" s="34"/>
      <c r="M56" s="32"/>
      <c r="N56" s="32"/>
      <c r="O56" s="32"/>
    </row>
    <row r="57" spans="1:15" hidden="1" x14ac:dyDescent="0.2">
      <c r="A57" s="32"/>
      <c r="B57" s="41"/>
      <c r="C57" s="37">
        <f t="shared" si="17"/>
        <v>0</v>
      </c>
      <c r="D57" s="34"/>
      <c r="E57" s="65">
        <f t="shared" si="15"/>
        <v>0</v>
      </c>
      <c r="F57" s="34"/>
      <c r="G57" s="34"/>
      <c r="H57" s="34"/>
      <c r="I57" s="34"/>
      <c r="J57" s="34">
        <f t="shared" si="18"/>
        <v>0</v>
      </c>
      <c r="K57" s="34"/>
      <c r="L57" s="34"/>
      <c r="M57" s="32"/>
      <c r="N57" s="32"/>
      <c r="O57" s="32"/>
    </row>
    <row r="58" spans="1:15" ht="20.399999999999999" x14ac:dyDescent="0.2">
      <c r="A58" s="32" t="s">
        <v>20</v>
      </c>
      <c r="B58" s="41" t="s">
        <v>261</v>
      </c>
      <c r="C58" s="37">
        <f t="shared" si="17"/>
        <v>35000</v>
      </c>
      <c r="D58" s="34"/>
      <c r="E58" s="65">
        <f t="shared" si="15"/>
        <v>35000</v>
      </c>
      <c r="F58" s="34"/>
      <c r="G58" s="34"/>
      <c r="H58" s="34"/>
      <c r="I58" s="34"/>
      <c r="J58" s="34">
        <f t="shared" si="18"/>
        <v>35000</v>
      </c>
      <c r="K58" s="34">
        <v>35000</v>
      </c>
      <c r="L58" s="34"/>
      <c r="M58" s="32"/>
      <c r="N58" s="32"/>
      <c r="O58" s="32"/>
    </row>
    <row r="59" spans="1:15" ht="20.399999999999999" hidden="1" x14ac:dyDescent="0.2">
      <c r="A59" s="32" t="s">
        <v>20</v>
      </c>
      <c r="B59" s="41" t="s">
        <v>270</v>
      </c>
      <c r="C59" s="37">
        <f t="shared" ref="C59:C60" si="19">E59</f>
        <v>0</v>
      </c>
      <c r="D59" s="34"/>
      <c r="E59" s="65">
        <f t="shared" ref="E59:E60" si="20">F59+G59+H59+I59+J59</f>
        <v>0</v>
      </c>
      <c r="F59" s="34"/>
      <c r="G59" s="34"/>
      <c r="H59" s="34"/>
      <c r="I59" s="34"/>
      <c r="J59" s="34">
        <f t="shared" ref="J59:J60" si="21">K59</f>
        <v>0</v>
      </c>
      <c r="K59" s="34">
        <v>0</v>
      </c>
      <c r="L59" s="34"/>
      <c r="M59" s="32"/>
      <c r="N59" s="32"/>
      <c r="O59" s="32"/>
    </row>
    <row r="60" spans="1:15" ht="20.399999999999999" x14ac:dyDescent="0.2">
      <c r="A60" s="32" t="s">
        <v>20</v>
      </c>
      <c r="B60" s="41" t="s">
        <v>284</v>
      </c>
      <c r="C60" s="37">
        <f t="shared" si="19"/>
        <v>20000</v>
      </c>
      <c r="D60" s="34"/>
      <c r="E60" s="65">
        <f t="shared" si="20"/>
        <v>20000</v>
      </c>
      <c r="F60" s="34"/>
      <c r="G60" s="34"/>
      <c r="H60" s="34"/>
      <c r="I60" s="34"/>
      <c r="J60" s="34">
        <f t="shared" si="21"/>
        <v>20000</v>
      </c>
      <c r="K60" s="34">
        <v>20000</v>
      </c>
      <c r="L60" s="34"/>
      <c r="M60" s="32"/>
      <c r="N60" s="32"/>
      <c r="O60" s="32"/>
    </row>
    <row r="61" spans="1:15" s="38" customFormat="1" x14ac:dyDescent="0.2">
      <c r="A61" s="35"/>
      <c r="B61" s="36" t="s">
        <v>174</v>
      </c>
      <c r="C61" s="53">
        <f>C62</f>
        <v>472600</v>
      </c>
      <c r="D61" s="53"/>
      <c r="E61" s="53">
        <f t="shared" ref="E61:K61" si="22">E62</f>
        <v>472600</v>
      </c>
      <c r="F61" s="53">
        <f t="shared" si="22"/>
        <v>0</v>
      </c>
      <c r="G61" s="53">
        <f t="shared" si="22"/>
        <v>0</v>
      </c>
      <c r="H61" s="53">
        <f t="shared" si="22"/>
        <v>0</v>
      </c>
      <c r="I61" s="53">
        <f t="shared" si="22"/>
        <v>0</v>
      </c>
      <c r="J61" s="53">
        <f t="shared" si="22"/>
        <v>472600</v>
      </c>
      <c r="K61" s="53">
        <f t="shared" si="22"/>
        <v>472600</v>
      </c>
      <c r="L61" s="53"/>
      <c r="M61" s="54"/>
      <c r="N61" s="54"/>
      <c r="O61" s="54"/>
    </row>
    <row r="62" spans="1:15" s="38" customFormat="1" x14ac:dyDescent="0.2">
      <c r="A62" s="35"/>
      <c r="B62" s="39" t="s">
        <v>71</v>
      </c>
      <c r="C62" s="37">
        <f>E62</f>
        <v>472600</v>
      </c>
      <c r="D62" s="37"/>
      <c r="E62" s="37">
        <f>F62+G62+H62+I62+J62</f>
        <v>472600</v>
      </c>
      <c r="F62" s="37"/>
      <c r="G62" s="37"/>
      <c r="H62" s="37"/>
      <c r="I62" s="37"/>
      <c r="J62" s="34">
        <f t="shared" si="1"/>
        <v>472600</v>
      </c>
      <c r="K62" s="69">
        <f>K63+K64+K65</f>
        <v>472600</v>
      </c>
      <c r="L62" s="37">
        <f>L63+L64+L77</f>
        <v>0</v>
      </c>
      <c r="M62" s="35"/>
      <c r="N62" s="35"/>
      <c r="O62" s="35"/>
    </row>
    <row r="63" spans="1:15" s="38" customFormat="1" x14ac:dyDescent="0.2">
      <c r="A63" s="32" t="s">
        <v>18</v>
      </c>
      <c r="B63" s="42" t="s">
        <v>143</v>
      </c>
      <c r="C63" s="37">
        <f>E63</f>
        <v>472600</v>
      </c>
      <c r="D63" s="37"/>
      <c r="E63" s="37">
        <f>F63+G63+H63+I63+J63</f>
        <v>472600</v>
      </c>
      <c r="F63" s="37"/>
      <c r="G63" s="37"/>
      <c r="H63" s="37"/>
      <c r="I63" s="37"/>
      <c r="J63" s="34">
        <f t="shared" si="1"/>
        <v>472600</v>
      </c>
      <c r="K63" s="37">
        <f>K67</f>
        <v>472600</v>
      </c>
      <c r="L63" s="35"/>
      <c r="M63" s="35"/>
      <c r="N63" s="35"/>
      <c r="O63" s="35"/>
    </row>
    <row r="64" spans="1:15" s="38" customFormat="1" hidden="1" x14ac:dyDescent="0.2">
      <c r="A64" s="40" t="s">
        <v>19</v>
      </c>
      <c r="B64" s="41" t="s">
        <v>198</v>
      </c>
      <c r="C64" s="37">
        <f t="shared" ref="C64:C90" si="23">E64</f>
        <v>0</v>
      </c>
      <c r="D64" s="37"/>
      <c r="E64" s="37">
        <f t="shared" ref="E64:E97" si="24">F64+G64+H64+I64+J64</f>
        <v>0</v>
      </c>
      <c r="F64" s="37"/>
      <c r="G64" s="37"/>
      <c r="H64" s="37"/>
      <c r="I64" s="37"/>
      <c r="J64" s="34">
        <f t="shared" si="1"/>
        <v>0</v>
      </c>
      <c r="K64" s="37">
        <v>0</v>
      </c>
      <c r="L64" s="37"/>
      <c r="M64" s="35"/>
      <c r="N64" s="35"/>
      <c r="O64" s="35"/>
    </row>
    <row r="65" spans="1:15" s="38" customFormat="1" hidden="1" x14ac:dyDescent="0.2">
      <c r="A65" s="40" t="s">
        <v>20</v>
      </c>
      <c r="B65" s="41" t="s">
        <v>178</v>
      </c>
      <c r="C65" s="37">
        <f t="shared" si="23"/>
        <v>0</v>
      </c>
      <c r="D65" s="37">
        <f t="shared" ref="D65:I65" si="25">D68+D75</f>
        <v>0</v>
      </c>
      <c r="E65" s="37">
        <f t="shared" si="24"/>
        <v>0</v>
      </c>
      <c r="F65" s="37">
        <f t="shared" si="25"/>
        <v>0</v>
      </c>
      <c r="G65" s="37">
        <f t="shared" si="25"/>
        <v>0</v>
      </c>
      <c r="H65" s="37">
        <f t="shared" si="25"/>
        <v>0</v>
      </c>
      <c r="I65" s="37">
        <f t="shared" si="25"/>
        <v>0</v>
      </c>
      <c r="J65" s="34">
        <f t="shared" si="1"/>
        <v>0</v>
      </c>
      <c r="K65" s="37">
        <f>K71+K74</f>
        <v>0</v>
      </c>
      <c r="L65" s="37"/>
      <c r="M65" s="35"/>
      <c r="N65" s="35"/>
      <c r="O65" s="35"/>
    </row>
    <row r="66" spans="1:15" s="38" customFormat="1" ht="20.399999999999999" hidden="1" x14ac:dyDescent="0.2">
      <c r="A66" s="40" t="s">
        <v>18</v>
      </c>
      <c r="B66" s="41" t="s">
        <v>253</v>
      </c>
      <c r="C66" s="37">
        <f t="shared" si="23"/>
        <v>0</v>
      </c>
      <c r="D66" s="37"/>
      <c r="E66" s="37">
        <f t="shared" si="24"/>
        <v>0</v>
      </c>
      <c r="F66" s="37"/>
      <c r="G66" s="37"/>
      <c r="H66" s="37"/>
      <c r="I66" s="37"/>
      <c r="J66" s="34">
        <f t="shared" si="1"/>
        <v>0</v>
      </c>
      <c r="K66" s="37">
        <v>0</v>
      </c>
      <c r="L66" s="37"/>
      <c r="M66" s="35"/>
      <c r="N66" s="35"/>
      <c r="O66" s="35"/>
    </row>
    <row r="67" spans="1:15" s="38" customFormat="1" ht="12" customHeight="1" x14ac:dyDescent="0.2">
      <c r="A67" s="40" t="s">
        <v>19</v>
      </c>
      <c r="B67" s="41" t="s">
        <v>271</v>
      </c>
      <c r="C67" s="37">
        <f t="shared" si="23"/>
        <v>472600</v>
      </c>
      <c r="D67" s="37"/>
      <c r="E67" s="37">
        <f t="shared" si="24"/>
        <v>472600</v>
      </c>
      <c r="F67" s="37"/>
      <c r="G67" s="37"/>
      <c r="H67" s="37"/>
      <c r="I67" s="37"/>
      <c r="J67" s="34">
        <f t="shared" si="1"/>
        <v>472600</v>
      </c>
      <c r="K67" s="37">
        <v>472600</v>
      </c>
      <c r="L67" s="37"/>
      <c r="M67" s="35"/>
      <c r="N67" s="35"/>
      <c r="O67" s="35"/>
    </row>
    <row r="68" spans="1:15" s="38" customFormat="1" hidden="1" x14ac:dyDescent="0.2">
      <c r="A68" s="35"/>
      <c r="B68" s="39"/>
      <c r="C68" s="37">
        <f t="shared" si="23"/>
        <v>0</v>
      </c>
      <c r="D68" s="37"/>
      <c r="E68" s="37">
        <f t="shared" si="24"/>
        <v>0</v>
      </c>
      <c r="F68" s="37"/>
      <c r="G68" s="37"/>
      <c r="H68" s="37"/>
      <c r="I68" s="37"/>
      <c r="J68" s="34">
        <f t="shared" si="1"/>
        <v>0</v>
      </c>
      <c r="K68" s="37"/>
      <c r="L68" s="37"/>
      <c r="M68" s="35"/>
      <c r="N68" s="35"/>
      <c r="O68" s="35"/>
    </row>
    <row r="69" spans="1:15" s="38" customFormat="1" ht="20.399999999999999" hidden="1" x14ac:dyDescent="0.2">
      <c r="A69" s="32" t="s">
        <v>18</v>
      </c>
      <c r="B69" s="42" t="s">
        <v>95</v>
      </c>
      <c r="C69" s="37">
        <f t="shared" si="23"/>
        <v>0</v>
      </c>
      <c r="D69" s="37"/>
      <c r="E69" s="37">
        <f t="shared" si="24"/>
        <v>0</v>
      </c>
      <c r="F69" s="37"/>
      <c r="G69" s="37"/>
      <c r="H69" s="37"/>
      <c r="I69" s="37"/>
      <c r="J69" s="34">
        <f t="shared" si="1"/>
        <v>0</v>
      </c>
      <c r="K69" s="37">
        <v>0</v>
      </c>
      <c r="L69" s="35"/>
      <c r="M69" s="35"/>
      <c r="N69" s="35"/>
      <c r="O69" s="35"/>
    </row>
    <row r="70" spans="1:15" s="38" customFormat="1" hidden="1" x14ac:dyDescent="0.2">
      <c r="A70" s="40" t="s">
        <v>19</v>
      </c>
      <c r="B70" s="41" t="s">
        <v>233</v>
      </c>
      <c r="C70" s="37">
        <f t="shared" si="23"/>
        <v>0</v>
      </c>
      <c r="D70" s="37"/>
      <c r="E70" s="37">
        <f t="shared" si="24"/>
        <v>0</v>
      </c>
      <c r="F70" s="37"/>
      <c r="G70" s="37"/>
      <c r="H70" s="37"/>
      <c r="I70" s="37"/>
      <c r="J70" s="34">
        <f t="shared" si="1"/>
        <v>0</v>
      </c>
      <c r="K70" s="37"/>
      <c r="L70" s="37"/>
      <c r="M70" s="35"/>
      <c r="N70" s="35"/>
      <c r="O70" s="35"/>
    </row>
    <row r="71" spans="1:15" s="38" customFormat="1" ht="20.399999999999999" hidden="1" x14ac:dyDescent="0.2">
      <c r="A71" s="40" t="s">
        <v>20</v>
      </c>
      <c r="B71" s="41" t="s">
        <v>266</v>
      </c>
      <c r="C71" s="37">
        <f t="shared" si="23"/>
        <v>0</v>
      </c>
      <c r="D71" s="37"/>
      <c r="E71" s="37">
        <f t="shared" si="24"/>
        <v>0</v>
      </c>
      <c r="F71" s="37"/>
      <c r="G71" s="37"/>
      <c r="H71" s="37"/>
      <c r="I71" s="37"/>
      <c r="J71" s="34">
        <f t="shared" si="1"/>
        <v>0</v>
      </c>
      <c r="K71" s="37">
        <v>0</v>
      </c>
      <c r="L71" s="37"/>
      <c r="M71" s="35"/>
      <c r="N71" s="35"/>
      <c r="O71" s="35"/>
    </row>
    <row r="72" spans="1:15" s="38" customFormat="1" hidden="1" x14ac:dyDescent="0.2">
      <c r="A72" s="40" t="s">
        <v>20</v>
      </c>
      <c r="B72" s="41" t="s">
        <v>136</v>
      </c>
      <c r="C72" s="37">
        <f t="shared" si="23"/>
        <v>0</v>
      </c>
      <c r="D72" s="37"/>
      <c r="E72" s="37">
        <f t="shared" si="24"/>
        <v>0</v>
      </c>
      <c r="F72" s="37"/>
      <c r="G72" s="37"/>
      <c r="H72" s="37"/>
      <c r="I72" s="37"/>
      <c r="J72" s="34">
        <f t="shared" si="1"/>
        <v>0</v>
      </c>
      <c r="K72" s="37">
        <v>0</v>
      </c>
      <c r="L72" s="37"/>
      <c r="M72" s="35"/>
      <c r="N72" s="35"/>
      <c r="O72" s="35"/>
    </row>
    <row r="73" spans="1:15" s="38" customFormat="1" ht="0.6" hidden="1" customHeight="1" x14ac:dyDescent="0.2">
      <c r="A73" s="40" t="s">
        <v>20</v>
      </c>
      <c r="B73" s="41" t="s">
        <v>176</v>
      </c>
      <c r="C73" s="37">
        <f t="shared" si="23"/>
        <v>0</v>
      </c>
      <c r="D73" s="37"/>
      <c r="E73" s="37">
        <f t="shared" si="24"/>
        <v>0</v>
      </c>
      <c r="F73" s="37"/>
      <c r="G73" s="37"/>
      <c r="H73" s="37"/>
      <c r="I73" s="37"/>
      <c r="J73" s="34">
        <f t="shared" si="1"/>
        <v>0</v>
      </c>
      <c r="K73" s="37"/>
      <c r="L73" s="37"/>
      <c r="M73" s="35"/>
      <c r="N73" s="35"/>
      <c r="O73" s="35"/>
    </row>
    <row r="74" spans="1:15" s="38" customFormat="1" ht="19.8" hidden="1" customHeight="1" x14ac:dyDescent="0.2">
      <c r="A74" s="40" t="s">
        <v>20</v>
      </c>
      <c r="B74" s="41" t="s">
        <v>262</v>
      </c>
      <c r="C74" s="37">
        <f t="shared" si="23"/>
        <v>0</v>
      </c>
      <c r="D74" s="37"/>
      <c r="E74" s="37">
        <f t="shared" si="24"/>
        <v>0</v>
      </c>
      <c r="F74" s="37"/>
      <c r="G74" s="37"/>
      <c r="H74" s="37"/>
      <c r="I74" s="37"/>
      <c r="J74" s="34">
        <f t="shared" si="1"/>
        <v>0</v>
      </c>
      <c r="K74" s="37">
        <v>0</v>
      </c>
      <c r="L74" s="37"/>
      <c r="M74" s="35"/>
      <c r="N74" s="35"/>
      <c r="O74" s="35"/>
    </row>
    <row r="75" spans="1:15" s="38" customFormat="1" hidden="1" x14ac:dyDescent="0.2">
      <c r="A75" s="40" t="s">
        <v>19</v>
      </c>
      <c r="B75" s="41" t="s">
        <v>234</v>
      </c>
      <c r="C75" s="37">
        <f t="shared" si="23"/>
        <v>0</v>
      </c>
      <c r="D75" s="37"/>
      <c r="E75" s="37">
        <f t="shared" si="24"/>
        <v>0</v>
      </c>
      <c r="F75" s="37"/>
      <c r="G75" s="37"/>
      <c r="H75" s="37"/>
      <c r="I75" s="37"/>
      <c r="J75" s="34">
        <f t="shared" si="1"/>
        <v>0</v>
      </c>
      <c r="K75" s="37"/>
      <c r="L75" s="37"/>
      <c r="M75" s="35"/>
      <c r="N75" s="35"/>
      <c r="O75" s="35"/>
    </row>
    <row r="76" spans="1:15" s="58" customFormat="1" hidden="1" x14ac:dyDescent="0.2">
      <c r="A76" s="54"/>
      <c r="B76" s="49" t="s">
        <v>199</v>
      </c>
      <c r="C76" s="53">
        <f t="shared" si="23"/>
        <v>0</v>
      </c>
      <c r="D76" s="53">
        <f t="shared" ref="D76:K76" si="26">D77</f>
        <v>0</v>
      </c>
      <c r="E76" s="53">
        <f t="shared" si="24"/>
        <v>0</v>
      </c>
      <c r="F76" s="53">
        <f t="shared" si="26"/>
        <v>0</v>
      </c>
      <c r="G76" s="53">
        <f t="shared" si="26"/>
        <v>0</v>
      </c>
      <c r="H76" s="53">
        <f t="shared" si="26"/>
        <v>0</v>
      </c>
      <c r="I76" s="53">
        <f t="shared" si="26"/>
        <v>0</v>
      </c>
      <c r="J76" s="55">
        <f t="shared" si="1"/>
        <v>0</v>
      </c>
      <c r="K76" s="53">
        <f t="shared" si="26"/>
        <v>0</v>
      </c>
      <c r="L76" s="53"/>
      <c r="M76" s="54"/>
      <c r="N76" s="54"/>
      <c r="O76" s="54"/>
    </row>
    <row r="77" spans="1:15" s="38" customFormat="1" hidden="1" x14ac:dyDescent="0.2">
      <c r="A77" s="35"/>
      <c r="B77" s="39" t="s">
        <v>71</v>
      </c>
      <c r="C77" s="37">
        <f t="shared" si="23"/>
        <v>0</v>
      </c>
      <c r="D77" s="37">
        <f t="shared" ref="D77:I77" si="27">D83</f>
        <v>0</v>
      </c>
      <c r="E77" s="37">
        <f t="shared" si="24"/>
        <v>0</v>
      </c>
      <c r="F77" s="37">
        <f t="shared" si="27"/>
        <v>0</v>
      </c>
      <c r="G77" s="37">
        <f t="shared" si="27"/>
        <v>0</v>
      </c>
      <c r="H77" s="37">
        <f t="shared" si="27"/>
        <v>0</v>
      </c>
      <c r="I77" s="37">
        <f t="shared" si="27"/>
        <v>0</v>
      </c>
      <c r="J77" s="34">
        <f t="shared" si="1"/>
        <v>0</v>
      </c>
      <c r="K77" s="37">
        <f>K81+K78+K79</f>
        <v>0</v>
      </c>
      <c r="L77" s="37">
        <f>L78+L79+L113</f>
        <v>0</v>
      </c>
      <c r="M77" s="35"/>
      <c r="N77" s="35"/>
      <c r="O77" s="35"/>
    </row>
    <row r="78" spans="1:15" s="38" customFormat="1" hidden="1" x14ac:dyDescent="0.2">
      <c r="A78" s="32" t="s">
        <v>18</v>
      </c>
      <c r="B78" s="42" t="s">
        <v>143</v>
      </c>
      <c r="C78" s="37">
        <f t="shared" si="23"/>
        <v>0</v>
      </c>
      <c r="D78" s="37"/>
      <c r="E78" s="37">
        <f t="shared" si="24"/>
        <v>0</v>
      </c>
      <c r="F78" s="37"/>
      <c r="G78" s="37"/>
      <c r="H78" s="37"/>
      <c r="I78" s="37"/>
      <c r="J78" s="34">
        <f t="shared" si="1"/>
        <v>0</v>
      </c>
      <c r="K78" s="37">
        <f>K84</f>
        <v>0</v>
      </c>
      <c r="L78" s="35"/>
      <c r="M78" s="35"/>
      <c r="N78" s="35"/>
      <c r="O78" s="35"/>
    </row>
    <row r="79" spans="1:15" s="38" customFormat="1" hidden="1" x14ac:dyDescent="0.2">
      <c r="A79" s="40" t="s">
        <v>19</v>
      </c>
      <c r="B79" s="41" t="s">
        <v>198</v>
      </c>
      <c r="C79" s="37">
        <f t="shared" si="23"/>
        <v>0</v>
      </c>
      <c r="D79" s="37"/>
      <c r="E79" s="37">
        <f t="shared" si="24"/>
        <v>0</v>
      </c>
      <c r="F79" s="37"/>
      <c r="G79" s="37"/>
      <c r="H79" s="37"/>
      <c r="I79" s="37"/>
      <c r="J79" s="34">
        <f t="shared" si="1"/>
        <v>0</v>
      </c>
      <c r="K79" s="37"/>
      <c r="L79" s="37"/>
      <c r="M79" s="35"/>
      <c r="N79" s="35"/>
      <c r="O79" s="35"/>
    </row>
    <row r="80" spans="1:15" s="38" customFormat="1" hidden="1" x14ac:dyDescent="0.2">
      <c r="A80" s="40" t="s">
        <v>19</v>
      </c>
      <c r="B80" s="41" t="s">
        <v>221</v>
      </c>
      <c r="C80" s="37">
        <f t="shared" si="23"/>
        <v>0</v>
      </c>
      <c r="D80" s="37"/>
      <c r="E80" s="37">
        <f t="shared" si="24"/>
        <v>0</v>
      </c>
      <c r="F80" s="37"/>
      <c r="G80" s="37"/>
      <c r="H80" s="37"/>
      <c r="I80" s="37"/>
      <c r="J80" s="34">
        <f t="shared" si="1"/>
        <v>0</v>
      </c>
      <c r="K80" s="37"/>
      <c r="L80" s="37"/>
      <c r="M80" s="35"/>
      <c r="N80" s="35"/>
      <c r="O80" s="35"/>
    </row>
    <row r="81" spans="1:15" s="38" customFormat="1" hidden="1" x14ac:dyDescent="0.2">
      <c r="A81" s="40" t="s">
        <v>20</v>
      </c>
      <c r="B81" s="41" t="s">
        <v>178</v>
      </c>
      <c r="C81" s="37">
        <f t="shared" si="23"/>
        <v>0</v>
      </c>
      <c r="D81" s="37"/>
      <c r="E81" s="37">
        <f t="shared" si="24"/>
        <v>0</v>
      </c>
      <c r="F81" s="37"/>
      <c r="G81" s="37"/>
      <c r="H81" s="37"/>
      <c r="I81" s="37"/>
      <c r="J81" s="34">
        <f t="shared" si="1"/>
        <v>0</v>
      </c>
      <c r="K81" s="37">
        <f>K82</f>
        <v>0</v>
      </c>
      <c r="L81" s="37"/>
      <c r="M81" s="35"/>
      <c r="N81" s="35"/>
      <c r="O81" s="35"/>
    </row>
    <row r="82" spans="1:15" s="38" customFormat="1" ht="20.399999999999999" hidden="1" x14ac:dyDescent="0.2">
      <c r="A82" s="40" t="s">
        <v>20</v>
      </c>
      <c r="B82" s="41" t="s">
        <v>247</v>
      </c>
      <c r="C82" s="37">
        <f t="shared" si="23"/>
        <v>0</v>
      </c>
      <c r="D82" s="37"/>
      <c r="E82" s="37">
        <f t="shared" si="24"/>
        <v>0</v>
      </c>
      <c r="F82" s="37"/>
      <c r="G82" s="37"/>
      <c r="H82" s="37"/>
      <c r="I82" s="37"/>
      <c r="J82" s="34">
        <f t="shared" si="1"/>
        <v>0</v>
      </c>
      <c r="K82" s="37"/>
      <c r="L82" s="37"/>
      <c r="M82" s="35"/>
      <c r="N82" s="35"/>
      <c r="O82" s="35"/>
    </row>
    <row r="83" spans="1:15" s="38" customFormat="1" ht="20.399999999999999" hidden="1" x14ac:dyDescent="0.2">
      <c r="A83" s="40" t="s">
        <v>20</v>
      </c>
      <c r="B83" s="41" t="s">
        <v>120</v>
      </c>
      <c r="C83" s="37">
        <f t="shared" si="23"/>
        <v>0</v>
      </c>
      <c r="D83" s="37"/>
      <c r="E83" s="37">
        <f t="shared" si="24"/>
        <v>0</v>
      </c>
      <c r="F83" s="37"/>
      <c r="G83" s="37"/>
      <c r="H83" s="37"/>
      <c r="I83" s="37"/>
      <c r="J83" s="34">
        <f t="shared" si="1"/>
        <v>0</v>
      </c>
      <c r="K83" s="37"/>
      <c r="L83" s="37"/>
      <c r="M83" s="35"/>
      <c r="N83" s="35"/>
      <c r="O83" s="35"/>
    </row>
    <row r="84" spans="1:15" s="38" customFormat="1" ht="20.399999999999999" hidden="1" x14ac:dyDescent="0.2">
      <c r="A84" s="40" t="s">
        <v>20</v>
      </c>
      <c r="B84" s="41" t="s">
        <v>182</v>
      </c>
      <c r="C84" s="37">
        <f t="shared" si="23"/>
        <v>0</v>
      </c>
      <c r="D84" s="37"/>
      <c r="E84" s="37">
        <f t="shared" si="24"/>
        <v>0</v>
      </c>
      <c r="F84" s="37"/>
      <c r="G84" s="37"/>
      <c r="H84" s="37"/>
      <c r="I84" s="37"/>
      <c r="J84" s="34">
        <f t="shared" si="1"/>
        <v>0</v>
      </c>
      <c r="K84" s="37"/>
      <c r="L84" s="37"/>
      <c r="M84" s="35"/>
      <c r="N84" s="35"/>
      <c r="O84" s="35"/>
    </row>
    <row r="85" spans="1:15" s="38" customFormat="1" hidden="1" x14ac:dyDescent="0.2">
      <c r="A85" s="40"/>
      <c r="B85" s="41"/>
      <c r="C85" s="37">
        <f t="shared" si="23"/>
        <v>0</v>
      </c>
      <c r="D85" s="37"/>
      <c r="E85" s="37">
        <f t="shared" si="24"/>
        <v>0</v>
      </c>
      <c r="F85" s="37"/>
      <c r="G85" s="37"/>
      <c r="H85" s="37"/>
      <c r="I85" s="37"/>
      <c r="J85" s="34">
        <f t="shared" si="1"/>
        <v>0</v>
      </c>
      <c r="K85" s="37"/>
      <c r="L85" s="37"/>
      <c r="M85" s="35"/>
      <c r="N85" s="35"/>
      <c r="O85" s="35"/>
    </row>
    <row r="86" spans="1:15" s="58" customFormat="1" ht="13.8" customHeight="1" x14ac:dyDescent="0.2">
      <c r="A86" s="54"/>
      <c r="B86" s="49" t="s">
        <v>186</v>
      </c>
      <c r="C86" s="53">
        <f t="shared" si="23"/>
        <v>703000</v>
      </c>
      <c r="D86" s="53">
        <f t="shared" ref="D86:I86" si="28">D87</f>
        <v>0</v>
      </c>
      <c r="E86" s="53">
        <f t="shared" si="24"/>
        <v>703000</v>
      </c>
      <c r="F86" s="53">
        <f t="shared" si="28"/>
        <v>0</v>
      </c>
      <c r="G86" s="53">
        <f t="shared" si="28"/>
        <v>0</v>
      </c>
      <c r="H86" s="53">
        <f t="shared" si="28"/>
        <v>0</v>
      </c>
      <c r="I86" s="53">
        <f t="shared" si="28"/>
        <v>0</v>
      </c>
      <c r="J86" s="55">
        <f t="shared" si="1"/>
        <v>703000</v>
      </c>
      <c r="K86" s="53">
        <f>K87</f>
        <v>703000</v>
      </c>
      <c r="L86" s="53"/>
      <c r="M86" s="54"/>
      <c r="N86" s="54"/>
      <c r="O86" s="54"/>
    </row>
    <row r="87" spans="1:15" s="38" customFormat="1" x14ac:dyDescent="0.2">
      <c r="A87" s="35"/>
      <c r="B87" s="39" t="s">
        <v>71</v>
      </c>
      <c r="C87" s="37">
        <f t="shared" si="23"/>
        <v>703000</v>
      </c>
      <c r="D87" s="37">
        <f t="shared" ref="D87:I87" si="29">D88+D89+D90</f>
        <v>0</v>
      </c>
      <c r="E87" s="37">
        <f t="shared" si="24"/>
        <v>703000</v>
      </c>
      <c r="F87" s="37">
        <f t="shared" si="29"/>
        <v>0</v>
      </c>
      <c r="G87" s="37">
        <f t="shared" si="29"/>
        <v>0</v>
      </c>
      <c r="H87" s="37">
        <f t="shared" si="29"/>
        <v>0</v>
      </c>
      <c r="I87" s="37">
        <f t="shared" si="29"/>
        <v>0</v>
      </c>
      <c r="J87" s="34">
        <f t="shared" si="1"/>
        <v>703000</v>
      </c>
      <c r="K87" s="37">
        <f>K88+K89+K90</f>
        <v>703000</v>
      </c>
      <c r="L87" s="37">
        <f>L92+L93+L115</f>
        <v>0</v>
      </c>
      <c r="M87" s="35"/>
      <c r="N87" s="35"/>
      <c r="O87" s="35"/>
    </row>
    <row r="88" spans="1:15" s="38" customFormat="1" x14ac:dyDescent="0.2">
      <c r="A88" s="32" t="s">
        <v>18</v>
      </c>
      <c r="B88" s="42" t="s">
        <v>143</v>
      </c>
      <c r="C88" s="37">
        <f t="shared" si="23"/>
        <v>650000</v>
      </c>
      <c r="D88" s="37">
        <f t="shared" ref="D88:I88" si="30">D91</f>
        <v>0</v>
      </c>
      <c r="E88" s="37">
        <f t="shared" si="24"/>
        <v>650000</v>
      </c>
      <c r="F88" s="37">
        <f t="shared" si="30"/>
        <v>0</v>
      </c>
      <c r="G88" s="37">
        <f t="shared" si="30"/>
        <v>0</v>
      </c>
      <c r="H88" s="37">
        <f t="shared" si="30"/>
        <v>0</v>
      </c>
      <c r="I88" s="37">
        <f t="shared" si="30"/>
        <v>0</v>
      </c>
      <c r="J88" s="34">
        <f t="shared" si="1"/>
        <v>650000</v>
      </c>
      <c r="K88" s="37">
        <f>K91</f>
        <v>650000</v>
      </c>
      <c r="L88" s="37"/>
      <c r="M88" s="35"/>
      <c r="N88" s="35"/>
      <c r="O88" s="35"/>
    </row>
    <row r="89" spans="1:15" s="38" customFormat="1" x14ac:dyDescent="0.2">
      <c r="A89" s="40" t="s">
        <v>19</v>
      </c>
      <c r="B89" s="41" t="s">
        <v>83</v>
      </c>
      <c r="C89" s="37">
        <f t="shared" si="23"/>
        <v>45000</v>
      </c>
      <c r="D89" s="37">
        <f t="shared" ref="D89:I89" si="31">D92+D99</f>
        <v>0</v>
      </c>
      <c r="E89" s="37">
        <f t="shared" si="24"/>
        <v>45000</v>
      </c>
      <c r="F89" s="37">
        <f t="shared" si="31"/>
        <v>0</v>
      </c>
      <c r="G89" s="37">
        <f t="shared" si="31"/>
        <v>0</v>
      </c>
      <c r="H89" s="37">
        <f t="shared" si="31"/>
        <v>0</v>
      </c>
      <c r="I89" s="37">
        <f t="shared" si="31"/>
        <v>0</v>
      </c>
      <c r="J89" s="34">
        <f t="shared" si="1"/>
        <v>45000</v>
      </c>
      <c r="K89" s="37">
        <f>K92+K93</f>
        <v>45000</v>
      </c>
      <c r="L89" s="37"/>
      <c r="M89" s="35"/>
      <c r="N89" s="35"/>
      <c r="O89" s="35"/>
    </row>
    <row r="90" spans="1:15" s="38" customFormat="1" x14ac:dyDescent="0.2">
      <c r="A90" s="40" t="s">
        <v>20</v>
      </c>
      <c r="B90" s="41" t="s">
        <v>178</v>
      </c>
      <c r="C90" s="37">
        <f t="shared" si="23"/>
        <v>8000</v>
      </c>
      <c r="D90" s="37">
        <f t="shared" ref="D90:I90" si="32">D94+D101</f>
        <v>0</v>
      </c>
      <c r="E90" s="37">
        <f t="shared" si="24"/>
        <v>8000</v>
      </c>
      <c r="F90" s="37">
        <f t="shared" si="32"/>
        <v>0</v>
      </c>
      <c r="G90" s="37">
        <f t="shared" si="32"/>
        <v>0</v>
      </c>
      <c r="H90" s="37">
        <f t="shared" si="32"/>
        <v>0</v>
      </c>
      <c r="I90" s="37">
        <f t="shared" si="32"/>
        <v>0</v>
      </c>
      <c r="J90" s="34">
        <f t="shared" si="1"/>
        <v>8000</v>
      </c>
      <c r="K90" s="37">
        <f>K94+K101</f>
        <v>8000</v>
      </c>
      <c r="L90" s="37"/>
      <c r="M90" s="35"/>
      <c r="N90" s="35"/>
      <c r="O90" s="35"/>
    </row>
    <row r="91" spans="1:15" s="38" customFormat="1" ht="20.399999999999999" x14ac:dyDescent="0.2">
      <c r="A91" s="40" t="s">
        <v>18</v>
      </c>
      <c r="B91" s="41" t="s">
        <v>274</v>
      </c>
      <c r="C91" s="37">
        <f>E91:E111</f>
        <v>650000</v>
      </c>
      <c r="D91" s="37"/>
      <c r="E91" s="37">
        <f>F91+G91+H91+I91+J91</f>
        <v>650000</v>
      </c>
      <c r="F91" s="37"/>
      <c r="G91" s="37"/>
      <c r="H91" s="37"/>
      <c r="I91" s="37"/>
      <c r="J91" s="34">
        <f t="shared" si="1"/>
        <v>650000</v>
      </c>
      <c r="K91" s="37">
        <v>650000</v>
      </c>
      <c r="L91" s="37"/>
      <c r="M91" s="35"/>
      <c r="N91" s="35"/>
      <c r="O91" s="35"/>
    </row>
    <row r="92" spans="1:15" s="38" customFormat="1" ht="20.399999999999999" x14ac:dyDescent="0.2">
      <c r="A92" s="32" t="s">
        <v>110</v>
      </c>
      <c r="B92" s="51" t="s">
        <v>272</v>
      </c>
      <c r="C92" s="37">
        <f>E92</f>
        <v>15000</v>
      </c>
      <c r="D92" s="37"/>
      <c r="E92" s="37">
        <f t="shared" si="24"/>
        <v>15000</v>
      </c>
      <c r="F92" s="37"/>
      <c r="G92" s="37"/>
      <c r="H92" s="37"/>
      <c r="I92" s="37"/>
      <c r="J92" s="34">
        <f t="shared" si="1"/>
        <v>15000</v>
      </c>
      <c r="K92" s="37">
        <v>15000</v>
      </c>
      <c r="L92" s="35"/>
      <c r="M92" s="35"/>
      <c r="N92" s="35"/>
      <c r="O92" s="35"/>
    </row>
    <row r="93" spans="1:15" s="38" customFormat="1" ht="10.199999999999999" customHeight="1" x14ac:dyDescent="0.2">
      <c r="A93" s="40" t="s">
        <v>19</v>
      </c>
      <c r="B93" s="41" t="s">
        <v>273</v>
      </c>
      <c r="C93" s="37">
        <f>E93:E113</f>
        <v>30000</v>
      </c>
      <c r="D93" s="37"/>
      <c r="E93" s="37">
        <f t="shared" si="24"/>
        <v>30000</v>
      </c>
      <c r="F93" s="37"/>
      <c r="G93" s="37"/>
      <c r="H93" s="37"/>
      <c r="I93" s="37"/>
      <c r="J93" s="34">
        <f t="shared" si="1"/>
        <v>30000</v>
      </c>
      <c r="K93" s="37">
        <v>30000</v>
      </c>
      <c r="L93" s="37"/>
      <c r="M93" s="35"/>
      <c r="N93" s="35"/>
      <c r="O93" s="35"/>
    </row>
    <row r="94" spans="1:15" s="38" customFormat="1" ht="20.399999999999999" x14ac:dyDescent="0.2">
      <c r="A94" s="40" t="s">
        <v>20</v>
      </c>
      <c r="B94" s="41" t="s">
        <v>146</v>
      </c>
      <c r="C94" s="37">
        <f>E94</f>
        <v>5620</v>
      </c>
      <c r="D94" s="37"/>
      <c r="E94" s="37">
        <f t="shared" si="24"/>
        <v>5620</v>
      </c>
      <c r="F94" s="37"/>
      <c r="G94" s="37"/>
      <c r="H94" s="37"/>
      <c r="I94" s="37"/>
      <c r="J94" s="34">
        <f>K94</f>
        <v>5620</v>
      </c>
      <c r="K94" s="37">
        <v>5620</v>
      </c>
      <c r="L94" s="37"/>
      <c r="M94" s="35"/>
      <c r="N94" s="35"/>
      <c r="O94" s="35"/>
    </row>
    <row r="95" spans="1:15" s="58" customFormat="1" hidden="1" x14ac:dyDescent="0.2">
      <c r="A95" s="54"/>
      <c r="B95" s="49"/>
      <c r="C95" s="53"/>
      <c r="D95" s="53"/>
      <c r="E95" s="37">
        <f t="shared" si="24"/>
        <v>0</v>
      </c>
      <c r="F95" s="53"/>
      <c r="G95" s="53"/>
      <c r="H95" s="53"/>
      <c r="I95" s="53"/>
      <c r="J95" s="53"/>
      <c r="K95" s="53"/>
      <c r="L95" s="53"/>
      <c r="M95" s="54"/>
      <c r="N95" s="54"/>
      <c r="O95" s="54"/>
    </row>
    <row r="96" spans="1:15" s="38" customFormat="1" hidden="1" x14ac:dyDescent="0.2">
      <c r="A96" s="35"/>
      <c r="B96" s="39"/>
      <c r="C96" s="37"/>
      <c r="D96" s="37"/>
      <c r="E96" s="37">
        <f t="shared" si="24"/>
        <v>0</v>
      </c>
      <c r="F96" s="37"/>
      <c r="G96" s="37"/>
      <c r="H96" s="37"/>
      <c r="I96" s="37"/>
      <c r="J96" s="37"/>
      <c r="K96" s="37"/>
      <c r="L96" s="37"/>
      <c r="M96" s="35"/>
      <c r="N96" s="35"/>
      <c r="O96" s="35"/>
    </row>
    <row r="97" spans="1:16" s="38" customFormat="1" hidden="1" x14ac:dyDescent="0.2">
      <c r="A97" s="35"/>
      <c r="B97" s="51"/>
      <c r="C97" s="37"/>
      <c r="D97" s="37"/>
      <c r="E97" s="37">
        <f t="shared" si="24"/>
        <v>0</v>
      </c>
      <c r="F97" s="37"/>
      <c r="G97" s="37"/>
      <c r="H97" s="37"/>
      <c r="I97" s="37"/>
      <c r="J97" s="34"/>
      <c r="K97" s="37"/>
      <c r="L97" s="37"/>
      <c r="M97" s="35"/>
      <c r="N97" s="35"/>
      <c r="O97" s="35"/>
    </row>
    <row r="98" spans="1:16" s="38" customFormat="1" hidden="1" x14ac:dyDescent="0.2">
      <c r="A98" s="32" t="s">
        <v>18</v>
      </c>
      <c r="B98" s="51" t="s">
        <v>239</v>
      </c>
      <c r="C98" s="37">
        <f>E98</f>
        <v>0</v>
      </c>
      <c r="D98" s="37"/>
      <c r="E98" s="37">
        <f>F98+G98+H98+I98+J98</f>
        <v>0</v>
      </c>
      <c r="F98" s="37"/>
      <c r="G98" s="37"/>
      <c r="H98" s="37"/>
      <c r="I98" s="37"/>
      <c r="J98" s="34">
        <f t="shared" ref="J98:J100" si="33">K98+L98</f>
        <v>0</v>
      </c>
      <c r="K98" s="37">
        <v>0</v>
      </c>
      <c r="L98" s="35"/>
      <c r="M98" s="35"/>
      <c r="N98" s="35"/>
      <c r="O98" s="35"/>
    </row>
    <row r="99" spans="1:16" s="38" customFormat="1" ht="20.399999999999999" hidden="1" x14ac:dyDescent="0.2">
      <c r="A99" s="40" t="s">
        <v>19</v>
      </c>
      <c r="B99" s="41" t="s">
        <v>187</v>
      </c>
      <c r="C99" s="37">
        <f>E99:E119</f>
        <v>0</v>
      </c>
      <c r="D99" s="37"/>
      <c r="E99" s="37">
        <f>F99+G99+H99+I99+J99</f>
        <v>0</v>
      </c>
      <c r="F99" s="37"/>
      <c r="G99" s="37"/>
      <c r="H99" s="37"/>
      <c r="I99" s="37"/>
      <c r="J99" s="34">
        <f t="shared" si="33"/>
        <v>0</v>
      </c>
      <c r="K99" s="37"/>
      <c r="L99" s="37"/>
      <c r="M99" s="35"/>
      <c r="N99" s="35"/>
      <c r="O99" s="35"/>
    </row>
    <row r="100" spans="1:16" s="38" customFormat="1" hidden="1" x14ac:dyDescent="0.2">
      <c r="A100" s="40" t="s">
        <v>19</v>
      </c>
      <c r="B100" s="41" t="s">
        <v>209</v>
      </c>
      <c r="C100" s="37">
        <f>E100:E120</f>
        <v>0</v>
      </c>
      <c r="D100" s="37"/>
      <c r="E100" s="37">
        <f>F100+G100+H100+I100+J100</f>
        <v>0</v>
      </c>
      <c r="F100" s="37"/>
      <c r="G100" s="37"/>
      <c r="H100" s="37"/>
      <c r="I100" s="37"/>
      <c r="J100" s="34">
        <f t="shared" si="33"/>
        <v>0</v>
      </c>
      <c r="K100" s="37">
        <v>0</v>
      </c>
      <c r="L100" s="37"/>
      <c r="M100" s="35"/>
      <c r="N100" s="35"/>
      <c r="O100" s="35"/>
    </row>
    <row r="101" spans="1:16" s="38" customFormat="1" ht="23.4" customHeight="1" x14ac:dyDescent="0.2">
      <c r="A101" s="40" t="s">
        <v>20</v>
      </c>
      <c r="B101" s="41" t="s">
        <v>285</v>
      </c>
      <c r="C101" s="37">
        <f>E101</f>
        <v>2380</v>
      </c>
      <c r="D101" s="37"/>
      <c r="E101" s="65">
        <f>F101+G101+H101+I101+J101</f>
        <v>2380</v>
      </c>
      <c r="F101" s="37"/>
      <c r="G101" s="37"/>
      <c r="H101" s="37"/>
      <c r="I101" s="37"/>
      <c r="J101" s="34">
        <f>K101</f>
        <v>2380</v>
      </c>
      <c r="K101" s="37">
        <v>2380</v>
      </c>
      <c r="L101" s="37"/>
      <c r="M101" s="35"/>
      <c r="N101" s="35"/>
      <c r="O101" s="35"/>
    </row>
    <row r="102" spans="1:16" s="38" customFormat="1" ht="20.399999999999999" hidden="1" x14ac:dyDescent="0.2">
      <c r="A102" s="40" t="s">
        <v>20</v>
      </c>
      <c r="B102" s="41" t="s">
        <v>210</v>
      </c>
      <c r="C102" s="37">
        <f>E102</f>
        <v>0</v>
      </c>
      <c r="D102" s="37"/>
      <c r="E102" s="65">
        <f>F102+G102+H102+I102+J102</f>
        <v>0</v>
      </c>
      <c r="F102" s="37"/>
      <c r="G102" s="37"/>
      <c r="H102" s="37"/>
      <c r="I102" s="37"/>
      <c r="J102" s="34">
        <f>K102</f>
        <v>0</v>
      </c>
      <c r="K102" s="37">
        <v>0</v>
      </c>
      <c r="L102" s="37"/>
      <c r="M102" s="35"/>
      <c r="N102" s="35"/>
      <c r="O102" s="35"/>
    </row>
    <row r="103" spans="1:16" s="38" customFormat="1" ht="12" customHeight="1" x14ac:dyDescent="0.2">
      <c r="A103" s="40"/>
      <c r="B103" s="49" t="s">
        <v>188</v>
      </c>
      <c r="C103" s="53">
        <f t="shared" ref="C103:C120" si="34">E103</f>
        <v>10000</v>
      </c>
      <c r="D103" s="53"/>
      <c r="E103" s="53">
        <f t="shared" ref="E103:E119" si="35">F103+G103+H103+I103+J103</f>
        <v>10000</v>
      </c>
      <c r="F103" s="53"/>
      <c r="G103" s="53"/>
      <c r="H103" s="53"/>
      <c r="I103" s="53"/>
      <c r="J103" s="55">
        <f t="shared" ref="J103:J119" si="36">K103</f>
        <v>10000</v>
      </c>
      <c r="K103" s="53">
        <f>K104</f>
        <v>10000</v>
      </c>
      <c r="L103" s="53"/>
      <c r="M103" s="54"/>
      <c r="N103" s="54"/>
      <c r="O103" s="54"/>
      <c r="P103" s="58"/>
    </row>
    <row r="104" spans="1:16" s="38" customFormat="1" ht="11.25" customHeight="1" x14ac:dyDescent="0.2">
      <c r="A104" s="40"/>
      <c r="B104" s="39" t="s">
        <v>71</v>
      </c>
      <c r="C104" s="37">
        <f t="shared" si="34"/>
        <v>10000</v>
      </c>
      <c r="D104" s="37"/>
      <c r="E104" s="65">
        <f t="shared" si="35"/>
        <v>10000</v>
      </c>
      <c r="F104" s="37"/>
      <c r="G104" s="37"/>
      <c r="H104" s="37"/>
      <c r="I104" s="37"/>
      <c r="J104" s="34">
        <f t="shared" si="36"/>
        <v>10000</v>
      </c>
      <c r="K104" s="37">
        <f>K105+K107+K106</f>
        <v>10000</v>
      </c>
      <c r="L104" s="37"/>
      <c r="M104" s="35"/>
      <c r="N104" s="35"/>
      <c r="O104" s="35"/>
    </row>
    <row r="105" spans="1:16" s="38" customFormat="1" ht="10.5" customHeight="1" x14ac:dyDescent="0.2">
      <c r="A105" s="40" t="s">
        <v>18</v>
      </c>
      <c r="B105" s="32" t="s">
        <v>75</v>
      </c>
      <c r="C105" s="37">
        <f t="shared" si="34"/>
        <v>10000</v>
      </c>
      <c r="D105" s="37"/>
      <c r="E105" s="65">
        <f t="shared" si="35"/>
        <v>10000</v>
      </c>
      <c r="F105" s="37"/>
      <c r="G105" s="37"/>
      <c r="H105" s="37"/>
      <c r="I105" s="37"/>
      <c r="J105" s="34">
        <f t="shared" si="36"/>
        <v>10000</v>
      </c>
      <c r="K105" s="37">
        <f>K110</f>
        <v>10000</v>
      </c>
      <c r="L105" s="37"/>
      <c r="M105" s="35"/>
      <c r="N105" s="35"/>
      <c r="O105" s="35"/>
    </row>
    <row r="106" spans="1:16" s="38" customFormat="1" ht="12" hidden="1" customHeight="1" x14ac:dyDescent="0.2">
      <c r="A106" s="40" t="s">
        <v>19</v>
      </c>
      <c r="B106" s="41" t="s">
        <v>83</v>
      </c>
      <c r="C106" s="37">
        <f t="shared" si="34"/>
        <v>0</v>
      </c>
      <c r="D106" s="37"/>
      <c r="E106" s="65">
        <f t="shared" si="35"/>
        <v>0</v>
      </c>
      <c r="F106" s="37"/>
      <c r="G106" s="37"/>
      <c r="H106" s="37"/>
      <c r="I106" s="37"/>
      <c r="J106" s="34">
        <f t="shared" si="36"/>
        <v>0</v>
      </c>
      <c r="K106" s="37">
        <v>0</v>
      </c>
      <c r="L106" s="37"/>
      <c r="M106" s="35"/>
      <c r="N106" s="35"/>
      <c r="O106" s="35"/>
    </row>
    <row r="107" spans="1:16" s="58" customFormat="1" ht="12" hidden="1" customHeight="1" x14ac:dyDescent="0.2">
      <c r="A107" s="67" t="s">
        <v>20</v>
      </c>
      <c r="B107" s="41" t="s">
        <v>136</v>
      </c>
      <c r="C107" s="37">
        <f t="shared" si="34"/>
        <v>0</v>
      </c>
      <c r="D107" s="65"/>
      <c r="E107" s="65">
        <f t="shared" si="35"/>
        <v>0</v>
      </c>
      <c r="F107" s="65"/>
      <c r="G107" s="65"/>
      <c r="H107" s="65"/>
      <c r="I107" s="65"/>
      <c r="J107" s="34">
        <f t="shared" si="36"/>
        <v>0</v>
      </c>
      <c r="K107" s="65">
        <f>K119</f>
        <v>0</v>
      </c>
      <c r="L107" s="53"/>
      <c r="M107" s="54"/>
      <c r="N107" s="54"/>
      <c r="O107" s="54"/>
    </row>
    <row r="108" spans="1:16" s="79" customFormat="1" ht="21" customHeight="1" x14ac:dyDescent="0.2">
      <c r="A108" s="77"/>
      <c r="B108" s="36" t="s">
        <v>258</v>
      </c>
      <c r="C108" s="78">
        <f t="shared" si="34"/>
        <v>10000</v>
      </c>
      <c r="D108" s="78"/>
      <c r="E108" s="78">
        <f t="shared" si="35"/>
        <v>10000</v>
      </c>
      <c r="F108" s="78"/>
      <c r="G108" s="78"/>
      <c r="H108" s="78"/>
      <c r="I108" s="78"/>
      <c r="J108" s="46">
        <f t="shared" si="36"/>
        <v>10000</v>
      </c>
      <c r="K108" s="78">
        <f>K109</f>
        <v>10000</v>
      </c>
      <c r="L108" s="78"/>
      <c r="M108" s="39"/>
      <c r="N108" s="39"/>
      <c r="O108" s="39"/>
    </row>
    <row r="109" spans="1:16" s="38" customFormat="1" ht="10.5" customHeight="1" x14ac:dyDescent="0.2">
      <c r="A109" s="40"/>
      <c r="B109" s="39" t="s">
        <v>71</v>
      </c>
      <c r="C109" s="37">
        <f t="shared" si="34"/>
        <v>10000</v>
      </c>
      <c r="D109" s="37"/>
      <c r="E109" s="65">
        <f t="shared" si="35"/>
        <v>10000</v>
      </c>
      <c r="F109" s="37"/>
      <c r="G109" s="37"/>
      <c r="H109" s="37"/>
      <c r="I109" s="37"/>
      <c r="J109" s="34">
        <f t="shared" si="36"/>
        <v>10000</v>
      </c>
      <c r="K109" s="37">
        <f>K113</f>
        <v>10000</v>
      </c>
      <c r="L109" s="37"/>
      <c r="M109" s="35"/>
      <c r="N109" s="35"/>
      <c r="O109" s="35"/>
    </row>
    <row r="110" spans="1:16" s="38" customFormat="1" ht="12.75" customHeight="1" x14ac:dyDescent="0.2">
      <c r="A110" s="32" t="s">
        <v>18</v>
      </c>
      <c r="B110" s="32" t="s">
        <v>75</v>
      </c>
      <c r="C110" s="37">
        <f t="shared" si="34"/>
        <v>10000</v>
      </c>
      <c r="D110" s="37"/>
      <c r="E110" s="65">
        <f t="shared" si="35"/>
        <v>10000</v>
      </c>
      <c r="F110" s="37"/>
      <c r="G110" s="37"/>
      <c r="H110" s="37"/>
      <c r="I110" s="37"/>
      <c r="J110" s="34">
        <f t="shared" si="36"/>
        <v>10000</v>
      </c>
      <c r="K110" s="37">
        <f>K113</f>
        <v>10000</v>
      </c>
      <c r="L110" s="35"/>
      <c r="M110" s="35"/>
      <c r="N110" s="35"/>
      <c r="O110" s="35"/>
    </row>
    <row r="111" spans="1:16" s="38" customFormat="1" hidden="1" x14ac:dyDescent="0.2">
      <c r="A111" s="40" t="s">
        <v>19</v>
      </c>
      <c r="B111" s="41" t="s">
        <v>83</v>
      </c>
      <c r="C111" s="37">
        <f t="shared" si="34"/>
        <v>0</v>
      </c>
      <c r="D111" s="37"/>
      <c r="E111" s="65">
        <f t="shared" si="35"/>
        <v>0</v>
      </c>
      <c r="F111" s="37"/>
      <c r="G111" s="37"/>
      <c r="H111" s="37"/>
      <c r="I111" s="37"/>
      <c r="J111" s="34">
        <f t="shared" si="36"/>
        <v>0</v>
      </c>
      <c r="K111" s="37"/>
      <c r="L111" s="37"/>
      <c r="M111" s="35"/>
      <c r="N111" s="35"/>
      <c r="O111" s="35"/>
    </row>
    <row r="112" spans="1:16" s="58" customFormat="1" ht="12" hidden="1" customHeight="1" x14ac:dyDescent="0.2">
      <c r="A112" s="67" t="s">
        <v>20</v>
      </c>
      <c r="B112" s="41" t="s">
        <v>136</v>
      </c>
      <c r="C112" s="37">
        <f t="shared" si="34"/>
        <v>0</v>
      </c>
      <c r="D112" s="65"/>
      <c r="E112" s="65">
        <f t="shared" si="35"/>
        <v>0</v>
      </c>
      <c r="F112" s="65"/>
      <c r="G112" s="65"/>
      <c r="H112" s="65"/>
      <c r="I112" s="65"/>
      <c r="J112" s="34">
        <f t="shared" si="36"/>
        <v>0</v>
      </c>
      <c r="K112" s="65">
        <v>0</v>
      </c>
      <c r="L112" s="53"/>
      <c r="M112" s="54"/>
      <c r="N112" s="54"/>
      <c r="O112" s="54"/>
    </row>
    <row r="113" spans="1:15" s="38" customFormat="1" ht="20.399999999999999" x14ac:dyDescent="0.2">
      <c r="A113" s="40" t="s">
        <v>18</v>
      </c>
      <c r="B113" s="41" t="s">
        <v>277</v>
      </c>
      <c r="C113" s="37">
        <f t="shared" si="34"/>
        <v>10000</v>
      </c>
      <c r="D113" s="37"/>
      <c r="E113" s="65">
        <f t="shared" si="35"/>
        <v>10000</v>
      </c>
      <c r="F113" s="37"/>
      <c r="G113" s="37"/>
      <c r="H113" s="37"/>
      <c r="I113" s="37"/>
      <c r="J113" s="34">
        <f t="shared" si="36"/>
        <v>10000</v>
      </c>
      <c r="K113" s="37">
        <v>10000</v>
      </c>
      <c r="L113" s="37"/>
      <c r="M113" s="35"/>
      <c r="N113" s="35"/>
      <c r="O113" s="35"/>
    </row>
    <row r="114" spans="1:15" s="38" customFormat="1" hidden="1" x14ac:dyDescent="0.2">
      <c r="A114" s="40"/>
      <c r="B114" s="41"/>
      <c r="C114" s="37">
        <f t="shared" si="34"/>
        <v>0</v>
      </c>
      <c r="D114" s="37"/>
      <c r="E114" s="65">
        <f t="shared" si="35"/>
        <v>0</v>
      </c>
      <c r="F114" s="37"/>
      <c r="G114" s="37"/>
      <c r="H114" s="37"/>
      <c r="I114" s="37"/>
      <c r="J114" s="34">
        <f t="shared" si="36"/>
        <v>0</v>
      </c>
      <c r="K114" s="37"/>
      <c r="L114" s="37"/>
      <c r="M114" s="35"/>
      <c r="N114" s="35"/>
      <c r="O114" s="35"/>
    </row>
    <row r="115" spans="1:15" s="38" customFormat="1" hidden="1" x14ac:dyDescent="0.2">
      <c r="A115" s="40"/>
      <c r="B115" s="36"/>
      <c r="C115" s="37">
        <f t="shared" si="34"/>
        <v>0</v>
      </c>
      <c r="D115" s="37"/>
      <c r="E115" s="65">
        <f t="shared" si="35"/>
        <v>0</v>
      </c>
      <c r="F115" s="37"/>
      <c r="G115" s="37"/>
      <c r="H115" s="37"/>
      <c r="I115" s="37"/>
      <c r="J115" s="34">
        <f t="shared" si="36"/>
        <v>0</v>
      </c>
      <c r="K115" s="37"/>
      <c r="L115" s="37"/>
      <c r="M115" s="35"/>
      <c r="N115" s="35"/>
      <c r="O115" s="35"/>
    </row>
    <row r="116" spans="1:15" s="59" customFormat="1" ht="20.399999999999999" hidden="1" x14ac:dyDescent="0.2">
      <c r="A116" s="57"/>
      <c r="B116" s="49" t="s">
        <v>124</v>
      </c>
      <c r="C116" s="37">
        <f t="shared" si="34"/>
        <v>0</v>
      </c>
      <c r="D116" s="53"/>
      <c r="E116" s="65">
        <f t="shared" si="35"/>
        <v>0</v>
      </c>
      <c r="F116" s="53"/>
      <c r="G116" s="53"/>
      <c r="H116" s="53"/>
      <c r="I116" s="53"/>
      <c r="J116" s="34">
        <f t="shared" si="36"/>
        <v>0</v>
      </c>
      <c r="K116" s="53">
        <f>K117</f>
        <v>0</v>
      </c>
      <c r="L116" s="53"/>
      <c r="M116" s="53"/>
      <c r="N116" s="53"/>
      <c r="O116" s="53"/>
    </row>
    <row r="117" spans="1:15" ht="30.6" hidden="1" x14ac:dyDescent="0.2">
      <c r="A117" s="40"/>
      <c r="B117" s="47" t="s">
        <v>107</v>
      </c>
      <c r="C117" s="37">
        <f t="shared" si="34"/>
        <v>0</v>
      </c>
      <c r="D117" s="37"/>
      <c r="E117" s="65">
        <f t="shared" si="35"/>
        <v>0</v>
      </c>
      <c r="F117" s="37"/>
      <c r="G117" s="37"/>
      <c r="H117" s="37"/>
      <c r="I117" s="37"/>
      <c r="J117" s="34">
        <f t="shared" si="36"/>
        <v>0</v>
      </c>
      <c r="K117" s="37"/>
      <c r="L117" s="37"/>
      <c r="M117" s="37"/>
      <c r="N117" s="37"/>
      <c r="O117" s="37"/>
    </row>
    <row r="118" spans="1:15" s="38" customFormat="1" ht="20.399999999999999" hidden="1" x14ac:dyDescent="0.2">
      <c r="A118" s="40"/>
      <c r="B118" s="49" t="s">
        <v>109</v>
      </c>
      <c r="C118" s="37">
        <f t="shared" si="34"/>
        <v>0</v>
      </c>
      <c r="D118" s="37"/>
      <c r="E118" s="65">
        <f t="shared" si="35"/>
        <v>0</v>
      </c>
      <c r="F118" s="37"/>
      <c r="G118" s="37"/>
      <c r="H118" s="37"/>
      <c r="I118" s="37"/>
      <c r="J118" s="34">
        <f t="shared" si="36"/>
        <v>0</v>
      </c>
      <c r="K118" s="37"/>
      <c r="L118" s="37"/>
      <c r="M118" s="35"/>
      <c r="N118" s="35"/>
      <c r="O118" s="35"/>
    </row>
    <row r="119" spans="1:15" s="38" customFormat="1" ht="30.6" hidden="1" x14ac:dyDescent="0.2">
      <c r="A119" s="40" t="s">
        <v>20</v>
      </c>
      <c r="B119" s="41" t="s">
        <v>189</v>
      </c>
      <c r="C119" s="37">
        <f t="shared" si="34"/>
        <v>0</v>
      </c>
      <c r="D119" s="37"/>
      <c r="E119" s="65">
        <f t="shared" si="35"/>
        <v>0</v>
      </c>
      <c r="F119" s="37"/>
      <c r="G119" s="37"/>
      <c r="H119" s="37"/>
      <c r="I119" s="37"/>
      <c r="J119" s="34">
        <f t="shared" si="36"/>
        <v>0</v>
      </c>
      <c r="K119" s="37">
        <v>0</v>
      </c>
      <c r="L119" s="37"/>
      <c r="M119" s="35"/>
      <c r="N119" s="35"/>
      <c r="O119" s="35"/>
    </row>
    <row r="120" spans="1:15" s="38" customFormat="1" hidden="1" x14ac:dyDescent="0.2">
      <c r="A120" s="40"/>
      <c r="B120" s="36"/>
      <c r="C120" s="37">
        <f t="shared" si="34"/>
        <v>0</v>
      </c>
      <c r="D120" s="37"/>
      <c r="E120" s="53">
        <f t="shared" ref="E120" si="37">F120+G120+I120+J120</f>
        <v>0</v>
      </c>
      <c r="F120" s="37"/>
      <c r="G120" s="37"/>
      <c r="H120" s="37"/>
      <c r="I120" s="37"/>
      <c r="J120" s="66"/>
      <c r="K120" s="37"/>
      <c r="L120" s="37"/>
      <c r="M120" s="35"/>
      <c r="N120" s="35"/>
      <c r="O120" s="35"/>
    </row>
    <row r="121" spans="1:15" s="58" customFormat="1" x14ac:dyDescent="0.2">
      <c r="A121" s="54"/>
      <c r="B121" s="54" t="s">
        <v>85</v>
      </c>
      <c r="C121" s="53">
        <f>C122</f>
        <v>181000</v>
      </c>
      <c r="D121" s="53"/>
      <c r="E121" s="53">
        <f>E122</f>
        <v>181000</v>
      </c>
      <c r="F121" s="53"/>
      <c r="G121" s="53"/>
      <c r="H121" s="53"/>
      <c r="I121" s="53"/>
      <c r="J121" s="55">
        <f t="shared" si="1"/>
        <v>181000</v>
      </c>
      <c r="K121" s="53">
        <f>K122</f>
        <v>181000</v>
      </c>
      <c r="L121" s="53"/>
      <c r="M121" s="54"/>
      <c r="N121" s="54"/>
      <c r="O121" s="54"/>
    </row>
    <row r="122" spans="1:15" s="38" customFormat="1" x14ac:dyDescent="0.2">
      <c r="A122" s="35"/>
      <c r="B122" s="39" t="s">
        <v>71</v>
      </c>
      <c r="C122" s="37">
        <f t="shared" ref="C122:J122" si="38">C123+C128+C124</f>
        <v>181000</v>
      </c>
      <c r="D122" s="37">
        <f t="shared" si="38"/>
        <v>0</v>
      </c>
      <c r="E122" s="37">
        <f t="shared" si="38"/>
        <v>181000</v>
      </c>
      <c r="F122" s="37">
        <f t="shared" si="38"/>
        <v>0</v>
      </c>
      <c r="G122" s="37">
        <f t="shared" si="38"/>
        <v>0</v>
      </c>
      <c r="H122" s="37">
        <f t="shared" si="38"/>
        <v>0</v>
      </c>
      <c r="I122" s="37">
        <f t="shared" si="38"/>
        <v>0</v>
      </c>
      <c r="J122" s="37">
        <f t="shared" si="38"/>
        <v>181000</v>
      </c>
      <c r="K122" s="37">
        <f>K123+K128+K124</f>
        <v>181000</v>
      </c>
      <c r="L122" s="37"/>
      <c r="M122" s="35"/>
      <c r="N122" s="35"/>
      <c r="O122" s="35"/>
    </row>
    <row r="123" spans="1:15" s="73" customFormat="1" x14ac:dyDescent="0.2">
      <c r="A123" s="67" t="s">
        <v>18</v>
      </c>
      <c r="B123" s="71" t="s">
        <v>75</v>
      </c>
      <c r="C123" s="65">
        <f>E123</f>
        <v>157000</v>
      </c>
      <c r="D123" s="65"/>
      <c r="E123" s="65">
        <f>J123</f>
        <v>157000</v>
      </c>
      <c r="F123" s="65"/>
      <c r="G123" s="65"/>
      <c r="H123" s="65"/>
      <c r="I123" s="65"/>
      <c r="J123" s="66">
        <f>K123</f>
        <v>157000</v>
      </c>
      <c r="K123" s="65">
        <f>K130+K131</f>
        <v>157000</v>
      </c>
      <c r="L123" s="65"/>
      <c r="M123" s="72"/>
      <c r="N123" s="72"/>
      <c r="O123" s="72"/>
    </row>
    <row r="124" spans="1:15" s="58" customFormat="1" x14ac:dyDescent="0.2">
      <c r="A124" s="40" t="s">
        <v>19</v>
      </c>
      <c r="B124" s="41" t="s">
        <v>83</v>
      </c>
      <c r="C124" s="65">
        <f t="shared" ref="C124:C128" si="39">E124</f>
        <v>0</v>
      </c>
      <c r="D124" s="53"/>
      <c r="E124" s="65">
        <f t="shared" ref="E124:E128" si="40">J124</f>
        <v>0</v>
      </c>
      <c r="F124" s="53"/>
      <c r="G124" s="53"/>
      <c r="H124" s="53"/>
      <c r="I124" s="53"/>
      <c r="J124" s="66">
        <f>K124</f>
        <v>0</v>
      </c>
      <c r="K124" s="37">
        <v>0</v>
      </c>
      <c r="L124" s="53"/>
      <c r="M124" s="54"/>
      <c r="N124" s="54"/>
      <c r="O124" s="54"/>
    </row>
    <row r="125" spans="1:15" s="38" customFormat="1" hidden="1" x14ac:dyDescent="0.2">
      <c r="A125" s="67" t="s">
        <v>20</v>
      </c>
      <c r="B125" s="41" t="s">
        <v>136</v>
      </c>
      <c r="C125" s="65">
        <f t="shared" si="39"/>
        <v>0</v>
      </c>
      <c r="D125" s="37"/>
      <c r="E125" s="65">
        <f t="shared" si="40"/>
        <v>0</v>
      </c>
      <c r="F125" s="37"/>
      <c r="G125" s="37"/>
      <c r="H125" s="37"/>
      <c r="I125" s="37"/>
      <c r="J125" s="34">
        <f>K125</f>
        <v>0</v>
      </c>
      <c r="K125" s="37">
        <f>K135</f>
        <v>0</v>
      </c>
      <c r="L125" s="37"/>
      <c r="M125" s="35"/>
      <c r="N125" s="35"/>
      <c r="O125" s="35"/>
    </row>
    <row r="126" spans="1:15" s="38" customFormat="1" hidden="1" x14ac:dyDescent="0.2">
      <c r="A126" s="35"/>
      <c r="B126" s="39"/>
      <c r="C126" s="65">
        <f t="shared" si="39"/>
        <v>0</v>
      </c>
      <c r="D126" s="37"/>
      <c r="E126" s="65">
        <f t="shared" si="40"/>
        <v>0</v>
      </c>
      <c r="F126" s="37"/>
      <c r="G126" s="37"/>
      <c r="H126" s="37"/>
      <c r="I126" s="37"/>
      <c r="J126" s="37"/>
      <c r="K126" s="37"/>
      <c r="L126" s="37"/>
      <c r="M126" s="35"/>
      <c r="N126" s="35"/>
      <c r="O126" s="35"/>
    </row>
    <row r="127" spans="1:15" s="38" customFormat="1" hidden="1" x14ac:dyDescent="0.2">
      <c r="A127" s="40" t="s">
        <v>19</v>
      </c>
      <c r="B127" s="41" t="s">
        <v>83</v>
      </c>
      <c r="C127" s="65">
        <f t="shared" si="39"/>
        <v>0</v>
      </c>
      <c r="D127" s="37">
        <f t="shared" ref="D127:I128" si="41">D132+D139</f>
        <v>0</v>
      </c>
      <c r="E127" s="65">
        <f t="shared" si="40"/>
        <v>0</v>
      </c>
      <c r="F127" s="37">
        <f t="shared" si="41"/>
        <v>0</v>
      </c>
      <c r="G127" s="37">
        <f t="shared" si="41"/>
        <v>0</v>
      </c>
      <c r="H127" s="37">
        <f t="shared" si="41"/>
        <v>0</v>
      </c>
      <c r="I127" s="37">
        <f t="shared" si="41"/>
        <v>0</v>
      </c>
      <c r="J127" s="34">
        <f t="shared" ref="J127:J128" si="42">K127+L127</f>
        <v>0</v>
      </c>
      <c r="K127" s="37">
        <f>K140+K141</f>
        <v>0</v>
      </c>
      <c r="L127" s="37"/>
      <c r="M127" s="35"/>
      <c r="N127" s="35"/>
      <c r="O127" s="35"/>
    </row>
    <row r="128" spans="1:15" s="38" customFormat="1" x14ac:dyDescent="0.2">
      <c r="A128" s="40" t="s">
        <v>20</v>
      </c>
      <c r="B128" s="41" t="s">
        <v>178</v>
      </c>
      <c r="C128" s="65">
        <f t="shared" si="39"/>
        <v>24000</v>
      </c>
      <c r="D128" s="37">
        <f t="shared" si="41"/>
        <v>0</v>
      </c>
      <c r="E128" s="65">
        <f t="shared" si="40"/>
        <v>24000</v>
      </c>
      <c r="F128" s="37">
        <f t="shared" si="41"/>
        <v>0</v>
      </c>
      <c r="G128" s="37">
        <f t="shared" si="41"/>
        <v>0</v>
      </c>
      <c r="H128" s="37">
        <f t="shared" si="41"/>
        <v>0</v>
      </c>
      <c r="I128" s="37">
        <f t="shared" si="41"/>
        <v>0</v>
      </c>
      <c r="J128" s="34">
        <f t="shared" si="42"/>
        <v>24000</v>
      </c>
      <c r="K128" s="37">
        <f>K132</f>
        <v>24000</v>
      </c>
      <c r="L128" s="37"/>
      <c r="M128" s="35"/>
      <c r="N128" s="35"/>
      <c r="O128" s="35"/>
    </row>
    <row r="129" spans="1:15" s="38" customFormat="1" hidden="1" x14ac:dyDescent="0.2">
      <c r="A129" s="40"/>
      <c r="B129" s="41"/>
      <c r="C129" s="65"/>
      <c r="D129" s="37"/>
      <c r="E129" s="65"/>
      <c r="F129" s="37"/>
      <c r="G129" s="37"/>
      <c r="H129" s="37"/>
      <c r="I129" s="37"/>
      <c r="J129" s="34"/>
      <c r="K129" s="37"/>
      <c r="L129" s="37"/>
      <c r="M129" s="35"/>
      <c r="N129" s="35"/>
      <c r="O129" s="35"/>
    </row>
    <row r="130" spans="1:15" s="38" customFormat="1" ht="20.399999999999999" x14ac:dyDescent="0.2">
      <c r="A130" s="32" t="s">
        <v>18</v>
      </c>
      <c r="B130" s="63" t="s">
        <v>275</v>
      </c>
      <c r="C130" s="37">
        <f t="shared" ref="C130:C132" si="43">E130</f>
        <v>65000</v>
      </c>
      <c r="D130" s="64"/>
      <c r="E130" s="37">
        <f t="shared" ref="E130:E135" si="44">F130+G130+H130+I130+J130</f>
        <v>65000</v>
      </c>
      <c r="F130" s="37"/>
      <c r="G130" s="37"/>
      <c r="H130" s="37"/>
      <c r="I130" s="37"/>
      <c r="J130" s="34">
        <f t="shared" ref="J130:J135" si="45">K130+L130</f>
        <v>65000</v>
      </c>
      <c r="K130" s="37">
        <v>65000</v>
      </c>
      <c r="L130" s="35"/>
      <c r="M130" s="35"/>
      <c r="N130" s="35"/>
      <c r="O130" s="35"/>
    </row>
    <row r="131" spans="1:15" s="38" customFormat="1" ht="13.8" customHeight="1" x14ac:dyDescent="0.2">
      <c r="A131" s="40" t="s">
        <v>18</v>
      </c>
      <c r="B131" s="41" t="s">
        <v>276</v>
      </c>
      <c r="C131" s="37">
        <f t="shared" si="43"/>
        <v>92000</v>
      </c>
      <c r="D131" s="64"/>
      <c r="E131" s="37">
        <f t="shared" si="44"/>
        <v>92000</v>
      </c>
      <c r="F131" s="37"/>
      <c r="G131" s="37"/>
      <c r="H131" s="37"/>
      <c r="I131" s="37"/>
      <c r="J131" s="34">
        <f t="shared" si="45"/>
        <v>92000</v>
      </c>
      <c r="K131" s="37">
        <v>92000</v>
      </c>
      <c r="L131" s="35"/>
      <c r="M131" s="35"/>
      <c r="N131" s="35"/>
      <c r="O131" s="35"/>
    </row>
    <row r="132" spans="1:15" s="38" customFormat="1" ht="23.4" customHeight="1" x14ac:dyDescent="0.2">
      <c r="A132" s="40" t="s">
        <v>20</v>
      </c>
      <c r="B132" s="41" t="s">
        <v>254</v>
      </c>
      <c r="C132" s="37">
        <f t="shared" si="43"/>
        <v>24000</v>
      </c>
      <c r="D132" s="37">
        <f t="shared" ref="D132:I132" si="46">D135+D142</f>
        <v>0</v>
      </c>
      <c r="E132" s="37">
        <f t="shared" si="44"/>
        <v>24000</v>
      </c>
      <c r="F132" s="37">
        <f t="shared" si="46"/>
        <v>0</v>
      </c>
      <c r="G132" s="37">
        <f t="shared" si="46"/>
        <v>0</v>
      </c>
      <c r="H132" s="37">
        <f t="shared" si="46"/>
        <v>0</v>
      </c>
      <c r="I132" s="37">
        <f t="shared" si="46"/>
        <v>0</v>
      </c>
      <c r="J132" s="34">
        <f t="shared" si="45"/>
        <v>24000</v>
      </c>
      <c r="K132" s="37">
        <v>24000</v>
      </c>
      <c r="L132" s="37"/>
      <c r="M132" s="35"/>
      <c r="N132" s="35"/>
      <c r="O132" s="35"/>
    </row>
    <row r="133" spans="1:15" s="38" customFormat="1" hidden="1" x14ac:dyDescent="0.2">
      <c r="A133" s="35"/>
      <c r="B133" s="48"/>
      <c r="C133" s="37"/>
      <c r="D133" s="37"/>
      <c r="E133" s="37">
        <f t="shared" si="44"/>
        <v>0</v>
      </c>
      <c r="F133" s="37"/>
      <c r="G133" s="37"/>
      <c r="H133" s="37"/>
      <c r="I133" s="37"/>
      <c r="J133" s="34">
        <f t="shared" si="45"/>
        <v>0</v>
      </c>
      <c r="K133" s="37"/>
      <c r="L133" s="37"/>
      <c r="M133" s="35"/>
      <c r="N133" s="35"/>
      <c r="O133" s="35"/>
    </row>
    <row r="134" spans="1:15" s="38" customFormat="1" hidden="1" x14ac:dyDescent="0.2">
      <c r="A134" s="35"/>
      <c r="B134" s="48"/>
      <c r="C134" s="37"/>
      <c r="D134" s="37"/>
      <c r="E134" s="37">
        <f t="shared" si="44"/>
        <v>0</v>
      </c>
      <c r="F134" s="37"/>
      <c r="G134" s="37"/>
      <c r="H134" s="37"/>
      <c r="I134" s="37"/>
      <c r="J134" s="34">
        <f t="shared" si="45"/>
        <v>0</v>
      </c>
      <c r="K134" s="37"/>
      <c r="L134" s="37"/>
      <c r="M134" s="35"/>
      <c r="N134" s="35"/>
      <c r="O134" s="35"/>
    </row>
    <row r="135" spans="1:15" s="38" customFormat="1" ht="20.399999999999999" hidden="1" x14ac:dyDescent="0.2">
      <c r="A135" s="35" t="s">
        <v>20</v>
      </c>
      <c r="B135" s="62" t="s">
        <v>153</v>
      </c>
      <c r="C135" s="37">
        <f t="shared" ref="C135" si="47">E135</f>
        <v>0</v>
      </c>
      <c r="D135" s="37"/>
      <c r="E135" s="37">
        <f t="shared" si="44"/>
        <v>0</v>
      </c>
      <c r="F135" s="37"/>
      <c r="G135" s="37"/>
      <c r="H135" s="37"/>
      <c r="I135" s="37"/>
      <c r="J135" s="34">
        <f t="shared" si="45"/>
        <v>0</v>
      </c>
      <c r="K135" s="37">
        <v>0</v>
      </c>
      <c r="L135" s="37"/>
      <c r="M135" s="35"/>
      <c r="N135" s="35"/>
      <c r="O135" s="35"/>
    </row>
    <row r="136" spans="1:15" s="58" customFormat="1" ht="30.6" hidden="1" x14ac:dyDescent="0.2">
      <c r="A136" s="67" t="s">
        <v>20</v>
      </c>
      <c r="B136" s="41" t="s">
        <v>154</v>
      </c>
      <c r="C136" s="65">
        <f>E136</f>
        <v>0</v>
      </c>
      <c r="D136" s="65"/>
      <c r="E136" s="65">
        <f>F136+G136+I136+J136</f>
        <v>0</v>
      </c>
      <c r="F136" s="65"/>
      <c r="G136" s="65"/>
      <c r="H136" s="65"/>
      <c r="I136" s="65"/>
      <c r="J136" s="66"/>
      <c r="K136" s="65"/>
      <c r="L136" s="53"/>
      <c r="M136" s="54"/>
      <c r="N136" s="54"/>
      <c r="O136" s="54"/>
    </row>
    <row r="137" spans="1:15" s="38" customFormat="1" hidden="1" x14ac:dyDescent="0.2">
      <c r="A137" s="35"/>
      <c r="B137" s="41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5"/>
      <c r="N137" s="35"/>
      <c r="O137" s="35"/>
    </row>
    <row r="138" spans="1:15" hidden="1" x14ac:dyDescent="0.2">
      <c r="A138" s="35"/>
      <c r="B138" s="41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5"/>
      <c r="N138" s="35"/>
      <c r="O138" s="35"/>
    </row>
    <row r="139" spans="1:15" ht="20.399999999999999" hidden="1" x14ac:dyDescent="0.2">
      <c r="A139" s="40"/>
      <c r="B139" s="49" t="s">
        <v>103</v>
      </c>
      <c r="C139" s="37"/>
      <c r="D139" s="37"/>
      <c r="E139" s="37">
        <f>E140</f>
        <v>0</v>
      </c>
      <c r="F139" s="37"/>
      <c r="G139" s="37"/>
      <c r="H139" s="37"/>
      <c r="I139" s="37"/>
      <c r="J139" s="37">
        <f>J140</f>
        <v>0</v>
      </c>
      <c r="K139" s="37">
        <f>K140</f>
        <v>0</v>
      </c>
      <c r="L139" s="37"/>
      <c r="M139" s="37">
        <f>M140</f>
        <v>0</v>
      </c>
      <c r="N139" s="37">
        <f>N140</f>
        <v>0</v>
      </c>
      <c r="O139" s="37">
        <f>O140</f>
        <v>0</v>
      </c>
    </row>
    <row r="140" spans="1:15" ht="30.6" hidden="1" x14ac:dyDescent="0.2">
      <c r="A140" s="40"/>
      <c r="B140" s="47" t="s">
        <v>107</v>
      </c>
      <c r="C140" s="37"/>
      <c r="D140" s="37"/>
      <c r="E140" s="37">
        <f>F140+G140+H140+I140+J140</f>
        <v>0</v>
      </c>
      <c r="F140" s="37"/>
      <c r="G140" s="37"/>
      <c r="H140" s="37"/>
      <c r="I140" s="37"/>
      <c r="J140" s="37"/>
      <c r="K140" s="37"/>
      <c r="L140" s="37"/>
      <c r="M140" s="37"/>
      <c r="N140" s="37"/>
      <c r="O140" s="37"/>
    </row>
    <row r="141" spans="1:15" s="38" customFormat="1" ht="20.399999999999999" hidden="1" x14ac:dyDescent="0.2">
      <c r="A141" s="40"/>
      <c r="B141" s="49" t="s">
        <v>109</v>
      </c>
      <c r="C141" s="37"/>
      <c r="D141" s="37"/>
      <c r="E141" s="37">
        <f>F141+G141+H141+I141+J141</f>
        <v>0</v>
      </c>
      <c r="F141" s="37"/>
      <c r="G141" s="37"/>
      <c r="H141" s="37"/>
      <c r="I141" s="37"/>
      <c r="J141" s="37"/>
      <c r="K141" s="37"/>
      <c r="L141" s="37"/>
      <c r="M141" s="35"/>
      <c r="N141" s="35"/>
      <c r="O141" s="35"/>
    </row>
    <row r="142" spans="1:15" s="38" customFormat="1" ht="30.6" hidden="1" x14ac:dyDescent="0.2">
      <c r="A142" s="40" t="s">
        <v>110</v>
      </c>
      <c r="B142" s="41" t="s">
        <v>111</v>
      </c>
      <c r="C142" s="37"/>
      <c r="D142" s="37"/>
      <c r="E142" s="37">
        <f>F142+G142+H142+I142+J142</f>
        <v>0</v>
      </c>
      <c r="F142" s="37"/>
      <c r="G142" s="37"/>
      <c r="H142" s="37"/>
      <c r="I142" s="37"/>
      <c r="J142" s="37"/>
      <c r="K142" s="37"/>
      <c r="L142" s="37"/>
      <c r="M142" s="35"/>
      <c r="N142" s="35"/>
      <c r="O142" s="35"/>
    </row>
    <row r="143" spans="1:15" hidden="1" x14ac:dyDescent="0.2">
      <c r="A143" s="40"/>
      <c r="B143" s="41"/>
      <c r="C143" s="37"/>
      <c r="D143" s="37"/>
      <c r="E143" s="37">
        <f>F143+G143+H143+I143+J143</f>
        <v>0</v>
      </c>
      <c r="F143" s="37"/>
      <c r="G143" s="37"/>
      <c r="H143" s="37"/>
      <c r="I143" s="37"/>
      <c r="J143" s="37">
        <f>K143+L143</f>
        <v>0</v>
      </c>
      <c r="K143" s="37"/>
      <c r="L143" s="37"/>
      <c r="M143" s="35"/>
      <c r="N143" s="35"/>
      <c r="O143" s="35"/>
    </row>
    <row r="144" spans="1:15" hidden="1" x14ac:dyDescent="0.2">
      <c r="A144" s="32"/>
      <c r="B144" s="32"/>
      <c r="C144" s="34"/>
      <c r="D144" s="34"/>
      <c r="E144" s="37"/>
      <c r="F144" s="34"/>
      <c r="G144" s="34"/>
      <c r="H144" s="34"/>
      <c r="I144" s="34"/>
      <c r="J144" s="37"/>
      <c r="K144" s="34"/>
      <c r="L144" s="34"/>
      <c r="M144" s="32"/>
      <c r="N144" s="32"/>
      <c r="O144" s="32"/>
    </row>
    <row r="145" spans="1:15" hidden="1" x14ac:dyDescent="0.2">
      <c r="A145" s="32"/>
      <c r="B145" s="42"/>
      <c r="C145" s="34"/>
      <c r="D145" s="34"/>
      <c r="E145" s="37"/>
      <c r="F145" s="34"/>
      <c r="G145" s="34"/>
      <c r="H145" s="34"/>
      <c r="I145" s="34"/>
      <c r="J145" s="37"/>
      <c r="K145" s="34"/>
      <c r="L145" s="34"/>
      <c r="M145" s="32"/>
      <c r="N145" s="32"/>
      <c r="O145" s="32"/>
    </row>
    <row r="146" spans="1:15" s="38" customFormat="1" hidden="1" x14ac:dyDescent="0.2">
      <c r="A146" s="40"/>
      <c r="B146" s="41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5"/>
      <c r="N146" s="35"/>
      <c r="O146" s="35"/>
    </row>
    <row r="147" spans="1:15" s="38" customFormat="1" hidden="1" x14ac:dyDescent="0.2">
      <c r="A147" s="40"/>
      <c r="B147" s="41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5"/>
      <c r="N147" s="35"/>
      <c r="O147" s="35"/>
    </row>
    <row r="148" spans="1:15" s="38" customFormat="1" hidden="1" x14ac:dyDescent="0.2">
      <c r="A148" s="40"/>
      <c r="B148" s="41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5"/>
      <c r="N148" s="35"/>
      <c r="O148" s="35"/>
    </row>
    <row r="149" spans="1:15" s="38" customFormat="1" hidden="1" x14ac:dyDescent="0.2">
      <c r="A149" s="40"/>
      <c r="B149" s="41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5"/>
      <c r="N149" s="35"/>
      <c r="O149" s="35"/>
    </row>
    <row r="150" spans="1:15" s="38" customFormat="1" hidden="1" x14ac:dyDescent="0.2">
      <c r="A150" s="35"/>
      <c r="B150" s="36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5"/>
      <c r="N150" s="35"/>
      <c r="O150" s="35"/>
    </row>
    <row r="151" spans="1:15" s="38" customFormat="1" hidden="1" x14ac:dyDescent="0.2">
      <c r="A151" s="35"/>
      <c r="B151" s="39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5"/>
      <c r="N151" s="35"/>
      <c r="O151" s="35"/>
    </row>
    <row r="152" spans="1:15" s="38" customFormat="1" hidden="1" x14ac:dyDescent="0.2">
      <c r="A152" s="40"/>
      <c r="B152" s="41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5"/>
      <c r="N152" s="35"/>
      <c r="O152" s="35"/>
    </row>
    <row r="153" spans="1:15" s="38" customFormat="1" hidden="1" x14ac:dyDescent="0.2">
      <c r="A153" s="40"/>
      <c r="B153" s="41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5"/>
      <c r="N153" s="35"/>
      <c r="O153" s="35"/>
    </row>
    <row r="154" spans="1:15" s="38" customFormat="1" hidden="1" x14ac:dyDescent="0.2">
      <c r="A154" s="40"/>
      <c r="B154" s="41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5"/>
      <c r="N154" s="35"/>
      <c r="O154" s="35"/>
    </row>
    <row r="155" spans="1:15" hidden="1" x14ac:dyDescent="0.2">
      <c r="A155" s="32"/>
      <c r="B155" s="43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2"/>
      <c r="N155" s="32"/>
      <c r="O155" s="32"/>
    </row>
    <row r="156" spans="1:15" hidden="1" x14ac:dyDescent="0.2">
      <c r="A156" s="32"/>
      <c r="B156" s="33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2"/>
      <c r="N156" s="32"/>
      <c r="O156" s="32"/>
    </row>
    <row r="157" spans="1:15" hidden="1" x14ac:dyDescent="0.2">
      <c r="A157" s="32"/>
      <c r="B157" s="32"/>
      <c r="C157" s="34"/>
      <c r="D157" s="34"/>
      <c r="E157" s="37"/>
      <c r="F157" s="34"/>
      <c r="G157" s="34"/>
      <c r="H157" s="34"/>
      <c r="I157" s="34"/>
      <c r="J157" s="37"/>
      <c r="K157" s="34"/>
      <c r="L157" s="34"/>
      <c r="M157" s="32"/>
      <c r="N157" s="32"/>
      <c r="O157" s="32"/>
    </row>
    <row r="158" spans="1:15" hidden="1" x14ac:dyDescent="0.2">
      <c r="A158" s="32"/>
      <c r="B158" s="32"/>
      <c r="C158" s="34"/>
      <c r="D158" s="34"/>
      <c r="E158" s="37"/>
      <c r="F158" s="34"/>
      <c r="G158" s="34"/>
      <c r="H158" s="34"/>
      <c r="I158" s="34"/>
      <c r="J158" s="37"/>
      <c r="K158" s="34"/>
      <c r="L158" s="34"/>
      <c r="M158" s="32"/>
      <c r="N158" s="32"/>
      <c r="O158" s="32"/>
    </row>
    <row r="159" spans="1:15" s="38" customFormat="1" hidden="1" x14ac:dyDescent="0.2">
      <c r="A159" s="40"/>
      <c r="B159" s="41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5"/>
      <c r="N159" s="35"/>
      <c r="O159" s="35"/>
    </row>
    <row r="160" spans="1:15" s="38" customFormat="1" hidden="1" x14ac:dyDescent="0.2">
      <c r="A160" s="40"/>
      <c r="B160" s="41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5"/>
      <c r="N160" s="35"/>
      <c r="O160" s="35"/>
    </row>
    <row r="161" spans="1:15" s="38" customFormat="1" hidden="1" x14ac:dyDescent="0.2">
      <c r="A161" s="40"/>
      <c r="B161" s="41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5"/>
      <c r="N161" s="35"/>
      <c r="O161" s="35"/>
    </row>
    <row r="162" spans="1:15" s="38" customFormat="1" hidden="1" x14ac:dyDescent="0.2">
      <c r="A162" s="40"/>
      <c r="B162" s="41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5"/>
      <c r="N162" s="35"/>
      <c r="O162" s="35"/>
    </row>
    <row r="163" spans="1:15" s="38" customFormat="1" hidden="1" x14ac:dyDescent="0.2">
      <c r="A163" s="40"/>
      <c r="B163" s="41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5"/>
      <c r="N163" s="35"/>
      <c r="O163" s="35"/>
    </row>
    <row r="164" spans="1:15" s="38" customFormat="1" hidden="1" x14ac:dyDescent="0.2">
      <c r="A164" s="40"/>
      <c r="B164" s="41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5"/>
      <c r="N164" s="35"/>
      <c r="O164" s="35"/>
    </row>
    <row r="165" spans="1:15" s="38" customFormat="1" hidden="1" x14ac:dyDescent="0.2">
      <c r="A165" s="40"/>
      <c r="B165" s="41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5"/>
      <c r="N165" s="35"/>
      <c r="O165" s="35"/>
    </row>
    <row r="166" spans="1:15" s="38" customFormat="1" hidden="1" x14ac:dyDescent="0.2">
      <c r="A166" s="40"/>
      <c r="B166" s="42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5"/>
      <c r="N166" s="35"/>
      <c r="O166" s="35"/>
    </row>
    <row r="167" spans="1:15" hidden="1" x14ac:dyDescent="0.2">
      <c r="A167" s="32"/>
      <c r="B167" s="43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2"/>
      <c r="N167" s="32"/>
      <c r="O167" s="32"/>
    </row>
    <row r="168" spans="1:15" hidden="1" x14ac:dyDescent="0.2">
      <c r="A168" s="32"/>
      <c r="B168" s="33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2"/>
      <c r="N168" s="32"/>
      <c r="O168" s="32"/>
    </row>
    <row r="169" spans="1:15" hidden="1" x14ac:dyDescent="0.2">
      <c r="A169" s="32"/>
      <c r="B169" s="32"/>
      <c r="C169" s="34"/>
      <c r="D169" s="34"/>
      <c r="E169" s="37"/>
      <c r="F169" s="34"/>
      <c r="G169" s="34"/>
      <c r="H169" s="34"/>
      <c r="I169" s="34"/>
      <c r="J169" s="37"/>
      <c r="K169" s="34"/>
      <c r="L169" s="34"/>
      <c r="M169" s="32"/>
      <c r="N169" s="32"/>
      <c r="O169" s="32"/>
    </row>
    <row r="170" spans="1:15" hidden="1" x14ac:dyDescent="0.2">
      <c r="A170" s="32"/>
      <c r="B170" s="32"/>
      <c r="C170" s="34"/>
      <c r="D170" s="34"/>
      <c r="E170" s="37"/>
      <c r="F170" s="34"/>
      <c r="G170" s="34"/>
      <c r="H170" s="34"/>
      <c r="I170" s="34"/>
      <c r="J170" s="37"/>
      <c r="K170" s="34"/>
      <c r="L170" s="34"/>
      <c r="M170" s="32"/>
      <c r="N170" s="32"/>
      <c r="O170" s="32"/>
    </row>
    <row r="171" spans="1:15" s="38" customFormat="1" hidden="1" x14ac:dyDescent="0.2">
      <c r="A171" s="40"/>
      <c r="B171" s="41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5"/>
      <c r="N171" s="35"/>
      <c r="O171" s="35"/>
    </row>
    <row r="172" spans="1:15" s="38" customFormat="1" hidden="1" x14ac:dyDescent="0.2">
      <c r="A172" s="40"/>
      <c r="B172" s="41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5"/>
      <c r="N172" s="35"/>
      <c r="O172" s="35"/>
    </row>
    <row r="173" spans="1:15" s="38" customFormat="1" hidden="1" x14ac:dyDescent="0.2">
      <c r="A173" s="40"/>
      <c r="B173" s="41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5"/>
      <c r="N173" s="35"/>
      <c r="O173" s="35"/>
    </row>
    <row r="174" spans="1:15" s="38" customFormat="1" hidden="1" x14ac:dyDescent="0.2">
      <c r="A174" s="40"/>
      <c r="B174" s="41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5"/>
      <c r="N174" s="35"/>
      <c r="O174" s="35"/>
    </row>
    <row r="175" spans="1:15" s="38" customFormat="1" hidden="1" x14ac:dyDescent="0.2">
      <c r="A175" s="40"/>
      <c r="B175" s="41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5"/>
      <c r="N175" s="35"/>
      <c r="O175" s="35"/>
    </row>
    <row r="176" spans="1:15" s="38" customFormat="1" hidden="1" x14ac:dyDescent="0.2">
      <c r="A176" s="40"/>
      <c r="B176" s="41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5"/>
      <c r="N176" s="35"/>
      <c r="O176" s="35"/>
    </row>
    <row r="177" spans="1:15" s="38" customFormat="1" hidden="1" x14ac:dyDescent="0.2">
      <c r="A177" s="40"/>
      <c r="B177" s="41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5"/>
      <c r="N177" s="35"/>
      <c r="O177" s="35"/>
    </row>
    <row r="178" spans="1:15" s="38" customFormat="1" hidden="1" x14ac:dyDescent="0.2">
      <c r="A178" s="40"/>
      <c r="B178" s="42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5"/>
      <c r="N178" s="35"/>
      <c r="O178" s="44"/>
    </row>
    <row r="179" spans="1:15" s="38" customFormat="1" hidden="1" x14ac:dyDescent="0.2">
      <c r="A179" s="40"/>
      <c r="B179" s="42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5"/>
      <c r="N179" s="35"/>
      <c r="O179" s="44"/>
    </row>
    <row r="180" spans="1:15" s="38" customFormat="1" ht="0.6" customHeight="1" x14ac:dyDescent="0.2">
      <c r="A180" s="40"/>
      <c r="B180" s="42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5"/>
      <c r="N180" s="35"/>
      <c r="O180" s="44"/>
    </row>
    <row r="181" spans="1:15" ht="10.5" customHeight="1" x14ac:dyDescent="0.2"/>
    <row r="182" spans="1:15" ht="8.25" hidden="1" customHeight="1" x14ac:dyDescent="0.2"/>
    <row r="183" spans="1:15" hidden="1" x14ac:dyDescent="0.2"/>
    <row r="184" spans="1:15" x14ac:dyDescent="0.2">
      <c r="G184" s="28" t="s">
        <v>47</v>
      </c>
    </row>
    <row r="185" spans="1:15" x14ac:dyDescent="0.2">
      <c r="G185" s="28" t="s">
        <v>48</v>
      </c>
    </row>
  </sheetData>
  <mergeCells count="17"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  <mergeCell ref="H14:H15"/>
    <mergeCell ref="I14:I15"/>
    <mergeCell ref="J14:J15"/>
    <mergeCell ref="K14:L14"/>
  </mergeCells>
  <pageMargins left="0.25" right="0.25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1E80-727F-4FA5-8395-F6EFDBC1E4F8}">
  <dimension ref="A1:P186"/>
  <sheetViews>
    <sheetView topLeftCell="A51" workbookViewId="0">
      <selection sqref="A1:XFD1048576"/>
    </sheetView>
  </sheetViews>
  <sheetFormatPr defaultColWidth="9.109375" defaultRowHeight="10.199999999999999" x14ac:dyDescent="0.2"/>
  <cols>
    <col min="1" max="1" width="3.44140625" style="3" customWidth="1"/>
    <col min="2" max="2" width="38.77734375" style="3" customWidth="1"/>
    <col min="3" max="3" width="7.88671875" style="3" customWidth="1"/>
    <col min="4" max="4" width="6.66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7.109375" style="3" customWidth="1"/>
    <col min="10" max="10" width="8.109375" style="3" customWidth="1"/>
    <col min="11" max="11" width="10.109375" style="3" customWidth="1"/>
    <col min="12" max="12" width="9.88671875" style="3" customWidth="1"/>
    <col min="13" max="13" width="7.109375" style="3" customWidth="1"/>
    <col min="14" max="14" width="6.88671875" style="3" customWidth="1"/>
    <col min="15" max="15" width="6.109375" style="3" customWidth="1"/>
    <col min="16" max="16384" width="9.109375" style="3"/>
  </cols>
  <sheetData>
    <row r="1" spans="1:15" x14ac:dyDescent="0.2">
      <c r="A1" s="27" t="s">
        <v>24</v>
      </c>
      <c r="K1" s="27"/>
      <c r="L1" s="27" t="s">
        <v>25</v>
      </c>
      <c r="M1" s="27"/>
      <c r="N1" s="27"/>
    </row>
    <row r="2" spans="1:15" x14ac:dyDescent="0.2">
      <c r="A2" s="27" t="s">
        <v>65</v>
      </c>
      <c r="K2" s="27" t="s">
        <v>26</v>
      </c>
      <c r="L2" s="27"/>
      <c r="M2" s="27"/>
      <c r="N2" s="27"/>
    </row>
    <row r="3" spans="1:15" x14ac:dyDescent="0.2">
      <c r="K3" s="27" t="s">
        <v>38</v>
      </c>
      <c r="L3" s="27"/>
      <c r="M3" s="27"/>
      <c r="N3" s="27"/>
    </row>
    <row r="4" spans="1:15" ht="6" customHeight="1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/>
      <c r="L5" s="45"/>
    </row>
    <row r="6" spans="1:15" ht="0.75" customHeight="1" x14ac:dyDescent="0.2">
      <c r="K6" s="28"/>
    </row>
    <row r="7" spans="1:15" hidden="1" x14ac:dyDescent="0.2">
      <c r="K7" s="28"/>
    </row>
    <row r="8" spans="1:15" s="30" customFormat="1" ht="3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11.4" customHeight="1" x14ac:dyDescent="0.2">
      <c r="C9" s="88" t="s">
        <v>268</v>
      </c>
      <c r="D9" s="88"/>
      <c r="E9" s="88"/>
      <c r="F9" s="88"/>
      <c r="G9" s="88"/>
      <c r="H9" s="88"/>
      <c r="I9" s="88"/>
      <c r="J9" s="88"/>
      <c r="K9" s="88"/>
      <c r="L9" s="28" t="s">
        <v>288</v>
      </c>
    </row>
    <row r="10" spans="1:15" hidden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t="1.2" hidden="1" customHeight="1" x14ac:dyDescent="0.2">
      <c r="L11" s="28"/>
    </row>
    <row r="12" spans="1:15" x14ac:dyDescent="0.2">
      <c r="O12" s="31" t="s">
        <v>30</v>
      </c>
    </row>
    <row r="13" spans="1:15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155</v>
      </c>
      <c r="N13" s="90" t="s">
        <v>156</v>
      </c>
      <c r="O13" s="85" t="s">
        <v>196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40.799999999999997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s="59" customFormat="1" x14ac:dyDescent="0.2">
      <c r="A17" s="56"/>
      <c r="B17" s="56" t="s">
        <v>161</v>
      </c>
      <c r="C17" s="55">
        <f>C18+C19+C20</f>
        <v>2063610</v>
      </c>
      <c r="D17" s="55">
        <f t="shared" ref="D17:I17" si="0">D18+D19+D20</f>
        <v>0</v>
      </c>
      <c r="E17" s="55">
        <f>E18+E19+E20</f>
        <v>2063610</v>
      </c>
      <c r="F17" s="55">
        <f t="shared" si="0"/>
        <v>0</v>
      </c>
      <c r="G17" s="55">
        <f t="shared" si="0"/>
        <v>0</v>
      </c>
      <c r="H17" s="55">
        <f t="shared" si="0"/>
        <v>0</v>
      </c>
      <c r="I17" s="55">
        <f t="shared" si="0"/>
        <v>0</v>
      </c>
      <c r="J17" s="55">
        <f>J18+J19+J20</f>
        <v>2063610</v>
      </c>
      <c r="K17" s="55">
        <f>K18+K19+K20</f>
        <v>2063610</v>
      </c>
      <c r="L17" s="55">
        <f>L18+L19+L20</f>
        <v>0</v>
      </c>
      <c r="M17" s="55"/>
      <c r="N17" s="55"/>
      <c r="O17" s="55"/>
    </row>
    <row r="18" spans="1:15" x14ac:dyDescent="0.2">
      <c r="A18" s="32" t="s">
        <v>18</v>
      </c>
      <c r="B18" s="32" t="s">
        <v>21</v>
      </c>
      <c r="C18" s="34">
        <f>E18</f>
        <v>1430100</v>
      </c>
      <c r="D18" s="34"/>
      <c r="E18" s="34">
        <f>SUM(F18:J18)</f>
        <v>1430100</v>
      </c>
      <c r="F18" s="34"/>
      <c r="G18" s="34"/>
      <c r="H18" s="34"/>
      <c r="I18" s="34"/>
      <c r="J18" s="34">
        <f t="shared" ref="J18:J122" si="1">K18+L18</f>
        <v>1430100</v>
      </c>
      <c r="K18" s="34">
        <f>K47+K64+K89+K111+K124</f>
        <v>1430100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175000</v>
      </c>
      <c r="D19" s="34"/>
      <c r="E19" s="34">
        <f>F19+G19+H19+I19+J19</f>
        <v>175000</v>
      </c>
      <c r="F19" s="34"/>
      <c r="G19" s="34"/>
      <c r="H19" s="34"/>
      <c r="I19" s="34"/>
      <c r="J19" s="34">
        <f t="shared" si="1"/>
        <v>175000</v>
      </c>
      <c r="K19" s="34">
        <f>K24+K90</f>
        <v>175000</v>
      </c>
      <c r="L19" s="34"/>
      <c r="M19" s="32"/>
      <c r="N19" s="32"/>
      <c r="O19" s="32"/>
    </row>
    <row r="20" spans="1:15" ht="9.6" customHeight="1" x14ac:dyDescent="0.2">
      <c r="A20" s="32" t="s">
        <v>20</v>
      </c>
      <c r="B20" s="32" t="s">
        <v>23</v>
      </c>
      <c r="C20" s="34">
        <f>E20</f>
        <v>458510</v>
      </c>
      <c r="D20" s="34"/>
      <c r="E20" s="34">
        <f>SUM(F20:J20)</f>
        <v>458510</v>
      </c>
      <c r="F20" s="34">
        <f>F78+F133+F150+F167+F155+F75</f>
        <v>0</v>
      </c>
      <c r="G20" s="34">
        <f>G78+G133+G150+G167+G155+G75</f>
        <v>0</v>
      </c>
      <c r="H20" s="34">
        <f>H78+H133+H150+H167+H155+H75</f>
        <v>0</v>
      </c>
      <c r="I20" s="34"/>
      <c r="J20" s="34">
        <f t="shared" si="1"/>
        <v>458510</v>
      </c>
      <c r="K20" s="34">
        <f>K25+K49+K91+K129</f>
        <v>458510</v>
      </c>
      <c r="L20" s="34">
        <f>L78+L133+L150+L167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 t="shared" ref="C21:J21" si="2">C22</f>
        <v>491010</v>
      </c>
      <c r="D21" s="55">
        <f t="shared" si="2"/>
        <v>0</v>
      </c>
      <c r="E21" s="55">
        <f>E22</f>
        <v>491010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 t="shared" si="2"/>
        <v>491010</v>
      </c>
      <c r="K21" s="55">
        <f>K22</f>
        <v>491010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 t="shared" ref="C22:C27" si="3">D22+E22+F22+G22+H22</f>
        <v>491010</v>
      </c>
      <c r="D22" s="34">
        <f t="shared" ref="D22:I22" si="4">D23+D25</f>
        <v>0</v>
      </c>
      <c r="E22" s="34">
        <f t="shared" ref="E22:E44" si="5">F22+G22+H22+I22+J22</f>
        <v>491010</v>
      </c>
      <c r="F22" s="34">
        <f t="shared" si="4"/>
        <v>0</v>
      </c>
      <c r="G22" s="34">
        <f t="shared" si="4"/>
        <v>0</v>
      </c>
      <c r="H22" s="34">
        <f t="shared" si="4"/>
        <v>0</v>
      </c>
      <c r="I22" s="34">
        <f t="shared" si="4"/>
        <v>0</v>
      </c>
      <c r="J22" s="34">
        <f t="shared" si="1"/>
        <v>491010</v>
      </c>
      <c r="K22" s="34">
        <f>K24+K25</f>
        <v>491010</v>
      </c>
      <c r="L22" s="34"/>
      <c r="M22" s="32"/>
      <c r="N22" s="32"/>
      <c r="O22" s="32"/>
    </row>
    <row r="23" spans="1:15" x14ac:dyDescent="0.2">
      <c r="A23" s="32" t="s">
        <v>18</v>
      </c>
      <c r="B23" s="42" t="s">
        <v>143</v>
      </c>
      <c r="C23" s="34">
        <f t="shared" si="3"/>
        <v>20000</v>
      </c>
      <c r="D23" s="34">
        <f t="shared" ref="D23:I23" si="6">D27</f>
        <v>0</v>
      </c>
      <c r="E23" s="34">
        <f t="shared" si="5"/>
        <v>20000</v>
      </c>
      <c r="F23" s="34">
        <f t="shared" si="6"/>
        <v>0</v>
      </c>
      <c r="G23" s="34">
        <f t="shared" si="6"/>
        <v>0</v>
      </c>
      <c r="H23" s="34">
        <f t="shared" si="6"/>
        <v>0</v>
      </c>
      <c r="I23" s="34">
        <f t="shared" si="6"/>
        <v>0</v>
      </c>
      <c r="J23" s="34">
        <f t="shared" si="1"/>
        <v>20000</v>
      </c>
      <c r="K23" s="34">
        <f>K27</f>
        <v>20000</v>
      </c>
      <c r="L23" s="34"/>
      <c r="M23" s="32"/>
      <c r="N23" s="32"/>
      <c r="O23" s="32"/>
    </row>
    <row r="24" spans="1:15" x14ac:dyDescent="0.2">
      <c r="A24" s="40" t="s">
        <v>19</v>
      </c>
      <c r="B24" s="41" t="s">
        <v>180</v>
      </c>
      <c r="C24" s="34">
        <f t="shared" si="3"/>
        <v>130000</v>
      </c>
      <c r="D24" s="34"/>
      <c r="E24" s="34">
        <f t="shared" si="5"/>
        <v>130000</v>
      </c>
      <c r="F24" s="34"/>
      <c r="G24" s="34"/>
      <c r="H24" s="34"/>
      <c r="I24" s="34"/>
      <c r="J24" s="34">
        <f t="shared" si="1"/>
        <v>130000</v>
      </c>
      <c r="K24" s="34">
        <f>K26</f>
        <v>130000</v>
      </c>
      <c r="L24" s="34"/>
      <c r="M24" s="32"/>
      <c r="N24" s="32"/>
      <c r="O24" s="32"/>
    </row>
    <row r="25" spans="1:15" ht="11.4" customHeight="1" x14ac:dyDescent="0.2">
      <c r="A25" s="40" t="s">
        <v>20</v>
      </c>
      <c r="B25" s="41" t="s">
        <v>249</v>
      </c>
      <c r="C25" s="34">
        <f t="shared" si="3"/>
        <v>361010</v>
      </c>
      <c r="D25" s="34">
        <f t="shared" ref="D25:I25" si="7">D28+D30+D31+D40+D41+D42</f>
        <v>0</v>
      </c>
      <c r="E25" s="34">
        <f t="shared" si="5"/>
        <v>361010</v>
      </c>
      <c r="F25" s="34">
        <f t="shared" si="7"/>
        <v>0</v>
      </c>
      <c r="G25" s="34">
        <f t="shared" si="7"/>
        <v>0</v>
      </c>
      <c r="H25" s="34">
        <f t="shared" si="7"/>
        <v>0</v>
      </c>
      <c r="I25" s="34">
        <f t="shared" si="7"/>
        <v>0</v>
      </c>
      <c r="J25" s="34">
        <f t="shared" si="1"/>
        <v>361010</v>
      </c>
      <c r="K25" s="34">
        <f>K27+K28+K29+K30+K31+K32+K42+K43</f>
        <v>361010</v>
      </c>
      <c r="L25" s="34"/>
      <c r="M25" s="32"/>
      <c r="N25" s="32"/>
      <c r="O25" s="32"/>
    </row>
    <row r="26" spans="1:15" ht="13.2" customHeight="1" x14ac:dyDescent="0.2">
      <c r="A26" s="40" t="s">
        <v>19</v>
      </c>
      <c r="B26" s="41" t="s">
        <v>279</v>
      </c>
      <c r="C26" s="34">
        <f t="shared" si="3"/>
        <v>130000</v>
      </c>
      <c r="D26" s="34"/>
      <c r="E26" s="34">
        <f t="shared" si="5"/>
        <v>130000</v>
      </c>
      <c r="F26" s="34"/>
      <c r="G26" s="34"/>
      <c r="H26" s="34"/>
      <c r="I26" s="34"/>
      <c r="J26" s="34">
        <f t="shared" si="1"/>
        <v>130000</v>
      </c>
      <c r="K26" s="34">
        <v>130000</v>
      </c>
      <c r="L26" s="34"/>
      <c r="M26" s="32"/>
      <c r="N26" s="32"/>
      <c r="O26" s="32"/>
    </row>
    <row r="27" spans="1:15" ht="19.2" customHeight="1" x14ac:dyDescent="0.2">
      <c r="A27" s="32" t="s">
        <v>20</v>
      </c>
      <c r="B27" s="41" t="s">
        <v>278</v>
      </c>
      <c r="C27" s="34">
        <f t="shared" si="3"/>
        <v>20000</v>
      </c>
      <c r="D27" s="34">
        <v>0</v>
      </c>
      <c r="E27" s="34">
        <f t="shared" si="5"/>
        <v>20000</v>
      </c>
      <c r="F27" s="34"/>
      <c r="G27" s="34"/>
      <c r="H27" s="34"/>
      <c r="I27" s="34"/>
      <c r="J27" s="34">
        <f t="shared" si="1"/>
        <v>20000</v>
      </c>
      <c r="K27" s="34">
        <v>20000</v>
      </c>
      <c r="L27" s="34"/>
      <c r="M27" s="32"/>
      <c r="N27" s="32"/>
      <c r="O27" s="32"/>
    </row>
    <row r="28" spans="1:15" ht="22.2" customHeight="1" x14ac:dyDescent="0.2">
      <c r="A28" s="32" t="s">
        <v>20</v>
      </c>
      <c r="B28" s="41" t="s">
        <v>269</v>
      </c>
      <c r="C28" s="34">
        <f>E28</f>
        <v>20000</v>
      </c>
      <c r="D28" s="34"/>
      <c r="E28" s="34">
        <f t="shared" si="5"/>
        <v>20000</v>
      </c>
      <c r="F28" s="34"/>
      <c r="G28" s="34"/>
      <c r="H28" s="34"/>
      <c r="I28" s="34"/>
      <c r="J28" s="34">
        <f t="shared" si="1"/>
        <v>20000</v>
      </c>
      <c r="K28" s="34">
        <v>20000</v>
      </c>
      <c r="L28" s="34"/>
      <c r="M28" s="32"/>
      <c r="N28" s="32"/>
      <c r="O28" s="32"/>
    </row>
    <row r="29" spans="1:15" ht="20.399999999999999" x14ac:dyDescent="0.2">
      <c r="A29" s="32" t="s">
        <v>20</v>
      </c>
      <c r="B29" s="41" t="s">
        <v>282</v>
      </c>
      <c r="C29" s="34">
        <f>E29</f>
        <v>229900</v>
      </c>
      <c r="D29" s="34"/>
      <c r="E29" s="34">
        <f t="shared" si="5"/>
        <v>229900</v>
      </c>
      <c r="F29" s="34"/>
      <c r="G29" s="34"/>
      <c r="H29" s="34"/>
      <c r="I29" s="34"/>
      <c r="J29" s="34">
        <f t="shared" si="1"/>
        <v>229900</v>
      </c>
      <c r="K29" s="34">
        <v>229900</v>
      </c>
      <c r="L29" s="34"/>
      <c r="M29" s="32"/>
      <c r="N29" s="32"/>
      <c r="O29" s="32"/>
    </row>
    <row r="30" spans="1:15" ht="20.399999999999999" x14ac:dyDescent="0.2">
      <c r="A30" s="76" t="s">
        <v>20</v>
      </c>
      <c r="B30" s="41" t="s">
        <v>280</v>
      </c>
      <c r="C30" s="34">
        <f t="shared" ref="C30:C44" si="8">E30</f>
        <v>30000</v>
      </c>
      <c r="D30" s="34"/>
      <c r="E30" s="34">
        <f t="shared" si="5"/>
        <v>30000</v>
      </c>
      <c r="F30" s="34"/>
      <c r="G30" s="34"/>
      <c r="H30" s="34"/>
      <c r="I30" s="34"/>
      <c r="J30" s="34">
        <f t="shared" si="1"/>
        <v>30000</v>
      </c>
      <c r="K30" s="34">
        <v>30000</v>
      </c>
      <c r="L30" s="34"/>
      <c r="M30" s="32"/>
      <c r="N30" s="32"/>
      <c r="O30" s="32"/>
    </row>
    <row r="31" spans="1:15" ht="20.399999999999999" x14ac:dyDescent="0.2">
      <c r="A31" s="32" t="s">
        <v>20</v>
      </c>
      <c r="B31" s="52" t="s">
        <v>281</v>
      </c>
      <c r="C31" s="34">
        <f t="shared" si="8"/>
        <v>9000</v>
      </c>
      <c r="D31" s="34"/>
      <c r="E31" s="34">
        <f t="shared" si="5"/>
        <v>9000</v>
      </c>
      <c r="F31" s="34"/>
      <c r="G31" s="34"/>
      <c r="H31" s="34"/>
      <c r="I31" s="34"/>
      <c r="J31" s="34">
        <f t="shared" si="1"/>
        <v>9000</v>
      </c>
      <c r="K31" s="34">
        <v>9000</v>
      </c>
      <c r="L31" s="34"/>
      <c r="M31" s="32"/>
      <c r="N31" s="32"/>
      <c r="O31" s="32"/>
    </row>
    <row r="32" spans="1:15" ht="19.2" customHeight="1" x14ac:dyDescent="0.2">
      <c r="A32" s="32" t="s">
        <v>20</v>
      </c>
      <c r="B32" s="52" t="s">
        <v>283</v>
      </c>
      <c r="C32" s="34">
        <f t="shared" si="8"/>
        <v>23000</v>
      </c>
      <c r="D32" s="34"/>
      <c r="E32" s="34">
        <f t="shared" si="5"/>
        <v>23000</v>
      </c>
      <c r="F32" s="34"/>
      <c r="G32" s="34"/>
      <c r="H32" s="34"/>
      <c r="I32" s="34"/>
      <c r="J32" s="34">
        <f t="shared" si="1"/>
        <v>23000</v>
      </c>
      <c r="K32" s="34">
        <v>23000</v>
      </c>
      <c r="L32" s="34"/>
      <c r="M32" s="32"/>
      <c r="N32" s="32"/>
      <c r="O32" s="32"/>
    </row>
    <row r="33" spans="1:15" s="38" customFormat="1" ht="20.399999999999999" hidden="1" x14ac:dyDescent="0.2">
      <c r="A33" s="35"/>
      <c r="B33" s="36" t="s">
        <v>96</v>
      </c>
      <c r="C33" s="34">
        <f t="shared" si="8"/>
        <v>0</v>
      </c>
      <c r="D33" s="37">
        <f t="shared" ref="D33:I33" si="9">D34</f>
        <v>0</v>
      </c>
      <c r="E33" s="34">
        <f t="shared" si="5"/>
        <v>0</v>
      </c>
      <c r="F33" s="37">
        <f t="shared" si="9"/>
        <v>0</v>
      </c>
      <c r="G33" s="37">
        <f t="shared" si="9"/>
        <v>0</v>
      </c>
      <c r="H33" s="37">
        <f t="shared" si="9"/>
        <v>0</v>
      </c>
      <c r="I33" s="37">
        <f t="shared" si="9"/>
        <v>0</v>
      </c>
      <c r="J33" s="34">
        <f t="shared" si="1"/>
        <v>0</v>
      </c>
      <c r="K33" s="34"/>
      <c r="L33" s="37"/>
      <c r="M33" s="35"/>
      <c r="N33" s="35"/>
      <c r="O33" s="35"/>
    </row>
    <row r="34" spans="1:15" s="38" customFormat="1" hidden="1" x14ac:dyDescent="0.2">
      <c r="A34" s="35"/>
      <c r="B34" s="39" t="s">
        <v>71</v>
      </c>
      <c r="C34" s="34">
        <f t="shared" si="8"/>
        <v>0</v>
      </c>
      <c r="D34" s="37">
        <f t="shared" ref="D34:I34" si="10">D37</f>
        <v>0</v>
      </c>
      <c r="E34" s="34">
        <f t="shared" si="5"/>
        <v>0</v>
      </c>
      <c r="F34" s="37">
        <f t="shared" si="10"/>
        <v>0</v>
      </c>
      <c r="G34" s="37">
        <f t="shared" si="10"/>
        <v>0</v>
      </c>
      <c r="H34" s="37">
        <f t="shared" si="10"/>
        <v>0</v>
      </c>
      <c r="I34" s="37">
        <f t="shared" si="10"/>
        <v>0</v>
      </c>
      <c r="J34" s="34">
        <f t="shared" si="1"/>
        <v>0</v>
      </c>
      <c r="K34" s="34"/>
      <c r="L34" s="37">
        <f>L35+L36+L39</f>
        <v>0</v>
      </c>
      <c r="M34" s="35"/>
      <c r="N34" s="35"/>
      <c r="O34" s="35"/>
    </row>
    <row r="35" spans="1:15" s="38" customFormat="1" hidden="1" x14ac:dyDescent="0.2">
      <c r="A35" s="32" t="s">
        <v>18</v>
      </c>
      <c r="B35" s="32" t="s">
        <v>75</v>
      </c>
      <c r="C35" s="34">
        <f t="shared" si="8"/>
        <v>0</v>
      </c>
      <c r="D35" s="37"/>
      <c r="E35" s="34">
        <f t="shared" si="5"/>
        <v>0</v>
      </c>
      <c r="F35" s="37"/>
      <c r="G35" s="37"/>
      <c r="H35" s="37"/>
      <c r="I35" s="37"/>
      <c r="J35" s="34">
        <f t="shared" si="1"/>
        <v>0</v>
      </c>
      <c r="K35" s="34"/>
      <c r="L35" s="35"/>
      <c r="M35" s="35"/>
      <c r="N35" s="35"/>
      <c r="O35" s="35"/>
    </row>
    <row r="36" spans="1:15" s="38" customFormat="1" hidden="1" x14ac:dyDescent="0.2">
      <c r="A36" s="40" t="s">
        <v>19</v>
      </c>
      <c r="B36" s="41" t="s">
        <v>83</v>
      </c>
      <c r="C36" s="34">
        <f t="shared" si="8"/>
        <v>0</v>
      </c>
      <c r="D36" s="37"/>
      <c r="E36" s="34">
        <f t="shared" si="5"/>
        <v>0</v>
      </c>
      <c r="F36" s="37"/>
      <c r="G36" s="37"/>
      <c r="H36" s="37"/>
      <c r="I36" s="37"/>
      <c r="J36" s="34">
        <f t="shared" si="1"/>
        <v>0</v>
      </c>
      <c r="K36" s="34"/>
      <c r="L36" s="37"/>
      <c r="M36" s="35"/>
      <c r="N36" s="35"/>
      <c r="O36" s="35"/>
    </row>
    <row r="37" spans="1:15" s="38" customFormat="1" hidden="1" x14ac:dyDescent="0.2">
      <c r="A37" s="40" t="s">
        <v>20</v>
      </c>
      <c r="B37" s="41" t="s">
        <v>99</v>
      </c>
      <c r="C37" s="34">
        <f t="shared" si="8"/>
        <v>0</v>
      </c>
      <c r="D37" s="37"/>
      <c r="E37" s="34">
        <f t="shared" si="5"/>
        <v>0</v>
      </c>
      <c r="F37" s="37"/>
      <c r="G37" s="37"/>
      <c r="H37" s="37"/>
      <c r="I37" s="37"/>
      <c r="J37" s="34">
        <f t="shared" si="1"/>
        <v>0</v>
      </c>
      <c r="K37" s="34"/>
      <c r="L37" s="37"/>
      <c r="M37" s="35"/>
      <c r="N37" s="35"/>
      <c r="O37" s="35"/>
    </row>
    <row r="38" spans="1:15" hidden="1" x14ac:dyDescent="0.2">
      <c r="A38" s="32"/>
      <c r="B38" s="39"/>
      <c r="C38" s="34">
        <f t="shared" si="8"/>
        <v>0</v>
      </c>
      <c r="D38" s="34"/>
      <c r="E38" s="34">
        <f t="shared" si="5"/>
        <v>0</v>
      </c>
      <c r="F38" s="34"/>
      <c r="G38" s="34"/>
      <c r="H38" s="34"/>
      <c r="I38" s="34"/>
      <c r="J38" s="34">
        <f t="shared" si="1"/>
        <v>0</v>
      </c>
      <c r="K38" s="34"/>
      <c r="L38" s="34"/>
      <c r="M38" s="32"/>
      <c r="N38" s="32"/>
      <c r="O38" s="32"/>
    </row>
    <row r="39" spans="1:15" ht="20.399999999999999" hidden="1" x14ac:dyDescent="0.2">
      <c r="A39" s="32"/>
      <c r="B39" s="41" t="s">
        <v>184</v>
      </c>
      <c r="C39" s="34">
        <f t="shared" si="8"/>
        <v>0</v>
      </c>
      <c r="D39" s="34"/>
      <c r="E39" s="34">
        <f t="shared" si="5"/>
        <v>0</v>
      </c>
      <c r="F39" s="34"/>
      <c r="G39" s="34"/>
      <c r="H39" s="34"/>
      <c r="I39" s="34"/>
      <c r="J39" s="34">
        <f t="shared" si="1"/>
        <v>0</v>
      </c>
      <c r="K39" s="34"/>
      <c r="L39" s="34"/>
      <c r="M39" s="32"/>
      <c r="N39" s="32"/>
      <c r="O39" s="32"/>
    </row>
    <row r="40" spans="1:15" ht="20.399999999999999" hidden="1" x14ac:dyDescent="0.2">
      <c r="A40" s="32" t="s">
        <v>20</v>
      </c>
      <c r="B40" s="52" t="s">
        <v>216</v>
      </c>
      <c r="C40" s="34">
        <f t="shared" si="8"/>
        <v>0</v>
      </c>
      <c r="D40" s="34"/>
      <c r="E40" s="34">
        <f t="shared" si="5"/>
        <v>0</v>
      </c>
      <c r="F40" s="34"/>
      <c r="G40" s="34"/>
      <c r="H40" s="34"/>
      <c r="I40" s="34"/>
      <c r="J40" s="34">
        <f t="shared" si="1"/>
        <v>0</v>
      </c>
      <c r="K40" s="34"/>
      <c r="L40" s="34"/>
      <c r="M40" s="32"/>
      <c r="N40" s="32"/>
      <c r="O40" s="32"/>
    </row>
    <row r="41" spans="1:15" ht="20.399999999999999" hidden="1" x14ac:dyDescent="0.2">
      <c r="A41" s="32" t="s">
        <v>20</v>
      </c>
      <c r="B41" s="75" t="s">
        <v>213</v>
      </c>
      <c r="C41" s="34">
        <f t="shared" si="8"/>
        <v>0</v>
      </c>
      <c r="D41" s="34"/>
      <c r="E41" s="34">
        <f t="shared" si="5"/>
        <v>0</v>
      </c>
      <c r="F41" s="34"/>
      <c r="G41" s="34"/>
      <c r="H41" s="34"/>
      <c r="I41" s="34"/>
      <c r="J41" s="34">
        <f t="shared" si="1"/>
        <v>0</v>
      </c>
      <c r="K41" s="34"/>
      <c r="L41" s="34"/>
      <c r="M41" s="32"/>
      <c r="N41" s="32"/>
      <c r="O41" s="32"/>
    </row>
    <row r="42" spans="1:15" ht="12.6" customHeight="1" x14ac:dyDescent="0.2">
      <c r="A42" s="32" t="s">
        <v>20</v>
      </c>
      <c r="B42" s="75" t="s">
        <v>286</v>
      </c>
      <c r="C42" s="34">
        <f t="shared" si="8"/>
        <v>3100</v>
      </c>
      <c r="D42" s="34"/>
      <c r="E42" s="34">
        <f t="shared" si="5"/>
        <v>3100</v>
      </c>
      <c r="F42" s="34"/>
      <c r="G42" s="34"/>
      <c r="H42" s="34"/>
      <c r="I42" s="34"/>
      <c r="J42" s="34">
        <f t="shared" si="1"/>
        <v>3100</v>
      </c>
      <c r="K42" s="34">
        <v>3100</v>
      </c>
      <c r="L42" s="34"/>
      <c r="M42" s="32"/>
      <c r="N42" s="32"/>
      <c r="O42" s="32"/>
    </row>
    <row r="43" spans="1:15" ht="16.2" customHeight="1" x14ac:dyDescent="0.2">
      <c r="A43" s="32" t="s">
        <v>20</v>
      </c>
      <c r="B43" s="41" t="s">
        <v>250</v>
      </c>
      <c r="C43" s="34">
        <f>E43</f>
        <v>26010</v>
      </c>
      <c r="D43" s="34"/>
      <c r="E43" s="34">
        <f t="shared" si="5"/>
        <v>26010</v>
      </c>
      <c r="F43" s="34"/>
      <c r="G43" s="34"/>
      <c r="H43" s="34"/>
      <c r="I43" s="34"/>
      <c r="J43" s="34">
        <f t="shared" si="1"/>
        <v>26010</v>
      </c>
      <c r="K43" s="34">
        <v>26010</v>
      </c>
      <c r="L43" s="34"/>
      <c r="M43" s="32"/>
      <c r="N43" s="32"/>
      <c r="O43" s="32"/>
    </row>
    <row r="44" spans="1:15" ht="20.399999999999999" x14ac:dyDescent="0.2">
      <c r="A44" s="32" t="s">
        <v>260</v>
      </c>
      <c r="B44" s="41" t="s">
        <v>265</v>
      </c>
      <c r="C44" s="34">
        <f t="shared" si="8"/>
        <v>55000</v>
      </c>
      <c r="D44" s="34"/>
      <c r="E44" s="34">
        <f t="shared" si="5"/>
        <v>55000</v>
      </c>
      <c r="F44" s="34"/>
      <c r="G44" s="34"/>
      <c r="H44" s="34"/>
      <c r="I44" s="34"/>
      <c r="J44" s="34">
        <f t="shared" si="1"/>
        <v>55000</v>
      </c>
      <c r="K44" s="34">
        <v>55000</v>
      </c>
      <c r="L44" s="34"/>
      <c r="M44" s="32"/>
      <c r="N44" s="32"/>
      <c r="O44" s="32"/>
    </row>
    <row r="45" spans="1:15" s="58" customFormat="1" x14ac:dyDescent="0.2">
      <c r="A45" s="54"/>
      <c r="B45" s="49" t="s">
        <v>97</v>
      </c>
      <c r="C45" s="53">
        <f>C46</f>
        <v>172500</v>
      </c>
      <c r="D45" s="53">
        <f t="shared" ref="D45:J45" si="11">D46</f>
        <v>0</v>
      </c>
      <c r="E45" s="53">
        <f t="shared" si="11"/>
        <v>172500</v>
      </c>
      <c r="F45" s="53">
        <f t="shared" si="11"/>
        <v>0</v>
      </c>
      <c r="G45" s="53">
        <f t="shared" si="11"/>
        <v>0</v>
      </c>
      <c r="H45" s="53">
        <f t="shared" si="11"/>
        <v>0</v>
      </c>
      <c r="I45" s="53">
        <f t="shared" si="11"/>
        <v>0</v>
      </c>
      <c r="J45" s="53">
        <f t="shared" si="11"/>
        <v>172500</v>
      </c>
      <c r="K45" s="53">
        <f>K46</f>
        <v>172500</v>
      </c>
      <c r="L45" s="53"/>
      <c r="M45" s="54"/>
      <c r="N45" s="54"/>
      <c r="O45" s="54"/>
    </row>
    <row r="46" spans="1:15" s="38" customFormat="1" x14ac:dyDescent="0.2">
      <c r="A46" s="35"/>
      <c r="B46" s="39" t="s">
        <v>71</v>
      </c>
      <c r="C46" s="37">
        <f t="shared" ref="C46:J46" si="12">C47+C48+C49</f>
        <v>172500</v>
      </c>
      <c r="D46" s="37">
        <f t="shared" si="12"/>
        <v>0</v>
      </c>
      <c r="E46" s="37">
        <f t="shared" si="12"/>
        <v>172500</v>
      </c>
      <c r="F46" s="37">
        <f t="shared" si="12"/>
        <v>0</v>
      </c>
      <c r="G46" s="37">
        <f t="shared" si="12"/>
        <v>0</v>
      </c>
      <c r="H46" s="37">
        <f t="shared" si="12"/>
        <v>0</v>
      </c>
      <c r="I46" s="37">
        <f t="shared" si="12"/>
        <v>0</v>
      </c>
      <c r="J46" s="37">
        <f t="shared" si="12"/>
        <v>172500</v>
      </c>
      <c r="K46" s="37">
        <f>K47+K48+K49</f>
        <v>172500</v>
      </c>
      <c r="L46" s="37">
        <f>L50+L52+L62</f>
        <v>0</v>
      </c>
      <c r="M46" s="35"/>
      <c r="N46" s="35"/>
      <c r="O46" s="35"/>
    </row>
    <row r="47" spans="1:15" s="38" customFormat="1" x14ac:dyDescent="0.2">
      <c r="A47" s="32" t="s">
        <v>18</v>
      </c>
      <c r="B47" s="42" t="s">
        <v>143</v>
      </c>
      <c r="C47" s="37">
        <f>E47</f>
        <v>107000</v>
      </c>
      <c r="D47" s="37"/>
      <c r="E47" s="37">
        <f>F47+G47+H47+I47+J47</f>
        <v>107000</v>
      </c>
      <c r="F47" s="37"/>
      <c r="G47" s="37"/>
      <c r="H47" s="37"/>
      <c r="I47" s="37"/>
      <c r="J47" s="34">
        <f t="shared" ref="J47:J55" si="13">K47+L47</f>
        <v>107000</v>
      </c>
      <c r="K47" s="37">
        <f>K51+K52+K54</f>
        <v>107000</v>
      </c>
      <c r="L47" s="35"/>
      <c r="M47" s="35"/>
      <c r="N47" s="35"/>
      <c r="O47" s="35"/>
    </row>
    <row r="48" spans="1:15" s="38" customFormat="1" x14ac:dyDescent="0.2">
      <c r="A48" s="40" t="s">
        <v>19</v>
      </c>
      <c r="B48" s="41" t="s">
        <v>180</v>
      </c>
      <c r="C48" s="37">
        <f t="shared" ref="C48:C49" si="14">E48</f>
        <v>0</v>
      </c>
      <c r="D48" s="37"/>
      <c r="E48" s="37">
        <f t="shared" ref="E48:E61" si="15">F48+G48+H48+I48+J48</f>
        <v>0</v>
      </c>
      <c r="F48" s="37"/>
      <c r="G48" s="37"/>
      <c r="H48" s="37"/>
      <c r="I48" s="37"/>
      <c r="J48" s="34">
        <f t="shared" si="13"/>
        <v>0</v>
      </c>
      <c r="K48" s="37">
        <f>K55</f>
        <v>0</v>
      </c>
      <c r="L48" s="37"/>
      <c r="M48" s="35"/>
      <c r="N48" s="35"/>
      <c r="O48" s="35"/>
    </row>
    <row r="49" spans="1:15" s="38" customFormat="1" x14ac:dyDescent="0.2">
      <c r="A49" s="40" t="s">
        <v>20</v>
      </c>
      <c r="B49" s="41" t="s">
        <v>178</v>
      </c>
      <c r="C49" s="37">
        <f t="shared" si="14"/>
        <v>65500</v>
      </c>
      <c r="D49" s="37"/>
      <c r="E49" s="37">
        <f t="shared" si="15"/>
        <v>65500</v>
      </c>
      <c r="F49" s="37"/>
      <c r="G49" s="37"/>
      <c r="H49" s="37"/>
      <c r="I49" s="37"/>
      <c r="J49" s="34">
        <f t="shared" si="13"/>
        <v>65500</v>
      </c>
      <c r="K49" s="37">
        <f>K56+K59+K60+K61</f>
        <v>65500</v>
      </c>
      <c r="L49" s="37"/>
      <c r="M49" s="35"/>
      <c r="N49" s="35"/>
      <c r="O49" s="35"/>
    </row>
    <row r="50" spans="1:15" s="38" customFormat="1" hidden="1" x14ac:dyDescent="0.2">
      <c r="A50" s="32"/>
      <c r="B50" s="42"/>
      <c r="C50" s="37"/>
      <c r="D50" s="37"/>
      <c r="E50" s="37"/>
      <c r="F50" s="37"/>
      <c r="G50" s="37"/>
      <c r="H50" s="37"/>
      <c r="I50" s="37"/>
      <c r="J50" s="34"/>
      <c r="K50" s="37"/>
      <c r="L50" s="35"/>
      <c r="M50" s="35"/>
      <c r="N50" s="35"/>
      <c r="O50" s="35"/>
    </row>
    <row r="51" spans="1:15" s="38" customFormat="1" ht="20.399999999999999" x14ac:dyDescent="0.2">
      <c r="A51" s="40" t="s">
        <v>18</v>
      </c>
      <c r="B51" s="41" t="s">
        <v>181</v>
      </c>
      <c r="C51" s="37">
        <f t="shared" ref="C51:C55" si="16">E51</f>
        <v>107000</v>
      </c>
      <c r="D51" s="37"/>
      <c r="E51" s="65">
        <f t="shared" si="15"/>
        <v>107000</v>
      </c>
      <c r="F51" s="37"/>
      <c r="G51" s="37"/>
      <c r="H51" s="37"/>
      <c r="I51" s="37"/>
      <c r="J51" s="34">
        <f t="shared" si="13"/>
        <v>107000</v>
      </c>
      <c r="K51" s="37">
        <v>107000</v>
      </c>
      <c r="L51" s="37"/>
      <c r="M51" s="35"/>
      <c r="N51" s="35"/>
      <c r="O51" s="35"/>
    </row>
    <row r="52" spans="1:15" s="38" customFormat="1" ht="23.25" hidden="1" customHeight="1" x14ac:dyDescent="0.2">
      <c r="A52" s="40" t="s">
        <v>18</v>
      </c>
      <c r="B52" s="41" t="s">
        <v>204</v>
      </c>
      <c r="C52" s="37">
        <f t="shared" si="16"/>
        <v>0</v>
      </c>
      <c r="D52" s="37"/>
      <c r="E52" s="65">
        <f t="shared" si="15"/>
        <v>0</v>
      </c>
      <c r="F52" s="37"/>
      <c r="G52" s="37"/>
      <c r="H52" s="37"/>
      <c r="I52" s="37"/>
      <c r="J52" s="34">
        <f t="shared" si="13"/>
        <v>0</v>
      </c>
      <c r="K52" s="37">
        <v>0</v>
      </c>
      <c r="L52" s="37"/>
      <c r="M52" s="35"/>
      <c r="N52" s="35"/>
      <c r="O52" s="35"/>
    </row>
    <row r="53" spans="1:15" s="38" customFormat="1" ht="20.399999999999999" hidden="1" x14ac:dyDescent="0.2">
      <c r="A53" s="40" t="s">
        <v>18</v>
      </c>
      <c r="B53" s="74" t="s">
        <v>219</v>
      </c>
      <c r="C53" s="37">
        <f t="shared" si="16"/>
        <v>0</v>
      </c>
      <c r="D53" s="37"/>
      <c r="E53" s="65">
        <f t="shared" si="15"/>
        <v>0</v>
      </c>
      <c r="F53" s="37"/>
      <c r="G53" s="37"/>
      <c r="H53" s="37"/>
      <c r="I53" s="37"/>
      <c r="J53" s="34">
        <f t="shared" si="13"/>
        <v>0</v>
      </c>
      <c r="K53" s="37">
        <v>0</v>
      </c>
      <c r="L53" s="37"/>
      <c r="M53" s="35"/>
      <c r="N53" s="35"/>
      <c r="O53" s="35"/>
    </row>
    <row r="54" spans="1:15" ht="19.8" hidden="1" customHeight="1" x14ac:dyDescent="0.2">
      <c r="A54" s="40" t="s">
        <v>18</v>
      </c>
      <c r="B54" s="41" t="s">
        <v>244</v>
      </c>
      <c r="C54" s="34">
        <f t="shared" si="16"/>
        <v>0</v>
      </c>
      <c r="D54" s="34"/>
      <c r="E54" s="34">
        <f t="shared" si="15"/>
        <v>0</v>
      </c>
      <c r="F54" s="34"/>
      <c r="G54" s="34"/>
      <c r="H54" s="34"/>
      <c r="I54" s="34"/>
      <c r="J54" s="34">
        <f t="shared" si="13"/>
        <v>0</v>
      </c>
      <c r="K54" s="34">
        <v>0</v>
      </c>
      <c r="L54" s="34"/>
      <c r="M54" s="32"/>
      <c r="N54" s="32"/>
      <c r="O54" s="32"/>
    </row>
    <row r="55" spans="1:15" hidden="1" x14ac:dyDescent="0.2">
      <c r="A55" s="40" t="s">
        <v>19</v>
      </c>
      <c r="B55" s="41" t="s">
        <v>245</v>
      </c>
      <c r="C55" s="34">
        <f t="shared" si="16"/>
        <v>0</v>
      </c>
      <c r="D55" s="34"/>
      <c r="E55" s="34">
        <f t="shared" si="15"/>
        <v>0</v>
      </c>
      <c r="F55" s="34"/>
      <c r="G55" s="34"/>
      <c r="H55" s="34"/>
      <c r="I55" s="34"/>
      <c r="J55" s="34">
        <f t="shared" si="13"/>
        <v>0</v>
      </c>
      <c r="K55" s="34"/>
      <c r="L55" s="34"/>
      <c r="M55" s="32"/>
      <c r="N55" s="32"/>
      <c r="O55" s="32"/>
    </row>
    <row r="56" spans="1:15" s="38" customFormat="1" ht="20.399999999999999" customHeight="1" x14ac:dyDescent="0.2">
      <c r="A56" s="40" t="s">
        <v>20</v>
      </c>
      <c r="B56" s="41" t="s">
        <v>243</v>
      </c>
      <c r="C56" s="37">
        <f>E56</f>
        <v>9000</v>
      </c>
      <c r="D56" s="37"/>
      <c r="E56" s="65">
        <f t="shared" si="15"/>
        <v>9000</v>
      </c>
      <c r="F56" s="37"/>
      <c r="G56" s="37"/>
      <c r="H56" s="37"/>
      <c r="I56" s="37"/>
      <c r="J56" s="34">
        <f>K56</f>
        <v>9000</v>
      </c>
      <c r="K56" s="37">
        <v>9000</v>
      </c>
      <c r="L56" s="37"/>
      <c r="M56" s="35"/>
      <c r="N56" s="35"/>
      <c r="O56" s="35"/>
    </row>
    <row r="57" spans="1:15" hidden="1" x14ac:dyDescent="0.2">
      <c r="A57" s="32"/>
      <c r="B57" s="41"/>
      <c r="C57" s="37">
        <f t="shared" ref="C57:C61" si="17">E57</f>
        <v>0</v>
      </c>
      <c r="D57" s="34"/>
      <c r="E57" s="65">
        <f t="shared" si="15"/>
        <v>0</v>
      </c>
      <c r="F57" s="34"/>
      <c r="G57" s="34"/>
      <c r="H57" s="34"/>
      <c r="I57" s="34"/>
      <c r="J57" s="34">
        <f t="shared" ref="J57:J61" si="18">K57</f>
        <v>0</v>
      </c>
      <c r="K57" s="34"/>
      <c r="L57" s="34"/>
      <c r="M57" s="32"/>
      <c r="N57" s="32"/>
      <c r="O57" s="32"/>
    </row>
    <row r="58" spans="1:15" hidden="1" x14ac:dyDescent="0.2">
      <c r="A58" s="32"/>
      <c r="B58" s="41"/>
      <c r="C58" s="37">
        <f t="shared" si="17"/>
        <v>0</v>
      </c>
      <c r="D58" s="34"/>
      <c r="E58" s="65">
        <f t="shared" si="15"/>
        <v>0</v>
      </c>
      <c r="F58" s="34"/>
      <c r="G58" s="34"/>
      <c r="H58" s="34"/>
      <c r="I58" s="34"/>
      <c r="J58" s="34">
        <f t="shared" si="18"/>
        <v>0</v>
      </c>
      <c r="K58" s="34"/>
      <c r="L58" s="34"/>
      <c r="M58" s="32"/>
      <c r="N58" s="32"/>
      <c r="O58" s="32"/>
    </row>
    <row r="59" spans="1:15" ht="20.399999999999999" x14ac:dyDescent="0.2">
      <c r="A59" s="32" t="s">
        <v>20</v>
      </c>
      <c r="B59" s="41" t="s">
        <v>261</v>
      </c>
      <c r="C59" s="37">
        <f t="shared" si="17"/>
        <v>36500</v>
      </c>
      <c r="D59" s="34"/>
      <c r="E59" s="65">
        <f t="shared" si="15"/>
        <v>36500</v>
      </c>
      <c r="F59" s="34"/>
      <c r="G59" s="34"/>
      <c r="H59" s="34"/>
      <c r="I59" s="34"/>
      <c r="J59" s="34">
        <f t="shared" si="18"/>
        <v>36500</v>
      </c>
      <c r="K59" s="34">
        <v>36500</v>
      </c>
      <c r="L59" s="34"/>
      <c r="M59" s="32"/>
      <c r="N59" s="32"/>
      <c r="O59" s="32"/>
    </row>
    <row r="60" spans="1:15" ht="20.399999999999999" hidden="1" x14ac:dyDescent="0.2">
      <c r="A60" s="32" t="s">
        <v>20</v>
      </c>
      <c r="B60" s="41" t="s">
        <v>270</v>
      </c>
      <c r="C60" s="37">
        <f t="shared" si="17"/>
        <v>0</v>
      </c>
      <c r="D60" s="34"/>
      <c r="E60" s="65">
        <f t="shared" si="15"/>
        <v>0</v>
      </c>
      <c r="F60" s="34"/>
      <c r="G60" s="34"/>
      <c r="H60" s="34"/>
      <c r="I60" s="34"/>
      <c r="J60" s="34">
        <f t="shared" si="18"/>
        <v>0</v>
      </c>
      <c r="K60" s="34">
        <v>0</v>
      </c>
      <c r="L60" s="34"/>
      <c r="M60" s="32"/>
      <c r="N60" s="32"/>
      <c r="O60" s="32"/>
    </row>
    <row r="61" spans="1:15" ht="20.399999999999999" x14ac:dyDescent="0.2">
      <c r="A61" s="32" t="s">
        <v>20</v>
      </c>
      <c r="B61" s="41" t="s">
        <v>284</v>
      </c>
      <c r="C61" s="37">
        <f t="shared" si="17"/>
        <v>20000</v>
      </c>
      <c r="D61" s="34"/>
      <c r="E61" s="65">
        <f t="shared" si="15"/>
        <v>20000</v>
      </c>
      <c r="F61" s="34"/>
      <c r="G61" s="34"/>
      <c r="H61" s="34"/>
      <c r="I61" s="34"/>
      <c r="J61" s="34">
        <f t="shared" si="18"/>
        <v>20000</v>
      </c>
      <c r="K61" s="34">
        <v>20000</v>
      </c>
      <c r="L61" s="34"/>
      <c r="M61" s="32"/>
      <c r="N61" s="32"/>
      <c r="O61" s="32"/>
    </row>
    <row r="62" spans="1:15" s="38" customFormat="1" x14ac:dyDescent="0.2">
      <c r="A62" s="35"/>
      <c r="B62" s="36" t="s">
        <v>174</v>
      </c>
      <c r="C62" s="53">
        <f>C63</f>
        <v>472600</v>
      </c>
      <c r="D62" s="53"/>
      <c r="E62" s="53">
        <f t="shared" ref="E62:K62" si="19">E63</f>
        <v>472600</v>
      </c>
      <c r="F62" s="53">
        <f t="shared" si="19"/>
        <v>0</v>
      </c>
      <c r="G62" s="53">
        <f t="shared" si="19"/>
        <v>0</v>
      </c>
      <c r="H62" s="53">
        <f t="shared" si="19"/>
        <v>0</v>
      </c>
      <c r="I62" s="53">
        <f t="shared" si="19"/>
        <v>0</v>
      </c>
      <c r="J62" s="53">
        <f t="shared" si="19"/>
        <v>472600</v>
      </c>
      <c r="K62" s="53">
        <f t="shared" si="19"/>
        <v>472600</v>
      </c>
      <c r="L62" s="53"/>
      <c r="M62" s="54"/>
      <c r="N62" s="54"/>
      <c r="O62" s="54"/>
    </row>
    <row r="63" spans="1:15" s="38" customFormat="1" x14ac:dyDescent="0.2">
      <c r="A63" s="35"/>
      <c r="B63" s="39" t="s">
        <v>71</v>
      </c>
      <c r="C63" s="37">
        <f>E63</f>
        <v>472600</v>
      </c>
      <c r="D63" s="37"/>
      <c r="E63" s="37">
        <f>F63+G63+H63+I63+J63</f>
        <v>472600</v>
      </c>
      <c r="F63" s="37"/>
      <c r="G63" s="37"/>
      <c r="H63" s="37"/>
      <c r="I63" s="37"/>
      <c r="J63" s="34">
        <f t="shared" si="1"/>
        <v>472600</v>
      </c>
      <c r="K63" s="69">
        <f>K64+K65+K66</f>
        <v>472600</v>
      </c>
      <c r="L63" s="37">
        <f>L64+L65+L78</f>
        <v>0</v>
      </c>
      <c r="M63" s="35"/>
      <c r="N63" s="35"/>
      <c r="O63" s="35"/>
    </row>
    <row r="64" spans="1:15" s="38" customFormat="1" x14ac:dyDescent="0.2">
      <c r="A64" s="32" t="s">
        <v>18</v>
      </c>
      <c r="B64" s="42" t="s">
        <v>143</v>
      </c>
      <c r="C64" s="37">
        <f>E64</f>
        <v>472600</v>
      </c>
      <c r="D64" s="37"/>
      <c r="E64" s="37">
        <f>F64+G64+H64+I64+J64</f>
        <v>472600</v>
      </c>
      <c r="F64" s="37"/>
      <c r="G64" s="37"/>
      <c r="H64" s="37"/>
      <c r="I64" s="37"/>
      <c r="J64" s="34">
        <f t="shared" si="1"/>
        <v>472600</v>
      </c>
      <c r="K64" s="37">
        <f>K68</f>
        <v>472600</v>
      </c>
      <c r="L64" s="35"/>
      <c r="M64" s="35"/>
      <c r="N64" s="35"/>
      <c r="O64" s="35"/>
    </row>
    <row r="65" spans="1:15" s="38" customFormat="1" hidden="1" x14ac:dyDescent="0.2">
      <c r="A65" s="40" t="s">
        <v>19</v>
      </c>
      <c r="B65" s="41" t="s">
        <v>198</v>
      </c>
      <c r="C65" s="37">
        <f t="shared" ref="C65:C91" si="20">E65</f>
        <v>0</v>
      </c>
      <c r="D65" s="37"/>
      <c r="E65" s="37">
        <f t="shared" ref="E65:E98" si="21">F65+G65+H65+I65+J65</f>
        <v>0</v>
      </c>
      <c r="F65" s="37"/>
      <c r="G65" s="37"/>
      <c r="H65" s="37"/>
      <c r="I65" s="37"/>
      <c r="J65" s="34">
        <f t="shared" si="1"/>
        <v>0</v>
      </c>
      <c r="K65" s="37">
        <v>0</v>
      </c>
      <c r="L65" s="37"/>
      <c r="M65" s="35"/>
      <c r="N65" s="35"/>
      <c r="O65" s="35"/>
    </row>
    <row r="66" spans="1:15" s="38" customFormat="1" hidden="1" x14ac:dyDescent="0.2">
      <c r="A66" s="40" t="s">
        <v>20</v>
      </c>
      <c r="B66" s="41" t="s">
        <v>178</v>
      </c>
      <c r="C66" s="37">
        <f t="shared" si="20"/>
        <v>0</v>
      </c>
      <c r="D66" s="37">
        <f t="shared" ref="D66:I66" si="22">D69+D76</f>
        <v>0</v>
      </c>
      <c r="E66" s="37">
        <f t="shared" si="21"/>
        <v>0</v>
      </c>
      <c r="F66" s="37">
        <f t="shared" si="22"/>
        <v>0</v>
      </c>
      <c r="G66" s="37">
        <f t="shared" si="22"/>
        <v>0</v>
      </c>
      <c r="H66" s="37">
        <f t="shared" si="22"/>
        <v>0</v>
      </c>
      <c r="I66" s="37">
        <f t="shared" si="22"/>
        <v>0</v>
      </c>
      <c r="J66" s="34">
        <f t="shared" si="1"/>
        <v>0</v>
      </c>
      <c r="K66" s="37">
        <f>K72+K75</f>
        <v>0</v>
      </c>
      <c r="L66" s="37"/>
      <c r="M66" s="35"/>
      <c r="N66" s="35"/>
      <c r="O66" s="35"/>
    </row>
    <row r="67" spans="1:15" s="38" customFormat="1" ht="20.399999999999999" hidden="1" x14ac:dyDescent="0.2">
      <c r="A67" s="40" t="s">
        <v>18</v>
      </c>
      <c r="B67" s="41" t="s">
        <v>253</v>
      </c>
      <c r="C67" s="37">
        <f t="shared" si="20"/>
        <v>0</v>
      </c>
      <c r="D67" s="37"/>
      <c r="E67" s="37">
        <f t="shared" si="21"/>
        <v>0</v>
      </c>
      <c r="F67" s="37"/>
      <c r="G67" s="37"/>
      <c r="H67" s="37"/>
      <c r="I67" s="37"/>
      <c r="J67" s="34">
        <f t="shared" si="1"/>
        <v>0</v>
      </c>
      <c r="K67" s="37">
        <v>0</v>
      </c>
      <c r="L67" s="37"/>
      <c r="M67" s="35"/>
      <c r="N67" s="35"/>
      <c r="O67" s="35"/>
    </row>
    <row r="68" spans="1:15" s="38" customFormat="1" ht="12" customHeight="1" x14ac:dyDescent="0.2">
      <c r="A68" s="40" t="s">
        <v>19</v>
      </c>
      <c r="B68" s="41" t="s">
        <v>271</v>
      </c>
      <c r="C68" s="37">
        <f t="shared" si="20"/>
        <v>472600</v>
      </c>
      <c r="D68" s="37"/>
      <c r="E68" s="37">
        <f t="shared" si="21"/>
        <v>472600</v>
      </c>
      <c r="F68" s="37"/>
      <c r="G68" s="37"/>
      <c r="H68" s="37"/>
      <c r="I68" s="37"/>
      <c r="J68" s="34">
        <f t="shared" si="1"/>
        <v>472600</v>
      </c>
      <c r="K68" s="37">
        <v>472600</v>
      </c>
      <c r="L68" s="37"/>
      <c r="M68" s="35"/>
      <c r="N68" s="35"/>
      <c r="O68" s="35"/>
    </row>
    <row r="69" spans="1:15" s="38" customFormat="1" hidden="1" x14ac:dyDescent="0.2">
      <c r="A69" s="35"/>
      <c r="B69" s="39"/>
      <c r="C69" s="37">
        <f t="shared" si="20"/>
        <v>0</v>
      </c>
      <c r="D69" s="37"/>
      <c r="E69" s="37">
        <f t="shared" si="21"/>
        <v>0</v>
      </c>
      <c r="F69" s="37"/>
      <c r="G69" s="37"/>
      <c r="H69" s="37"/>
      <c r="I69" s="37"/>
      <c r="J69" s="34">
        <f t="shared" si="1"/>
        <v>0</v>
      </c>
      <c r="K69" s="37"/>
      <c r="L69" s="37"/>
      <c r="M69" s="35"/>
      <c r="N69" s="35"/>
      <c r="O69" s="35"/>
    </row>
    <row r="70" spans="1:15" s="38" customFormat="1" ht="20.399999999999999" hidden="1" x14ac:dyDescent="0.2">
      <c r="A70" s="32" t="s">
        <v>18</v>
      </c>
      <c r="B70" s="42" t="s">
        <v>95</v>
      </c>
      <c r="C70" s="37">
        <f t="shared" si="20"/>
        <v>0</v>
      </c>
      <c r="D70" s="37"/>
      <c r="E70" s="37">
        <f t="shared" si="21"/>
        <v>0</v>
      </c>
      <c r="F70" s="37"/>
      <c r="G70" s="37"/>
      <c r="H70" s="37"/>
      <c r="I70" s="37"/>
      <c r="J70" s="34">
        <f t="shared" si="1"/>
        <v>0</v>
      </c>
      <c r="K70" s="37">
        <v>0</v>
      </c>
      <c r="L70" s="35"/>
      <c r="M70" s="35"/>
      <c r="N70" s="35"/>
      <c r="O70" s="35"/>
    </row>
    <row r="71" spans="1:15" s="38" customFormat="1" hidden="1" x14ac:dyDescent="0.2">
      <c r="A71" s="40" t="s">
        <v>19</v>
      </c>
      <c r="B71" s="41" t="s">
        <v>233</v>
      </c>
      <c r="C71" s="37">
        <f t="shared" si="20"/>
        <v>0</v>
      </c>
      <c r="D71" s="37"/>
      <c r="E71" s="37">
        <f t="shared" si="21"/>
        <v>0</v>
      </c>
      <c r="F71" s="37"/>
      <c r="G71" s="37"/>
      <c r="H71" s="37"/>
      <c r="I71" s="37"/>
      <c r="J71" s="34">
        <f t="shared" si="1"/>
        <v>0</v>
      </c>
      <c r="K71" s="37"/>
      <c r="L71" s="37"/>
      <c r="M71" s="35"/>
      <c r="N71" s="35"/>
      <c r="O71" s="35"/>
    </row>
    <row r="72" spans="1:15" s="38" customFormat="1" ht="20.399999999999999" hidden="1" x14ac:dyDescent="0.2">
      <c r="A72" s="40" t="s">
        <v>20</v>
      </c>
      <c r="B72" s="41" t="s">
        <v>266</v>
      </c>
      <c r="C72" s="37">
        <f t="shared" si="20"/>
        <v>0</v>
      </c>
      <c r="D72" s="37"/>
      <c r="E72" s="37">
        <f t="shared" si="21"/>
        <v>0</v>
      </c>
      <c r="F72" s="37"/>
      <c r="G72" s="37"/>
      <c r="H72" s="37"/>
      <c r="I72" s="37"/>
      <c r="J72" s="34">
        <f t="shared" si="1"/>
        <v>0</v>
      </c>
      <c r="K72" s="37">
        <v>0</v>
      </c>
      <c r="L72" s="37"/>
      <c r="M72" s="35"/>
      <c r="N72" s="35"/>
      <c r="O72" s="35"/>
    </row>
    <row r="73" spans="1:15" s="38" customFormat="1" hidden="1" x14ac:dyDescent="0.2">
      <c r="A73" s="40" t="s">
        <v>20</v>
      </c>
      <c r="B73" s="41" t="s">
        <v>136</v>
      </c>
      <c r="C73" s="37">
        <f t="shared" si="20"/>
        <v>0</v>
      </c>
      <c r="D73" s="37"/>
      <c r="E73" s="37">
        <f t="shared" si="21"/>
        <v>0</v>
      </c>
      <c r="F73" s="37"/>
      <c r="G73" s="37"/>
      <c r="H73" s="37"/>
      <c r="I73" s="37"/>
      <c r="J73" s="34">
        <f t="shared" si="1"/>
        <v>0</v>
      </c>
      <c r="K73" s="37">
        <v>0</v>
      </c>
      <c r="L73" s="37"/>
      <c r="M73" s="35"/>
      <c r="N73" s="35"/>
      <c r="O73" s="35"/>
    </row>
    <row r="74" spans="1:15" s="38" customFormat="1" ht="0.6" hidden="1" customHeight="1" x14ac:dyDescent="0.2">
      <c r="A74" s="40" t="s">
        <v>20</v>
      </c>
      <c r="B74" s="41" t="s">
        <v>176</v>
      </c>
      <c r="C74" s="37">
        <f t="shared" si="20"/>
        <v>0</v>
      </c>
      <c r="D74" s="37"/>
      <c r="E74" s="37">
        <f t="shared" si="21"/>
        <v>0</v>
      </c>
      <c r="F74" s="37"/>
      <c r="G74" s="37"/>
      <c r="H74" s="37"/>
      <c r="I74" s="37"/>
      <c r="J74" s="34">
        <f t="shared" si="1"/>
        <v>0</v>
      </c>
      <c r="K74" s="37"/>
      <c r="L74" s="37"/>
      <c r="M74" s="35"/>
      <c r="N74" s="35"/>
      <c r="O74" s="35"/>
    </row>
    <row r="75" spans="1:15" s="38" customFormat="1" ht="19.8" hidden="1" customHeight="1" x14ac:dyDescent="0.2">
      <c r="A75" s="40" t="s">
        <v>20</v>
      </c>
      <c r="B75" s="41" t="s">
        <v>262</v>
      </c>
      <c r="C75" s="37">
        <f t="shared" si="20"/>
        <v>0</v>
      </c>
      <c r="D75" s="37"/>
      <c r="E75" s="37">
        <f t="shared" si="21"/>
        <v>0</v>
      </c>
      <c r="F75" s="37"/>
      <c r="G75" s="37"/>
      <c r="H75" s="37"/>
      <c r="I75" s="37"/>
      <c r="J75" s="34">
        <f t="shared" si="1"/>
        <v>0</v>
      </c>
      <c r="K75" s="37">
        <v>0</v>
      </c>
      <c r="L75" s="37"/>
      <c r="M75" s="35"/>
      <c r="N75" s="35"/>
      <c r="O75" s="35"/>
    </row>
    <row r="76" spans="1:15" s="38" customFormat="1" hidden="1" x14ac:dyDescent="0.2">
      <c r="A76" s="40" t="s">
        <v>19</v>
      </c>
      <c r="B76" s="41" t="s">
        <v>234</v>
      </c>
      <c r="C76" s="37">
        <f t="shared" si="20"/>
        <v>0</v>
      </c>
      <c r="D76" s="37"/>
      <c r="E76" s="37">
        <f t="shared" si="21"/>
        <v>0</v>
      </c>
      <c r="F76" s="37"/>
      <c r="G76" s="37"/>
      <c r="H76" s="37"/>
      <c r="I76" s="37"/>
      <c r="J76" s="34">
        <f t="shared" si="1"/>
        <v>0</v>
      </c>
      <c r="K76" s="37"/>
      <c r="L76" s="37"/>
      <c r="M76" s="35"/>
      <c r="N76" s="35"/>
      <c r="O76" s="35"/>
    </row>
    <row r="77" spans="1:15" s="58" customFormat="1" hidden="1" x14ac:dyDescent="0.2">
      <c r="A77" s="54"/>
      <c r="B77" s="49" t="s">
        <v>199</v>
      </c>
      <c r="C77" s="53">
        <f t="shared" si="20"/>
        <v>0</v>
      </c>
      <c r="D77" s="53">
        <f t="shared" ref="D77:K77" si="23">D78</f>
        <v>0</v>
      </c>
      <c r="E77" s="53">
        <f t="shared" si="21"/>
        <v>0</v>
      </c>
      <c r="F77" s="53">
        <f t="shared" si="23"/>
        <v>0</v>
      </c>
      <c r="G77" s="53">
        <f t="shared" si="23"/>
        <v>0</v>
      </c>
      <c r="H77" s="53">
        <f t="shared" si="23"/>
        <v>0</v>
      </c>
      <c r="I77" s="53">
        <f t="shared" si="23"/>
        <v>0</v>
      </c>
      <c r="J77" s="55">
        <f t="shared" si="1"/>
        <v>0</v>
      </c>
      <c r="K77" s="53">
        <f t="shared" si="23"/>
        <v>0</v>
      </c>
      <c r="L77" s="53"/>
      <c r="M77" s="54"/>
      <c r="N77" s="54"/>
      <c r="O77" s="54"/>
    </row>
    <row r="78" spans="1:15" s="38" customFormat="1" hidden="1" x14ac:dyDescent="0.2">
      <c r="A78" s="35"/>
      <c r="B78" s="39" t="s">
        <v>71</v>
      </c>
      <c r="C78" s="37">
        <f t="shared" si="20"/>
        <v>0</v>
      </c>
      <c r="D78" s="37">
        <f t="shared" ref="D78:I78" si="24">D84</f>
        <v>0</v>
      </c>
      <c r="E78" s="37">
        <f t="shared" si="21"/>
        <v>0</v>
      </c>
      <c r="F78" s="37">
        <f t="shared" si="24"/>
        <v>0</v>
      </c>
      <c r="G78" s="37">
        <f t="shared" si="24"/>
        <v>0</v>
      </c>
      <c r="H78" s="37">
        <f t="shared" si="24"/>
        <v>0</v>
      </c>
      <c r="I78" s="37">
        <f t="shared" si="24"/>
        <v>0</v>
      </c>
      <c r="J78" s="34">
        <f t="shared" si="1"/>
        <v>0</v>
      </c>
      <c r="K78" s="37">
        <f>K82+K79+K80</f>
        <v>0</v>
      </c>
      <c r="L78" s="37">
        <f>L79+L80+L114</f>
        <v>0</v>
      </c>
      <c r="M78" s="35"/>
      <c r="N78" s="35"/>
      <c r="O78" s="35"/>
    </row>
    <row r="79" spans="1:15" s="38" customFormat="1" hidden="1" x14ac:dyDescent="0.2">
      <c r="A79" s="32" t="s">
        <v>18</v>
      </c>
      <c r="B79" s="42" t="s">
        <v>143</v>
      </c>
      <c r="C79" s="37">
        <f t="shared" si="20"/>
        <v>0</v>
      </c>
      <c r="D79" s="37"/>
      <c r="E79" s="37">
        <f t="shared" si="21"/>
        <v>0</v>
      </c>
      <c r="F79" s="37"/>
      <c r="G79" s="37"/>
      <c r="H79" s="37"/>
      <c r="I79" s="37"/>
      <c r="J79" s="34">
        <f t="shared" si="1"/>
        <v>0</v>
      </c>
      <c r="K79" s="37">
        <f>K85</f>
        <v>0</v>
      </c>
      <c r="L79" s="35"/>
      <c r="M79" s="35"/>
      <c r="N79" s="35"/>
      <c r="O79" s="35"/>
    </row>
    <row r="80" spans="1:15" s="38" customFormat="1" hidden="1" x14ac:dyDescent="0.2">
      <c r="A80" s="40" t="s">
        <v>19</v>
      </c>
      <c r="B80" s="41" t="s">
        <v>198</v>
      </c>
      <c r="C80" s="37">
        <f t="shared" si="20"/>
        <v>0</v>
      </c>
      <c r="D80" s="37"/>
      <c r="E80" s="37">
        <f t="shared" si="21"/>
        <v>0</v>
      </c>
      <c r="F80" s="37"/>
      <c r="G80" s="37"/>
      <c r="H80" s="37"/>
      <c r="I80" s="37"/>
      <c r="J80" s="34">
        <f t="shared" si="1"/>
        <v>0</v>
      </c>
      <c r="K80" s="37"/>
      <c r="L80" s="37"/>
      <c r="M80" s="35"/>
      <c r="N80" s="35"/>
      <c r="O80" s="35"/>
    </row>
    <row r="81" spans="1:15" s="38" customFormat="1" hidden="1" x14ac:dyDescent="0.2">
      <c r="A81" s="40" t="s">
        <v>19</v>
      </c>
      <c r="B81" s="41" t="s">
        <v>221</v>
      </c>
      <c r="C81" s="37">
        <f t="shared" si="20"/>
        <v>0</v>
      </c>
      <c r="D81" s="37"/>
      <c r="E81" s="37">
        <f t="shared" si="21"/>
        <v>0</v>
      </c>
      <c r="F81" s="37"/>
      <c r="G81" s="37"/>
      <c r="H81" s="37"/>
      <c r="I81" s="37"/>
      <c r="J81" s="34">
        <f t="shared" si="1"/>
        <v>0</v>
      </c>
      <c r="K81" s="37"/>
      <c r="L81" s="37"/>
      <c r="M81" s="35"/>
      <c r="N81" s="35"/>
      <c r="O81" s="35"/>
    </row>
    <row r="82" spans="1:15" s="38" customFormat="1" hidden="1" x14ac:dyDescent="0.2">
      <c r="A82" s="40" t="s">
        <v>20</v>
      </c>
      <c r="B82" s="41" t="s">
        <v>178</v>
      </c>
      <c r="C82" s="37">
        <f t="shared" si="20"/>
        <v>0</v>
      </c>
      <c r="D82" s="37"/>
      <c r="E82" s="37">
        <f t="shared" si="21"/>
        <v>0</v>
      </c>
      <c r="F82" s="37"/>
      <c r="G82" s="37"/>
      <c r="H82" s="37"/>
      <c r="I82" s="37"/>
      <c r="J82" s="34">
        <f t="shared" si="1"/>
        <v>0</v>
      </c>
      <c r="K82" s="37">
        <f>K83</f>
        <v>0</v>
      </c>
      <c r="L82" s="37"/>
      <c r="M82" s="35"/>
      <c r="N82" s="35"/>
      <c r="O82" s="35"/>
    </row>
    <row r="83" spans="1:15" s="38" customFormat="1" ht="20.399999999999999" hidden="1" x14ac:dyDescent="0.2">
      <c r="A83" s="40" t="s">
        <v>20</v>
      </c>
      <c r="B83" s="41" t="s">
        <v>247</v>
      </c>
      <c r="C83" s="37">
        <f t="shared" si="20"/>
        <v>0</v>
      </c>
      <c r="D83" s="37"/>
      <c r="E83" s="37">
        <f t="shared" si="21"/>
        <v>0</v>
      </c>
      <c r="F83" s="37"/>
      <c r="G83" s="37"/>
      <c r="H83" s="37"/>
      <c r="I83" s="37"/>
      <c r="J83" s="34">
        <f t="shared" si="1"/>
        <v>0</v>
      </c>
      <c r="K83" s="37"/>
      <c r="L83" s="37"/>
      <c r="M83" s="35"/>
      <c r="N83" s="35"/>
      <c r="O83" s="35"/>
    </row>
    <row r="84" spans="1:15" s="38" customFormat="1" ht="20.399999999999999" hidden="1" x14ac:dyDescent="0.2">
      <c r="A84" s="40" t="s">
        <v>20</v>
      </c>
      <c r="B84" s="41" t="s">
        <v>120</v>
      </c>
      <c r="C84" s="37">
        <f t="shared" si="20"/>
        <v>0</v>
      </c>
      <c r="D84" s="37"/>
      <c r="E84" s="37">
        <f t="shared" si="21"/>
        <v>0</v>
      </c>
      <c r="F84" s="37"/>
      <c r="G84" s="37"/>
      <c r="H84" s="37"/>
      <c r="I84" s="37"/>
      <c r="J84" s="34">
        <f t="shared" si="1"/>
        <v>0</v>
      </c>
      <c r="K84" s="37"/>
      <c r="L84" s="37"/>
      <c r="M84" s="35"/>
      <c r="N84" s="35"/>
      <c r="O84" s="35"/>
    </row>
    <row r="85" spans="1:15" s="38" customFormat="1" ht="20.399999999999999" hidden="1" x14ac:dyDescent="0.2">
      <c r="A85" s="40" t="s">
        <v>20</v>
      </c>
      <c r="B85" s="41" t="s">
        <v>182</v>
      </c>
      <c r="C85" s="37">
        <f t="shared" si="20"/>
        <v>0</v>
      </c>
      <c r="D85" s="37"/>
      <c r="E85" s="37">
        <f t="shared" si="21"/>
        <v>0</v>
      </c>
      <c r="F85" s="37"/>
      <c r="G85" s="37"/>
      <c r="H85" s="37"/>
      <c r="I85" s="37"/>
      <c r="J85" s="34">
        <f t="shared" si="1"/>
        <v>0</v>
      </c>
      <c r="K85" s="37"/>
      <c r="L85" s="37"/>
      <c r="M85" s="35"/>
      <c r="N85" s="35"/>
      <c r="O85" s="35"/>
    </row>
    <row r="86" spans="1:15" s="38" customFormat="1" hidden="1" x14ac:dyDescent="0.2">
      <c r="A86" s="40"/>
      <c r="B86" s="41"/>
      <c r="C86" s="37">
        <f t="shared" si="20"/>
        <v>0</v>
      </c>
      <c r="D86" s="37"/>
      <c r="E86" s="37">
        <f t="shared" si="21"/>
        <v>0</v>
      </c>
      <c r="F86" s="37"/>
      <c r="G86" s="37"/>
      <c r="H86" s="37"/>
      <c r="I86" s="37"/>
      <c r="J86" s="34">
        <f t="shared" si="1"/>
        <v>0</v>
      </c>
      <c r="K86" s="37"/>
      <c r="L86" s="37"/>
      <c r="M86" s="35"/>
      <c r="N86" s="35"/>
      <c r="O86" s="35"/>
    </row>
    <row r="87" spans="1:15" s="58" customFormat="1" ht="13.8" customHeight="1" x14ac:dyDescent="0.2">
      <c r="A87" s="54"/>
      <c r="B87" s="49" t="s">
        <v>186</v>
      </c>
      <c r="C87" s="53">
        <f t="shared" si="20"/>
        <v>703000</v>
      </c>
      <c r="D87" s="53">
        <f t="shared" ref="D87:I87" si="25">D88</f>
        <v>0</v>
      </c>
      <c r="E87" s="53">
        <f t="shared" si="21"/>
        <v>703000</v>
      </c>
      <c r="F87" s="53">
        <f t="shared" si="25"/>
        <v>0</v>
      </c>
      <c r="G87" s="53">
        <f t="shared" si="25"/>
        <v>0</v>
      </c>
      <c r="H87" s="53">
        <f t="shared" si="25"/>
        <v>0</v>
      </c>
      <c r="I87" s="53">
        <f t="shared" si="25"/>
        <v>0</v>
      </c>
      <c r="J87" s="55">
        <f t="shared" si="1"/>
        <v>703000</v>
      </c>
      <c r="K87" s="53">
        <f>K88</f>
        <v>703000</v>
      </c>
      <c r="L87" s="53"/>
      <c r="M87" s="54"/>
      <c r="N87" s="54"/>
      <c r="O87" s="54"/>
    </row>
    <row r="88" spans="1:15" s="38" customFormat="1" x14ac:dyDescent="0.2">
      <c r="A88" s="35"/>
      <c r="B88" s="39" t="s">
        <v>71</v>
      </c>
      <c r="C88" s="37">
        <f t="shared" si="20"/>
        <v>703000</v>
      </c>
      <c r="D88" s="37">
        <f t="shared" ref="D88:I88" si="26">D89+D90+D91</f>
        <v>0</v>
      </c>
      <c r="E88" s="37">
        <f t="shared" si="21"/>
        <v>703000</v>
      </c>
      <c r="F88" s="37">
        <f t="shared" si="26"/>
        <v>0</v>
      </c>
      <c r="G88" s="37">
        <f t="shared" si="26"/>
        <v>0</v>
      </c>
      <c r="H88" s="37">
        <f t="shared" si="26"/>
        <v>0</v>
      </c>
      <c r="I88" s="37">
        <f t="shared" si="26"/>
        <v>0</v>
      </c>
      <c r="J88" s="34">
        <f t="shared" si="1"/>
        <v>703000</v>
      </c>
      <c r="K88" s="37">
        <f>K89+K90+K91</f>
        <v>703000</v>
      </c>
      <c r="L88" s="37">
        <f>L93+L94+L116</f>
        <v>0</v>
      </c>
      <c r="M88" s="35"/>
      <c r="N88" s="35"/>
      <c r="O88" s="35"/>
    </row>
    <row r="89" spans="1:15" s="38" customFormat="1" x14ac:dyDescent="0.2">
      <c r="A89" s="32" t="s">
        <v>18</v>
      </c>
      <c r="B89" s="42" t="s">
        <v>143</v>
      </c>
      <c r="C89" s="37">
        <f t="shared" si="20"/>
        <v>650000</v>
      </c>
      <c r="D89" s="37">
        <f t="shared" ref="D89:I89" si="27">D92</f>
        <v>0</v>
      </c>
      <c r="E89" s="37">
        <f t="shared" si="21"/>
        <v>650000</v>
      </c>
      <c r="F89" s="37">
        <f t="shared" si="27"/>
        <v>0</v>
      </c>
      <c r="G89" s="37">
        <f t="shared" si="27"/>
        <v>0</v>
      </c>
      <c r="H89" s="37">
        <f t="shared" si="27"/>
        <v>0</v>
      </c>
      <c r="I89" s="37">
        <f t="shared" si="27"/>
        <v>0</v>
      </c>
      <c r="J89" s="34">
        <f t="shared" si="1"/>
        <v>650000</v>
      </c>
      <c r="K89" s="37">
        <f>K92</f>
        <v>650000</v>
      </c>
      <c r="L89" s="37"/>
      <c r="M89" s="35"/>
      <c r="N89" s="35"/>
      <c r="O89" s="35"/>
    </row>
    <row r="90" spans="1:15" s="38" customFormat="1" x14ac:dyDescent="0.2">
      <c r="A90" s="40" t="s">
        <v>19</v>
      </c>
      <c r="B90" s="41" t="s">
        <v>83</v>
      </c>
      <c r="C90" s="37">
        <f t="shared" si="20"/>
        <v>45000</v>
      </c>
      <c r="D90" s="37">
        <f t="shared" ref="D90:I90" si="28">D93+D100</f>
        <v>0</v>
      </c>
      <c r="E90" s="37">
        <f t="shared" si="21"/>
        <v>45000</v>
      </c>
      <c r="F90" s="37">
        <f t="shared" si="28"/>
        <v>0</v>
      </c>
      <c r="G90" s="37">
        <f t="shared" si="28"/>
        <v>0</v>
      </c>
      <c r="H90" s="37">
        <f t="shared" si="28"/>
        <v>0</v>
      </c>
      <c r="I90" s="37">
        <f t="shared" si="28"/>
        <v>0</v>
      </c>
      <c r="J90" s="34">
        <f t="shared" si="1"/>
        <v>45000</v>
      </c>
      <c r="K90" s="37">
        <f>K93+K94</f>
        <v>45000</v>
      </c>
      <c r="L90" s="37"/>
      <c r="M90" s="35"/>
      <c r="N90" s="35"/>
      <c r="O90" s="35"/>
    </row>
    <row r="91" spans="1:15" s="38" customFormat="1" x14ac:dyDescent="0.2">
      <c r="A91" s="40" t="s">
        <v>20</v>
      </c>
      <c r="B91" s="41" t="s">
        <v>178</v>
      </c>
      <c r="C91" s="37">
        <f t="shared" si="20"/>
        <v>8000</v>
      </c>
      <c r="D91" s="37">
        <f t="shared" ref="D91:I91" si="29">D95+D102</f>
        <v>0</v>
      </c>
      <c r="E91" s="37">
        <f t="shared" si="21"/>
        <v>8000</v>
      </c>
      <c r="F91" s="37">
        <f t="shared" si="29"/>
        <v>0</v>
      </c>
      <c r="G91" s="37">
        <f t="shared" si="29"/>
        <v>0</v>
      </c>
      <c r="H91" s="37">
        <f t="shared" si="29"/>
        <v>0</v>
      </c>
      <c r="I91" s="37">
        <f t="shared" si="29"/>
        <v>0</v>
      </c>
      <c r="J91" s="34">
        <f t="shared" si="1"/>
        <v>8000</v>
      </c>
      <c r="K91" s="37">
        <f>K95+K102</f>
        <v>8000</v>
      </c>
      <c r="L91" s="37"/>
      <c r="M91" s="35"/>
      <c r="N91" s="35"/>
      <c r="O91" s="35"/>
    </row>
    <row r="92" spans="1:15" s="38" customFormat="1" ht="20.399999999999999" x14ac:dyDescent="0.2">
      <c r="A92" s="40" t="s">
        <v>18</v>
      </c>
      <c r="B92" s="41" t="s">
        <v>274</v>
      </c>
      <c r="C92" s="37">
        <f>E92:E112</f>
        <v>650000</v>
      </c>
      <c r="D92" s="37"/>
      <c r="E92" s="37">
        <f>F92+G92+H92+I92+J92</f>
        <v>650000</v>
      </c>
      <c r="F92" s="37"/>
      <c r="G92" s="37"/>
      <c r="H92" s="37"/>
      <c r="I92" s="37"/>
      <c r="J92" s="34">
        <f t="shared" si="1"/>
        <v>650000</v>
      </c>
      <c r="K92" s="37">
        <v>650000</v>
      </c>
      <c r="L92" s="37"/>
      <c r="M92" s="35"/>
      <c r="N92" s="35"/>
      <c r="O92" s="35"/>
    </row>
    <row r="93" spans="1:15" s="38" customFormat="1" ht="20.399999999999999" x14ac:dyDescent="0.2">
      <c r="A93" s="32" t="s">
        <v>110</v>
      </c>
      <c r="B93" s="51" t="s">
        <v>272</v>
      </c>
      <c r="C93" s="37">
        <f>E93</f>
        <v>15000</v>
      </c>
      <c r="D93" s="37"/>
      <c r="E93" s="37">
        <f t="shared" si="21"/>
        <v>15000</v>
      </c>
      <c r="F93" s="37"/>
      <c r="G93" s="37"/>
      <c r="H93" s="37"/>
      <c r="I93" s="37"/>
      <c r="J93" s="34">
        <f t="shared" si="1"/>
        <v>15000</v>
      </c>
      <c r="K93" s="37">
        <v>15000</v>
      </c>
      <c r="L93" s="35"/>
      <c r="M93" s="35"/>
      <c r="N93" s="35"/>
      <c r="O93" s="35"/>
    </row>
    <row r="94" spans="1:15" s="38" customFormat="1" ht="10.199999999999999" customHeight="1" x14ac:dyDescent="0.2">
      <c r="A94" s="40" t="s">
        <v>19</v>
      </c>
      <c r="B94" s="41" t="s">
        <v>273</v>
      </c>
      <c r="C94" s="37">
        <f>E94:E114</f>
        <v>30000</v>
      </c>
      <c r="D94" s="37"/>
      <c r="E94" s="37">
        <f t="shared" si="21"/>
        <v>30000</v>
      </c>
      <c r="F94" s="37"/>
      <c r="G94" s="37"/>
      <c r="H94" s="37"/>
      <c r="I94" s="37"/>
      <c r="J94" s="34">
        <f t="shared" si="1"/>
        <v>30000</v>
      </c>
      <c r="K94" s="37">
        <v>30000</v>
      </c>
      <c r="L94" s="37"/>
      <c r="M94" s="35"/>
      <c r="N94" s="35"/>
      <c r="O94" s="35"/>
    </row>
    <row r="95" spans="1:15" s="38" customFormat="1" ht="20.399999999999999" x14ac:dyDescent="0.2">
      <c r="A95" s="40" t="s">
        <v>20</v>
      </c>
      <c r="B95" s="41" t="s">
        <v>146</v>
      </c>
      <c r="C95" s="37">
        <f>E95</f>
        <v>5620</v>
      </c>
      <c r="D95" s="37"/>
      <c r="E95" s="37">
        <f t="shared" si="21"/>
        <v>5620</v>
      </c>
      <c r="F95" s="37"/>
      <c r="G95" s="37"/>
      <c r="H95" s="37"/>
      <c r="I95" s="37"/>
      <c r="J95" s="34">
        <f>K95</f>
        <v>5620</v>
      </c>
      <c r="K95" s="37">
        <v>5620</v>
      </c>
      <c r="L95" s="37"/>
      <c r="M95" s="35"/>
      <c r="N95" s="35"/>
      <c r="O95" s="35"/>
    </row>
    <row r="96" spans="1:15" s="58" customFormat="1" hidden="1" x14ac:dyDescent="0.2">
      <c r="A96" s="54"/>
      <c r="B96" s="49"/>
      <c r="C96" s="53"/>
      <c r="D96" s="53"/>
      <c r="E96" s="37">
        <f t="shared" si="21"/>
        <v>0</v>
      </c>
      <c r="F96" s="53"/>
      <c r="G96" s="53"/>
      <c r="H96" s="53"/>
      <c r="I96" s="53"/>
      <c r="J96" s="53"/>
      <c r="K96" s="53"/>
      <c r="L96" s="53"/>
      <c r="M96" s="54"/>
      <c r="N96" s="54"/>
      <c r="O96" s="54"/>
    </row>
    <row r="97" spans="1:16" s="38" customFormat="1" hidden="1" x14ac:dyDescent="0.2">
      <c r="A97" s="35"/>
      <c r="B97" s="39"/>
      <c r="C97" s="37"/>
      <c r="D97" s="37"/>
      <c r="E97" s="37">
        <f t="shared" si="21"/>
        <v>0</v>
      </c>
      <c r="F97" s="37"/>
      <c r="G97" s="37"/>
      <c r="H97" s="37"/>
      <c r="I97" s="37"/>
      <c r="J97" s="37"/>
      <c r="K97" s="37"/>
      <c r="L97" s="37"/>
      <c r="M97" s="35"/>
      <c r="N97" s="35"/>
      <c r="O97" s="35"/>
    </row>
    <row r="98" spans="1:16" s="38" customFormat="1" hidden="1" x14ac:dyDescent="0.2">
      <c r="A98" s="35"/>
      <c r="B98" s="51"/>
      <c r="C98" s="37"/>
      <c r="D98" s="37"/>
      <c r="E98" s="37">
        <f t="shared" si="21"/>
        <v>0</v>
      </c>
      <c r="F98" s="37"/>
      <c r="G98" s="37"/>
      <c r="H98" s="37"/>
      <c r="I98" s="37"/>
      <c r="J98" s="34"/>
      <c r="K98" s="37"/>
      <c r="L98" s="37"/>
      <c r="M98" s="35"/>
      <c r="N98" s="35"/>
      <c r="O98" s="35"/>
    </row>
    <row r="99" spans="1:16" s="38" customFormat="1" hidden="1" x14ac:dyDescent="0.2">
      <c r="A99" s="32" t="s">
        <v>18</v>
      </c>
      <c r="B99" s="51" t="s">
        <v>239</v>
      </c>
      <c r="C99" s="37">
        <f>E99</f>
        <v>0</v>
      </c>
      <c r="D99" s="37"/>
      <c r="E99" s="37">
        <f>F99+G99+H99+I99+J99</f>
        <v>0</v>
      </c>
      <c r="F99" s="37"/>
      <c r="G99" s="37"/>
      <c r="H99" s="37"/>
      <c r="I99" s="37"/>
      <c r="J99" s="34">
        <f t="shared" ref="J99:J101" si="30">K99+L99</f>
        <v>0</v>
      </c>
      <c r="K99" s="37">
        <v>0</v>
      </c>
      <c r="L99" s="35"/>
      <c r="M99" s="35"/>
      <c r="N99" s="35"/>
      <c r="O99" s="35"/>
    </row>
    <row r="100" spans="1:16" s="38" customFormat="1" ht="20.399999999999999" hidden="1" x14ac:dyDescent="0.2">
      <c r="A100" s="40" t="s">
        <v>19</v>
      </c>
      <c r="B100" s="41" t="s">
        <v>187</v>
      </c>
      <c r="C100" s="37">
        <f>E100:E120</f>
        <v>0</v>
      </c>
      <c r="D100" s="37"/>
      <c r="E100" s="37">
        <f>F100+G100+H100+I100+J100</f>
        <v>0</v>
      </c>
      <c r="F100" s="37"/>
      <c r="G100" s="37"/>
      <c r="H100" s="37"/>
      <c r="I100" s="37"/>
      <c r="J100" s="34">
        <f t="shared" si="30"/>
        <v>0</v>
      </c>
      <c r="K100" s="37"/>
      <c r="L100" s="37"/>
      <c r="M100" s="35"/>
      <c r="N100" s="35"/>
      <c r="O100" s="35"/>
    </row>
    <row r="101" spans="1:16" s="38" customFormat="1" hidden="1" x14ac:dyDescent="0.2">
      <c r="A101" s="40" t="s">
        <v>19</v>
      </c>
      <c r="B101" s="41" t="s">
        <v>209</v>
      </c>
      <c r="C101" s="37">
        <f>E101:E121</f>
        <v>0</v>
      </c>
      <c r="D101" s="37"/>
      <c r="E101" s="37">
        <f>F101+G101+H101+I101+J101</f>
        <v>0</v>
      </c>
      <c r="F101" s="37"/>
      <c r="G101" s="37"/>
      <c r="H101" s="37"/>
      <c r="I101" s="37"/>
      <c r="J101" s="34">
        <f t="shared" si="30"/>
        <v>0</v>
      </c>
      <c r="K101" s="37">
        <v>0</v>
      </c>
      <c r="L101" s="37"/>
      <c r="M101" s="35"/>
      <c r="N101" s="35"/>
      <c r="O101" s="35"/>
    </row>
    <row r="102" spans="1:16" s="38" customFormat="1" ht="23.4" customHeight="1" x14ac:dyDescent="0.2">
      <c r="A102" s="40" t="s">
        <v>20</v>
      </c>
      <c r="B102" s="41" t="s">
        <v>285</v>
      </c>
      <c r="C102" s="37">
        <f>E102</f>
        <v>2380</v>
      </c>
      <c r="D102" s="37"/>
      <c r="E102" s="65">
        <f>F102+G102+H102+I102+J102</f>
        <v>2380</v>
      </c>
      <c r="F102" s="37"/>
      <c r="G102" s="37"/>
      <c r="H102" s="37"/>
      <c r="I102" s="37"/>
      <c r="J102" s="34">
        <f>K102</f>
        <v>2380</v>
      </c>
      <c r="K102" s="37">
        <v>2380</v>
      </c>
      <c r="L102" s="37"/>
      <c r="M102" s="35"/>
      <c r="N102" s="35"/>
      <c r="O102" s="35"/>
    </row>
    <row r="103" spans="1:16" s="38" customFormat="1" ht="20.399999999999999" hidden="1" x14ac:dyDescent="0.2">
      <c r="A103" s="40" t="s">
        <v>20</v>
      </c>
      <c r="B103" s="41" t="s">
        <v>210</v>
      </c>
      <c r="C103" s="37">
        <f>E103</f>
        <v>0</v>
      </c>
      <c r="D103" s="37"/>
      <c r="E103" s="65">
        <f>F103+G103+H103+I103+J103</f>
        <v>0</v>
      </c>
      <c r="F103" s="37"/>
      <c r="G103" s="37"/>
      <c r="H103" s="37"/>
      <c r="I103" s="37"/>
      <c r="J103" s="34">
        <f>K103</f>
        <v>0</v>
      </c>
      <c r="K103" s="37">
        <v>0</v>
      </c>
      <c r="L103" s="37"/>
      <c r="M103" s="35"/>
      <c r="N103" s="35"/>
      <c r="O103" s="35"/>
    </row>
    <row r="104" spans="1:16" s="38" customFormat="1" ht="12" customHeight="1" x14ac:dyDescent="0.2">
      <c r="A104" s="40"/>
      <c r="B104" s="49" t="s">
        <v>188</v>
      </c>
      <c r="C104" s="53">
        <f t="shared" ref="C104:C121" si="31">E104</f>
        <v>10000</v>
      </c>
      <c r="D104" s="53"/>
      <c r="E104" s="53">
        <f t="shared" ref="E104:E120" si="32">F104+G104+H104+I104+J104</f>
        <v>10000</v>
      </c>
      <c r="F104" s="53"/>
      <c r="G104" s="53"/>
      <c r="H104" s="53"/>
      <c r="I104" s="53"/>
      <c r="J104" s="55">
        <f t="shared" ref="J104:J120" si="33">K104</f>
        <v>10000</v>
      </c>
      <c r="K104" s="53">
        <f>K105</f>
        <v>10000</v>
      </c>
      <c r="L104" s="53"/>
      <c r="M104" s="54"/>
      <c r="N104" s="54"/>
      <c r="O104" s="54"/>
      <c r="P104" s="58"/>
    </row>
    <row r="105" spans="1:16" s="38" customFormat="1" ht="11.25" customHeight="1" x14ac:dyDescent="0.2">
      <c r="A105" s="40"/>
      <c r="B105" s="39" t="s">
        <v>71</v>
      </c>
      <c r="C105" s="37">
        <f t="shared" si="31"/>
        <v>10000</v>
      </c>
      <c r="D105" s="37"/>
      <c r="E105" s="65">
        <f t="shared" si="32"/>
        <v>10000</v>
      </c>
      <c r="F105" s="37"/>
      <c r="G105" s="37"/>
      <c r="H105" s="37"/>
      <c r="I105" s="37"/>
      <c r="J105" s="34">
        <f t="shared" si="33"/>
        <v>10000</v>
      </c>
      <c r="K105" s="37">
        <f>K106+K108+K107</f>
        <v>10000</v>
      </c>
      <c r="L105" s="37"/>
      <c r="M105" s="35"/>
      <c r="N105" s="35"/>
      <c r="O105" s="35"/>
    </row>
    <row r="106" spans="1:16" s="38" customFormat="1" ht="10.5" customHeight="1" x14ac:dyDescent="0.2">
      <c r="A106" s="40" t="s">
        <v>18</v>
      </c>
      <c r="B106" s="32" t="s">
        <v>75</v>
      </c>
      <c r="C106" s="37">
        <f t="shared" si="31"/>
        <v>10000</v>
      </c>
      <c r="D106" s="37"/>
      <c r="E106" s="65">
        <f t="shared" si="32"/>
        <v>10000</v>
      </c>
      <c r="F106" s="37"/>
      <c r="G106" s="37"/>
      <c r="H106" s="37"/>
      <c r="I106" s="37"/>
      <c r="J106" s="34">
        <f t="shared" si="33"/>
        <v>10000</v>
      </c>
      <c r="K106" s="37">
        <f>K111</f>
        <v>10000</v>
      </c>
      <c r="L106" s="37"/>
      <c r="M106" s="35"/>
      <c r="N106" s="35"/>
      <c r="O106" s="35"/>
    </row>
    <row r="107" spans="1:16" s="38" customFormat="1" ht="12" hidden="1" customHeight="1" x14ac:dyDescent="0.2">
      <c r="A107" s="40" t="s">
        <v>19</v>
      </c>
      <c r="B107" s="41" t="s">
        <v>83</v>
      </c>
      <c r="C107" s="37">
        <f t="shared" si="31"/>
        <v>0</v>
      </c>
      <c r="D107" s="37"/>
      <c r="E107" s="65">
        <f t="shared" si="32"/>
        <v>0</v>
      </c>
      <c r="F107" s="37"/>
      <c r="G107" s="37"/>
      <c r="H107" s="37"/>
      <c r="I107" s="37"/>
      <c r="J107" s="34">
        <f t="shared" si="33"/>
        <v>0</v>
      </c>
      <c r="K107" s="37">
        <v>0</v>
      </c>
      <c r="L107" s="37"/>
      <c r="M107" s="35"/>
      <c r="N107" s="35"/>
      <c r="O107" s="35"/>
    </row>
    <row r="108" spans="1:16" s="58" customFormat="1" ht="12" hidden="1" customHeight="1" x14ac:dyDescent="0.2">
      <c r="A108" s="67" t="s">
        <v>20</v>
      </c>
      <c r="B108" s="41" t="s">
        <v>136</v>
      </c>
      <c r="C108" s="37">
        <f t="shared" si="31"/>
        <v>0</v>
      </c>
      <c r="D108" s="65"/>
      <c r="E108" s="65">
        <f t="shared" si="32"/>
        <v>0</v>
      </c>
      <c r="F108" s="65"/>
      <c r="G108" s="65"/>
      <c r="H108" s="65"/>
      <c r="I108" s="65"/>
      <c r="J108" s="34">
        <f t="shared" si="33"/>
        <v>0</v>
      </c>
      <c r="K108" s="65">
        <f>K120</f>
        <v>0</v>
      </c>
      <c r="L108" s="53"/>
      <c r="M108" s="54"/>
      <c r="N108" s="54"/>
      <c r="O108" s="54"/>
    </row>
    <row r="109" spans="1:16" s="79" customFormat="1" ht="21" customHeight="1" x14ac:dyDescent="0.2">
      <c r="A109" s="77"/>
      <c r="B109" s="36" t="s">
        <v>258</v>
      </c>
      <c r="C109" s="78">
        <f t="shared" si="31"/>
        <v>10000</v>
      </c>
      <c r="D109" s="78"/>
      <c r="E109" s="78">
        <f t="shared" si="32"/>
        <v>10000</v>
      </c>
      <c r="F109" s="78"/>
      <c r="G109" s="78"/>
      <c r="H109" s="78"/>
      <c r="I109" s="78"/>
      <c r="J109" s="46">
        <f t="shared" si="33"/>
        <v>10000</v>
      </c>
      <c r="K109" s="78">
        <f>K110</f>
        <v>10000</v>
      </c>
      <c r="L109" s="78"/>
      <c r="M109" s="39"/>
      <c r="N109" s="39"/>
      <c r="O109" s="39"/>
    </row>
    <row r="110" spans="1:16" s="38" customFormat="1" ht="10.5" customHeight="1" x14ac:dyDescent="0.2">
      <c r="A110" s="40"/>
      <c r="B110" s="39" t="s">
        <v>71</v>
      </c>
      <c r="C110" s="37">
        <f t="shared" si="31"/>
        <v>10000</v>
      </c>
      <c r="D110" s="37"/>
      <c r="E110" s="65">
        <f t="shared" si="32"/>
        <v>10000</v>
      </c>
      <c r="F110" s="37"/>
      <c r="G110" s="37"/>
      <c r="H110" s="37"/>
      <c r="I110" s="37"/>
      <c r="J110" s="34">
        <f t="shared" si="33"/>
        <v>10000</v>
      </c>
      <c r="K110" s="37">
        <f>K114</f>
        <v>10000</v>
      </c>
      <c r="L110" s="37"/>
      <c r="M110" s="35"/>
      <c r="N110" s="35"/>
      <c r="O110" s="35"/>
    </row>
    <row r="111" spans="1:16" s="38" customFormat="1" ht="12.75" customHeight="1" x14ac:dyDescent="0.2">
      <c r="A111" s="32" t="s">
        <v>18</v>
      </c>
      <c r="B111" s="32" t="s">
        <v>75</v>
      </c>
      <c r="C111" s="37">
        <f t="shared" si="31"/>
        <v>10000</v>
      </c>
      <c r="D111" s="37"/>
      <c r="E111" s="65">
        <f t="shared" si="32"/>
        <v>10000</v>
      </c>
      <c r="F111" s="37"/>
      <c r="G111" s="37"/>
      <c r="H111" s="37"/>
      <c r="I111" s="37"/>
      <c r="J111" s="34">
        <f t="shared" si="33"/>
        <v>10000</v>
      </c>
      <c r="K111" s="37">
        <f>K114</f>
        <v>10000</v>
      </c>
      <c r="L111" s="35"/>
      <c r="M111" s="35"/>
      <c r="N111" s="35"/>
      <c r="O111" s="35"/>
    </row>
    <row r="112" spans="1:16" s="38" customFormat="1" hidden="1" x14ac:dyDescent="0.2">
      <c r="A112" s="40" t="s">
        <v>19</v>
      </c>
      <c r="B112" s="41" t="s">
        <v>83</v>
      </c>
      <c r="C112" s="37">
        <f t="shared" si="31"/>
        <v>0</v>
      </c>
      <c r="D112" s="37"/>
      <c r="E112" s="65">
        <f t="shared" si="32"/>
        <v>0</v>
      </c>
      <c r="F112" s="37"/>
      <c r="G112" s="37"/>
      <c r="H112" s="37"/>
      <c r="I112" s="37"/>
      <c r="J112" s="34">
        <f t="shared" si="33"/>
        <v>0</v>
      </c>
      <c r="K112" s="37"/>
      <c r="L112" s="37"/>
      <c r="M112" s="35"/>
      <c r="N112" s="35"/>
      <c r="O112" s="35"/>
    </row>
    <row r="113" spans="1:15" s="58" customFormat="1" ht="12" hidden="1" customHeight="1" x14ac:dyDescent="0.2">
      <c r="A113" s="67" t="s">
        <v>20</v>
      </c>
      <c r="B113" s="41" t="s">
        <v>136</v>
      </c>
      <c r="C113" s="37">
        <f t="shared" si="31"/>
        <v>0</v>
      </c>
      <c r="D113" s="65"/>
      <c r="E113" s="65">
        <f t="shared" si="32"/>
        <v>0</v>
      </c>
      <c r="F113" s="65"/>
      <c r="G113" s="65"/>
      <c r="H113" s="65"/>
      <c r="I113" s="65"/>
      <c r="J113" s="34">
        <f t="shared" si="33"/>
        <v>0</v>
      </c>
      <c r="K113" s="65">
        <v>0</v>
      </c>
      <c r="L113" s="53"/>
      <c r="M113" s="54"/>
      <c r="N113" s="54"/>
      <c r="O113" s="54"/>
    </row>
    <row r="114" spans="1:15" s="38" customFormat="1" ht="20.399999999999999" x14ac:dyDescent="0.2">
      <c r="A114" s="40" t="s">
        <v>18</v>
      </c>
      <c r="B114" s="41" t="s">
        <v>277</v>
      </c>
      <c r="C114" s="37">
        <f t="shared" si="31"/>
        <v>10000</v>
      </c>
      <c r="D114" s="37"/>
      <c r="E114" s="65">
        <f t="shared" si="32"/>
        <v>10000</v>
      </c>
      <c r="F114" s="37"/>
      <c r="G114" s="37"/>
      <c r="H114" s="37"/>
      <c r="I114" s="37"/>
      <c r="J114" s="34">
        <f t="shared" si="33"/>
        <v>10000</v>
      </c>
      <c r="K114" s="37">
        <v>10000</v>
      </c>
      <c r="L114" s="37"/>
      <c r="M114" s="35"/>
      <c r="N114" s="35"/>
      <c r="O114" s="35"/>
    </row>
    <row r="115" spans="1:15" s="38" customFormat="1" hidden="1" x14ac:dyDescent="0.2">
      <c r="A115" s="40"/>
      <c r="B115" s="41"/>
      <c r="C115" s="37">
        <f t="shared" si="31"/>
        <v>0</v>
      </c>
      <c r="D115" s="37"/>
      <c r="E115" s="65">
        <f t="shared" si="32"/>
        <v>0</v>
      </c>
      <c r="F115" s="37"/>
      <c r="G115" s="37"/>
      <c r="H115" s="37"/>
      <c r="I115" s="37"/>
      <c r="J115" s="34">
        <f t="shared" si="33"/>
        <v>0</v>
      </c>
      <c r="K115" s="37"/>
      <c r="L115" s="37"/>
      <c r="M115" s="35"/>
      <c r="N115" s="35"/>
      <c r="O115" s="35"/>
    </row>
    <row r="116" spans="1:15" s="38" customFormat="1" hidden="1" x14ac:dyDescent="0.2">
      <c r="A116" s="40"/>
      <c r="B116" s="36"/>
      <c r="C116" s="37">
        <f t="shared" si="31"/>
        <v>0</v>
      </c>
      <c r="D116" s="37"/>
      <c r="E116" s="65">
        <f t="shared" si="32"/>
        <v>0</v>
      </c>
      <c r="F116" s="37"/>
      <c r="G116" s="37"/>
      <c r="H116" s="37"/>
      <c r="I116" s="37"/>
      <c r="J116" s="34">
        <f t="shared" si="33"/>
        <v>0</v>
      </c>
      <c r="K116" s="37"/>
      <c r="L116" s="37"/>
      <c r="M116" s="35"/>
      <c r="N116" s="35"/>
      <c r="O116" s="35"/>
    </row>
    <row r="117" spans="1:15" s="59" customFormat="1" ht="20.399999999999999" hidden="1" x14ac:dyDescent="0.2">
      <c r="A117" s="57"/>
      <c r="B117" s="49" t="s">
        <v>124</v>
      </c>
      <c r="C117" s="37">
        <f t="shared" si="31"/>
        <v>0</v>
      </c>
      <c r="D117" s="53"/>
      <c r="E117" s="65">
        <f t="shared" si="32"/>
        <v>0</v>
      </c>
      <c r="F117" s="53"/>
      <c r="G117" s="53"/>
      <c r="H117" s="53"/>
      <c r="I117" s="53"/>
      <c r="J117" s="34">
        <f t="shared" si="33"/>
        <v>0</v>
      </c>
      <c r="K117" s="53">
        <f>K118</f>
        <v>0</v>
      </c>
      <c r="L117" s="53"/>
      <c r="M117" s="53"/>
      <c r="N117" s="53"/>
      <c r="O117" s="53"/>
    </row>
    <row r="118" spans="1:15" ht="30.6" hidden="1" x14ac:dyDescent="0.2">
      <c r="A118" s="40"/>
      <c r="B118" s="47" t="s">
        <v>107</v>
      </c>
      <c r="C118" s="37">
        <f t="shared" si="31"/>
        <v>0</v>
      </c>
      <c r="D118" s="37"/>
      <c r="E118" s="65">
        <f t="shared" si="32"/>
        <v>0</v>
      </c>
      <c r="F118" s="37"/>
      <c r="G118" s="37"/>
      <c r="H118" s="37"/>
      <c r="I118" s="37"/>
      <c r="J118" s="34">
        <f t="shared" si="33"/>
        <v>0</v>
      </c>
      <c r="K118" s="37"/>
      <c r="L118" s="37"/>
      <c r="M118" s="37"/>
      <c r="N118" s="37"/>
      <c r="O118" s="37"/>
    </row>
    <row r="119" spans="1:15" s="38" customFormat="1" ht="20.399999999999999" hidden="1" x14ac:dyDescent="0.2">
      <c r="A119" s="40"/>
      <c r="B119" s="49" t="s">
        <v>109</v>
      </c>
      <c r="C119" s="37">
        <f t="shared" si="31"/>
        <v>0</v>
      </c>
      <c r="D119" s="37"/>
      <c r="E119" s="65">
        <f t="shared" si="32"/>
        <v>0</v>
      </c>
      <c r="F119" s="37"/>
      <c r="G119" s="37"/>
      <c r="H119" s="37"/>
      <c r="I119" s="37"/>
      <c r="J119" s="34">
        <f t="shared" si="33"/>
        <v>0</v>
      </c>
      <c r="K119" s="37"/>
      <c r="L119" s="37"/>
      <c r="M119" s="35"/>
      <c r="N119" s="35"/>
      <c r="O119" s="35"/>
    </row>
    <row r="120" spans="1:15" s="38" customFormat="1" ht="30.6" hidden="1" x14ac:dyDescent="0.2">
      <c r="A120" s="40" t="s">
        <v>20</v>
      </c>
      <c r="B120" s="41" t="s">
        <v>189</v>
      </c>
      <c r="C120" s="37">
        <f t="shared" si="31"/>
        <v>0</v>
      </c>
      <c r="D120" s="37"/>
      <c r="E120" s="65">
        <f t="shared" si="32"/>
        <v>0</v>
      </c>
      <c r="F120" s="37"/>
      <c r="G120" s="37"/>
      <c r="H120" s="37"/>
      <c r="I120" s="37"/>
      <c r="J120" s="34">
        <f t="shared" si="33"/>
        <v>0</v>
      </c>
      <c r="K120" s="37">
        <v>0</v>
      </c>
      <c r="L120" s="37"/>
      <c r="M120" s="35"/>
      <c r="N120" s="35"/>
      <c r="O120" s="35"/>
    </row>
    <row r="121" spans="1:15" s="38" customFormat="1" hidden="1" x14ac:dyDescent="0.2">
      <c r="A121" s="40"/>
      <c r="B121" s="36"/>
      <c r="C121" s="37">
        <f t="shared" si="31"/>
        <v>0</v>
      </c>
      <c r="D121" s="37"/>
      <c r="E121" s="53">
        <f t="shared" ref="E121" si="34">F121+G121+I121+J121</f>
        <v>0</v>
      </c>
      <c r="F121" s="37"/>
      <c r="G121" s="37"/>
      <c r="H121" s="37"/>
      <c r="I121" s="37"/>
      <c r="J121" s="66"/>
      <c r="K121" s="37"/>
      <c r="L121" s="37"/>
      <c r="M121" s="35"/>
      <c r="N121" s="35"/>
      <c r="O121" s="35"/>
    </row>
    <row r="122" spans="1:15" s="58" customFormat="1" x14ac:dyDescent="0.2">
      <c r="A122" s="54"/>
      <c r="B122" s="54" t="s">
        <v>85</v>
      </c>
      <c r="C122" s="53">
        <f>C123</f>
        <v>214500</v>
      </c>
      <c r="D122" s="53"/>
      <c r="E122" s="53">
        <f>E123</f>
        <v>214500</v>
      </c>
      <c r="F122" s="53"/>
      <c r="G122" s="53"/>
      <c r="H122" s="53"/>
      <c r="I122" s="53"/>
      <c r="J122" s="55">
        <f t="shared" si="1"/>
        <v>214500</v>
      </c>
      <c r="K122" s="53">
        <f>K123</f>
        <v>214500</v>
      </c>
      <c r="L122" s="53"/>
      <c r="M122" s="54"/>
      <c r="N122" s="54"/>
      <c r="O122" s="54"/>
    </row>
    <row r="123" spans="1:15" s="38" customFormat="1" x14ac:dyDescent="0.2">
      <c r="A123" s="35"/>
      <c r="B123" s="39" t="s">
        <v>71</v>
      </c>
      <c r="C123" s="37">
        <f t="shared" ref="C123:J123" si="35">C124+C129+C125</f>
        <v>214500</v>
      </c>
      <c r="D123" s="37">
        <f t="shared" si="35"/>
        <v>0</v>
      </c>
      <c r="E123" s="37">
        <f t="shared" si="35"/>
        <v>214500</v>
      </c>
      <c r="F123" s="37">
        <f t="shared" si="35"/>
        <v>0</v>
      </c>
      <c r="G123" s="37">
        <f t="shared" si="35"/>
        <v>0</v>
      </c>
      <c r="H123" s="37">
        <f t="shared" si="35"/>
        <v>0</v>
      </c>
      <c r="I123" s="37">
        <f t="shared" si="35"/>
        <v>0</v>
      </c>
      <c r="J123" s="37">
        <f t="shared" si="35"/>
        <v>214500</v>
      </c>
      <c r="K123" s="37">
        <f>K124+K129+K125</f>
        <v>214500</v>
      </c>
      <c r="L123" s="37"/>
      <c r="M123" s="35"/>
      <c r="N123" s="35"/>
      <c r="O123" s="35"/>
    </row>
    <row r="124" spans="1:15" s="73" customFormat="1" x14ac:dyDescent="0.2">
      <c r="A124" s="67" t="s">
        <v>18</v>
      </c>
      <c r="B124" s="71" t="s">
        <v>75</v>
      </c>
      <c r="C124" s="65">
        <f>E124</f>
        <v>190500</v>
      </c>
      <c r="D124" s="65"/>
      <c r="E124" s="65">
        <f>J124</f>
        <v>190500</v>
      </c>
      <c r="F124" s="65"/>
      <c r="G124" s="65"/>
      <c r="H124" s="65"/>
      <c r="I124" s="65"/>
      <c r="J124" s="66">
        <f>K124</f>
        <v>190500</v>
      </c>
      <c r="K124" s="65">
        <f>K131+K132</f>
        <v>190500</v>
      </c>
      <c r="L124" s="65"/>
      <c r="M124" s="72"/>
      <c r="N124" s="72"/>
      <c r="O124" s="72"/>
    </row>
    <row r="125" spans="1:15" s="58" customFormat="1" x14ac:dyDescent="0.2">
      <c r="A125" s="40" t="s">
        <v>19</v>
      </c>
      <c r="B125" s="41" t="s">
        <v>83</v>
      </c>
      <c r="C125" s="65">
        <f t="shared" ref="C125:C129" si="36">E125</f>
        <v>0</v>
      </c>
      <c r="D125" s="53"/>
      <c r="E125" s="65">
        <f t="shared" ref="E125:E129" si="37">J125</f>
        <v>0</v>
      </c>
      <c r="F125" s="53"/>
      <c r="G125" s="53"/>
      <c r="H125" s="53"/>
      <c r="I125" s="53"/>
      <c r="J125" s="66">
        <f>K125</f>
        <v>0</v>
      </c>
      <c r="K125" s="37">
        <v>0</v>
      </c>
      <c r="L125" s="53"/>
      <c r="M125" s="54"/>
      <c r="N125" s="54"/>
      <c r="O125" s="54"/>
    </row>
    <row r="126" spans="1:15" s="38" customFormat="1" hidden="1" x14ac:dyDescent="0.2">
      <c r="A126" s="67" t="s">
        <v>20</v>
      </c>
      <c r="B126" s="41" t="s">
        <v>136</v>
      </c>
      <c r="C126" s="65">
        <f t="shared" si="36"/>
        <v>0</v>
      </c>
      <c r="D126" s="37"/>
      <c r="E126" s="65">
        <f t="shared" si="37"/>
        <v>0</v>
      </c>
      <c r="F126" s="37"/>
      <c r="G126" s="37"/>
      <c r="H126" s="37"/>
      <c r="I126" s="37"/>
      <c r="J126" s="34">
        <f>K126</f>
        <v>0</v>
      </c>
      <c r="K126" s="37">
        <f>K136</f>
        <v>0</v>
      </c>
      <c r="L126" s="37"/>
      <c r="M126" s="35"/>
      <c r="N126" s="35"/>
      <c r="O126" s="35"/>
    </row>
    <row r="127" spans="1:15" s="38" customFormat="1" hidden="1" x14ac:dyDescent="0.2">
      <c r="A127" s="35"/>
      <c r="B127" s="39"/>
      <c r="C127" s="65">
        <f t="shared" si="36"/>
        <v>0</v>
      </c>
      <c r="D127" s="37"/>
      <c r="E127" s="65">
        <f t="shared" si="37"/>
        <v>0</v>
      </c>
      <c r="F127" s="37"/>
      <c r="G127" s="37"/>
      <c r="H127" s="37"/>
      <c r="I127" s="37"/>
      <c r="J127" s="37"/>
      <c r="K127" s="37"/>
      <c r="L127" s="37"/>
      <c r="M127" s="35"/>
      <c r="N127" s="35"/>
      <c r="O127" s="35"/>
    </row>
    <row r="128" spans="1:15" s="38" customFormat="1" hidden="1" x14ac:dyDescent="0.2">
      <c r="A128" s="40" t="s">
        <v>19</v>
      </c>
      <c r="B128" s="41" t="s">
        <v>83</v>
      </c>
      <c r="C128" s="65">
        <f t="shared" si="36"/>
        <v>0</v>
      </c>
      <c r="D128" s="37">
        <f t="shared" ref="D128:I129" si="38">D133+D140</f>
        <v>0</v>
      </c>
      <c r="E128" s="65">
        <f t="shared" si="37"/>
        <v>0</v>
      </c>
      <c r="F128" s="37">
        <f t="shared" si="38"/>
        <v>0</v>
      </c>
      <c r="G128" s="37">
        <f t="shared" si="38"/>
        <v>0</v>
      </c>
      <c r="H128" s="37">
        <f t="shared" si="38"/>
        <v>0</v>
      </c>
      <c r="I128" s="37">
        <f t="shared" si="38"/>
        <v>0</v>
      </c>
      <c r="J128" s="34">
        <f t="shared" ref="J128:J129" si="39">K128+L128</f>
        <v>0</v>
      </c>
      <c r="K128" s="37">
        <f>K141+K142</f>
        <v>0</v>
      </c>
      <c r="L128" s="37"/>
      <c r="M128" s="35"/>
      <c r="N128" s="35"/>
      <c r="O128" s="35"/>
    </row>
    <row r="129" spans="1:15" s="38" customFormat="1" x14ac:dyDescent="0.2">
      <c r="A129" s="40" t="s">
        <v>20</v>
      </c>
      <c r="B129" s="41" t="s">
        <v>178</v>
      </c>
      <c r="C129" s="65">
        <f t="shared" si="36"/>
        <v>24000</v>
      </c>
      <c r="D129" s="37">
        <f t="shared" si="38"/>
        <v>0</v>
      </c>
      <c r="E129" s="65">
        <f t="shared" si="37"/>
        <v>24000</v>
      </c>
      <c r="F129" s="37">
        <f t="shared" si="38"/>
        <v>0</v>
      </c>
      <c r="G129" s="37">
        <f t="shared" si="38"/>
        <v>0</v>
      </c>
      <c r="H129" s="37">
        <f t="shared" si="38"/>
        <v>0</v>
      </c>
      <c r="I129" s="37">
        <f t="shared" si="38"/>
        <v>0</v>
      </c>
      <c r="J129" s="34">
        <f t="shared" si="39"/>
        <v>24000</v>
      </c>
      <c r="K129" s="37">
        <f>K133</f>
        <v>24000</v>
      </c>
      <c r="L129" s="37"/>
      <c r="M129" s="35"/>
      <c r="N129" s="35"/>
      <c r="O129" s="35"/>
    </row>
    <row r="130" spans="1:15" s="38" customFormat="1" hidden="1" x14ac:dyDescent="0.2">
      <c r="A130" s="40"/>
      <c r="B130" s="41"/>
      <c r="C130" s="65"/>
      <c r="D130" s="37"/>
      <c r="E130" s="65"/>
      <c r="F130" s="37"/>
      <c r="G130" s="37"/>
      <c r="H130" s="37"/>
      <c r="I130" s="37"/>
      <c r="J130" s="34"/>
      <c r="K130" s="37"/>
      <c r="L130" s="37"/>
      <c r="M130" s="35"/>
      <c r="N130" s="35"/>
      <c r="O130" s="35"/>
    </row>
    <row r="131" spans="1:15" s="38" customFormat="1" ht="20.399999999999999" x14ac:dyDescent="0.2">
      <c r="A131" s="32" t="s">
        <v>18</v>
      </c>
      <c r="B131" s="63" t="s">
        <v>275</v>
      </c>
      <c r="C131" s="37">
        <f t="shared" ref="C131:C133" si="40">E131</f>
        <v>98500</v>
      </c>
      <c r="D131" s="64"/>
      <c r="E131" s="37">
        <f t="shared" ref="E131:E136" si="41">F131+G131+H131+I131+J131</f>
        <v>98500</v>
      </c>
      <c r="F131" s="37"/>
      <c r="G131" s="37"/>
      <c r="H131" s="37"/>
      <c r="I131" s="37"/>
      <c r="J131" s="34">
        <f t="shared" ref="J131:J136" si="42">K131+L131</f>
        <v>98500</v>
      </c>
      <c r="K131" s="37">
        <v>98500</v>
      </c>
      <c r="L131" s="35"/>
      <c r="M131" s="35"/>
      <c r="N131" s="35"/>
      <c r="O131" s="35"/>
    </row>
    <row r="132" spans="1:15" s="38" customFormat="1" ht="13.8" customHeight="1" x14ac:dyDescent="0.2">
      <c r="A132" s="40" t="s">
        <v>18</v>
      </c>
      <c r="B132" s="41" t="s">
        <v>276</v>
      </c>
      <c r="C132" s="37">
        <f t="shared" si="40"/>
        <v>92000</v>
      </c>
      <c r="D132" s="64"/>
      <c r="E132" s="37">
        <f t="shared" si="41"/>
        <v>92000</v>
      </c>
      <c r="F132" s="37"/>
      <c r="G132" s="37"/>
      <c r="H132" s="37"/>
      <c r="I132" s="37"/>
      <c r="J132" s="34">
        <f t="shared" si="42"/>
        <v>92000</v>
      </c>
      <c r="K132" s="37">
        <v>92000</v>
      </c>
      <c r="L132" s="35"/>
      <c r="M132" s="35"/>
      <c r="N132" s="35"/>
      <c r="O132" s="35"/>
    </row>
    <row r="133" spans="1:15" s="38" customFormat="1" ht="23.4" customHeight="1" x14ac:dyDescent="0.2">
      <c r="A133" s="40" t="s">
        <v>20</v>
      </c>
      <c r="B133" s="41" t="s">
        <v>254</v>
      </c>
      <c r="C133" s="37">
        <f t="shared" si="40"/>
        <v>24000</v>
      </c>
      <c r="D133" s="37">
        <f t="shared" ref="D133:I133" si="43">D136+D143</f>
        <v>0</v>
      </c>
      <c r="E133" s="37">
        <f t="shared" si="41"/>
        <v>24000</v>
      </c>
      <c r="F133" s="37">
        <f t="shared" si="43"/>
        <v>0</v>
      </c>
      <c r="G133" s="37">
        <f t="shared" si="43"/>
        <v>0</v>
      </c>
      <c r="H133" s="37">
        <f t="shared" si="43"/>
        <v>0</v>
      </c>
      <c r="I133" s="37">
        <f t="shared" si="43"/>
        <v>0</v>
      </c>
      <c r="J133" s="34">
        <f t="shared" si="42"/>
        <v>24000</v>
      </c>
      <c r="K133" s="37">
        <v>24000</v>
      </c>
      <c r="L133" s="37"/>
      <c r="M133" s="35"/>
      <c r="N133" s="35"/>
      <c r="O133" s="35"/>
    </row>
    <row r="134" spans="1:15" s="38" customFormat="1" hidden="1" x14ac:dyDescent="0.2">
      <c r="A134" s="35"/>
      <c r="B134" s="48"/>
      <c r="C134" s="37"/>
      <c r="D134" s="37"/>
      <c r="E134" s="37">
        <f t="shared" si="41"/>
        <v>0</v>
      </c>
      <c r="F134" s="37"/>
      <c r="G134" s="37"/>
      <c r="H134" s="37"/>
      <c r="I134" s="37"/>
      <c r="J134" s="34">
        <f t="shared" si="42"/>
        <v>0</v>
      </c>
      <c r="K134" s="37"/>
      <c r="L134" s="37"/>
      <c r="M134" s="35"/>
      <c r="N134" s="35"/>
      <c r="O134" s="35"/>
    </row>
    <row r="135" spans="1:15" s="38" customFormat="1" hidden="1" x14ac:dyDescent="0.2">
      <c r="A135" s="35"/>
      <c r="B135" s="48"/>
      <c r="C135" s="37"/>
      <c r="D135" s="37"/>
      <c r="E135" s="37">
        <f t="shared" si="41"/>
        <v>0</v>
      </c>
      <c r="F135" s="37"/>
      <c r="G135" s="37"/>
      <c r="H135" s="37"/>
      <c r="I135" s="37"/>
      <c r="J135" s="34">
        <f t="shared" si="42"/>
        <v>0</v>
      </c>
      <c r="K135" s="37"/>
      <c r="L135" s="37"/>
      <c r="M135" s="35"/>
      <c r="N135" s="35"/>
      <c r="O135" s="35"/>
    </row>
    <row r="136" spans="1:15" s="38" customFormat="1" ht="20.399999999999999" hidden="1" x14ac:dyDescent="0.2">
      <c r="A136" s="35" t="s">
        <v>20</v>
      </c>
      <c r="B136" s="62" t="s">
        <v>153</v>
      </c>
      <c r="C136" s="37">
        <f t="shared" ref="C136" si="44">E136</f>
        <v>0</v>
      </c>
      <c r="D136" s="37"/>
      <c r="E136" s="37">
        <f t="shared" si="41"/>
        <v>0</v>
      </c>
      <c r="F136" s="37"/>
      <c r="G136" s="37"/>
      <c r="H136" s="37"/>
      <c r="I136" s="37"/>
      <c r="J136" s="34">
        <f t="shared" si="42"/>
        <v>0</v>
      </c>
      <c r="K136" s="37">
        <v>0</v>
      </c>
      <c r="L136" s="37"/>
      <c r="M136" s="35"/>
      <c r="N136" s="35"/>
      <c r="O136" s="35"/>
    </row>
    <row r="137" spans="1:15" s="58" customFormat="1" ht="30.6" hidden="1" x14ac:dyDescent="0.2">
      <c r="A137" s="67" t="s">
        <v>20</v>
      </c>
      <c r="B137" s="41" t="s">
        <v>154</v>
      </c>
      <c r="C137" s="65">
        <f>E137</f>
        <v>0</v>
      </c>
      <c r="D137" s="65"/>
      <c r="E137" s="65">
        <f>F137+G137+I137+J137</f>
        <v>0</v>
      </c>
      <c r="F137" s="65"/>
      <c r="G137" s="65"/>
      <c r="H137" s="65"/>
      <c r="I137" s="65"/>
      <c r="J137" s="66"/>
      <c r="K137" s="65"/>
      <c r="L137" s="53"/>
      <c r="M137" s="54"/>
      <c r="N137" s="54"/>
      <c r="O137" s="54"/>
    </row>
    <row r="138" spans="1:15" s="38" customFormat="1" hidden="1" x14ac:dyDescent="0.2">
      <c r="A138" s="35"/>
      <c r="B138" s="41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5"/>
      <c r="N138" s="35"/>
      <c r="O138" s="35"/>
    </row>
    <row r="139" spans="1:15" hidden="1" x14ac:dyDescent="0.2">
      <c r="A139" s="35"/>
      <c r="B139" s="41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5"/>
      <c r="N139" s="35"/>
      <c r="O139" s="35"/>
    </row>
    <row r="140" spans="1:15" ht="20.399999999999999" hidden="1" x14ac:dyDescent="0.2">
      <c r="A140" s="40"/>
      <c r="B140" s="49" t="s">
        <v>103</v>
      </c>
      <c r="C140" s="37"/>
      <c r="D140" s="37"/>
      <c r="E140" s="37">
        <f>E141</f>
        <v>0</v>
      </c>
      <c r="F140" s="37"/>
      <c r="G140" s="37"/>
      <c r="H140" s="37"/>
      <c r="I140" s="37"/>
      <c r="J140" s="37">
        <f>J141</f>
        <v>0</v>
      </c>
      <c r="K140" s="37">
        <f>K141</f>
        <v>0</v>
      </c>
      <c r="L140" s="37"/>
      <c r="M140" s="37">
        <f>M141</f>
        <v>0</v>
      </c>
      <c r="N140" s="37">
        <f>N141</f>
        <v>0</v>
      </c>
      <c r="O140" s="37">
        <f>O141</f>
        <v>0</v>
      </c>
    </row>
    <row r="141" spans="1:15" ht="30.6" hidden="1" x14ac:dyDescent="0.2">
      <c r="A141" s="40"/>
      <c r="B141" s="47" t="s">
        <v>107</v>
      </c>
      <c r="C141" s="37"/>
      <c r="D141" s="37"/>
      <c r="E141" s="37">
        <f>F141+G141+H141+I141+J141</f>
        <v>0</v>
      </c>
      <c r="F141" s="37"/>
      <c r="G141" s="37"/>
      <c r="H141" s="37"/>
      <c r="I141" s="37"/>
      <c r="J141" s="37"/>
      <c r="K141" s="37"/>
      <c r="L141" s="37"/>
      <c r="M141" s="37"/>
      <c r="N141" s="37"/>
      <c r="O141" s="37"/>
    </row>
    <row r="142" spans="1:15" s="38" customFormat="1" ht="20.399999999999999" hidden="1" x14ac:dyDescent="0.2">
      <c r="A142" s="40"/>
      <c r="B142" s="49" t="s">
        <v>109</v>
      </c>
      <c r="C142" s="37"/>
      <c r="D142" s="37"/>
      <c r="E142" s="37">
        <f>F142+G142+H142+I142+J142</f>
        <v>0</v>
      </c>
      <c r="F142" s="37"/>
      <c r="G142" s="37"/>
      <c r="H142" s="37"/>
      <c r="I142" s="37"/>
      <c r="J142" s="37"/>
      <c r="K142" s="37"/>
      <c r="L142" s="37"/>
      <c r="M142" s="35"/>
      <c r="N142" s="35"/>
      <c r="O142" s="35"/>
    </row>
    <row r="143" spans="1:15" s="38" customFormat="1" ht="30.6" hidden="1" x14ac:dyDescent="0.2">
      <c r="A143" s="40" t="s">
        <v>110</v>
      </c>
      <c r="B143" s="41" t="s">
        <v>111</v>
      </c>
      <c r="C143" s="37"/>
      <c r="D143" s="37"/>
      <c r="E143" s="37">
        <f>F143+G143+H143+I143+J143</f>
        <v>0</v>
      </c>
      <c r="F143" s="37"/>
      <c r="G143" s="37"/>
      <c r="H143" s="37"/>
      <c r="I143" s="37"/>
      <c r="J143" s="37"/>
      <c r="K143" s="37"/>
      <c r="L143" s="37"/>
      <c r="M143" s="35"/>
      <c r="N143" s="35"/>
      <c r="O143" s="35"/>
    </row>
    <row r="144" spans="1:15" hidden="1" x14ac:dyDescent="0.2">
      <c r="A144" s="40"/>
      <c r="B144" s="41"/>
      <c r="C144" s="37"/>
      <c r="D144" s="37"/>
      <c r="E144" s="37">
        <f>F144+G144+H144+I144+J144</f>
        <v>0</v>
      </c>
      <c r="F144" s="37"/>
      <c r="G144" s="37"/>
      <c r="H144" s="37"/>
      <c r="I144" s="37"/>
      <c r="J144" s="37">
        <f>K144+L144</f>
        <v>0</v>
      </c>
      <c r="K144" s="37"/>
      <c r="L144" s="37"/>
      <c r="M144" s="35"/>
      <c r="N144" s="35"/>
      <c r="O144" s="35"/>
    </row>
    <row r="145" spans="1:15" hidden="1" x14ac:dyDescent="0.2">
      <c r="A145" s="32"/>
      <c r="B145" s="32"/>
      <c r="C145" s="34"/>
      <c r="D145" s="34"/>
      <c r="E145" s="37"/>
      <c r="F145" s="34"/>
      <c r="G145" s="34"/>
      <c r="H145" s="34"/>
      <c r="I145" s="34"/>
      <c r="J145" s="37"/>
      <c r="K145" s="34"/>
      <c r="L145" s="34"/>
      <c r="M145" s="32"/>
      <c r="N145" s="32"/>
      <c r="O145" s="32"/>
    </row>
    <row r="146" spans="1:15" hidden="1" x14ac:dyDescent="0.2">
      <c r="A146" s="32"/>
      <c r="B146" s="42"/>
      <c r="C146" s="34"/>
      <c r="D146" s="34"/>
      <c r="E146" s="37"/>
      <c r="F146" s="34"/>
      <c r="G146" s="34"/>
      <c r="H146" s="34"/>
      <c r="I146" s="34"/>
      <c r="J146" s="37"/>
      <c r="K146" s="34"/>
      <c r="L146" s="34"/>
      <c r="M146" s="32"/>
      <c r="N146" s="32"/>
      <c r="O146" s="32"/>
    </row>
    <row r="147" spans="1:15" s="38" customFormat="1" hidden="1" x14ac:dyDescent="0.2">
      <c r="A147" s="40"/>
      <c r="B147" s="41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5"/>
      <c r="N147" s="35"/>
      <c r="O147" s="35"/>
    </row>
    <row r="148" spans="1:15" s="38" customFormat="1" hidden="1" x14ac:dyDescent="0.2">
      <c r="A148" s="40"/>
      <c r="B148" s="41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5"/>
      <c r="N148" s="35"/>
      <c r="O148" s="35"/>
    </row>
    <row r="149" spans="1:15" s="38" customFormat="1" hidden="1" x14ac:dyDescent="0.2">
      <c r="A149" s="40"/>
      <c r="B149" s="41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5"/>
      <c r="N149" s="35"/>
      <c r="O149" s="35"/>
    </row>
    <row r="150" spans="1:15" s="38" customFormat="1" hidden="1" x14ac:dyDescent="0.2">
      <c r="A150" s="40"/>
      <c r="B150" s="41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5"/>
      <c r="N150" s="35"/>
      <c r="O150" s="35"/>
    </row>
    <row r="151" spans="1:15" s="38" customFormat="1" hidden="1" x14ac:dyDescent="0.2">
      <c r="A151" s="35"/>
      <c r="B151" s="36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5"/>
      <c r="N151" s="35"/>
      <c r="O151" s="35"/>
    </row>
    <row r="152" spans="1:15" s="38" customFormat="1" hidden="1" x14ac:dyDescent="0.2">
      <c r="A152" s="35"/>
      <c r="B152" s="39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5"/>
      <c r="N152" s="35"/>
      <c r="O152" s="35"/>
    </row>
    <row r="153" spans="1:15" s="38" customFormat="1" hidden="1" x14ac:dyDescent="0.2">
      <c r="A153" s="40"/>
      <c r="B153" s="41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5"/>
      <c r="N153" s="35"/>
      <c r="O153" s="35"/>
    </row>
    <row r="154" spans="1:15" s="38" customFormat="1" hidden="1" x14ac:dyDescent="0.2">
      <c r="A154" s="40"/>
      <c r="B154" s="41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5"/>
      <c r="N154" s="35"/>
      <c r="O154" s="35"/>
    </row>
    <row r="155" spans="1:15" s="38" customFormat="1" hidden="1" x14ac:dyDescent="0.2">
      <c r="A155" s="40"/>
      <c r="B155" s="41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5"/>
      <c r="N155" s="35"/>
      <c r="O155" s="35"/>
    </row>
    <row r="156" spans="1:15" hidden="1" x14ac:dyDescent="0.2">
      <c r="A156" s="32"/>
      <c r="B156" s="43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2"/>
      <c r="N156" s="32"/>
      <c r="O156" s="32"/>
    </row>
    <row r="157" spans="1:15" hidden="1" x14ac:dyDescent="0.2">
      <c r="A157" s="32"/>
      <c r="B157" s="33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2"/>
      <c r="N157" s="32"/>
      <c r="O157" s="32"/>
    </row>
    <row r="158" spans="1:15" hidden="1" x14ac:dyDescent="0.2">
      <c r="A158" s="32"/>
      <c r="B158" s="32"/>
      <c r="C158" s="34"/>
      <c r="D158" s="34"/>
      <c r="E158" s="37"/>
      <c r="F158" s="34"/>
      <c r="G158" s="34"/>
      <c r="H158" s="34"/>
      <c r="I158" s="34"/>
      <c r="J158" s="37"/>
      <c r="K158" s="34"/>
      <c r="L158" s="34"/>
      <c r="M158" s="32"/>
      <c r="N158" s="32"/>
      <c r="O158" s="32"/>
    </row>
    <row r="159" spans="1:15" hidden="1" x14ac:dyDescent="0.2">
      <c r="A159" s="32"/>
      <c r="B159" s="32"/>
      <c r="C159" s="34"/>
      <c r="D159" s="34"/>
      <c r="E159" s="37"/>
      <c r="F159" s="34"/>
      <c r="G159" s="34"/>
      <c r="H159" s="34"/>
      <c r="I159" s="34"/>
      <c r="J159" s="37"/>
      <c r="K159" s="34"/>
      <c r="L159" s="34"/>
      <c r="M159" s="32"/>
      <c r="N159" s="32"/>
      <c r="O159" s="32"/>
    </row>
    <row r="160" spans="1:15" s="38" customFormat="1" hidden="1" x14ac:dyDescent="0.2">
      <c r="A160" s="40"/>
      <c r="B160" s="41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5"/>
      <c r="N160" s="35"/>
      <c r="O160" s="35"/>
    </row>
    <row r="161" spans="1:15" s="38" customFormat="1" hidden="1" x14ac:dyDescent="0.2">
      <c r="A161" s="40"/>
      <c r="B161" s="41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5"/>
      <c r="N161" s="35"/>
      <c r="O161" s="35"/>
    </row>
    <row r="162" spans="1:15" s="38" customFormat="1" hidden="1" x14ac:dyDescent="0.2">
      <c r="A162" s="40"/>
      <c r="B162" s="41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5"/>
      <c r="N162" s="35"/>
      <c r="O162" s="35"/>
    </row>
    <row r="163" spans="1:15" s="38" customFormat="1" hidden="1" x14ac:dyDescent="0.2">
      <c r="A163" s="40"/>
      <c r="B163" s="41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5"/>
      <c r="N163" s="35"/>
      <c r="O163" s="35"/>
    </row>
    <row r="164" spans="1:15" s="38" customFormat="1" hidden="1" x14ac:dyDescent="0.2">
      <c r="A164" s="40"/>
      <c r="B164" s="41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5"/>
      <c r="N164" s="35"/>
      <c r="O164" s="35"/>
    </row>
    <row r="165" spans="1:15" s="38" customFormat="1" hidden="1" x14ac:dyDescent="0.2">
      <c r="A165" s="40"/>
      <c r="B165" s="41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5"/>
      <c r="N165" s="35"/>
      <c r="O165" s="35"/>
    </row>
    <row r="166" spans="1:15" s="38" customFormat="1" hidden="1" x14ac:dyDescent="0.2">
      <c r="A166" s="40"/>
      <c r="B166" s="41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5"/>
      <c r="N166" s="35"/>
      <c r="O166" s="35"/>
    </row>
    <row r="167" spans="1:15" s="38" customFormat="1" hidden="1" x14ac:dyDescent="0.2">
      <c r="A167" s="40"/>
      <c r="B167" s="42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5"/>
      <c r="N167" s="35"/>
      <c r="O167" s="35"/>
    </row>
    <row r="168" spans="1:15" hidden="1" x14ac:dyDescent="0.2">
      <c r="A168" s="32"/>
      <c r="B168" s="43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2"/>
      <c r="N168" s="32"/>
      <c r="O168" s="32"/>
    </row>
    <row r="169" spans="1:15" hidden="1" x14ac:dyDescent="0.2">
      <c r="A169" s="32"/>
      <c r="B169" s="33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2"/>
      <c r="N169" s="32"/>
      <c r="O169" s="32"/>
    </row>
    <row r="170" spans="1:15" hidden="1" x14ac:dyDescent="0.2">
      <c r="A170" s="32"/>
      <c r="B170" s="32"/>
      <c r="C170" s="34"/>
      <c r="D170" s="34"/>
      <c r="E170" s="37"/>
      <c r="F170" s="34"/>
      <c r="G170" s="34"/>
      <c r="H170" s="34"/>
      <c r="I170" s="34"/>
      <c r="J170" s="37"/>
      <c r="K170" s="34"/>
      <c r="L170" s="34"/>
      <c r="M170" s="32"/>
      <c r="N170" s="32"/>
      <c r="O170" s="32"/>
    </row>
    <row r="171" spans="1:15" hidden="1" x14ac:dyDescent="0.2">
      <c r="A171" s="32"/>
      <c r="B171" s="32"/>
      <c r="C171" s="34"/>
      <c r="D171" s="34"/>
      <c r="E171" s="37"/>
      <c r="F171" s="34"/>
      <c r="G171" s="34"/>
      <c r="H171" s="34"/>
      <c r="I171" s="34"/>
      <c r="J171" s="37"/>
      <c r="K171" s="34"/>
      <c r="L171" s="34"/>
      <c r="M171" s="32"/>
      <c r="N171" s="32"/>
      <c r="O171" s="32"/>
    </row>
    <row r="172" spans="1:15" s="38" customFormat="1" hidden="1" x14ac:dyDescent="0.2">
      <c r="A172" s="40"/>
      <c r="B172" s="41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5"/>
      <c r="N172" s="35"/>
      <c r="O172" s="35"/>
    </row>
    <row r="173" spans="1:15" s="38" customFormat="1" hidden="1" x14ac:dyDescent="0.2">
      <c r="A173" s="40"/>
      <c r="B173" s="41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5"/>
      <c r="N173" s="35"/>
      <c r="O173" s="35"/>
    </row>
    <row r="174" spans="1:15" s="38" customFormat="1" hidden="1" x14ac:dyDescent="0.2">
      <c r="A174" s="40"/>
      <c r="B174" s="41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5"/>
      <c r="N174" s="35"/>
      <c r="O174" s="35"/>
    </row>
    <row r="175" spans="1:15" s="38" customFormat="1" hidden="1" x14ac:dyDescent="0.2">
      <c r="A175" s="40"/>
      <c r="B175" s="41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5"/>
      <c r="N175" s="35"/>
      <c r="O175" s="35"/>
    </row>
    <row r="176" spans="1:15" s="38" customFormat="1" hidden="1" x14ac:dyDescent="0.2">
      <c r="A176" s="40"/>
      <c r="B176" s="41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5"/>
      <c r="N176" s="35"/>
      <c r="O176" s="35"/>
    </row>
    <row r="177" spans="1:15" s="38" customFormat="1" hidden="1" x14ac:dyDescent="0.2">
      <c r="A177" s="40"/>
      <c r="B177" s="41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5"/>
      <c r="N177" s="35"/>
      <c r="O177" s="35"/>
    </row>
    <row r="178" spans="1:15" s="38" customFormat="1" hidden="1" x14ac:dyDescent="0.2">
      <c r="A178" s="40"/>
      <c r="B178" s="41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5"/>
      <c r="N178" s="35"/>
      <c r="O178" s="35"/>
    </row>
    <row r="179" spans="1:15" s="38" customFormat="1" hidden="1" x14ac:dyDescent="0.2">
      <c r="A179" s="40"/>
      <c r="B179" s="42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5"/>
      <c r="N179" s="35"/>
      <c r="O179" s="44"/>
    </row>
    <row r="180" spans="1:15" s="38" customFormat="1" hidden="1" x14ac:dyDescent="0.2">
      <c r="A180" s="40"/>
      <c r="B180" s="42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5"/>
      <c r="N180" s="35"/>
      <c r="O180" s="44"/>
    </row>
    <row r="181" spans="1:15" s="38" customFormat="1" ht="0.6" customHeight="1" x14ac:dyDescent="0.2">
      <c r="A181" s="40"/>
      <c r="B181" s="42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5"/>
      <c r="N181" s="35"/>
      <c r="O181" s="44"/>
    </row>
    <row r="182" spans="1:15" ht="10.5" customHeight="1" x14ac:dyDescent="0.2"/>
    <row r="183" spans="1:15" ht="8.25" hidden="1" customHeight="1" x14ac:dyDescent="0.2"/>
    <row r="184" spans="1:15" hidden="1" x14ac:dyDescent="0.2"/>
    <row r="185" spans="1:15" x14ac:dyDescent="0.2">
      <c r="G185" s="28" t="s">
        <v>47</v>
      </c>
    </row>
    <row r="186" spans="1:15" x14ac:dyDescent="0.2">
      <c r="G186" s="28" t="s">
        <v>48</v>
      </c>
    </row>
  </sheetData>
  <mergeCells count="17">
    <mergeCell ref="I14:I15"/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  <mergeCell ref="H14:H15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29466-369F-4A98-8E89-93C481827F24}">
  <dimension ref="A1:P186"/>
  <sheetViews>
    <sheetView tabSelected="1" topLeftCell="A87" workbookViewId="0">
      <selection activeCell="K68" sqref="K68"/>
    </sheetView>
  </sheetViews>
  <sheetFormatPr defaultColWidth="9.109375" defaultRowHeight="10.199999999999999" x14ac:dyDescent="0.2"/>
  <cols>
    <col min="1" max="1" width="3.44140625" style="3" customWidth="1"/>
    <col min="2" max="2" width="38.77734375" style="3" customWidth="1"/>
    <col min="3" max="3" width="7.88671875" style="3" customWidth="1"/>
    <col min="4" max="4" width="6.6640625" style="3" customWidth="1"/>
    <col min="5" max="5" width="8.33203125" style="3" customWidth="1"/>
    <col min="6" max="6" width="6.33203125" style="3" customWidth="1"/>
    <col min="7" max="7" width="7" style="3" customWidth="1"/>
    <col min="8" max="8" width="6.88671875" style="3" customWidth="1"/>
    <col min="9" max="9" width="7.109375" style="3" customWidth="1"/>
    <col min="10" max="10" width="8.109375" style="3" customWidth="1"/>
    <col min="11" max="11" width="10.109375" style="3" customWidth="1"/>
    <col min="12" max="12" width="9.88671875" style="3" customWidth="1"/>
    <col min="13" max="13" width="7.109375" style="3" customWidth="1"/>
    <col min="14" max="14" width="6.88671875" style="3" customWidth="1"/>
    <col min="15" max="15" width="6.109375" style="3" customWidth="1"/>
    <col min="16" max="16384" width="9.109375" style="3"/>
  </cols>
  <sheetData>
    <row r="1" spans="1:15" x14ac:dyDescent="0.2">
      <c r="A1" s="27" t="s">
        <v>24</v>
      </c>
      <c r="K1" s="27"/>
      <c r="L1" s="27" t="s">
        <v>25</v>
      </c>
      <c r="M1" s="27"/>
      <c r="N1" s="27"/>
    </row>
    <row r="2" spans="1:15" x14ac:dyDescent="0.2">
      <c r="A2" s="27" t="s">
        <v>65</v>
      </c>
      <c r="K2" s="27" t="s">
        <v>26</v>
      </c>
      <c r="L2" s="27"/>
      <c r="M2" s="27"/>
      <c r="N2" s="27"/>
    </row>
    <row r="3" spans="1:15" x14ac:dyDescent="0.2">
      <c r="K3" s="27" t="s">
        <v>38</v>
      </c>
      <c r="L3" s="27"/>
      <c r="M3" s="27"/>
      <c r="N3" s="27"/>
    </row>
    <row r="4" spans="1:15" ht="6" customHeight="1" x14ac:dyDescent="0.2">
      <c r="K4" s="3" t="s">
        <v>27</v>
      </c>
    </row>
    <row r="5" spans="1:15" x14ac:dyDescent="0.2">
      <c r="C5" s="28" t="s">
        <v>68</v>
      </c>
      <c r="D5" s="28"/>
      <c r="E5" s="28"/>
      <c r="F5" s="28"/>
      <c r="G5" s="28"/>
      <c r="K5" s="28"/>
      <c r="L5" s="45"/>
    </row>
    <row r="6" spans="1:15" ht="0.75" customHeight="1" x14ac:dyDescent="0.2">
      <c r="K6" s="28"/>
    </row>
    <row r="7" spans="1:15" hidden="1" x14ac:dyDescent="0.2">
      <c r="K7" s="28"/>
    </row>
    <row r="8" spans="1:15" s="30" customFormat="1" ht="3" customHeight="1" x14ac:dyDescent="0.2">
      <c r="A8" s="87" t="s">
        <v>73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11.4" customHeight="1" x14ac:dyDescent="0.2">
      <c r="C9" s="88" t="s">
        <v>289</v>
      </c>
      <c r="D9" s="88"/>
      <c r="E9" s="88"/>
      <c r="F9" s="88"/>
      <c r="G9" s="88"/>
      <c r="H9" s="88"/>
      <c r="I9" s="88"/>
      <c r="J9" s="88"/>
      <c r="K9" s="88"/>
      <c r="L9" s="28" t="s">
        <v>303</v>
      </c>
    </row>
    <row r="10" spans="1:15" hidden="1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8"/>
    </row>
    <row r="11" spans="1:15" ht="1.2" hidden="1" customHeight="1" x14ac:dyDescent="0.2">
      <c r="L11" s="28"/>
    </row>
    <row r="12" spans="1:15" x14ac:dyDescent="0.2">
      <c r="O12" s="31" t="s">
        <v>30</v>
      </c>
    </row>
    <row r="13" spans="1:15" x14ac:dyDescent="0.2">
      <c r="A13" s="85" t="s">
        <v>0</v>
      </c>
      <c r="B13" s="85" t="s">
        <v>1</v>
      </c>
      <c r="C13" s="85" t="s">
        <v>2</v>
      </c>
      <c r="D13" s="85" t="s">
        <v>15</v>
      </c>
      <c r="E13" s="85" t="s">
        <v>3</v>
      </c>
      <c r="F13" s="86" t="s">
        <v>4</v>
      </c>
      <c r="G13" s="86"/>
      <c r="H13" s="86"/>
      <c r="I13" s="86"/>
      <c r="J13" s="86"/>
      <c r="K13" s="86"/>
      <c r="L13" s="86"/>
      <c r="M13" s="90" t="s">
        <v>299</v>
      </c>
      <c r="N13" s="90" t="s">
        <v>300</v>
      </c>
      <c r="O13" s="85" t="s">
        <v>301</v>
      </c>
    </row>
    <row r="14" spans="1:15" x14ac:dyDescent="0.2">
      <c r="A14" s="89"/>
      <c r="B14" s="85"/>
      <c r="C14" s="85"/>
      <c r="D14" s="85"/>
      <c r="E14" s="85"/>
      <c r="F14" s="85" t="s">
        <v>5</v>
      </c>
      <c r="G14" s="85" t="s">
        <v>6</v>
      </c>
      <c r="H14" s="85" t="s">
        <v>7</v>
      </c>
      <c r="I14" s="85" t="s">
        <v>54</v>
      </c>
      <c r="J14" s="85" t="s">
        <v>8</v>
      </c>
      <c r="K14" s="86" t="s">
        <v>9</v>
      </c>
      <c r="L14" s="86"/>
      <c r="M14" s="90"/>
      <c r="N14" s="90"/>
      <c r="O14" s="85"/>
    </row>
    <row r="15" spans="1:15" ht="40.799999999999997" x14ac:dyDescent="0.2">
      <c r="A15" s="89"/>
      <c r="B15" s="85"/>
      <c r="C15" s="85"/>
      <c r="D15" s="85"/>
      <c r="E15" s="85"/>
      <c r="F15" s="85"/>
      <c r="G15" s="85"/>
      <c r="H15" s="85"/>
      <c r="I15" s="85"/>
      <c r="J15" s="85"/>
      <c r="K15" s="1" t="s">
        <v>10</v>
      </c>
      <c r="L15" s="1" t="s">
        <v>11</v>
      </c>
      <c r="M15" s="90"/>
      <c r="N15" s="90"/>
      <c r="O15" s="85"/>
    </row>
    <row r="16" spans="1:15" ht="20.399999999999999" x14ac:dyDescent="0.2">
      <c r="A16" s="6" t="s">
        <v>14</v>
      </c>
      <c r="B16" s="6">
        <v>1</v>
      </c>
      <c r="C16" s="6">
        <v>2</v>
      </c>
      <c r="D16" s="6">
        <v>3</v>
      </c>
      <c r="E16" s="1" t="s">
        <v>16</v>
      </c>
      <c r="F16" s="6">
        <v>5</v>
      </c>
      <c r="G16" s="6">
        <v>6</v>
      </c>
      <c r="H16" s="6">
        <v>7</v>
      </c>
      <c r="I16" s="6">
        <v>8</v>
      </c>
      <c r="J16" s="1" t="s">
        <v>17</v>
      </c>
      <c r="K16" s="6">
        <v>10</v>
      </c>
      <c r="L16" s="6">
        <v>11</v>
      </c>
      <c r="M16" s="6">
        <v>12</v>
      </c>
      <c r="N16" s="50">
        <v>13</v>
      </c>
      <c r="O16" s="6">
        <v>14</v>
      </c>
    </row>
    <row r="17" spans="1:15" s="59" customFormat="1" x14ac:dyDescent="0.2">
      <c r="A17" s="56"/>
      <c r="B17" s="56" t="s">
        <v>161</v>
      </c>
      <c r="C17" s="55">
        <f t="shared" ref="C17:J17" si="0">C21+C45+C62+C87+C122</f>
        <v>1606780</v>
      </c>
      <c r="D17" s="55">
        <f t="shared" si="0"/>
        <v>0</v>
      </c>
      <c r="E17" s="55">
        <f t="shared" si="0"/>
        <v>1606780</v>
      </c>
      <c r="F17" s="55">
        <f t="shared" si="0"/>
        <v>0</v>
      </c>
      <c r="G17" s="55">
        <f t="shared" si="0"/>
        <v>0</v>
      </c>
      <c r="H17" s="55">
        <f t="shared" si="0"/>
        <v>0</v>
      </c>
      <c r="I17" s="55">
        <f t="shared" si="0"/>
        <v>0</v>
      </c>
      <c r="J17" s="55">
        <f t="shared" si="0"/>
        <v>1606780</v>
      </c>
      <c r="K17" s="55">
        <f>K21+K45+K62+K87+K122</f>
        <v>1606780</v>
      </c>
      <c r="L17" s="55">
        <f>L18+L19+L20</f>
        <v>0</v>
      </c>
      <c r="M17" s="55"/>
      <c r="N17" s="55"/>
      <c r="O17" s="55"/>
    </row>
    <row r="18" spans="1:15" x14ac:dyDescent="0.2">
      <c r="A18" s="32" t="s">
        <v>18</v>
      </c>
      <c r="B18" s="32" t="s">
        <v>21</v>
      </c>
      <c r="C18" s="34">
        <f>E18</f>
        <v>677000</v>
      </c>
      <c r="D18" s="34"/>
      <c r="E18" s="34">
        <f>SUM(F18:J18)</f>
        <v>677000</v>
      </c>
      <c r="F18" s="34"/>
      <c r="G18" s="34"/>
      <c r="H18" s="34"/>
      <c r="I18" s="34"/>
      <c r="J18" s="34">
        <f t="shared" ref="J18:J122" si="1">K18+L18</f>
        <v>677000</v>
      </c>
      <c r="K18" s="34">
        <f>K23+K47+K69+K89+K124</f>
        <v>677000</v>
      </c>
      <c r="L18" s="34"/>
      <c r="M18" s="32"/>
      <c r="N18" s="32"/>
      <c r="O18" s="32"/>
    </row>
    <row r="19" spans="1:15" x14ac:dyDescent="0.2">
      <c r="A19" s="32" t="s">
        <v>19</v>
      </c>
      <c r="B19" s="32" t="s">
        <v>22</v>
      </c>
      <c r="C19" s="34">
        <f>E19</f>
        <v>0</v>
      </c>
      <c r="D19" s="34"/>
      <c r="E19" s="34">
        <f>F19+G19+H19+I19+J19</f>
        <v>0</v>
      </c>
      <c r="F19" s="34"/>
      <c r="G19" s="34"/>
      <c r="H19" s="34"/>
      <c r="I19" s="34"/>
      <c r="J19" s="34">
        <f t="shared" si="1"/>
        <v>0</v>
      </c>
      <c r="K19" s="34">
        <f>K24+K90</f>
        <v>0</v>
      </c>
      <c r="L19" s="34"/>
      <c r="M19" s="32"/>
      <c r="N19" s="32"/>
      <c r="O19" s="32"/>
    </row>
    <row r="20" spans="1:15" ht="9.6" customHeight="1" x14ac:dyDescent="0.2">
      <c r="A20" s="32" t="s">
        <v>20</v>
      </c>
      <c r="B20" s="32" t="s">
        <v>23</v>
      </c>
      <c r="C20" s="34">
        <f>E20</f>
        <v>224100</v>
      </c>
      <c r="D20" s="34"/>
      <c r="E20" s="34">
        <f>SUM(F20:J20)</f>
        <v>224100</v>
      </c>
      <c r="F20" s="34">
        <f>F78+F133+F150+F167+F155+F75</f>
        <v>0</v>
      </c>
      <c r="G20" s="34">
        <f>G78+G133+G150+G167+G155+G75</f>
        <v>0</v>
      </c>
      <c r="H20" s="34">
        <f>H78+H133+H150+H167+H155+H75</f>
        <v>0</v>
      </c>
      <c r="I20" s="34"/>
      <c r="J20" s="34">
        <f t="shared" si="1"/>
        <v>224100</v>
      </c>
      <c r="K20" s="34">
        <f>K25+K49+K91+K129</f>
        <v>224100</v>
      </c>
      <c r="L20" s="34">
        <f>L78+L133+L150+L167</f>
        <v>0</v>
      </c>
      <c r="M20" s="32"/>
      <c r="N20" s="32"/>
      <c r="O20" s="32"/>
    </row>
    <row r="21" spans="1:15" x14ac:dyDescent="0.2">
      <c r="A21" s="32"/>
      <c r="B21" s="36" t="s">
        <v>84</v>
      </c>
      <c r="C21" s="55">
        <f t="shared" ref="C21:J21" si="2">C22</f>
        <v>283400</v>
      </c>
      <c r="D21" s="55">
        <f t="shared" si="2"/>
        <v>0</v>
      </c>
      <c r="E21" s="55">
        <f>E22</f>
        <v>283400</v>
      </c>
      <c r="F21" s="55">
        <f t="shared" si="2"/>
        <v>0</v>
      </c>
      <c r="G21" s="55">
        <f t="shared" si="2"/>
        <v>0</v>
      </c>
      <c r="H21" s="55">
        <f t="shared" si="2"/>
        <v>0</v>
      </c>
      <c r="I21" s="55">
        <f t="shared" si="2"/>
        <v>0</v>
      </c>
      <c r="J21" s="55">
        <f t="shared" si="2"/>
        <v>283400</v>
      </c>
      <c r="K21" s="55">
        <f>K22</f>
        <v>283400</v>
      </c>
      <c r="L21" s="55"/>
      <c r="M21" s="56"/>
      <c r="N21" s="56"/>
      <c r="O21" s="56"/>
    </row>
    <row r="22" spans="1:15" x14ac:dyDescent="0.2">
      <c r="A22" s="32"/>
      <c r="B22" s="39" t="s">
        <v>71</v>
      </c>
      <c r="C22" s="34">
        <f t="shared" ref="C22:C27" si="3">D22+E22+F22+G22+H22</f>
        <v>283400</v>
      </c>
      <c r="D22" s="34">
        <f t="shared" ref="D22:I22" si="4">D23+D25</f>
        <v>0</v>
      </c>
      <c r="E22" s="34">
        <f t="shared" ref="E22:E44" si="5">F22+G22+H22+I22+J22</f>
        <v>283400</v>
      </c>
      <c r="F22" s="34">
        <f t="shared" si="4"/>
        <v>0</v>
      </c>
      <c r="G22" s="34">
        <f t="shared" si="4"/>
        <v>0</v>
      </c>
      <c r="H22" s="34">
        <f t="shared" si="4"/>
        <v>0</v>
      </c>
      <c r="I22" s="34">
        <f t="shared" si="4"/>
        <v>0</v>
      </c>
      <c r="J22" s="34">
        <f t="shared" si="1"/>
        <v>283400</v>
      </c>
      <c r="K22" s="34">
        <f>K24+K25+K23</f>
        <v>283400</v>
      </c>
      <c r="L22" s="34"/>
      <c r="M22" s="32"/>
      <c r="N22" s="32"/>
      <c r="O22" s="32"/>
    </row>
    <row r="23" spans="1:15" x14ac:dyDescent="0.2">
      <c r="A23" s="32" t="s">
        <v>18</v>
      </c>
      <c r="B23" s="42" t="s">
        <v>143</v>
      </c>
      <c r="C23" s="34">
        <f t="shared" si="3"/>
        <v>200000</v>
      </c>
      <c r="D23" s="34">
        <f t="shared" ref="D23:I23" si="6">D27</f>
        <v>0</v>
      </c>
      <c r="E23" s="34">
        <f t="shared" si="5"/>
        <v>200000</v>
      </c>
      <c r="F23" s="34">
        <f t="shared" si="6"/>
        <v>0</v>
      </c>
      <c r="G23" s="34">
        <f t="shared" si="6"/>
        <v>0</v>
      </c>
      <c r="H23" s="34">
        <f t="shared" si="6"/>
        <v>0</v>
      </c>
      <c r="I23" s="34">
        <f t="shared" si="6"/>
        <v>0</v>
      </c>
      <c r="J23" s="34">
        <f t="shared" si="1"/>
        <v>200000</v>
      </c>
      <c r="K23" s="34">
        <f>K26</f>
        <v>200000</v>
      </c>
      <c r="L23" s="34"/>
      <c r="M23" s="32"/>
      <c r="N23" s="32"/>
      <c r="O23" s="32"/>
    </row>
    <row r="24" spans="1:15" x14ac:dyDescent="0.2">
      <c r="A24" s="40" t="s">
        <v>19</v>
      </c>
      <c r="B24" s="41" t="s">
        <v>180</v>
      </c>
      <c r="C24" s="34">
        <f t="shared" si="3"/>
        <v>0</v>
      </c>
      <c r="D24" s="34"/>
      <c r="E24" s="34">
        <f t="shared" si="5"/>
        <v>0</v>
      </c>
      <c r="F24" s="34"/>
      <c r="G24" s="34"/>
      <c r="H24" s="34"/>
      <c r="I24" s="34"/>
      <c r="J24" s="34">
        <f t="shared" si="1"/>
        <v>0</v>
      </c>
      <c r="K24" s="34">
        <f>K27</f>
        <v>0</v>
      </c>
      <c r="L24" s="34"/>
      <c r="M24" s="32"/>
      <c r="N24" s="32"/>
      <c r="O24" s="32"/>
    </row>
    <row r="25" spans="1:15" ht="11.4" customHeight="1" x14ac:dyDescent="0.2">
      <c r="A25" s="40" t="s">
        <v>20</v>
      </c>
      <c r="B25" s="41" t="s">
        <v>249</v>
      </c>
      <c r="C25" s="34">
        <f t="shared" si="3"/>
        <v>83400</v>
      </c>
      <c r="D25" s="34">
        <f t="shared" ref="D25:I25" si="7">D28+D30+D31+D40+D41+D42</f>
        <v>0</v>
      </c>
      <c r="E25" s="34">
        <f t="shared" si="5"/>
        <v>83400</v>
      </c>
      <c r="F25" s="34">
        <f t="shared" si="7"/>
        <v>0</v>
      </c>
      <c r="G25" s="34">
        <f t="shared" si="7"/>
        <v>0</v>
      </c>
      <c r="H25" s="34">
        <f t="shared" si="7"/>
        <v>0</v>
      </c>
      <c r="I25" s="34">
        <f t="shared" si="7"/>
        <v>0</v>
      </c>
      <c r="J25" s="34">
        <f t="shared" si="1"/>
        <v>83400</v>
      </c>
      <c r="K25" s="34">
        <f>K28+K30+K31</f>
        <v>83400</v>
      </c>
      <c r="L25" s="34"/>
      <c r="M25" s="32"/>
      <c r="N25" s="32"/>
      <c r="O25" s="32"/>
    </row>
    <row r="26" spans="1:15" ht="19.8" customHeight="1" x14ac:dyDescent="0.2">
      <c r="A26" s="40" t="s">
        <v>18</v>
      </c>
      <c r="B26" s="41" t="s">
        <v>290</v>
      </c>
      <c r="C26" s="34">
        <f t="shared" si="3"/>
        <v>200000</v>
      </c>
      <c r="D26" s="34"/>
      <c r="E26" s="34">
        <f t="shared" si="5"/>
        <v>200000</v>
      </c>
      <c r="F26" s="34"/>
      <c r="G26" s="34"/>
      <c r="H26" s="34"/>
      <c r="I26" s="34"/>
      <c r="J26" s="34">
        <f t="shared" si="1"/>
        <v>200000</v>
      </c>
      <c r="K26" s="34">
        <v>200000</v>
      </c>
      <c r="L26" s="34"/>
      <c r="M26" s="32"/>
      <c r="N26" s="32"/>
      <c r="O26" s="32"/>
    </row>
    <row r="27" spans="1:15" ht="12" hidden="1" customHeight="1" x14ac:dyDescent="0.2">
      <c r="A27" s="32" t="s">
        <v>19</v>
      </c>
      <c r="B27" s="41" t="s">
        <v>291</v>
      </c>
      <c r="C27" s="34">
        <f t="shared" si="3"/>
        <v>0</v>
      </c>
      <c r="D27" s="34">
        <v>0</v>
      </c>
      <c r="E27" s="34">
        <f t="shared" si="5"/>
        <v>0</v>
      </c>
      <c r="F27" s="34"/>
      <c r="G27" s="34"/>
      <c r="H27" s="34"/>
      <c r="I27" s="34"/>
      <c r="J27" s="34">
        <f t="shared" si="1"/>
        <v>0</v>
      </c>
      <c r="K27" s="34">
        <v>0</v>
      </c>
      <c r="L27" s="34"/>
      <c r="M27" s="32"/>
      <c r="N27" s="32"/>
      <c r="O27" s="32"/>
    </row>
    <row r="28" spans="1:15" ht="22.2" customHeight="1" x14ac:dyDescent="0.2">
      <c r="A28" s="32" t="s">
        <v>20</v>
      </c>
      <c r="B28" s="41" t="s">
        <v>269</v>
      </c>
      <c r="C28" s="34">
        <f>E28</f>
        <v>5000</v>
      </c>
      <c r="D28" s="34"/>
      <c r="E28" s="34">
        <f t="shared" si="5"/>
        <v>5000</v>
      </c>
      <c r="F28" s="34"/>
      <c r="G28" s="34"/>
      <c r="H28" s="34"/>
      <c r="I28" s="34"/>
      <c r="J28" s="34">
        <f t="shared" si="1"/>
        <v>5000</v>
      </c>
      <c r="K28" s="34">
        <v>5000</v>
      </c>
      <c r="L28" s="34"/>
      <c r="M28" s="32"/>
      <c r="N28" s="32"/>
      <c r="O28" s="32"/>
    </row>
    <row r="29" spans="1:15" ht="20.399999999999999" hidden="1" x14ac:dyDescent="0.2">
      <c r="A29" s="32" t="s">
        <v>20</v>
      </c>
      <c r="B29" s="41" t="s">
        <v>282</v>
      </c>
      <c r="C29" s="34">
        <f>E29</f>
        <v>0</v>
      </c>
      <c r="D29" s="34"/>
      <c r="E29" s="34">
        <f t="shared" si="5"/>
        <v>0</v>
      </c>
      <c r="F29" s="34"/>
      <c r="G29" s="34"/>
      <c r="H29" s="34"/>
      <c r="I29" s="34"/>
      <c r="J29" s="34">
        <f t="shared" si="1"/>
        <v>0</v>
      </c>
      <c r="K29" s="34">
        <v>0</v>
      </c>
      <c r="L29" s="34"/>
      <c r="M29" s="32"/>
      <c r="N29" s="32"/>
      <c r="O29" s="32"/>
    </row>
    <row r="30" spans="1:15" ht="20.399999999999999" x14ac:dyDescent="0.2">
      <c r="A30" s="76" t="s">
        <v>20</v>
      </c>
      <c r="B30" s="41" t="s">
        <v>295</v>
      </c>
      <c r="C30" s="34">
        <f t="shared" ref="C30:C44" si="8">E30</f>
        <v>60000</v>
      </c>
      <c r="D30" s="34"/>
      <c r="E30" s="34">
        <f t="shared" si="5"/>
        <v>60000</v>
      </c>
      <c r="F30" s="34"/>
      <c r="G30" s="34"/>
      <c r="H30" s="34"/>
      <c r="I30" s="34"/>
      <c r="J30" s="34">
        <f t="shared" si="1"/>
        <v>60000</v>
      </c>
      <c r="K30" s="34">
        <v>60000</v>
      </c>
      <c r="L30" s="34"/>
      <c r="M30" s="32"/>
      <c r="N30" s="32"/>
      <c r="O30" s="32"/>
    </row>
    <row r="31" spans="1:15" x14ac:dyDescent="0.2">
      <c r="A31" s="32" t="s">
        <v>20</v>
      </c>
      <c r="B31" s="52" t="s">
        <v>292</v>
      </c>
      <c r="C31" s="34">
        <f t="shared" si="8"/>
        <v>18400</v>
      </c>
      <c r="D31" s="34"/>
      <c r="E31" s="34">
        <f t="shared" si="5"/>
        <v>18400</v>
      </c>
      <c r="F31" s="34"/>
      <c r="G31" s="34"/>
      <c r="H31" s="34"/>
      <c r="I31" s="34"/>
      <c r="J31" s="34">
        <f t="shared" si="1"/>
        <v>18400</v>
      </c>
      <c r="K31" s="34">
        <v>18400</v>
      </c>
      <c r="L31" s="34"/>
      <c r="M31" s="32"/>
      <c r="N31" s="32"/>
      <c r="O31" s="32"/>
    </row>
    <row r="32" spans="1:15" ht="19.2" hidden="1" customHeight="1" x14ac:dyDescent="0.2">
      <c r="A32" s="32" t="s">
        <v>20</v>
      </c>
      <c r="B32" s="52" t="s">
        <v>283</v>
      </c>
      <c r="C32" s="34">
        <f t="shared" si="8"/>
        <v>0</v>
      </c>
      <c r="D32" s="34"/>
      <c r="E32" s="34">
        <f t="shared" si="5"/>
        <v>0</v>
      </c>
      <c r="F32" s="34"/>
      <c r="G32" s="34"/>
      <c r="H32" s="34"/>
      <c r="I32" s="34"/>
      <c r="J32" s="34">
        <f t="shared" si="1"/>
        <v>0</v>
      </c>
      <c r="K32" s="34">
        <v>0</v>
      </c>
      <c r="L32" s="34"/>
      <c r="M32" s="32"/>
      <c r="N32" s="32"/>
      <c r="O32" s="32"/>
    </row>
    <row r="33" spans="1:15" s="38" customFormat="1" ht="20.399999999999999" hidden="1" x14ac:dyDescent="0.2">
      <c r="A33" s="35"/>
      <c r="B33" s="36" t="s">
        <v>96</v>
      </c>
      <c r="C33" s="34">
        <f t="shared" si="8"/>
        <v>0</v>
      </c>
      <c r="D33" s="37">
        <f t="shared" ref="D33:I33" si="9">D34</f>
        <v>0</v>
      </c>
      <c r="E33" s="34">
        <f t="shared" si="5"/>
        <v>0</v>
      </c>
      <c r="F33" s="37">
        <f t="shared" si="9"/>
        <v>0</v>
      </c>
      <c r="G33" s="37">
        <f t="shared" si="9"/>
        <v>0</v>
      </c>
      <c r="H33" s="37">
        <f t="shared" si="9"/>
        <v>0</v>
      </c>
      <c r="I33" s="37">
        <f t="shared" si="9"/>
        <v>0</v>
      </c>
      <c r="J33" s="34">
        <f t="shared" si="1"/>
        <v>0</v>
      </c>
      <c r="K33" s="34"/>
      <c r="L33" s="37"/>
      <c r="M33" s="35"/>
      <c r="N33" s="35"/>
      <c r="O33" s="35"/>
    </row>
    <row r="34" spans="1:15" s="38" customFormat="1" hidden="1" x14ac:dyDescent="0.2">
      <c r="A34" s="35"/>
      <c r="B34" s="39" t="s">
        <v>71</v>
      </c>
      <c r="C34" s="34">
        <f t="shared" si="8"/>
        <v>0</v>
      </c>
      <c r="D34" s="37">
        <f t="shared" ref="D34:I34" si="10">D37</f>
        <v>0</v>
      </c>
      <c r="E34" s="34">
        <f t="shared" si="5"/>
        <v>0</v>
      </c>
      <c r="F34" s="37">
        <f t="shared" si="10"/>
        <v>0</v>
      </c>
      <c r="G34" s="37">
        <f t="shared" si="10"/>
        <v>0</v>
      </c>
      <c r="H34" s="37">
        <f t="shared" si="10"/>
        <v>0</v>
      </c>
      <c r="I34" s="37">
        <f t="shared" si="10"/>
        <v>0</v>
      </c>
      <c r="J34" s="34">
        <f t="shared" si="1"/>
        <v>0</v>
      </c>
      <c r="K34" s="34"/>
      <c r="L34" s="37">
        <f>L35+L36+L39</f>
        <v>0</v>
      </c>
      <c r="M34" s="35"/>
      <c r="N34" s="35"/>
      <c r="O34" s="35"/>
    </row>
    <row r="35" spans="1:15" s="38" customFormat="1" hidden="1" x14ac:dyDescent="0.2">
      <c r="A35" s="32" t="s">
        <v>18</v>
      </c>
      <c r="B35" s="32" t="s">
        <v>75</v>
      </c>
      <c r="C35" s="34">
        <f t="shared" si="8"/>
        <v>0</v>
      </c>
      <c r="D35" s="37"/>
      <c r="E35" s="34">
        <f t="shared" si="5"/>
        <v>0</v>
      </c>
      <c r="F35" s="37"/>
      <c r="G35" s="37"/>
      <c r="H35" s="37"/>
      <c r="I35" s="37"/>
      <c r="J35" s="34">
        <f t="shared" si="1"/>
        <v>0</v>
      </c>
      <c r="K35" s="34"/>
      <c r="L35" s="35"/>
      <c r="M35" s="35"/>
      <c r="N35" s="35"/>
      <c r="O35" s="35"/>
    </row>
    <row r="36" spans="1:15" s="38" customFormat="1" hidden="1" x14ac:dyDescent="0.2">
      <c r="A36" s="40" t="s">
        <v>19</v>
      </c>
      <c r="B36" s="41" t="s">
        <v>83</v>
      </c>
      <c r="C36" s="34">
        <f t="shared" si="8"/>
        <v>0</v>
      </c>
      <c r="D36" s="37"/>
      <c r="E36" s="34">
        <f t="shared" si="5"/>
        <v>0</v>
      </c>
      <c r="F36" s="37"/>
      <c r="G36" s="37"/>
      <c r="H36" s="37"/>
      <c r="I36" s="37"/>
      <c r="J36" s="34">
        <f t="shared" si="1"/>
        <v>0</v>
      </c>
      <c r="K36" s="34"/>
      <c r="L36" s="37"/>
      <c r="M36" s="35"/>
      <c r="N36" s="35"/>
      <c r="O36" s="35"/>
    </row>
    <row r="37" spans="1:15" s="38" customFormat="1" hidden="1" x14ac:dyDescent="0.2">
      <c r="A37" s="40" t="s">
        <v>20</v>
      </c>
      <c r="B37" s="41" t="s">
        <v>99</v>
      </c>
      <c r="C37" s="34">
        <f t="shared" si="8"/>
        <v>0</v>
      </c>
      <c r="D37" s="37"/>
      <c r="E37" s="34">
        <f t="shared" si="5"/>
        <v>0</v>
      </c>
      <c r="F37" s="37"/>
      <c r="G37" s="37"/>
      <c r="H37" s="37"/>
      <c r="I37" s="37"/>
      <c r="J37" s="34">
        <f t="shared" si="1"/>
        <v>0</v>
      </c>
      <c r="K37" s="34"/>
      <c r="L37" s="37"/>
      <c r="M37" s="35"/>
      <c r="N37" s="35"/>
      <c r="O37" s="35"/>
    </row>
    <row r="38" spans="1:15" hidden="1" x14ac:dyDescent="0.2">
      <c r="A38" s="32"/>
      <c r="B38" s="39"/>
      <c r="C38" s="34">
        <f t="shared" si="8"/>
        <v>0</v>
      </c>
      <c r="D38" s="34"/>
      <c r="E38" s="34">
        <f t="shared" si="5"/>
        <v>0</v>
      </c>
      <c r="F38" s="34"/>
      <c r="G38" s="34"/>
      <c r="H38" s="34"/>
      <c r="I38" s="34"/>
      <c r="J38" s="34">
        <f t="shared" si="1"/>
        <v>0</v>
      </c>
      <c r="K38" s="34"/>
      <c r="L38" s="34"/>
      <c r="M38" s="32"/>
      <c r="N38" s="32"/>
      <c r="O38" s="32"/>
    </row>
    <row r="39" spans="1:15" ht="20.399999999999999" hidden="1" x14ac:dyDescent="0.2">
      <c r="A39" s="32"/>
      <c r="B39" s="41" t="s">
        <v>184</v>
      </c>
      <c r="C39" s="34">
        <f t="shared" si="8"/>
        <v>0</v>
      </c>
      <c r="D39" s="34"/>
      <c r="E39" s="34">
        <f t="shared" si="5"/>
        <v>0</v>
      </c>
      <c r="F39" s="34"/>
      <c r="G39" s="34"/>
      <c r="H39" s="34"/>
      <c r="I39" s="34"/>
      <c r="J39" s="34">
        <f t="shared" si="1"/>
        <v>0</v>
      </c>
      <c r="K39" s="34"/>
      <c r="L39" s="34"/>
      <c r="M39" s="32"/>
      <c r="N39" s="32"/>
      <c r="O39" s="32"/>
    </row>
    <row r="40" spans="1:15" ht="20.399999999999999" hidden="1" x14ac:dyDescent="0.2">
      <c r="A40" s="32" t="s">
        <v>20</v>
      </c>
      <c r="B40" s="52" t="s">
        <v>216</v>
      </c>
      <c r="C40" s="34">
        <f t="shared" si="8"/>
        <v>0</v>
      </c>
      <c r="D40" s="34"/>
      <c r="E40" s="34">
        <f t="shared" si="5"/>
        <v>0</v>
      </c>
      <c r="F40" s="34"/>
      <c r="G40" s="34"/>
      <c r="H40" s="34"/>
      <c r="I40" s="34"/>
      <c r="J40" s="34">
        <f t="shared" si="1"/>
        <v>0</v>
      </c>
      <c r="K40" s="34"/>
      <c r="L40" s="34"/>
      <c r="M40" s="32"/>
      <c r="N40" s="32"/>
      <c r="O40" s="32"/>
    </row>
    <row r="41" spans="1:15" ht="20.399999999999999" hidden="1" x14ac:dyDescent="0.2">
      <c r="A41" s="32" t="s">
        <v>20</v>
      </c>
      <c r="B41" s="75" t="s">
        <v>213</v>
      </c>
      <c r="C41" s="34">
        <f t="shared" si="8"/>
        <v>0</v>
      </c>
      <c r="D41" s="34"/>
      <c r="E41" s="34">
        <f t="shared" si="5"/>
        <v>0</v>
      </c>
      <c r="F41" s="34"/>
      <c r="G41" s="34"/>
      <c r="H41" s="34"/>
      <c r="I41" s="34"/>
      <c r="J41" s="34">
        <f t="shared" si="1"/>
        <v>0</v>
      </c>
      <c r="K41" s="34"/>
      <c r="L41" s="34"/>
      <c r="M41" s="32"/>
      <c r="N41" s="32"/>
      <c r="O41" s="32"/>
    </row>
    <row r="42" spans="1:15" ht="12.6" hidden="1" customHeight="1" x14ac:dyDescent="0.2">
      <c r="A42" s="32" t="s">
        <v>20</v>
      </c>
      <c r="B42" s="75" t="s">
        <v>286</v>
      </c>
      <c r="C42" s="34">
        <f t="shared" si="8"/>
        <v>0</v>
      </c>
      <c r="D42" s="34"/>
      <c r="E42" s="34">
        <f t="shared" si="5"/>
        <v>0</v>
      </c>
      <c r="F42" s="34"/>
      <c r="G42" s="34"/>
      <c r="H42" s="34"/>
      <c r="I42" s="34"/>
      <c r="J42" s="34">
        <f t="shared" si="1"/>
        <v>0</v>
      </c>
      <c r="K42" s="34">
        <v>0</v>
      </c>
      <c r="L42" s="34"/>
      <c r="M42" s="32"/>
      <c r="N42" s="32"/>
      <c r="O42" s="32"/>
    </row>
    <row r="43" spans="1:15" ht="16.2" hidden="1" customHeight="1" x14ac:dyDescent="0.2">
      <c r="A43" s="32" t="s">
        <v>20</v>
      </c>
      <c r="B43" s="41" t="s">
        <v>250</v>
      </c>
      <c r="C43" s="34">
        <f>E43</f>
        <v>0</v>
      </c>
      <c r="D43" s="34"/>
      <c r="E43" s="34">
        <f t="shared" si="5"/>
        <v>0</v>
      </c>
      <c r="F43" s="34"/>
      <c r="G43" s="34"/>
      <c r="H43" s="34"/>
      <c r="I43" s="34"/>
      <c r="J43" s="34">
        <f t="shared" si="1"/>
        <v>0</v>
      </c>
      <c r="K43" s="34">
        <v>0</v>
      </c>
      <c r="L43" s="34"/>
      <c r="M43" s="32"/>
      <c r="N43" s="32"/>
      <c r="O43" s="32"/>
    </row>
    <row r="44" spans="1:15" ht="20.399999999999999" hidden="1" x14ac:dyDescent="0.2">
      <c r="A44" s="32" t="s">
        <v>260</v>
      </c>
      <c r="B44" s="41" t="s">
        <v>265</v>
      </c>
      <c r="C44" s="34">
        <f t="shared" si="8"/>
        <v>0</v>
      </c>
      <c r="D44" s="34"/>
      <c r="E44" s="34">
        <f t="shared" si="5"/>
        <v>0</v>
      </c>
      <c r="F44" s="34"/>
      <c r="G44" s="34"/>
      <c r="H44" s="34"/>
      <c r="I44" s="34"/>
      <c r="J44" s="34">
        <f t="shared" si="1"/>
        <v>0</v>
      </c>
      <c r="K44" s="34">
        <v>0</v>
      </c>
      <c r="L44" s="34"/>
      <c r="M44" s="32"/>
      <c r="N44" s="32"/>
      <c r="O44" s="32"/>
    </row>
    <row r="45" spans="1:15" s="58" customFormat="1" x14ac:dyDescent="0.2">
      <c r="A45" s="54"/>
      <c r="B45" s="49" t="s">
        <v>97</v>
      </c>
      <c r="C45" s="53">
        <f>C46</f>
        <v>107000</v>
      </c>
      <c r="D45" s="53">
        <f t="shared" ref="D45:J45" si="11">D46</f>
        <v>0</v>
      </c>
      <c r="E45" s="53">
        <f t="shared" si="11"/>
        <v>107000</v>
      </c>
      <c r="F45" s="53">
        <f t="shared" si="11"/>
        <v>0</v>
      </c>
      <c r="G45" s="53">
        <f t="shared" si="11"/>
        <v>0</v>
      </c>
      <c r="H45" s="53">
        <f t="shared" si="11"/>
        <v>0</v>
      </c>
      <c r="I45" s="53">
        <f t="shared" si="11"/>
        <v>0</v>
      </c>
      <c r="J45" s="53">
        <f t="shared" si="11"/>
        <v>107000</v>
      </c>
      <c r="K45" s="53">
        <f>K46</f>
        <v>107000</v>
      </c>
      <c r="L45" s="53"/>
      <c r="M45" s="54"/>
      <c r="N45" s="54"/>
      <c r="O45" s="54"/>
    </row>
    <row r="46" spans="1:15" s="38" customFormat="1" x14ac:dyDescent="0.2">
      <c r="A46" s="35"/>
      <c r="B46" s="39" t="s">
        <v>71</v>
      </c>
      <c r="C46" s="37">
        <f t="shared" ref="C46:J46" si="12">C47+C48+C49</f>
        <v>107000</v>
      </c>
      <c r="D46" s="37">
        <f t="shared" si="12"/>
        <v>0</v>
      </c>
      <c r="E46" s="37">
        <f t="shared" si="12"/>
        <v>107000</v>
      </c>
      <c r="F46" s="37">
        <f t="shared" si="12"/>
        <v>0</v>
      </c>
      <c r="G46" s="37">
        <f t="shared" si="12"/>
        <v>0</v>
      </c>
      <c r="H46" s="37">
        <f t="shared" si="12"/>
        <v>0</v>
      </c>
      <c r="I46" s="37">
        <f t="shared" si="12"/>
        <v>0</v>
      </c>
      <c r="J46" s="37">
        <f t="shared" si="12"/>
        <v>107000</v>
      </c>
      <c r="K46" s="37">
        <f>K47+K48+K49</f>
        <v>107000</v>
      </c>
      <c r="L46" s="37">
        <f>L50+L52+L62</f>
        <v>0</v>
      </c>
      <c r="M46" s="35"/>
      <c r="N46" s="35"/>
      <c r="O46" s="35"/>
    </row>
    <row r="47" spans="1:15" s="38" customFormat="1" x14ac:dyDescent="0.2">
      <c r="A47" s="32" t="s">
        <v>18</v>
      </c>
      <c r="B47" s="42" t="s">
        <v>143</v>
      </c>
      <c r="C47" s="37">
        <f>E47</f>
        <v>107000</v>
      </c>
      <c r="D47" s="37"/>
      <c r="E47" s="37">
        <f>F47+G47+H47+I47+J47</f>
        <v>107000</v>
      </c>
      <c r="F47" s="37"/>
      <c r="G47" s="37"/>
      <c r="H47" s="37"/>
      <c r="I47" s="37"/>
      <c r="J47" s="34">
        <f t="shared" ref="J47:J55" si="13">K47+L47</f>
        <v>107000</v>
      </c>
      <c r="K47" s="37">
        <f>K51+K52+K54</f>
        <v>107000</v>
      </c>
      <c r="L47" s="35"/>
      <c r="M47" s="35"/>
      <c r="N47" s="35"/>
      <c r="O47" s="35"/>
    </row>
    <row r="48" spans="1:15" s="38" customFormat="1" x14ac:dyDescent="0.2">
      <c r="A48" s="40" t="s">
        <v>19</v>
      </c>
      <c r="B48" s="41" t="s">
        <v>180</v>
      </c>
      <c r="C48" s="37">
        <f t="shared" ref="C48:C49" si="14">E48</f>
        <v>0</v>
      </c>
      <c r="D48" s="37"/>
      <c r="E48" s="37">
        <f t="shared" ref="E48:E61" si="15">F48+G48+H48+I48+J48</f>
        <v>0</v>
      </c>
      <c r="F48" s="37"/>
      <c r="G48" s="37"/>
      <c r="H48" s="37"/>
      <c r="I48" s="37"/>
      <c r="J48" s="34">
        <f t="shared" si="13"/>
        <v>0</v>
      </c>
      <c r="K48" s="37">
        <f>K55</f>
        <v>0</v>
      </c>
      <c r="L48" s="37"/>
      <c r="M48" s="35"/>
      <c r="N48" s="35"/>
      <c r="O48" s="35"/>
    </row>
    <row r="49" spans="1:15" s="38" customFormat="1" x14ac:dyDescent="0.2">
      <c r="A49" s="40" t="s">
        <v>20</v>
      </c>
      <c r="B49" s="41" t="s">
        <v>178</v>
      </c>
      <c r="C49" s="37">
        <f t="shared" si="14"/>
        <v>0</v>
      </c>
      <c r="D49" s="37"/>
      <c r="E49" s="37">
        <f t="shared" si="15"/>
        <v>0</v>
      </c>
      <c r="F49" s="37"/>
      <c r="G49" s="37"/>
      <c r="H49" s="37"/>
      <c r="I49" s="37"/>
      <c r="J49" s="34">
        <f t="shared" si="13"/>
        <v>0</v>
      </c>
      <c r="K49" s="37">
        <f>K56+K59+K60+K61</f>
        <v>0</v>
      </c>
      <c r="L49" s="37"/>
      <c r="M49" s="35"/>
      <c r="N49" s="35"/>
      <c r="O49" s="35"/>
    </row>
    <row r="50" spans="1:15" s="38" customFormat="1" hidden="1" x14ac:dyDescent="0.2">
      <c r="A50" s="32"/>
      <c r="B50" s="42"/>
      <c r="C50" s="37"/>
      <c r="D50" s="37"/>
      <c r="E50" s="37"/>
      <c r="F50" s="37"/>
      <c r="G50" s="37"/>
      <c r="H50" s="37"/>
      <c r="I50" s="37"/>
      <c r="J50" s="34"/>
      <c r="K50" s="37"/>
      <c r="L50" s="35"/>
      <c r="M50" s="35"/>
      <c r="N50" s="35"/>
      <c r="O50" s="35"/>
    </row>
    <row r="51" spans="1:15" s="38" customFormat="1" ht="20.399999999999999" x14ac:dyDescent="0.2">
      <c r="A51" s="40" t="s">
        <v>18</v>
      </c>
      <c r="B51" s="41" t="s">
        <v>181</v>
      </c>
      <c r="C51" s="37">
        <f t="shared" ref="C51:C55" si="16">E51</f>
        <v>107000</v>
      </c>
      <c r="D51" s="37"/>
      <c r="E51" s="65">
        <f t="shared" si="15"/>
        <v>107000</v>
      </c>
      <c r="F51" s="37"/>
      <c r="G51" s="37"/>
      <c r="H51" s="37"/>
      <c r="I51" s="37"/>
      <c r="J51" s="34">
        <f t="shared" si="13"/>
        <v>107000</v>
      </c>
      <c r="K51" s="37">
        <v>107000</v>
      </c>
      <c r="L51" s="37"/>
      <c r="M51" s="35"/>
      <c r="N51" s="35"/>
      <c r="O51" s="35"/>
    </row>
    <row r="52" spans="1:15" s="38" customFormat="1" ht="23.25" hidden="1" customHeight="1" x14ac:dyDescent="0.2">
      <c r="A52" s="40" t="s">
        <v>18</v>
      </c>
      <c r="B52" s="41" t="s">
        <v>204</v>
      </c>
      <c r="C52" s="37">
        <f t="shared" si="16"/>
        <v>0</v>
      </c>
      <c r="D52" s="37"/>
      <c r="E52" s="65">
        <f t="shared" si="15"/>
        <v>0</v>
      </c>
      <c r="F52" s="37"/>
      <c r="G52" s="37"/>
      <c r="H52" s="37"/>
      <c r="I52" s="37"/>
      <c r="J52" s="34">
        <f t="shared" si="13"/>
        <v>0</v>
      </c>
      <c r="K52" s="37">
        <v>0</v>
      </c>
      <c r="L52" s="37"/>
      <c r="M52" s="35"/>
      <c r="N52" s="35"/>
      <c r="O52" s="35"/>
    </row>
    <row r="53" spans="1:15" s="38" customFormat="1" ht="20.399999999999999" hidden="1" x14ac:dyDescent="0.2">
      <c r="A53" s="40" t="s">
        <v>18</v>
      </c>
      <c r="B53" s="74" t="s">
        <v>219</v>
      </c>
      <c r="C53" s="37">
        <f t="shared" si="16"/>
        <v>0</v>
      </c>
      <c r="D53" s="37"/>
      <c r="E53" s="65">
        <f t="shared" si="15"/>
        <v>0</v>
      </c>
      <c r="F53" s="37"/>
      <c r="G53" s="37"/>
      <c r="H53" s="37"/>
      <c r="I53" s="37"/>
      <c r="J53" s="34">
        <f t="shared" si="13"/>
        <v>0</v>
      </c>
      <c r="K53" s="37">
        <v>0</v>
      </c>
      <c r="L53" s="37"/>
      <c r="M53" s="35"/>
      <c r="N53" s="35"/>
      <c r="O53" s="35"/>
    </row>
    <row r="54" spans="1:15" ht="19.8" hidden="1" customHeight="1" x14ac:dyDescent="0.2">
      <c r="A54" s="40" t="s">
        <v>18</v>
      </c>
      <c r="B54" s="41" t="s">
        <v>244</v>
      </c>
      <c r="C54" s="34">
        <f t="shared" si="16"/>
        <v>0</v>
      </c>
      <c r="D54" s="34"/>
      <c r="E54" s="34">
        <f t="shared" si="15"/>
        <v>0</v>
      </c>
      <c r="F54" s="34"/>
      <c r="G54" s="34"/>
      <c r="H54" s="34"/>
      <c r="I54" s="34"/>
      <c r="J54" s="34">
        <f t="shared" si="13"/>
        <v>0</v>
      </c>
      <c r="K54" s="34">
        <v>0</v>
      </c>
      <c r="L54" s="34"/>
      <c r="M54" s="32"/>
      <c r="N54" s="32"/>
      <c r="O54" s="32"/>
    </row>
    <row r="55" spans="1:15" hidden="1" x14ac:dyDescent="0.2">
      <c r="A55" s="40" t="s">
        <v>19</v>
      </c>
      <c r="B55" s="41" t="s">
        <v>245</v>
      </c>
      <c r="C55" s="34">
        <f t="shared" si="16"/>
        <v>0</v>
      </c>
      <c r="D55" s="34"/>
      <c r="E55" s="34">
        <f t="shared" si="15"/>
        <v>0</v>
      </c>
      <c r="F55" s="34"/>
      <c r="G55" s="34"/>
      <c r="H55" s="34"/>
      <c r="I55" s="34"/>
      <c r="J55" s="34">
        <f t="shared" si="13"/>
        <v>0</v>
      </c>
      <c r="K55" s="34"/>
      <c r="L55" s="34"/>
      <c r="M55" s="32"/>
      <c r="N55" s="32"/>
      <c r="O55" s="32"/>
    </row>
    <row r="56" spans="1:15" s="38" customFormat="1" ht="20.399999999999999" hidden="1" customHeight="1" x14ac:dyDescent="0.2">
      <c r="A56" s="40" t="s">
        <v>20</v>
      </c>
      <c r="B56" s="41" t="s">
        <v>243</v>
      </c>
      <c r="C56" s="37">
        <f>E56</f>
        <v>0</v>
      </c>
      <c r="D56" s="37"/>
      <c r="E56" s="65">
        <f t="shared" si="15"/>
        <v>0</v>
      </c>
      <c r="F56" s="37"/>
      <c r="G56" s="37"/>
      <c r="H56" s="37"/>
      <c r="I56" s="37"/>
      <c r="J56" s="34">
        <f>K56</f>
        <v>0</v>
      </c>
      <c r="K56" s="37">
        <v>0</v>
      </c>
      <c r="L56" s="37"/>
      <c r="M56" s="35"/>
      <c r="N56" s="35"/>
      <c r="O56" s="35"/>
    </row>
    <row r="57" spans="1:15" hidden="1" x14ac:dyDescent="0.2">
      <c r="A57" s="32"/>
      <c r="B57" s="41"/>
      <c r="C57" s="37">
        <f t="shared" ref="C57:C61" si="17">E57</f>
        <v>0</v>
      </c>
      <c r="D57" s="34"/>
      <c r="E57" s="65">
        <f t="shared" si="15"/>
        <v>0</v>
      </c>
      <c r="F57" s="34"/>
      <c r="G57" s="34"/>
      <c r="H57" s="34"/>
      <c r="I57" s="34"/>
      <c r="J57" s="34">
        <f t="shared" ref="J57:J61" si="18">K57</f>
        <v>0</v>
      </c>
      <c r="K57" s="34"/>
      <c r="L57" s="34"/>
      <c r="M57" s="32"/>
      <c r="N57" s="32"/>
      <c r="O57" s="32"/>
    </row>
    <row r="58" spans="1:15" hidden="1" x14ac:dyDescent="0.2">
      <c r="A58" s="32"/>
      <c r="B58" s="41"/>
      <c r="C58" s="37">
        <f t="shared" si="17"/>
        <v>0</v>
      </c>
      <c r="D58" s="34"/>
      <c r="E58" s="65">
        <f t="shared" si="15"/>
        <v>0</v>
      </c>
      <c r="F58" s="34"/>
      <c r="G58" s="34"/>
      <c r="H58" s="34"/>
      <c r="I58" s="34"/>
      <c r="J58" s="34">
        <f t="shared" si="18"/>
        <v>0</v>
      </c>
      <c r="K58" s="34"/>
      <c r="L58" s="34"/>
      <c r="M58" s="32"/>
      <c r="N58" s="32"/>
      <c r="O58" s="32"/>
    </row>
    <row r="59" spans="1:15" ht="20.399999999999999" hidden="1" x14ac:dyDescent="0.2">
      <c r="A59" s="32" t="s">
        <v>20</v>
      </c>
      <c r="B59" s="41" t="s">
        <v>261</v>
      </c>
      <c r="C59" s="37">
        <f t="shared" si="17"/>
        <v>0</v>
      </c>
      <c r="D59" s="34"/>
      <c r="E59" s="65">
        <f t="shared" si="15"/>
        <v>0</v>
      </c>
      <c r="F59" s="34"/>
      <c r="G59" s="34"/>
      <c r="H59" s="34"/>
      <c r="I59" s="34"/>
      <c r="J59" s="34">
        <f t="shared" si="18"/>
        <v>0</v>
      </c>
      <c r="K59" s="34">
        <v>0</v>
      </c>
      <c r="L59" s="34"/>
      <c r="M59" s="32"/>
      <c r="N59" s="32"/>
      <c r="O59" s="32"/>
    </row>
    <row r="60" spans="1:15" ht="20.399999999999999" hidden="1" x14ac:dyDescent="0.2">
      <c r="A60" s="32" t="s">
        <v>20</v>
      </c>
      <c r="B60" s="41" t="s">
        <v>270</v>
      </c>
      <c r="C60" s="37">
        <f t="shared" si="17"/>
        <v>0</v>
      </c>
      <c r="D60" s="34"/>
      <c r="E60" s="65">
        <f t="shared" si="15"/>
        <v>0</v>
      </c>
      <c r="F60" s="34"/>
      <c r="G60" s="34"/>
      <c r="H60" s="34"/>
      <c r="I60" s="34"/>
      <c r="J60" s="34">
        <f t="shared" si="18"/>
        <v>0</v>
      </c>
      <c r="K60" s="34">
        <v>0</v>
      </c>
      <c r="L60" s="34"/>
      <c r="M60" s="32"/>
      <c r="N60" s="32"/>
      <c r="O60" s="32"/>
    </row>
    <row r="61" spans="1:15" ht="20.399999999999999" hidden="1" x14ac:dyDescent="0.2">
      <c r="A61" s="32" t="s">
        <v>20</v>
      </c>
      <c r="B61" s="41" t="s">
        <v>284</v>
      </c>
      <c r="C61" s="37">
        <f t="shared" si="17"/>
        <v>0</v>
      </c>
      <c r="D61" s="34"/>
      <c r="E61" s="65">
        <f t="shared" si="15"/>
        <v>0</v>
      </c>
      <c r="F61" s="34"/>
      <c r="G61" s="34"/>
      <c r="H61" s="34"/>
      <c r="I61" s="34"/>
      <c r="J61" s="34">
        <f t="shared" si="18"/>
        <v>0</v>
      </c>
      <c r="K61" s="34">
        <v>0</v>
      </c>
      <c r="L61" s="34"/>
      <c r="M61" s="32"/>
      <c r="N61" s="32"/>
      <c r="O61" s="32"/>
    </row>
    <row r="62" spans="1:15" s="38" customFormat="1" x14ac:dyDescent="0.2">
      <c r="A62" s="35"/>
      <c r="B62" s="36" t="s">
        <v>174</v>
      </c>
      <c r="C62" s="53">
        <f>C63</f>
        <v>945680</v>
      </c>
      <c r="D62" s="53"/>
      <c r="E62" s="53">
        <f t="shared" ref="E62:K62" si="19">E63</f>
        <v>945680</v>
      </c>
      <c r="F62" s="53">
        <f t="shared" si="19"/>
        <v>0</v>
      </c>
      <c r="G62" s="53">
        <f t="shared" si="19"/>
        <v>0</v>
      </c>
      <c r="H62" s="53">
        <f t="shared" si="19"/>
        <v>0</v>
      </c>
      <c r="I62" s="53">
        <f t="shared" si="19"/>
        <v>0</v>
      </c>
      <c r="J62" s="53">
        <f t="shared" si="19"/>
        <v>945680</v>
      </c>
      <c r="K62" s="53">
        <f t="shared" si="19"/>
        <v>945680</v>
      </c>
      <c r="L62" s="53"/>
      <c r="M62" s="54"/>
      <c r="N62" s="54"/>
      <c r="O62" s="54"/>
    </row>
    <row r="63" spans="1:15" s="38" customFormat="1" x14ac:dyDescent="0.2">
      <c r="A63" s="35"/>
      <c r="B63" s="39" t="s">
        <v>71</v>
      </c>
      <c r="C63" s="37">
        <f>E63</f>
        <v>945680</v>
      </c>
      <c r="D63" s="37"/>
      <c r="E63" s="37">
        <f>F63+G63+H63+I63+J63</f>
        <v>945680</v>
      </c>
      <c r="F63" s="37"/>
      <c r="G63" s="37"/>
      <c r="H63" s="37"/>
      <c r="I63" s="37"/>
      <c r="J63" s="34">
        <f t="shared" si="1"/>
        <v>945680</v>
      </c>
      <c r="K63" s="69">
        <f>K64+K65+K66</f>
        <v>945680</v>
      </c>
      <c r="L63" s="37">
        <f>L64+L65+L78</f>
        <v>0</v>
      </c>
      <c r="M63" s="35"/>
      <c r="N63" s="35"/>
      <c r="O63" s="35"/>
    </row>
    <row r="64" spans="1:15" s="38" customFormat="1" x14ac:dyDescent="0.2">
      <c r="A64" s="32" t="s">
        <v>18</v>
      </c>
      <c r="B64" s="42" t="s">
        <v>143</v>
      </c>
      <c r="C64" s="37">
        <f>E64</f>
        <v>635680</v>
      </c>
      <c r="D64" s="37"/>
      <c r="E64" s="37">
        <f>F64+G64+H64+I64+J64</f>
        <v>635680</v>
      </c>
      <c r="F64" s="37"/>
      <c r="G64" s="37"/>
      <c r="H64" s="37"/>
      <c r="I64" s="37"/>
      <c r="J64" s="34">
        <f t="shared" si="1"/>
        <v>635680</v>
      </c>
      <c r="K64" s="37">
        <f>K67+K68</f>
        <v>635680</v>
      </c>
      <c r="L64" s="35"/>
      <c r="M64" s="35"/>
      <c r="N64" s="35"/>
      <c r="O64" s="35"/>
    </row>
    <row r="65" spans="1:15" s="38" customFormat="1" x14ac:dyDescent="0.2">
      <c r="A65" s="40" t="s">
        <v>19</v>
      </c>
      <c r="B65" s="41" t="s">
        <v>198</v>
      </c>
      <c r="C65" s="37">
        <f t="shared" ref="C65:C91" si="20">E65</f>
        <v>310000</v>
      </c>
      <c r="D65" s="37"/>
      <c r="E65" s="37">
        <f t="shared" ref="E65:E98" si="21">F65+G65+H65+I65+J65</f>
        <v>310000</v>
      </c>
      <c r="F65" s="37"/>
      <c r="G65" s="37"/>
      <c r="H65" s="37"/>
      <c r="I65" s="37"/>
      <c r="J65" s="34">
        <f t="shared" si="1"/>
        <v>310000</v>
      </c>
      <c r="K65" s="37">
        <f>K69+K71</f>
        <v>310000</v>
      </c>
      <c r="L65" s="37"/>
      <c r="M65" s="35"/>
      <c r="N65" s="35"/>
      <c r="O65" s="35"/>
    </row>
    <row r="66" spans="1:15" s="38" customFormat="1" x14ac:dyDescent="0.2">
      <c r="A66" s="40" t="s">
        <v>20</v>
      </c>
      <c r="B66" s="41" t="s">
        <v>178</v>
      </c>
      <c r="C66" s="37">
        <f t="shared" si="20"/>
        <v>0</v>
      </c>
      <c r="D66" s="37">
        <f>D70+D76</f>
        <v>0</v>
      </c>
      <c r="E66" s="37">
        <f t="shared" si="21"/>
        <v>0</v>
      </c>
      <c r="F66" s="37">
        <f>F70+F76</f>
        <v>0</v>
      </c>
      <c r="G66" s="37">
        <f>G70+G76</f>
        <v>0</v>
      </c>
      <c r="H66" s="37">
        <f>H70+H76</f>
        <v>0</v>
      </c>
      <c r="I66" s="37">
        <f>I70+I76</f>
        <v>0</v>
      </c>
      <c r="J66" s="34">
        <f t="shared" si="1"/>
        <v>0</v>
      </c>
      <c r="K66" s="37">
        <f>K72+K75</f>
        <v>0</v>
      </c>
      <c r="L66" s="37"/>
      <c r="M66" s="35"/>
      <c r="N66" s="35"/>
      <c r="O66" s="35"/>
    </row>
    <row r="67" spans="1:15" s="38" customFormat="1" ht="12" customHeight="1" x14ac:dyDescent="0.2">
      <c r="A67" s="40" t="s">
        <v>18</v>
      </c>
      <c r="B67" s="41" t="s">
        <v>271</v>
      </c>
      <c r="C67" s="37">
        <f t="shared" ref="C67:C68" si="22">E67</f>
        <v>605680</v>
      </c>
      <c r="D67" s="37"/>
      <c r="E67" s="37">
        <f t="shared" ref="E67:E68" si="23">F67+G67+H67+I67+J67</f>
        <v>605680</v>
      </c>
      <c r="F67" s="37"/>
      <c r="G67" s="37"/>
      <c r="H67" s="37"/>
      <c r="I67" s="37"/>
      <c r="J67" s="34">
        <f t="shared" ref="J67:J68" si="24">K67+L67</f>
        <v>605680</v>
      </c>
      <c r="K67" s="37">
        <v>605680</v>
      </c>
      <c r="L67" s="37"/>
      <c r="M67" s="35"/>
      <c r="N67" s="35"/>
      <c r="O67" s="35"/>
    </row>
    <row r="68" spans="1:15" s="38" customFormat="1" ht="20.399999999999999" x14ac:dyDescent="0.2">
      <c r="A68" s="32" t="s">
        <v>18</v>
      </c>
      <c r="B68" s="42" t="s">
        <v>95</v>
      </c>
      <c r="C68" s="37">
        <f t="shared" si="22"/>
        <v>30000</v>
      </c>
      <c r="D68" s="37"/>
      <c r="E68" s="37">
        <f t="shared" si="23"/>
        <v>30000</v>
      </c>
      <c r="F68" s="37"/>
      <c r="G68" s="37"/>
      <c r="H68" s="37"/>
      <c r="I68" s="37"/>
      <c r="J68" s="34">
        <f t="shared" si="24"/>
        <v>30000</v>
      </c>
      <c r="K68" s="37">
        <v>30000</v>
      </c>
      <c r="L68" s="35"/>
      <c r="M68" s="35"/>
      <c r="N68" s="35"/>
      <c r="O68" s="35"/>
    </row>
    <row r="69" spans="1:15" s="38" customFormat="1" ht="12" customHeight="1" x14ac:dyDescent="0.2">
      <c r="A69" s="40" t="s">
        <v>19</v>
      </c>
      <c r="B69" s="41" t="s">
        <v>296</v>
      </c>
      <c r="C69" s="37">
        <f t="shared" si="20"/>
        <v>240000</v>
      </c>
      <c r="D69" s="37"/>
      <c r="E69" s="37">
        <f t="shared" si="21"/>
        <v>240000</v>
      </c>
      <c r="F69" s="37"/>
      <c r="G69" s="37"/>
      <c r="H69" s="37"/>
      <c r="I69" s="37"/>
      <c r="J69" s="34">
        <f t="shared" si="1"/>
        <v>240000</v>
      </c>
      <c r="K69" s="37">
        <v>240000</v>
      </c>
      <c r="L69" s="37"/>
      <c r="M69" s="35"/>
      <c r="N69" s="35"/>
      <c r="O69" s="35"/>
    </row>
    <row r="70" spans="1:15" s="38" customFormat="1" hidden="1" x14ac:dyDescent="0.2">
      <c r="A70" s="35"/>
      <c r="B70" s="39"/>
      <c r="C70" s="37">
        <f t="shared" si="20"/>
        <v>0</v>
      </c>
      <c r="D70" s="37"/>
      <c r="E70" s="37">
        <f t="shared" si="21"/>
        <v>0</v>
      </c>
      <c r="F70" s="37"/>
      <c r="G70" s="37"/>
      <c r="H70" s="37"/>
      <c r="I70" s="37"/>
      <c r="J70" s="34">
        <f t="shared" si="1"/>
        <v>0</v>
      </c>
      <c r="K70" s="37"/>
      <c r="L70" s="37"/>
      <c r="M70" s="35"/>
      <c r="N70" s="35"/>
      <c r="O70" s="35"/>
    </row>
    <row r="71" spans="1:15" s="38" customFormat="1" x14ac:dyDescent="0.2">
      <c r="A71" s="40" t="s">
        <v>19</v>
      </c>
      <c r="B71" s="41" t="s">
        <v>298</v>
      </c>
      <c r="C71" s="37">
        <f t="shared" si="20"/>
        <v>70000</v>
      </c>
      <c r="D71" s="37"/>
      <c r="E71" s="37">
        <f t="shared" si="21"/>
        <v>70000</v>
      </c>
      <c r="F71" s="37"/>
      <c r="G71" s="37"/>
      <c r="H71" s="37"/>
      <c r="I71" s="37"/>
      <c r="J71" s="34">
        <f t="shared" si="1"/>
        <v>70000</v>
      </c>
      <c r="K71" s="37">
        <v>70000</v>
      </c>
      <c r="L71" s="37"/>
      <c r="M71" s="35"/>
      <c r="N71" s="35"/>
      <c r="O71" s="35"/>
    </row>
    <row r="72" spans="1:15" s="38" customFormat="1" ht="20.399999999999999" hidden="1" x14ac:dyDescent="0.2">
      <c r="A72" s="40" t="s">
        <v>20</v>
      </c>
      <c r="B72" s="41" t="s">
        <v>266</v>
      </c>
      <c r="C72" s="37">
        <f t="shared" si="20"/>
        <v>0</v>
      </c>
      <c r="D72" s="37"/>
      <c r="E72" s="37">
        <f t="shared" si="21"/>
        <v>0</v>
      </c>
      <c r="F72" s="37"/>
      <c r="G72" s="37"/>
      <c r="H72" s="37"/>
      <c r="I72" s="37"/>
      <c r="J72" s="34">
        <f t="shared" si="1"/>
        <v>0</v>
      </c>
      <c r="K72" s="37">
        <v>0</v>
      </c>
      <c r="L72" s="37"/>
      <c r="M72" s="35"/>
      <c r="N72" s="35"/>
      <c r="O72" s="35"/>
    </row>
    <row r="73" spans="1:15" s="38" customFormat="1" hidden="1" x14ac:dyDescent="0.2">
      <c r="A73" s="40" t="s">
        <v>20</v>
      </c>
      <c r="B73" s="41" t="s">
        <v>136</v>
      </c>
      <c r="C73" s="37">
        <f t="shared" si="20"/>
        <v>0</v>
      </c>
      <c r="D73" s="37"/>
      <c r="E73" s="37">
        <f t="shared" si="21"/>
        <v>0</v>
      </c>
      <c r="F73" s="37"/>
      <c r="G73" s="37"/>
      <c r="H73" s="37"/>
      <c r="I73" s="37"/>
      <c r="J73" s="34">
        <f t="shared" si="1"/>
        <v>0</v>
      </c>
      <c r="K73" s="37">
        <v>0</v>
      </c>
      <c r="L73" s="37"/>
      <c r="M73" s="35"/>
      <c r="N73" s="35"/>
      <c r="O73" s="35"/>
    </row>
    <row r="74" spans="1:15" s="38" customFormat="1" ht="0.6" hidden="1" customHeight="1" x14ac:dyDescent="0.2">
      <c r="A74" s="40" t="s">
        <v>20</v>
      </c>
      <c r="B74" s="41" t="s">
        <v>176</v>
      </c>
      <c r="C74" s="37">
        <f t="shared" si="20"/>
        <v>0</v>
      </c>
      <c r="D74" s="37"/>
      <c r="E74" s="37">
        <f t="shared" si="21"/>
        <v>0</v>
      </c>
      <c r="F74" s="37"/>
      <c r="G74" s="37"/>
      <c r="H74" s="37"/>
      <c r="I74" s="37"/>
      <c r="J74" s="34">
        <f t="shared" si="1"/>
        <v>0</v>
      </c>
      <c r="K74" s="37"/>
      <c r="L74" s="37"/>
      <c r="M74" s="35"/>
      <c r="N74" s="35"/>
      <c r="O74" s="35"/>
    </row>
    <row r="75" spans="1:15" s="38" customFormat="1" ht="19.8" hidden="1" customHeight="1" x14ac:dyDescent="0.2">
      <c r="A75" s="40" t="s">
        <v>20</v>
      </c>
      <c r="B75" s="41" t="s">
        <v>262</v>
      </c>
      <c r="C75" s="37">
        <f t="shared" si="20"/>
        <v>0</v>
      </c>
      <c r="D75" s="37"/>
      <c r="E75" s="37">
        <f t="shared" si="21"/>
        <v>0</v>
      </c>
      <c r="F75" s="37"/>
      <c r="G75" s="37"/>
      <c r="H75" s="37"/>
      <c r="I75" s="37"/>
      <c r="J75" s="34">
        <f t="shared" si="1"/>
        <v>0</v>
      </c>
      <c r="K75" s="37">
        <v>0</v>
      </c>
      <c r="L75" s="37"/>
      <c r="M75" s="35"/>
      <c r="N75" s="35"/>
      <c r="O75" s="35"/>
    </row>
    <row r="76" spans="1:15" s="38" customFormat="1" hidden="1" x14ac:dyDescent="0.2">
      <c r="A76" s="40" t="s">
        <v>19</v>
      </c>
      <c r="B76" s="41" t="s">
        <v>234</v>
      </c>
      <c r="C76" s="37">
        <f t="shared" si="20"/>
        <v>0</v>
      </c>
      <c r="D76" s="37"/>
      <c r="E76" s="37">
        <f t="shared" si="21"/>
        <v>0</v>
      </c>
      <c r="F76" s="37"/>
      <c r="G76" s="37"/>
      <c r="H76" s="37"/>
      <c r="I76" s="37"/>
      <c r="J76" s="34">
        <f t="shared" si="1"/>
        <v>0</v>
      </c>
      <c r="K76" s="37"/>
      <c r="L76" s="37"/>
      <c r="M76" s="35"/>
      <c r="N76" s="35"/>
      <c r="O76" s="35"/>
    </row>
    <row r="77" spans="1:15" s="58" customFormat="1" hidden="1" x14ac:dyDescent="0.2">
      <c r="A77" s="54"/>
      <c r="B77" s="49" t="s">
        <v>199</v>
      </c>
      <c r="C77" s="53">
        <f t="shared" si="20"/>
        <v>0</v>
      </c>
      <c r="D77" s="53">
        <f t="shared" ref="D77:K77" si="25">D78</f>
        <v>0</v>
      </c>
      <c r="E77" s="53">
        <f t="shared" si="21"/>
        <v>0</v>
      </c>
      <c r="F77" s="53">
        <f t="shared" si="25"/>
        <v>0</v>
      </c>
      <c r="G77" s="53">
        <f t="shared" si="25"/>
        <v>0</v>
      </c>
      <c r="H77" s="53">
        <f t="shared" si="25"/>
        <v>0</v>
      </c>
      <c r="I77" s="53">
        <f t="shared" si="25"/>
        <v>0</v>
      </c>
      <c r="J77" s="55">
        <f t="shared" si="1"/>
        <v>0</v>
      </c>
      <c r="K77" s="53">
        <f t="shared" si="25"/>
        <v>0</v>
      </c>
      <c r="L77" s="53"/>
      <c r="M77" s="54"/>
      <c r="N77" s="54"/>
      <c r="O77" s="54"/>
    </row>
    <row r="78" spans="1:15" s="38" customFormat="1" hidden="1" x14ac:dyDescent="0.2">
      <c r="A78" s="35"/>
      <c r="B78" s="39" t="s">
        <v>71</v>
      </c>
      <c r="C78" s="37">
        <f t="shared" si="20"/>
        <v>0</v>
      </c>
      <c r="D78" s="37">
        <f t="shared" ref="D78:I78" si="26">D84</f>
        <v>0</v>
      </c>
      <c r="E78" s="37">
        <f t="shared" si="21"/>
        <v>0</v>
      </c>
      <c r="F78" s="37">
        <f t="shared" si="26"/>
        <v>0</v>
      </c>
      <c r="G78" s="37">
        <f t="shared" si="26"/>
        <v>0</v>
      </c>
      <c r="H78" s="37">
        <f t="shared" si="26"/>
        <v>0</v>
      </c>
      <c r="I78" s="37">
        <f t="shared" si="26"/>
        <v>0</v>
      </c>
      <c r="J78" s="34">
        <f t="shared" si="1"/>
        <v>0</v>
      </c>
      <c r="K78" s="37">
        <f>K82+K79+K80</f>
        <v>0</v>
      </c>
      <c r="L78" s="37">
        <f>L79+L80+L114</f>
        <v>0</v>
      </c>
      <c r="M78" s="35"/>
      <c r="N78" s="35"/>
      <c r="O78" s="35"/>
    </row>
    <row r="79" spans="1:15" s="38" customFormat="1" hidden="1" x14ac:dyDescent="0.2">
      <c r="A79" s="32" t="s">
        <v>18</v>
      </c>
      <c r="B79" s="42" t="s">
        <v>143</v>
      </c>
      <c r="C79" s="37">
        <f t="shared" si="20"/>
        <v>0</v>
      </c>
      <c r="D79" s="37"/>
      <c r="E79" s="37">
        <f t="shared" si="21"/>
        <v>0</v>
      </c>
      <c r="F79" s="37"/>
      <c r="G79" s="37"/>
      <c r="H79" s="37"/>
      <c r="I79" s="37"/>
      <c r="J79" s="34">
        <f t="shared" si="1"/>
        <v>0</v>
      </c>
      <c r="K79" s="37">
        <f>K85</f>
        <v>0</v>
      </c>
      <c r="L79" s="35"/>
      <c r="M79" s="35"/>
      <c r="N79" s="35"/>
      <c r="O79" s="35"/>
    </row>
    <row r="80" spans="1:15" s="38" customFormat="1" hidden="1" x14ac:dyDescent="0.2">
      <c r="A80" s="40" t="s">
        <v>19</v>
      </c>
      <c r="B80" s="41" t="s">
        <v>198</v>
      </c>
      <c r="C80" s="37">
        <f t="shared" si="20"/>
        <v>0</v>
      </c>
      <c r="D80" s="37"/>
      <c r="E80" s="37">
        <f t="shared" si="21"/>
        <v>0</v>
      </c>
      <c r="F80" s="37"/>
      <c r="G80" s="37"/>
      <c r="H80" s="37"/>
      <c r="I80" s="37"/>
      <c r="J80" s="34">
        <f t="shared" si="1"/>
        <v>0</v>
      </c>
      <c r="K80" s="37"/>
      <c r="L80" s="37"/>
      <c r="M80" s="35"/>
      <c r="N80" s="35"/>
      <c r="O80" s="35"/>
    </row>
    <row r="81" spans="1:15" s="38" customFormat="1" hidden="1" x14ac:dyDescent="0.2">
      <c r="A81" s="40" t="s">
        <v>19</v>
      </c>
      <c r="B81" s="41" t="s">
        <v>221</v>
      </c>
      <c r="C81" s="37">
        <f t="shared" si="20"/>
        <v>0</v>
      </c>
      <c r="D81" s="37"/>
      <c r="E81" s="37">
        <f t="shared" si="21"/>
        <v>0</v>
      </c>
      <c r="F81" s="37"/>
      <c r="G81" s="37"/>
      <c r="H81" s="37"/>
      <c r="I81" s="37"/>
      <c r="J81" s="34">
        <f t="shared" si="1"/>
        <v>0</v>
      </c>
      <c r="K81" s="37"/>
      <c r="L81" s="37"/>
      <c r="M81" s="35"/>
      <c r="N81" s="35"/>
      <c r="O81" s="35"/>
    </row>
    <row r="82" spans="1:15" s="38" customFormat="1" hidden="1" x14ac:dyDescent="0.2">
      <c r="A82" s="40" t="s">
        <v>20</v>
      </c>
      <c r="B82" s="41" t="s">
        <v>178</v>
      </c>
      <c r="C82" s="37">
        <f t="shared" si="20"/>
        <v>0</v>
      </c>
      <c r="D82" s="37"/>
      <c r="E82" s="37">
        <f t="shared" si="21"/>
        <v>0</v>
      </c>
      <c r="F82" s="37"/>
      <c r="G82" s="37"/>
      <c r="H82" s="37"/>
      <c r="I82" s="37"/>
      <c r="J82" s="34">
        <f t="shared" si="1"/>
        <v>0</v>
      </c>
      <c r="K82" s="37">
        <f>K83</f>
        <v>0</v>
      </c>
      <c r="L82" s="37"/>
      <c r="M82" s="35"/>
      <c r="N82" s="35"/>
      <c r="O82" s="35"/>
    </row>
    <row r="83" spans="1:15" s="38" customFormat="1" ht="20.399999999999999" hidden="1" x14ac:dyDescent="0.2">
      <c r="A83" s="40" t="s">
        <v>20</v>
      </c>
      <c r="B83" s="41" t="s">
        <v>247</v>
      </c>
      <c r="C83" s="37">
        <f t="shared" si="20"/>
        <v>0</v>
      </c>
      <c r="D83" s="37"/>
      <c r="E83" s="37">
        <f t="shared" si="21"/>
        <v>0</v>
      </c>
      <c r="F83" s="37"/>
      <c r="G83" s="37"/>
      <c r="H83" s="37"/>
      <c r="I83" s="37"/>
      <c r="J83" s="34">
        <f t="shared" si="1"/>
        <v>0</v>
      </c>
      <c r="K83" s="37"/>
      <c r="L83" s="37"/>
      <c r="M83" s="35"/>
      <c r="N83" s="35"/>
      <c r="O83" s="35"/>
    </row>
    <row r="84" spans="1:15" s="38" customFormat="1" ht="20.399999999999999" hidden="1" x14ac:dyDescent="0.2">
      <c r="A84" s="40" t="s">
        <v>20</v>
      </c>
      <c r="B84" s="41" t="s">
        <v>120</v>
      </c>
      <c r="C84" s="37">
        <f t="shared" si="20"/>
        <v>0</v>
      </c>
      <c r="D84" s="37"/>
      <c r="E84" s="37">
        <f t="shared" si="21"/>
        <v>0</v>
      </c>
      <c r="F84" s="37"/>
      <c r="G84" s="37"/>
      <c r="H84" s="37"/>
      <c r="I84" s="37"/>
      <c r="J84" s="34">
        <f t="shared" si="1"/>
        <v>0</v>
      </c>
      <c r="K84" s="37"/>
      <c r="L84" s="37"/>
      <c r="M84" s="35"/>
      <c r="N84" s="35"/>
      <c r="O84" s="35"/>
    </row>
    <row r="85" spans="1:15" s="38" customFormat="1" ht="20.399999999999999" hidden="1" x14ac:dyDescent="0.2">
      <c r="A85" s="40" t="s">
        <v>20</v>
      </c>
      <c r="B85" s="41" t="s">
        <v>182</v>
      </c>
      <c r="C85" s="37">
        <f t="shared" si="20"/>
        <v>0</v>
      </c>
      <c r="D85" s="37"/>
      <c r="E85" s="37">
        <f t="shared" si="21"/>
        <v>0</v>
      </c>
      <c r="F85" s="37"/>
      <c r="G85" s="37"/>
      <c r="H85" s="37"/>
      <c r="I85" s="37"/>
      <c r="J85" s="34">
        <f t="shared" si="1"/>
        <v>0</v>
      </c>
      <c r="K85" s="37"/>
      <c r="L85" s="37"/>
      <c r="M85" s="35"/>
      <c r="N85" s="35"/>
      <c r="O85" s="35"/>
    </row>
    <row r="86" spans="1:15" s="38" customFormat="1" hidden="1" x14ac:dyDescent="0.2">
      <c r="A86" s="40"/>
      <c r="B86" s="41"/>
      <c r="C86" s="37">
        <f t="shared" si="20"/>
        <v>0</v>
      </c>
      <c r="D86" s="37"/>
      <c r="E86" s="37">
        <f t="shared" si="21"/>
        <v>0</v>
      </c>
      <c r="F86" s="37"/>
      <c r="G86" s="37"/>
      <c r="H86" s="37"/>
      <c r="I86" s="37"/>
      <c r="J86" s="34">
        <f t="shared" si="1"/>
        <v>0</v>
      </c>
      <c r="K86" s="37"/>
      <c r="L86" s="37"/>
      <c r="M86" s="35"/>
      <c r="N86" s="35"/>
      <c r="O86" s="35"/>
    </row>
    <row r="87" spans="1:15" s="58" customFormat="1" ht="13.8" customHeight="1" x14ac:dyDescent="0.2">
      <c r="A87" s="54"/>
      <c r="B87" s="49" t="s">
        <v>186</v>
      </c>
      <c r="C87" s="53">
        <f t="shared" si="20"/>
        <v>208700</v>
      </c>
      <c r="D87" s="53">
        <f t="shared" ref="D87:I87" si="27">D88</f>
        <v>0</v>
      </c>
      <c r="E87" s="53">
        <f t="shared" si="21"/>
        <v>208700</v>
      </c>
      <c r="F87" s="53">
        <f t="shared" si="27"/>
        <v>0</v>
      </c>
      <c r="G87" s="53">
        <f t="shared" si="27"/>
        <v>0</v>
      </c>
      <c r="H87" s="53">
        <f t="shared" si="27"/>
        <v>0</v>
      </c>
      <c r="I87" s="53">
        <f t="shared" si="27"/>
        <v>0</v>
      </c>
      <c r="J87" s="55">
        <f t="shared" si="1"/>
        <v>208700</v>
      </c>
      <c r="K87" s="53">
        <f>K88</f>
        <v>208700</v>
      </c>
      <c r="L87" s="53"/>
      <c r="M87" s="54"/>
      <c r="N87" s="54"/>
      <c r="O87" s="54"/>
    </row>
    <row r="88" spans="1:15" s="38" customFormat="1" x14ac:dyDescent="0.2">
      <c r="A88" s="35"/>
      <c r="B88" s="39" t="s">
        <v>71</v>
      </c>
      <c r="C88" s="37">
        <f t="shared" si="20"/>
        <v>208700</v>
      </c>
      <c r="D88" s="37">
        <f t="shared" ref="D88:I88" si="28">D89+D90+D91</f>
        <v>0</v>
      </c>
      <c r="E88" s="37">
        <f t="shared" si="21"/>
        <v>208700</v>
      </c>
      <c r="F88" s="37">
        <f t="shared" si="28"/>
        <v>0</v>
      </c>
      <c r="G88" s="37">
        <f t="shared" si="28"/>
        <v>0</v>
      </c>
      <c r="H88" s="37">
        <f t="shared" si="28"/>
        <v>0</v>
      </c>
      <c r="I88" s="37">
        <f t="shared" si="28"/>
        <v>0</v>
      </c>
      <c r="J88" s="34">
        <f t="shared" si="1"/>
        <v>208700</v>
      </c>
      <c r="K88" s="37">
        <f>K89+K90+K91</f>
        <v>208700</v>
      </c>
      <c r="L88" s="37">
        <f>L93+L94+L116</f>
        <v>0</v>
      </c>
      <c r="M88" s="35"/>
      <c r="N88" s="35"/>
      <c r="O88" s="35"/>
    </row>
    <row r="89" spans="1:15" s="38" customFormat="1" x14ac:dyDescent="0.2">
      <c r="A89" s="32" t="s">
        <v>18</v>
      </c>
      <c r="B89" s="42" t="s">
        <v>143</v>
      </c>
      <c r="C89" s="37">
        <f t="shared" si="20"/>
        <v>80000</v>
      </c>
      <c r="D89" s="37">
        <f t="shared" ref="D89:I89" si="29">D92</f>
        <v>0</v>
      </c>
      <c r="E89" s="37">
        <f t="shared" si="21"/>
        <v>80000</v>
      </c>
      <c r="F89" s="37">
        <f t="shared" si="29"/>
        <v>0</v>
      </c>
      <c r="G89" s="37">
        <f t="shared" si="29"/>
        <v>0</v>
      </c>
      <c r="H89" s="37">
        <f t="shared" si="29"/>
        <v>0</v>
      </c>
      <c r="I89" s="37">
        <f t="shared" si="29"/>
        <v>0</v>
      </c>
      <c r="J89" s="34">
        <f t="shared" si="1"/>
        <v>80000</v>
      </c>
      <c r="K89" s="37">
        <f>K92+K94</f>
        <v>80000</v>
      </c>
      <c r="L89" s="37"/>
      <c r="M89" s="35"/>
      <c r="N89" s="35"/>
      <c r="O89" s="35"/>
    </row>
    <row r="90" spans="1:15" s="38" customFormat="1" x14ac:dyDescent="0.2">
      <c r="A90" s="40" t="s">
        <v>19</v>
      </c>
      <c r="B90" s="41" t="s">
        <v>83</v>
      </c>
      <c r="C90" s="37">
        <f t="shared" si="20"/>
        <v>0</v>
      </c>
      <c r="D90" s="37">
        <f t="shared" ref="D90:I90" si="30">D93+D100</f>
        <v>0</v>
      </c>
      <c r="E90" s="37">
        <f t="shared" si="21"/>
        <v>0</v>
      </c>
      <c r="F90" s="37">
        <f t="shared" si="30"/>
        <v>0</v>
      </c>
      <c r="G90" s="37">
        <f t="shared" si="30"/>
        <v>0</v>
      </c>
      <c r="H90" s="37">
        <f t="shared" si="30"/>
        <v>0</v>
      </c>
      <c r="I90" s="37">
        <f t="shared" si="30"/>
        <v>0</v>
      </c>
      <c r="J90" s="34">
        <f t="shared" si="1"/>
        <v>0</v>
      </c>
      <c r="K90" s="37">
        <v>0</v>
      </c>
      <c r="L90" s="37"/>
      <c r="M90" s="35"/>
      <c r="N90" s="35"/>
      <c r="O90" s="35"/>
    </row>
    <row r="91" spans="1:15" s="38" customFormat="1" x14ac:dyDescent="0.2">
      <c r="A91" s="40" t="s">
        <v>20</v>
      </c>
      <c r="B91" s="41" t="s">
        <v>178</v>
      </c>
      <c r="C91" s="37">
        <f t="shared" si="20"/>
        <v>128700</v>
      </c>
      <c r="D91" s="37">
        <f t="shared" ref="D91:I91" si="31">D95+D102</f>
        <v>0</v>
      </c>
      <c r="E91" s="37">
        <f t="shared" si="21"/>
        <v>128700</v>
      </c>
      <c r="F91" s="37">
        <f t="shared" si="31"/>
        <v>0</v>
      </c>
      <c r="G91" s="37">
        <f t="shared" si="31"/>
        <v>0</v>
      </c>
      <c r="H91" s="37">
        <f t="shared" si="31"/>
        <v>0</v>
      </c>
      <c r="I91" s="37">
        <f t="shared" si="31"/>
        <v>0</v>
      </c>
      <c r="J91" s="34">
        <f t="shared" si="1"/>
        <v>128700</v>
      </c>
      <c r="K91" s="37">
        <f>K101+K102</f>
        <v>128700</v>
      </c>
      <c r="L91" s="37"/>
      <c r="M91" s="35"/>
      <c r="N91" s="35"/>
      <c r="O91" s="35"/>
    </row>
    <row r="92" spans="1:15" s="38" customFormat="1" ht="20.399999999999999" x14ac:dyDescent="0.2">
      <c r="A92" s="40" t="s">
        <v>18</v>
      </c>
      <c r="B92" s="41" t="s">
        <v>274</v>
      </c>
      <c r="C92" s="37">
        <f>E92:E112</f>
        <v>30000</v>
      </c>
      <c r="D92" s="37"/>
      <c r="E92" s="37">
        <f>F92+G92+H92+I92+J92</f>
        <v>30000</v>
      </c>
      <c r="F92" s="37"/>
      <c r="G92" s="37"/>
      <c r="H92" s="37"/>
      <c r="I92" s="37"/>
      <c r="J92" s="34">
        <f t="shared" si="1"/>
        <v>30000</v>
      </c>
      <c r="K92" s="37">
        <v>30000</v>
      </c>
      <c r="L92" s="37"/>
      <c r="M92" s="35"/>
      <c r="N92" s="35"/>
      <c r="O92" s="35"/>
    </row>
    <row r="93" spans="1:15" s="38" customFormat="1" ht="20.399999999999999" hidden="1" x14ac:dyDescent="0.2">
      <c r="A93" s="32" t="s">
        <v>110</v>
      </c>
      <c r="B93" s="51" t="s">
        <v>272</v>
      </c>
      <c r="C93" s="37">
        <f>E93</f>
        <v>0</v>
      </c>
      <c r="D93" s="37"/>
      <c r="E93" s="37">
        <f t="shared" si="21"/>
        <v>0</v>
      </c>
      <c r="F93" s="37"/>
      <c r="G93" s="37"/>
      <c r="H93" s="37"/>
      <c r="I93" s="37"/>
      <c r="J93" s="34">
        <f t="shared" si="1"/>
        <v>0</v>
      </c>
      <c r="K93" s="37">
        <v>0</v>
      </c>
      <c r="L93" s="35"/>
      <c r="M93" s="35"/>
      <c r="N93" s="35"/>
      <c r="O93" s="35"/>
    </row>
    <row r="94" spans="1:15" s="38" customFormat="1" ht="21" customHeight="1" x14ac:dyDescent="0.2">
      <c r="A94" s="40" t="s">
        <v>18</v>
      </c>
      <c r="B94" s="41" t="s">
        <v>302</v>
      </c>
      <c r="C94" s="37">
        <f>E94:E114</f>
        <v>50000</v>
      </c>
      <c r="D94" s="37"/>
      <c r="E94" s="37">
        <f t="shared" si="21"/>
        <v>50000</v>
      </c>
      <c r="F94" s="37"/>
      <c r="G94" s="37"/>
      <c r="H94" s="37"/>
      <c r="I94" s="37"/>
      <c r="J94" s="34">
        <f t="shared" si="1"/>
        <v>50000</v>
      </c>
      <c r="K94" s="37">
        <v>50000</v>
      </c>
      <c r="L94" s="37"/>
      <c r="M94" s="35"/>
      <c r="N94" s="35"/>
      <c r="O94" s="35"/>
    </row>
    <row r="95" spans="1:15" s="38" customFormat="1" ht="21" hidden="1" customHeight="1" x14ac:dyDescent="0.2">
      <c r="A95" s="40" t="s">
        <v>20</v>
      </c>
      <c r="B95" s="41" t="s">
        <v>146</v>
      </c>
      <c r="C95" s="37">
        <f>E95</f>
        <v>0</v>
      </c>
      <c r="D95" s="37"/>
      <c r="E95" s="37">
        <f t="shared" si="21"/>
        <v>0</v>
      </c>
      <c r="F95" s="37"/>
      <c r="G95" s="37"/>
      <c r="H95" s="37"/>
      <c r="I95" s="37"/>
      <c r="J95" s="34">
        <f>K95</f>
        <v>0</v>
      </c>
      <c r="K95" s="37">
        <v>0</v>
      </c>
      <c r="L95" s="37"/>
      <c r="M95" s="35"/>
      <c r="N95" s="35"/>
      <c r="O95" s="35"/>
    </row>
    <row r="96" spans="1:15" s="58" customFormat="1" ht="21" hidden="1" customHeight="1" x14ac:dyDescent="0.2">
      <c r="A96" s="54"/>
      <c r="B96" s="49"/>
      <c r="C96" s="53"/>
      <c r="D96" s="53"/>
      <c r="E96" s="37">
        <f t="shared" si="21"/>
        <v>0</v>
      </c>
      <c r="F96" s="53"/>
      <c r="G96" s="53"/>
      <c r="H96" s="53"/>
      <c r="I96" s="53"/>
      <c r="J96" s="53"/>
      <c r="K96" s="53"/>
      <c r="L96" s="53"/>
      <c r="M96" s="54"/>
      <c r="N96" s="54"/>
      <c r="O96" s="54"/>
    </row>
    <row r="97" spans="1:16" s="38" customFormat="1" ht="21" hidden="1" customHeight="1" x14ac:dyDescent="0.2">
      <c r="A97" s="35"/>
      <c r="B97" s="39"/>
      <c r="C97" s="37"/>
      <c r="D97" s="37"/>
      <c r="E97" s="37">
        <f t="shared" si="21"/>
        <v>0</v>
      </c>
      <c r="F97" s="37"/>
      <c r="G97" s="37"/>
      <c r="H97" s="37"/>
      <c r="I97" s="37"/>
      <c r="J97" s="37"/>
      <c r="K97" s="37"/>
      <c r="L97" s="37"/>
      <c r="M97" s="35"/>
      <c r="N97" s="35"/>
      <c r="O97" s="35"/>
    </row>
    <row r="98" spans="1:16" s="38" customFormat="1" ht="21" hidden="1" customHeight="1" x14ac:dyDescent="0.2">
      <c r="A98" s="35"/>
      <c r="B98" s="51"/>
      <c r="C98" s="37"/>
      <c r="D98" s="37"/>
      <c r="E98" s="37">
        <f t="shared" si="21"/>
        <v>0</v>
      </c>
      <c r="F98" s="37"/>
      <c r="G98" s="37"/>
      <c r="H98" s="37"/>
      <c r="I98" s="37"/>
      <c r="J98" s="34"/>
      <c r="K98" s="37"/>
      <c r="L98" s="37"/>
      <c r="M98" s="35"/>
      <c r="N98" s="35"/>
      <c r="O98" s="35"/>
    </row>
    <row r="99" spans="1:16" s="38" customFormat="1" ht="21" hidden="1" customHeight="1" x14ac:dyDescent="0.2">
      <c r="A99" s="32" t="s">
        <v>18</v>
      </c>
      <c r="B99" s="51" t="s">
        <v>239</v>
      </c>
      <c r="C99" s="37">
        <f>E99</f>
        <v>0</v>
      </c>
      <c r="D99" s="37"/>
      <c r="E99" s="37">
        <f>F99+G99+H99+I99+J99</f>
        <v>0</v>
      </c>
      <c r="F99" s="37"/>
      <c r="G99" s="37"/>
      <c r="H99" s="37"/>
      <c r="I99" s="37"/>
      <c r="J99" s="34">
        <f t="shared" ref="J99:J101" si="32">K99+L99</f>
        <v>0</v>
      </c>
      <c r="K99" s="37">
        <v>0</v>
      </c>
      <c r="L99" s="35"/>
      <c r="M99" s="35"/>
      <c r="N99" s="35"/>
      <c r="O99" s="35"/>
    </row>
    <row r="100" spans="1:16" s="38" customFormat="1" ht="21" hidden="1" customHeight="1" x14ac:dyDescent="0.2">
      <c r="A100" s="40" t="s">
        <v>19</v>
      </c>
      <c r="B100" s="41" t="s">
        <v>187</v>
      </c>
      <c r="C100" s="37">
        <f>E100:E120</f>
        <v>0</v>
      </c>
      <c r="D100" s="37"/>
      <c r="E100" s="37">
        <f>F100+G100+H100+I100+J100</f>
        <v>0</v>
      </c>
      <c r="F100" s="37"/>
      <c r="G100" s="37"/>
      <c r="H100" s="37"/>
      <c r="I100" s="37"/>
      <c r="J100" s="34">
        <f t="shared" si="32"/>
        <v>0</v>
      </c>
      <c r="K100" s="37"/>
      <c r="L100" s="37"/>
      <c r="M100" s="35"/>
      <c r="N100" s="35"/>
      <c r="O100" s="35"/>
    </row>
    <row r="101" spans="1:16" s="38" customFormat="1" ht="20.399999999999999" customHeight="1" x14ac:dyDescent="0.2">
      <c r="A101" s="40" t="s">
        <v>20</v>
      </c>
      <c r="B101" s="41" t="s">
        <v>293</v>
      </c>
      <c r="C101" s="37">
        <f>E101:E121</f>
        <v>110800</v>
      </c>
      <c r="D101" s="37"/>
      <c r="E101" s="37">
        <f>F101+G101+H101+I101+J101</f>
        <v>110800</v>
      </c>
      <c r="F101" s="37"/>
      <c r="G101" s="37"/>
      <c r="H101" s="37"/>
      <c r="I101" s="37"/>
      <c r="J101" s="34">
        <f t="shared" si="32"/>
        <v>110800</v>
      </c>
      <c r="K101" s="37">
        <v>110800</v>
      </c>
      <c r="L101" s="37"/>
      <c r="M101" s="35"/>
      <c r="N101" s="35"/>
      <c r="O101" s="35"/>
    </row>
    <row r="102" spans="1:16" s="38" customFormat="1" ht="21" customHeight="1" x14ac:dyDescent="0.2">
      <c r="A102" s="40" t="s">
        <v>20</v>
      </c>
      <c r="B102" s="41" t="s">
        <v>297</v>
      </c>
      <c r="C102" s="37">
        <f>E102</f>
        <v>17900</v>
      </c>
      <c r="D102" s="37"/>
      <c r="E102" s="65">
        <f>F102+G102+H102+I102+J102</f>
        <v>17900</v>
      </c>
      <c r="F102" s="37"/>
      <c r="G102" s="37"/>
      <c r="H102" s="37"/>
      <c r="I102" s="37"/>
      <c r="J102" s="34">
        <f>K102</f>
        <v>17900</v>
      </c>
      <c r="K102" s="37">
        <v>17900</v>
      </c>
      <c r="L102" s="37"/>
      <c r="M102" s="35"/>
      <c r="N102" s="35"/>
      <c r="O102" s="35"/>
    </row>
    <row r="103" spans="1:16" s="38" customFormat="1" ht="20.399999999999999" hidden="1" x14ac:dyDescent="0.2">
      <c r="A103" s="40" t="s">
        <v>20</v>
      </c>
      <c r="B103" s="41" t="s">
        <v>210</v>
      </c>
      <c r="C103" s="37">
        <f>E103</f>
        <v>0</v>
      </c>
      <c r="D103" s="37"/>
      <c r="E103" s="65">
        <f>F103+G103+H103+I103+J103</f>
        <v>0</v>
      </c>
      <c r="F103" s="37"/>
      <c r="G103" s="37"/>
      <c r="H103" s="37"/>
      <c r="I103" s="37"/>
      <c r="J103" s="34">
        <f>K103</f>
        <v>0</v>
      </c>
      <c r="K103" s="37">
        <v>0</v>
      </c>
      <c r="L103" s="37"/>
      <c r="M103" s="35"/>
      <c r="N103" s="35"/>
      <c r="O103" s="35"/>
    </row>
    <row r="104" spans="1:16" s="38" customFormat="1" ht="12" hidden="1" customHeight="1" x14ac:dyDescent="0.2">
      <c r="A104" s="40"/>
      <c r="B104" s="49" t="s">
        <v>188</v>
      </c>
      <c r="C104" s="53">
        <f t="shared" ref="C104:C121" si="33">E104</f>
        <v>0</v>
      </c>
      <c r="D104" s="53"/>
      <c r="E104" s="53">
        <f t="shared" ref="E104:E120" si="34">F104+G104+H104+I104+J104</f>
        <v>0</v>
      </c>
      <c r="F104" s="53"/>
      <c r="G104" s="53"/>
      <c r="H104" s="53"/>
      <c r="I104" s="53"/>
      <c r="J104" s="55">
        <f t="shared" ref="J104:J120" si="35">K104</f>
        <v>0</v>
      </c>
      <c r="K104" s="53">
        <f>K105</f>
        <v>0</v>
      </c>
      <c r="L104" s="53"/>
      <c r="M104" s="54"/>
      <c r="N104" s="54"/>
      <c r="O104" s="54"/>
      <c r="P104" s="58"/>
    </row>
    <row r="105" spans="1:16" s="38" customFormat="1" ht="11.25" hidden="1" customHeight="1" x14ac:dyDescent="0.2">
      <c r="A105" s="40"/>
      <c r="B105" s="39" t="s">
        <v>71</v>
      </c>
      <c r="C105" s="37">
        <f t="shared" si="33"/>
        <v>0</v>
      </c>
      <c r="D105" s="37"/>
      <c r="E105" s="65">
        <f t="shared" si="34"/>
        <v>0</v>
      </c>
      <c r="F105" s="37"/>
      <c r="G105" s="37"/>
      <c r="H105" s="37"/>
      <c r="I105" s="37"/>
      <c r="J105" s="34">
        <f t="shared" si="35"/>
        <v>0</v>
      </c>
      <c r="K105" s="37">
        <f>K106+K108+K107</f>
        <v>0</v>
      </c>
      <c r="L105" s="37"/>
      <c r="M105" s="35"/>
      <c r="N105" s="35"/>
      <c r="O105" s="35"/>
    </row>
    <row r="106" spans="1:16" s="38" customFormat="1" ht="10.5" hidden="1" customHeight="1" x14ac:dyDescent="0.2">
      <c r="A106" s="40" t="s">
        <v>18</v>
      </c>
      <c r="B106" s="32" t="s">
        <v>75</v>
      </c>
      <c r="C106" s="37">
        <f t="shared" si="33"/>
        <v>0</v>
      </c>
      <c r="D106" s="37"/>
      <c r="E106" s="65">
        <f t="shared" si="34"/>
        <v>0</v>
      </c>
      <c r="F106" s="37"/>
      <c r="G106" s="37"/>
      <c r="H106" s="37"/>
      <c r="I106" s="37"/>
      <c r="J106" s="34">
        <f t="shared" si="35"/>
        <v>0</v>
      </c>
      <c r="K106" s="37">
        <f>K111</f>
        <v>0</v>
      </c>
      <c r="L106" s="37"/>
      <c r="M106" s="35"/>
      <c r="N106" s="35"/>
      <c r="O106" s="35"/>
    </row>
    <row r="107" spans="1:16" s="38" customFormat="1" ht="12" hidden="1" customHeight="1" x14ac:dyDescent="0.2">
      <c r="A107" s="40" t="s">
        <v>19</v>
      </c>
      <c r="B107" s="41" t="s">
        <v>83</v>
      </c>
      <c r="C107" s="37">
        <f t="shared" si="33"/>
        <v>0</v>
      </c>
      <c r="D107" s="37"/>
      <c r="E107" s="65">
        <f t="shared" si="34"/>
        <v>0</v>
      </c>
      <c r="F107" s="37"/>
      <c r="G107" s="37"/>
      <c r="H107" s="37"/>
      <c r="I107" s="37"/>
      <c r="J107" s="34">
        <f t="shared" si="35"/>
        <v>0</v>
      </c>
      <c r="K107" s="37">
        <v>0</v>
      </c>
      <c r="L107" s="37"/>
      <c r="M107" s="35"/>
      <c r="N107" s="35"/>
      <c r="O107" s="35"/>
    </row>
    <row r="108" spans="1:16" s="58" customFormat="1" ht="12" hidden="1" customHeight="1" x14ac:dyDescent="0.2">
      <c r="A108" s="67" t="s">
        <v>20</v>
      </c>
      <c r="B108" s="41" t="s">
        <v>136</v>
      </c>
      <c r="C108" s="37">
        <f t="shared" si="33"/>
        <v>0</v>
      </c>
      <c r="D108" s="65"/>
      <c r="E108" s="65">
        <f t="shared" si="34"/>
        <v>0</v>
      </c>
      <c r="F108" s="65"/>
      <c r="G108" s="65"/>
      <c r="H108" s="65"/>
      <c r="I108" s="65"/>
      <c r="J108" s="34">
        <f t="shared" si="35"/>
        <v>0</v>
      </c>
      <c r="K108" s="65">
        <f>K120</f>
        <v>0</v>
      </c>
      <c r="L108" s="53"/>
      <c r="M108" s="54"/>
      <c r="N108" s="54"/>
      <c r="O108" s="54"/>
    </row>
    <row r="109" spans="1:16" s="79" customFormat="1" ht="21" hidden="1" customHeight="1" x14ac:dyDescent="0.2">
      <c r="A109" s="77"/>
      <c r="B109" s="36" t="s">
        <v>258</v>
      </c>
      <c r="C109" s="78">
        <f t="shared" si="33"/>
        <v>0</v>
      </c>
      <c r="D109" s="78"/>
      <c r="E109" s="78">
        <f t="shared" si="34"/>
        <v>0</v>
      </c>
      <c r="F109" s="78"/>
      <c r="G109" s="78"/>
      <c r="H109" s="78"/>
      <c r="I109" s="78"/>
      <c r="J109" s="46">
        <f t="shared" si="35"/>
        <v>0</v>
      </c>
      <c r="K109" s="78">
        <f>K110</f>
        <v>0</v>
      </c>
      <c r="L109" s="78"/>
      <c r="M109" s="39"/>
      <c r="N109" s="39"/>
      <c r="O109" s="39"/>
    </row>
    <row r="110" spans="1:16" s="38" customFormat="1" ht="10.5" hidden="1" customHeight="1" x14ac:dyDescent="0.2">
      <c r="A110" s="40"/>
      <c r="B110" s="39" t="s">
        <v>71</v>
      </c>
      <c r="C110" s="37">
        <f t="shared" si="33"/>
        <v>0</v>
      </c>
      <c r="D110" s="37"/>
      <c r="E110" s="65">
        <f t="shared" si="34"/>
        <v>0</v>
      </c>
      <c r="F110" s="37"/>
      <c r="G110" s="37"/>
      <c r="H110" s="37"/>
      <c r="I110" s="37"/>
      <c r="J110" s="34">
        <f t="shared" si="35"/>
        <v>0</v>
      </c>
      <c r="K110" s="37">
        <f>K114</f>
        <v>0</v>
      </c>
      <c r="L110" s="37"/>
      <c r="M110" s="35"/>
      <c r="N110" s="35"/>
      <c r="O110" s="35"/>
    </row>
    <row r="111" spans="1:16" s="38" customFormat="1" ht="12.75" hidden="1" customHeight="1" x14ac:dyDescent="0.2">
      <c r="A111" s="32" t="s">
        <v>18</v>
      </c>
      <c r="B111" s="32" t="s">
        <v>75</v>
      </c>
      <c r="C111" s="37">
        <f t="shared" si="33"/>
        <v>0</v>
      </c>
      <c r="D111" s="37"/>
      <c r="E111" s="65">
        <f t="shared" si="34"/>
        <v>0</v>
      </c>
      <c r="F111" s="37"/>
      <c r="G111" s="37"/>
      <c r="H111" s="37"/>
      <c r="I111" s="37"/>
      <c r="J111" s="34">
        <f t="shared" si="35"/>
        <v>0</v>
      </c>
      <c r="K111" s="37">
        <f>K114</f>
        <v>0</v>
      </c>
      <c r="L111" s="35"/>
      <c r="M111" s="35"/>
      <c r="N111" s="35"/>
      <c r="O111" s="35"/>
    </row>
    <row r="112" spans="1:16" s="38" customFormat="1" hidden="1" x14ac:dyDescent="0.2">
      <c r="A112" s="40" t="s">
        <v>19</v>
      </c>
      <c r="B112" s="41" t="s">
        <v>83</v>
      </c>
      <c r="C112" s="37">
        <f t="shared" si="33"/>
        <v>0</v>
      </c>
      <c r="D112" s="37"/>
      <c r="E112" s="65">
        <f t="shared" si="34"/>
        <v>0</v>
      </c>
      <c r="F112" s="37"/>
      <c r="G112" s="37"/>
      <c r="H112" s="37"/>
      <c r="I112" s="37"/>
      <c r="J112" s="34">
        <f t="shared" si="35"/>
        <v>0</v>
      </c>
      <c r="K112" s="37"/>
      <c r="L112" s="37"/>
      <c r="M112" s="35"/>
      <c r="N112" s="35"/>
      <c r="O112" s="35"/>
    </row>
    <row r="113" spans="1:15" s="58" customFormat="1" ht="12" hidden="1" customHeight="1" x14ac:dyDescent="0.2">
      <c r="A113" s="67" t="s">
        <v>20</v>
      </c>
      <c r="B113" s="41" t="s">
        <v>136</v>
      </c>
      <c r="C113" s="37">
        <f t="shared" si="33"/>
        <v>0</v>
      </c>
      <c r="D113" s="65"/>
      <c r="E113" s="65">
        <f t="shared" si="34"/>
        <v>0</v>
      </c>
      <c r="F113" s="65"/>
      <c r="G113" s="65"/>
      <c r="H113" s="65"/>
      <c r="I113" s="65"/>
      <c r="J113" s="34">
        <f t="shared" si="35"/>
        <v>0</v>
      </c>
      <c r="K113" s="65">
        <v>0</v>
      </c>
      <c r="L113" s="53"/>
      <c r="M113" s="54"/>
      <c r="N113" s="54"/>
      <c r="O113" s="54"/>
    </row>
    <row r="114" spans="1:15" s="38" customFormat="1" ht="20.399999999999999" hidden="1" x14ac:dyDescent="0.2">
      <c r="A114" s="40" t="s">
        <v>18</v>
      </c>
      <c r="B114" s="41" t="s">
        <v>277</v>
      </c>
      <c r="C114" s="37">
        <f t="shared" si="33"/>
        <v>0</v>
      </c>
      <c r="D114" s="37"/>
      <c r="E114" s="65">
        <f t="shared" si="34"/>
        <v>0</v>
      </c>
      <c r="F114" s="37"/>
      <c r="G114" s="37"/>
      <c r="H114" s="37"/>
      <c r="I114" s="37"/>
      <c r="J114" s="34">
        <f t="shared" si="35"/>
        <v>0</v>
      </c>
      <c r="K114" s="37">
        <v>0</v>
      </c>
      <c r="L114" s="37"/>
      <c r="M114" s="35"/>
      <c r="N114" s="35"/>
      <c r="O114" s="35"/>
    </row>
    <row r="115" spans="1:15" s="38" customFormat="1" hidden="1" x14ac:dyDescent="0.2">
      <c r="A115" s="40"/>
      <c r="B115" s="41"/>
      <c r="C115" s="37">
        <f t="shared" si="33"/>
        <v>0</v>
      </c>
      <c r="D115" s="37"/>
      <c r="E115" s="65">
        <f t="shared" si="34"/>
        <v>0</v>
      </c>
      <c r="F115" s="37"/>
      <c r="G115" s="37"/>
      <c r="H115" s="37"/>
      <c r="I115" s="37"/>
      <c r="J115" s="34">
        <f t="shared" si="35"/>
        <v>0</v>
      </c>
      <c r="K115" s="37"/>
      <c r="L115" s="37"/>
      <c r="M115" s="35"/>
      <c r="N115" s="35"/>
      <c r="O115" s="35"/>
    </row>
    <row r="116" spans="1:15" s="38" customFormat="1" hidden="1" x14ac:dyDescent="0.2">
      <c r="A116" s="40"/>
      <c r="B116" s="36"/>
      <c r="C116" s="37">
        <f t="shared" si="33"/>
        <v>0</v>
      </c>
      <c r="D116" s="37"/>
      <c r="E116" s="65">
        <f t="shared" si="34"/>
        <v>0</v>
      </c>
      <c r="F116" s="37"/>
      <c r="G116" s="37"/>
      <c r="H116" s="37"/>
      <c r="I116" s="37"/>
      <c r="J116" s="34">
        <f t="shared" si="35"/>
        <v>0</v>
      </c>
      <c r="K116" s="37"/>
      <c r="L116" s="37"/>
      <c r="M116" s="35"/>
      <c r="N116" s="35"/>
      <c r="O116" s="35"/>
    </row>
    <row r="117" spans="1:15" s="59" customFormat="1" ht="20.399999999999999" hidden="1" x14ac:dyDescent="0.2">
      <c r="A117" s="57"/>
      <c r="B117" s="49" t="s">
        <v>124</v>
      </c>
      <c r="C117" s="37">
        <f t="shared" si="33"/>
        <v>0</v>
      </c>
      <c r="D117" s="53"/>
      <c r="E117" s="65">
        <f t="shared" si="34"/>
        <v>0</v>
      </c>
      <c r="F117" s="53"/>
      <c r="G117" s="53"/>
      <c r="H117" s="53"/>
      <c r="I117" s="53"/>
      <c r="J117" s="34">
        <f t="shared" si="35"/>
        <v>0</v>
      </c>
      <c r="K117" s="53">
        <f>K118</f>
        <v>0</v>
      </c>
      <c r="L117" s="53"/>
      <c r="M117" s="53"/>
      <c r="N117" s="53"/>
      <c r="O117" s="53"/>
    </row>
    <row r="118" spans="1:15" ht="30.6" hidden="1" x14ac:dyDescent="0.2">
      <c r="A118" s="40"/>
      <c r="B118" s="47" t="s">
        <v>107</v>
      </c>
      <c r="C118" s="37">
        <f t="shared" si="33"/>
        <v>0</v>
      </c>
      <c r="D118" s="37"/>
      <c r="E118" s="65">
        <f t="shared" si="34"/>
        <v>0</v>
      </c>
      <c r="F118" s="37"/>
      <c r="G118" s="37"/>
      <c r="H118" s="37"/>
      <c r="I118" s="37"/>
      <c r="J118" s="34">
        <f t="shared" si="35"/>
        <v>0</v>
      </c>
      <c r="K118" s="37"/>
      <c r="L118" s="37"/>
      <c r="M118" s="37"/>
      <c r="N118" s="37"/>
      <c r="O118" s="37"/>
    </row>
    <row r="119" spans="1:15" s="38" customFormat="1" ht="20.399999999999999" hidden="1" x14ac:dyDescent="0.2">
      <c r="A119" s="40"/>
      <c r="B119" s="49" t="s">
        <v>109</v>
      </c>
      <c r="C119" s="37">
        <f t="shared" si="33"/>
        <v>0</v>
      </c>
      <c r="D119" s="37"/>
      <c r="E119" s="65">
        <f t="shared" si="34"/>
        <v>0</v>
      </c>
      <c r="F119" s="37"/>
      <c r="G119" s="37"/>
      <c r="H119" s="37"/>
      <c r="I119" s="37"/>
      <c r="J119" s="34">
        <f t="shared" si="35"/>
        <v>0</v>
      </c>
      <c r="K119" s="37"/>
      <c r="L119" s="37"/>
      <c r="M119" s="35"/>
      <c r="N119" s="35"/>
      <c r="O119" s="35"/>
    </row>
    <row r="120" spans="1:15" s="38" customFormat="1" ht="30.6" hidden="1" x14ac:dyDescent="0.2">
      <c r="A120" s="40" t="s">
        <v>20</v>
      </c>
      <c r="B120" s="41" t="s">
        <v>189</v>
      </c>
      <c r="C120" s="37">
        <f t="shared" si="33"/>
        <v>0</v>
      </c>
      <c r="D120" s="37"/>
      <c r="E120" s="65">
        <f t="shared" si="34"/>
        <v>0</v>
      </c>
      <c r="F120" s="37"/>
      <c r="G120" s="37"/>
      <c r="H120" s="37"/>
      <c r="I120" s="37"/>
      <c r="J120" s="34">
        <f t="shared" si="35"/>
        <v>0</v>
      </c>
      <c r="K120" s="37">
        <v>0</v>
      </c>
      <c r="L120" s="37"/>
      <c r="M120" s="35"/>
      <c r="N120" s="35"/>
      <c r="O120" s="35"/>
    </row>
    <row r="121" spans="1:15" s="38" customFormat="1" hidden="1" x14ac:dyDescent="0.2">
      <c r="A121" s="40"/>
      <c r="B121" s="36"/>
      <c r="C121" s="37">
        <f t="shared" si="33"/>
        <v>0</v>
      </c>
      <c r="D121" s="37"/>
      <c r="E121" s="53">
        <f t="shared" ref="E121" si="36">F121+G121+I121+J121</f>
        <v>0</v>
      </c>
      <c r="F121" s="37"/>
      <c r="G121" s="37"/>
      <c r="H121" s="37"/>
      <c r="I121" s="37"/>
      <c r="J121" s="66"/>
      <c r="K121" s="37"/>
      <c r="L121" s="37"/>
      <c r="M121" s="35"/>
      <c r="N121" s="35"/>
      <c r="O121" s="35"/>
    </row>
    <row r="122" spans="1:15" s="58" customFormat="1" x14ac:dyDescent="0.2">
      <c r="A122" s="54"/>
      <c r="B122" s="54" t="s">
        <v>85</v>
      </c>
      <c r="C122" s="53">
        <f>C123</f>
        <v>62000</v>
      </c>
      <c r="D122" s="53"/>
      <c r="E122" s="53">
        <f>E123</f>
        <v>62000</v>
      </c>
      <c r="F122" s="53"/>
      <c r="G122" s="53"/>
      <c r="H122" s="53"/>
      <c r="I122" s="53"/>
      <c r="J122" s="55">
        <f t="shared" si="1"/>
        <v>62000</v>
      </c>
      <c r="K122" s="53">
        <f>K123</f>
        <v>62000</v>
      </c>
      <c r="L122" s="53"/>
      <c r="M122" s="54"/>
      <c r="N122" s="54"/>
      <c r="O122" s="54"/>
    </row>
    <row r="123" spans="1:15" s="38" customFormat="1" x14ac:dyDescent="0.2">
      <c r="A123" s="35"/>
      <c r="B123" s="39" t="s">
        <v>71</v>
      </c>
      <c r="C123" s="37">
        <f t="shared" ref="C123:J123" si="37">C124+C129+C125</f>
        <v>62000</v>
      </c>
      <c r="D123" s="37">
        <f t="shared" si="37"/>
        <v>0</v>
      </c>
      <c r="E123" s="37">
        <f t="shared" si="37"/>
        <v>62000</v>
      </c>
      <c r="F123" s="37">
        <f t="shared" si="37"/>
        <v>0</v>
      </c>
      <c r="G123" s="37">
        <f t="shared" si="37"/>
        <v>0</v>
      </c>
      <c r="H123" s="37">
        <f t="shared" si="37"/>
        <v>0</v>
      </c>
      <c r="I123" s="37">
        <f t="shared" si="37"/>
        <v>0</v>
      </c>
      <c r="J123" s="37">
        <f t="shared" si="37"/>
        <v>62000</v>
      </c>
      <c r="K123" s="37">
        <f>K124+K129+K125</f>
        <v>62000</v>
      </c>
      <c r="L123" s="37"/>
      <c r="M123" s="35"/>
      <c r="N123" s="35"/>
      <c r="O123" s="35"/>
    </row>
    <row r="124" spans="1:15" s="73" customFormat="1" x14ac:dyDescent="0.2">
      <c r="A124" s="67" t="s">
        <v>18</v>
      </c>
      <c r="B124" s="71" t="s">
        <v>75</v>
      </c>
      <c r="C124" s="65">
        <f>E124</f>
        <v>50000</v>
      </c>
      <c r="D124" s="65"/>
      <c r="E124" s="65">
        <f>J124</f>
        <v>50000</v>
      </c>
      <c r="F124" s="65"/>
      <c r="G124" s="65"/>
      <c r="H124" s="65"/>
      <c r="I124" s="65"/>
      <c r="J124" s="66">
        <f>K124</f>
        <v>50000</v>
      </c>
      <c r="K124" s="65">
        <f>K131+K132</f>
        <v>50000</v>
      </c>
      <c r="L124" s="65"/>
      <c r="M124" s="72"/>
      <c r="N124" s="72"/>
      <c r="O124" s="72"/>
    </row>
    <row r="125" spans="1:15" s="58" customFormat="1" x14ac:dyDescent="0.2">
      <c r="A125" s="40" t="s">
        <v>19</v>
      </c>
      <c r="B125" s="41" t="s">
        <v>83</v>
      </c>
      <c r="C125" s="65">
        <f t="shared" ref="C125:C129" si="38">E125</f>
        <v>0</v>
      </c>
      <c r="D125" s="53"/>
      <c r="E125" s="65">
        <f t="shared" ref="E125:E129" si="39">J125</f>
        <v>0</v>
      </c>
      <c r="F125" s="53"/>
      <c r="G125" s="53"/>
      <c r="H125" s="53"/>
      <c r="I125" s="53"/>
      <c r="J125" s="66">
        <f>K125</f>
        <v>0</v>
      </c>
      <c r="K125" s="37">
        <v>0</v>
      </c>
      <c r="L125" s="53"/>
      <c r="M125" s="54"/>
      <c r="N125" s="54"/>
      <c r="O125" s="54"/>
    </row>
    <row r="126" spans="1:15" s="38" customFormat="1" hidden="1" x14ac:dyDescent="0.2">
      <c r="A126" s="67" t="s">
        <v>20</v>
      </c>
      <c r="B126" s="41" t="s">
        <v>136</v>
      </c>
      <c r="C126" s="65">
        <f t="shared" si="38"/>
        <v>0</v>
      </c>
      <c r="D126" s="37"/>
      <c r="E126" s="65">
        <f t="shared" si="39"/>
        <v>0</v>
      </c>
      <c r="F126" s="37"/>
      <c r="G126" s="37"/>
      <c r="H126" s="37"/>
      <c r="I126" s="37"/>
      <c r="J126" s="34">
        <f>K126</f>
        <v>0</v>
      </c>
      <c r="K126" s="37">
        <f>K136</f>
        <v>0</v>
      </c>
      <c r="L126" s="37"/>
      <c r="M126" s="35"/>
      <c r="N126" s="35"/>
      <c r="O126" s="35"/>
    </row>
    <row r="127" spans="1:15" s="38" customFormat="1" hidden="1" x14ac:dyDescent="0.2">
      <c r="A127" s="35"/>
      <c r="B127" s="39"/>
      <c r="C127" s="65">
        <f t="shared" si="38"/>
        <v>0</v>
      </c>
      <c r="D127" s="37"/>
      <c r="E127" s="65">
        <f t="shared" si="39"/>
        <v>0</v>
      </c>
      <c r="F127" s="37"/>
      <c r="G127" s="37"/>
      <c r="H127" s="37"/>
      <c r="I127" s="37"/>
      <c r="J127" s="37"/>
      <c r="K127" s="37"/>
      <c r="L127" s="37"/>
      <c r="M127" s="35"/>
      <c r="N127" s="35"/>
      <c r="O127" s="35"/>
    </row>
    <row r="128" spans="1:15" s="38" customFormat="1" hidden="1" x14ac:dyDescent="0.2">
      <c r="A128" s="40" t="s">
        <v>19</v>
      </c>
      <c r="B128" s="41" t="s">
        <v>83</v>
      </c>
      <c r="C128" s="65">
        <f t="shared" si="38"/>
        <v>0</v>
      </c>
      <c r="D128" s="37">
        <f t="shared" ref="D128:I129" si="40">D133+D140</f>
        <v>0</v>
      </c>
      <c r="E128" s="65">
        <f t="shared" si="39"/>
        <v>0</v>
      </c>
      <c r="F128" s="37">
        <f t="shared" si="40"/>
        <v>0</v>
      </c>
      <c r="G128" s="37">
        <f t="shared" si="40"/>
        <v>0</v>
      </c>
      <c r="H128" s="37">
        <f t="shared" si="40"/>
        <v>0</v>
      </c>
      <c r="I128" s="37">
        <f t="shared" si="40"/>
        <v>0</v>
      </c>
      <c r="J128" s="34">
        <f t="shared" ref="J128:J129" si="41">K128+L128</f>
        <v>0</v>
      </c>
      <c r="K128" s="37">
        <f>K141+K142</f>
        <v>0</v>
      </c>
      <c r="L128" s="37"/>
      <c r="M128" s="35"/>
      <c r="N128" s="35"/>
      <c r="O128" s="35"/>
    </row>
    <row r="129" spans="1:15" s="38" customFormat="1" x14ac:dyDescent="0.2">
      <c r="A129" s="40" t="s">
        <v>20</v>
      </c>
      <c r="B129" s="41" t="s">
        <v>178</v>
      </c>
      <c r="C129" s="65">
        <f t="shared" si="38"/>
        <v>12000</v>
      </c>
      <c r="D129" s="37">
        <f t="shared" si="40"/>
        <v>0</v>
      </c>
      <c r="E129" s="65">
        <f t="shared" si="39"/>
        <v>12000</v>
      </c>
      <c r="F129" s="37">
        <f t="shared" si="40"/>
        <v>0</v>
      </c>
      <c r="G129" s="37">
        <f t="shared" si="40"/>
        <v>0</v>
      </c>
      <c r="H129" s="37">
        <f t="shared" si="40"/>
        <v>0</v>
      </c>
      <c r="I129" s="37">
        <f t="shared" si="40"/>
        <v>0</v>
      </c>
      <c r="J129" s="34">
        <f t="shared" si="41"/>
        <v>12000</v>
      </c>
      <c r="K129" s="37">
        <f>K133</f>
        <v>12000</v>
      </c>
      <c r="L129" s="37"/>
      <c r="M129" s="35"/>
      <c r="N129" s="35"/>
      <c r="O129" s="35"/>
    </row>
    <row r="130" spans="1:15" s="38" customFormat="1" hidden="1" x14ac:dyDescent="0.2">
      <c r="A130" s="40"/>
      <c r="B130" s="41"/>
      <c r="C130" s="65"/>
      <c r="D130" s="37"/>
      <c r="E130" s="65"/>
      <c r="F130" s="37"/>
      <c r="G130" s="37"/>
      <c r="H130" s="37"/>
      <c r="I130" s="37"/>
      <c r="J130" s="34"/>
      <c r="K130" s="37"/>
      <c r="L130" s="37"/>
      <c r="M130" s="35"/>
      <c r="N130" s="35"/>
      <c r="O130" s="35"/>
    </row>
    <row r="131" spans="1:15" s="38" customFormat="1" ht="20.399999999999999" x14ac:dyDescent="0.2">
      <c r="A131" s="32" t="s">
        <v>18</v>
      </c>
      <c r="B131" s="63" t="s">
        <v>275</v>
      </c>
      <c r="C131" s="37">
        <f t="shared" ref="C131:C133" si="42">E131</f>
        <v>50000</v>
      </c>
      <c r="D131" s="64"/>
      <c r="E131" s="37">
        <f t="shared" ref="E131:E136" si="43">F131+G131+H131+I131+J131</f>
        <v>50000</v>
      </c>
      <c r="F131" s="37"/>
      <c r="G131" s="37"/>
      <c r="H131" s="37"/>
      <c r="I131" s="37"/>
      <c r="J131" s="34">
        <f t="shared" ref="J131:J136" si="44">K131+L131</f>
        <v>50000</v>
      </c>
      <c r="K131" s="37">
        <v>50000</v>
      </c>
      <c r="L131" s="35"/>
      <c r="M131" s="35"/>
      <c r="N131" s="35"/>
      <c r="O131" s="35"/>
    </row>
    <row r="132" spans="1:15" s="38" customFormat="1" ht="13.8" hidden="1" customHeight="1" x14ac:dyDescent="0.2">
      <c r="A132" s="40" t="s">
        <v>18</v>
      </c>
      <c r="B132" s="41" t="s">
        <v>276</v>
      </c>
      <c r="C132" s="37">
        <f t="shared" si="42"/>
        <v>0</v>
      </c>
      <c r="D132" s="64"/>
      <c r="E132" s="37">
        <f t="shared" si="43"/>
        <v>0</v>
      </c>
      <c r="F132" s="37"/>
      <c r="G132" s="37"/>
      <c r="H132" s="37"/>
      <c r="I132" s="37"/>
      <c r="J132" s="34">
        <f t="shared" si="44"/>
        <v>0</v>
      </c>
      <c r="K132" s="37">
        <v>0</v>
      </c>
      <c r="L132" s="35"/>
      <c r="M132" s="35"/>
      <c r="N132" s="35"/>
      <c r="O132" s="35"/>
    </row>
    <row r="133" spans="1:15" s="38" customFormat="1" ht="23.4" customHeight="1" x14ac:dyDescent="0.2">
      <c r="A133" s="40" t="s">
        <v>20</v>
      </c>
      <c r="B133" s="41" t="s">
        <v>294</v>
      </c>
      <c r="C133" s="37">
        <f t="shared" si="42"/>
        <v>12000</v>
      </c>
      <c r="D133" s="37">
        <f t="shared" ref="D133:I133" si="45">D136+D143</f>
        <v>0</v>
      </c>
      <c r="E133" s="37">
        <f t="shared" si="43"/>
        <v>12000</v>
      </c>
      <c r="F133" s="37">
        <f t="shared" si="45"/>
        <v>0</v>
      </c>
      <c r="G133" s="37">
        <f t="shared" si="45"/>
        <v>0</v>
      </c>
      <c r="H133" s="37">
        <f t="shared" si="45"/>
        <v>0</v>
      </c>
      <c r="I133" s="37">
        <f t="shared" si="45"/>
        <v>0</v>
      </c>
      <c r="J133" s="34">
        <f t="shared" si="44"/>
        <v>12000</v>
      </c>
      <c r="K133" s="37">
        <v>12000</v>
      </c>
      <c r="L133" s="37"/>
      <c r="M133" s="35"/>
      <c r="N133" s="35"/>
      <c r="O133" s="35"/>
    </row>
    <row r="134" spans="1:15" s="38" customFormat="1" hidden="1" x14ac:dyDescent="0.2">
      <c r="A134" s="35"/>
      <c r="B134" s="48"/>
      <c r="C134" s="37"/>
      <c r="D134" s="37"/>
      <c r="E134" s="37">
        <f t="shared" si="43"/>
        <v>0</v>
      </c>
      <c r="F134" s="37"/>
      <c r="G134" s="37"/>
      <c r="H134" s="37"/>
      <c r="I134" s="37"/>
      <c r="J134" s="34">
        <f t="shared" si="44"/>
        <v>0</v>
      </c>
      <c r="K134" s="37"/>
      <c r="L134" s="37"/>
      <c r="M134" s="35"/>
      <c r="N134" s="35"/>
      <c r="O134" s="35"/>
    </row>
    <row r="135" spans="1:15" s="38" customFormat="1" hidden="1" x14ac:dyDescent="0.2">
      <c r="A135" s="35"/>
      <c r="B135" s="48"/>
      <c r="C135" s="37"/>
      <c r="D135" s="37"/>
      <c r="E135" s="37">
        <f t="shared" si="43"/>
        <v>0</v>
      </c>
      <c r="F135" s="37"/>
      <c r="G135" s="37"/>
      <c r="H135" s="37"/>
      <c r="I135" s="37"/>
      <c r="J135" s="34">
        <f t="shared" si="44"/>
        <v>0</v>
      </c>
      <c r="K135" s="37"/>
      <c r="L135" s="37"/>
      <c r="M135" s="35"/>
      <c r="N135" s="35"/>
      <c r="O135" s="35"/>
    </row>
    <row r="136" spans="1:15" s="38" customFormat="1" ht="20.399999999999999" hidden="1" x14ac:dyDescent="0.2">
      <c r="A136" s="35" t="s">
        <v>20</v>
      </c>
      <c r="B136" s="62" t="s">
        <v>153</v>
      </c>
      <c r="C136" s="37">
        <f t="shared" ref="C136" si="46">E136</f>
        <v>0</v>
      </c>
      <c r="D136" s="37"/>
      <c r="E136" s="37">
        <f t="shared" si="43"/>
        <v>0</v>
      </c>
      <c r="F136" s="37"/>
      <c r="G136" s="37"/>
      <c r="H136" s="37"/>
      <c r="I136" s="37"/>
      <c r="J136" s="34">
        <f t="shared" si="44"/>
        <v>0</v>
      </c>
      <c r="K136" s="37">
        <v>0</v>
      </c>
      <c r="L136" s="37"/>
      <c r="M136" s="35"/>
      <c r="N136" s="35"/>
      <c r="O136" s="35"/>
    </row>
    <row r="137" spans="1:15" s="58" customFormat="1" ht="30.6" hidden="1" x14ac:dyDescent="0.2">
      <c r="A137" s="67" t="s">
        <v>20</v>
      </c>
      <c r="B137" s="41" t="s">
        <v>154</v>
      </c>
      <c r="C137" s="65">
        <f>E137</f>
        <v>0</v>
      </c>
      <c r="D137" s="65"/>
      <c r="E137" s="65">
        <f>F137+G137+I137+J137</f>
        <v>0</v>
      </c>
      <c r="F137" s="65"/>
      <c r="G137" s="65"/>
      <c r="H137" s="65"/>
      <c r="I137" s="65"/>
      <c r="J137" s="66"/>
      <c r="K137" s="65"/>
      <c r="L137" s="53"/>
      <c r="M137" s="54"/>
      <c r="N137" s="54"/>
      <c r="O137" s="54"/>
    </row>
    <row r="138" spans="1:15" s="38" customFormat="1" hidden="1" x14ac:dyDescent="0.2">
      <c r="A138" s="35"/>
      <c r="B138" s="41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5"/>
      <c r="N138" s="35"/>
      <c r="O138" s="35"/>
    </row>
    <row r="139" spans="1:15" hidden="1" x14ac:dyDescent="0.2">
      <c r="A139" s="35"/>
      <c r="B139" s="41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5"/>
      <c r="N139" s="35"/>
      <c r="O139" s="35"/>
    </row>
    <row r="140" spans="1:15" ht="20.399999999999999" hidden="1" x14ac:dyDescent="0.2">
      <c r="A140" s="40"/>
      <c r="B140" s="49" t="s">
        <v>103</v>
      </c>
      <c r="C140" s="37"/>
      <c r="D140" s="37"/>
      <c r="E140" s="37">
        <f>E141</f>
        <v>0</v>
      </c>
      <c r="F140" s="37"/>
      <c r="G140" s="37"/>
      <c r="H140" s="37"/>
      <c r="I140" s="37"/>
      <c r="J140" s="37">
        <f>J141</f>
        <v>0</v>
      </c>
      <c r="K140" s="37">
        <f>K141</f>
        <v>0</v>
      </c>
      <c r="L140" s="37"/>
      <c r="M140" s="37">
        <f>M141</f>
        <v>0</v>
      </c>
      <c r="N140" s="37">
        <f>N141</f>
        <v>0</v>
      </c>
      <c r="O140" s="37">
        <f>O141</f>
        <v>0</v>
      </c>
    </row>
    <row r="141" spans="1:15" ht="30.6" hidden="1" x14ac:dyDescent="0.2">
      <c r="A141" s="40"/>
      <c r="B141" s="47" t="s">
        <v>107</v>
      </c>
      <c r="C141" s="37"/>
      <c r="D141" s="37"/>
      <c r="E141" s="37">
        <f>F141+G141+H141+I141+J141</f>
        <v>0</v>
      </c>
      <c r="F141" s="37"/>
      <c r="G141" s="37"/>
      <c r="H141" s="37"/>
      <c r="I141" s="37"/>
      <c r="J141" s="37"/>
      <c r="K141" s="37"/>
      <c r="L141" s="37"/>
      <c r="M141" s="37"/>
      <c r="N141" s="37"/>
      <c r="O141" s="37"/>
    </row>
    <row r="142" spans="1:15" s="38" customFormat="1" ht="20.399999999999999" hidden="1" x14ac:dyDescent="0.2">
      <c r="A142" s="40"/>
      <c r="B142" s="49" t="s">
        <v>109</v>
      </c>
      <c r="C142" s="37"/>
      <c r="D142" s="37"/>
      <c r="E142" s="37">
        <f>F142+G142+H142+I142+J142</f>
        <v>0</v>
      </c>
      <c r="F142" s="37"/>
      <c r="G142" s="37"/>
      <c r="H142" s="37"/>
      <c r="I142" s="37"/>
      <c r="J142" s="37"/>
      <c r="K142" s="37"/>
      <c r="L142" s="37"/>
      <c r="M142" s="35"/>
      <c r="N142" s="35"/>
      <c r="O142" s="35"/>
    </row>
    <row r="143" spans="1:15" s="38" customFormat="1" ht="30.6" hidden="1" x14ac:dyDescent="0.2">
      <c r="A143" s="40" t="s">
        <v>110</v>
      </c>
      <c r="B143" s="41" t="s">
        <v>111</v>
      </c>
      <c r="C143" s="37"/>
      <c r="D143" s="37"/>
      <c r="E143" s="37">
        <f>F143+G143+H143+I143+J143</f>
        <v>0</v>
      </c>
      <c r="F143" s="37"/>
      <c r="G143" s="37"/>
      <c r="H143" s="37"/>
      <c r="I143" s="37"/>
      <c r="J143" s="37"/>
      <c r="K143" s="37"/>
      <c r="L143" s="37"/>
      <c r="M143" s="35"/>
      <c r="N143" s="35"/>
      <c r="O143" s="35"/>
    </row>
    <row r="144" spans="1:15" hidden="1" x14ac:dyDescent="0.2">
      <c r="A144" s="40"/>
      <c r="B144" s="41"/>
      <c r="C144" s="37"/>
      <c r="D144" s="37"/>
      <c r="E144" s="37">
        <f>F144+G144+H144+I144+J144</f>
        <v>0</v>
      </c>
      <c r="F144" s="37"/>
      <c r="G144" s="37"/>
      <c r="H144" s="37"/>
      <c r="I144" s="37"/>
      <c r="J144" s="37">
        <f>K144+L144</f>
        <v>0</v>
      </c>
      <c r="K144" s="37"/>
      <c r="L144" s="37"/>
      <c r="M144" s="35"/>
      <c r="N144" s="35"/>
      <c r="O144" s="35"/>
    </row>
    <row r="145" spans="1:15" hidden="1" x14ac:dyDescent="0.2">
      <c r="A145" s="32"/>
      <c r="B145" s="32"/>
      <c r="C145" s="34"/>
      <c r="D145" s="34"/>
      <c r="E145" s="37"/>
      <c r="F145" s="34"/>
      <c r="G145" s="34"/>
      <c r="H145" s="34"/>
      <c r="I145" s="34"/>
      <c r="J145" s="37"/>
      <c r="K145" s="34"/>
      <c r="L145" s="34"/>
      <c r="M145" s="32"/>
      <c r="N145" s="32"/>
      <c r="O145" s="32"/>
    </row>
    <row r="146" spans="1:15" hidden="1" x14ac:dyDescent="0.2">
      <c r="A146" s="32"/>
      <c r="B146" s="42"/>
      <c r="C146" s="34"/>
      <c r="D146" s="34"/>
      <c r="E146" s="37"/>
      <c r="F146" s="34"/>
      <c r="G146" s="34"/>
      <c r="H146" s="34"/>
      <c r="I146" s="34"/>
      <c r="J146" s="37"/>
      <c r="K146" s="34"/>
      <c r="L146" s="34"/>
      <c r="M146" s="32"/>
      <c r="N146" s="32"/>
      <c r="O146" s="32"/>
    </row>
    <row r="147" spans="1:15" s="38" customFormat="1" hidden="1" x14ac:dyDescent="0.2">
      <c r="A147" s="40"/>
      <c r="B147" s="41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5"/>
      <c r="N147" s="35"/>
      <c r="O147" s="35"/>
    </row>
    <row r="148" spans="1:15" s="38" customFormat="1" hidden="1" x14ac:dyDescent="0.2">
      <c r="A148" s="40"/>
      <c r="B148" s="41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5"/>
      <c r="N148" s="35"/>
      <c r="O148" s="35"/>
    </row>
    <row r="149" spans="1:15" s="38" customFormat="1" hidden="1" x14ac:dyDescent="0.2">
      <c r="A149" s="40"/>
      <c r="B149" s="41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5"/>
      <c r="N149" s="35"/>
      <c r="O149" s="35"/>
    </row>
    <row r="150" spans="1:15" s="38" customFormat="1" hidden="1" x14ac:dyDescent="0.2">
      <c r="A150" s="40"/>
      <c r="B150" s="41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5"/>
      <c r="N150" s="35"/>
      <c r="O150" s="35"/>
    </row>
    <row r="151" spans="1:15" s="38" customFormat="1" hidden="1" x14ac:dyDescent="0.2">
      <c r="A151" s="35"/>
      <c r="B151" s="36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5"/>
      <c r="N151" s="35"/>
      <c r="O151" s="35"/>
    </row>
    <row r="152" spans="1:15" s="38" customFormat="1" hidden="1" x14ac:dyDescent="0.2">
      <c r="A152" s="35"/>
      <c r="B152" s="39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5"/>
      <c r="N152" s="35"/>
      <c r="O152" s="35"/>
    </row>
    <row r="153" spans="1:15" s="38" customFormat="1" hidden="1" x14ac:dyDescent="0.2">
      <c r="A153" s="40"/>
      <c r="B153" s="41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5"/>
      <c r="N153" s="35"/>
      <c r="O153" s="35"/>
    </row>
    <row r="154" spans="1:15" s="38" customFormat="1" hidden="1" x14ac:dyDescent="0.2">
      <c r="A154" s="40"/>
      <c r="B154" s="41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5"/>
      <c r="N154" s="35"/>
      <c r="O154" s="35"/>
    </row>
    <row r="155" spans="1:15" s="38" customFormat="1" hidden="1" x14ac:dyDescent="0.2">
      <c r="A155" s="40"/>
      <c r="B155" s="41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5"/>
      <c r="N155" s="35"/>
      <c r="O155" s="35"/>
    </row>
    <row r="156" spans="1:15" hidden="1" x14ac:dyDescent="0.2">
      <c r="A156" s="32"/>
      <c r="B156" s="43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2"/>
      <c r="N156" s="32"/>
      <c r="O156" s="32"/>
    </row>
    <row r="157" spans="1:15" hidden="1" x14ac:dyDescent="0.2">
      <c r="A157" s="32"/>
      <c r="B157" s="33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2"/>
      <c r="N157" s="32"/>
      <c r="O157" s="32"/>
    </row>
    <row r="158" spans="1:15" hidden="1" x14ac:dyDescent="0.2">
      <c r="A158" s="32"/>
      <c r="B158" s="32"/>
      <c r="C158" s="34"/>
      <c r="D158" s="34"/>
      <c r="E158" s="37"/>
      <c r="F158" s="34"/>
      <c r="G158" s="34"/>
      <c r="H158" s="34"/>
      <c r="I158" s="34"/>
      <c r="J158" s="37"/>
      <c r="K158" s="34"/>
      <c r="L158" s="34"/>
      <c r="M158" s="32"/>
      <c r="N158" s="32"/>
      <c r="O158" s="32"/>
    </row>
    <row r="159" spans="1:15" hidden="1" x14ac:dyDescent="0.2">
      <c r="A159" s="32"/>
      <c r="B159" s="32"/>
      <c r="C159" s="34"/>
      <c r="D159" s="34"/>
      <c r="E159" s="37"/>
      <c r="F159" s="34"/>
      <c r="G159" s="34"/>
      <c r="H159" s="34"/>
      <c r="I159" s="34"/>
      <c r="J159" s="37"/>
      <c r="K159" s="34"/>
      <c r="L159" s="34"/>
      <c r="M159" s="32"/>
      <c r="N159" s="32"/>
      <c r="O159" s="32"/>
    </row>
    <row r="160" spans="1:15" s="38" customFormat="1" hidden="1" x14ac:dyDescent="0.2">
      <c r="A160" s="40"/>
      <c r="B160" s="41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5"/>
      <c r="N160" s="35"/>
      <c r="O160" s="35"/>
    </row>
    <row r="161" spans="1:15" s="38" customFormat="1" hidden="1" x14ac:dyDescent="0.2">
      <c r="A161" s="40"/>
      <c r="B161" s="41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5"/>
      <c r="N161" s="35"/>
      <c r="O161" s="35"/>
    </row>
    <row r="162" spans="1:15" s="38" customFormat="1" hidden="1" x14ac:dyDescent="0.2">
      <c r="A162" s="40"/>
      <c r="B162" s="41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5"/>
      <c r="N162" s="35"/>
      <c r="O162" s="35"/>
    </row>
    <row r="163" spans="1:15" s="38" customFormat="1" hidden="1" x14ac:dyDescent="0.2">
      <c r="A163" s="40"/>
      <c r="B163" s="41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5"/>
      <c r="N163" s="35"/>
      <c r="O163" s="35"/>
    </row>
    <row r="164" spans="1:15" s="38" customFormat="1" hidden="1" x14ac:dyDescent="0.2">
      <c r="A164" s="40"/>
      <c r="B164" s="41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5"/>
      <c r="N164" s="35"/>
      <c r="O164" s="35"/>
    </row>
    <row r="165" spans="1:15" s="38" customFormat="1" hidden="1" x14ac:dyDescent="0.2">
      <c r="A165" s="40"/>
      <c r="B165" s="41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5"/>
      <c r="N165" s="35"/>
      <c r="O165" s="35"/>
    </row>
    <row r="166" spans="1:15" s="38" customFormat="1" hidden="1" x14ac:dyDescent="0.2">
      <c r="A166" s="40"/>
      <c r="B166" s="41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5"/>
      <c r="N166" s="35"/>
      <c r="O166" s="35"/>
    </row>
    <row r="167" spans="1:15" s="38" customFormat="1" hidden="1" x14ac:dyDescent="0.2">
      <c r="A167" s="40"/>
      <c r="B167" s="42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5"/>
      <c r="N167" s="35"/>
      <c r="O167" s="35"/>
    </row>
    <row r="168" spans="1:15" hidden="1" x14ac:dyDescent="0.2">
      <c r="A168" s="32"/>
      <c r="B168" s="43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2"/>
      <c r="N168" s="32"/>
      <c r="O168" s="32"/>
    </row>
    <row r="169" spans="1:15" hidden="1" x14ac:dyDescent="0.2">
      <c r="A169" s="32"/>
      <c r="B169" s="33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2"/>
      <c r="N169" s="32"/>
      <c r="O169" s="32"/>
    </row>
    <row r="170" spans="1:15" hidden="1" x14ac:dyDescent="0.2">
      <c r="A170" s="32"/>
      <c r="B170" s="32"/>
      <c r="C170" s="34"/>
      <c r="D170" s="34"/>
      <c r="E170" s="37"/>
      <c r="F170" s="34"/>
      <c r="G170" s="34"/>
      <c r="H170" s="34"/>
      <c r="I170" s="34"/>
      <c r="J170" s="37"/>
      <c r="K170" s="34"/>
      <c r="L170" s="34"/>
      <c r="M170" s="32"/>
      <c r="N170" s="32"/>
      <c r="O170" s="32"/>
    </row>
    <row r="171" spans="1:15" hidden="1" x14ac:dyDescent="0.2">
      <c r="A171" s="32"/>
      <c r="B171" s="32"/>
      <c r="C171" s="34"/>
      <c r="D171" s="34"/>
      <c r="E171" s="37"/>
      <c r="F171" s="34"/>
      <c r="G171" s="34"/>
      <c r="H171" s="34"/>
      <c r="I171" s="34"/>
      <c r="J171" s="37"/>
      <c r="K171" s="34"/>
      <c r="L171" s="34"/>
      <c r="M171" s="32"/>
      <c r="N171" s="32"/>
      <c r="O171" s="32"/>
    </row>
    <row r="172" spans="1:15" s="38" customFormat="1" hidden="1" x14ac:dyDescent="0.2">
      <c r="A172" s="40"/>
      <c r="B172" s="41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5"/>
      <c r="N172" s="35"/>
      <c r="O172" s="35"/>
    </row>
    <row r="173" spans="1:15" s="38" customFormat="1" hidden="1" x14ac:dyDescent="0.2">
      <c r="A173" s="40"/>
      <c r="B173" s="41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5"/>
      <c r="N173" s="35"/>
      <c r="O173" s="35"/>
    </row>
    <row r="174" spans="1:15" s="38" customFormat="1" hidden="1" x14ac:dyDescent="0.2">
      <c r="A174" s="40"/>
      <c r="B174" s="41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5"/>
      <c r="N174" s="35"/>
      <c r="O174" s="35"/>
    </row>
    <row r="175" spans="1:15" s="38" customFormat="1" hidden="1" x14ac:dyDescent="0.2">
      <c r="A175" s="40"/>
      <c r="B175" s="41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5"/>
      <c r="N175" s="35"/>
      <c r="O175" s="35"/>
    </row>
    <row r="176" spans="1:15" s="38" customFormat="1" hidden="1" x14ac:dyDescent="0.2">
      <c r="A176" s="40"/>
      <c r="B176" s="41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5"/>
      <c r="N176" s="35"/>
      <c r="O176" s="35"/>
    </row>
    <row r="177" spans="1:15" s="38" customFormat="1" hidden="1" x14ac:dyDescent="0.2">
      <c r="A177" s="40"/>
      <c r="B177" s="41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5"/>
      <c r="N177" s="35"/>
      <c r="O177" s="35"/>
    </row>
    <row r="178" spans="1:15" s="38" customFormat="1" hidden="1" x14ac:dyDescent="0.2">
      <c r="A178" s="40"/>
      <c r="B178" s="41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5"/>
      <c r="N178" s="35"/>
      <c r="O178" s="35"/>
    </row>
    <row r="179" spans="1:15" s="38" customFormat="1" hidden="1" x14ac:dyDescent="0.2">
      <c r="A179" s="40"/>
      <c r="B179" s="42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5"/>
      <c r="N179" s="35"/>
      <c r="O179" s="44"/>
    </row>
    <row r="180" spans="1:15" s="38" customFormat="1" hidden="1" x14ac:dyDescent="0.2">
      <c r="A180" s="40"/>
      <c r="B180" s="42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5"/>
      <c r="N180" s="35"/>
      <c r="O180" s="44"/>
    </row>
    <row r="181" spans="1:15" s="38" customFormat="1" ht="0.6" customHeight="1" x14ac:dyDescent="0.2">
      <c r="A181" s="40"/>
      <c r="B181" s="42"/>
      <c r="C181" s="37"/>
      <c r="D181" s="37"/>
      <c r="E181" s="37"/>
      <c r="F181" s="37"/>
      <c r="G181" s="37"/>
      <c r="H181" s="37"/>
      <c r="I181" s="37"/>
      <c r="J181" s="37"/>
      <c r="K181" s="37">
        <v>0</v>
      </c>
      <c r="L181" s="37"/>
      <c r="M181" s="35"/>
      <c r="N181" s="35"/>
      <c r="O181" s="44"/>
    </row>
    <row r="182" spans="1:15" ht="10.5" customHeight="1" x14ac:dyDescent="0.2"/>
    <row r="183" spans="1:15" ht="8.25" hidden="1" customHeight="1" x14ac:dyDescent="0.2"/>
    <row r="184" spans="1:15" hidden="1" x14ac:dyDescent="0.2"/>
    <row r="185" spans="1:15" x14ac:dyDescent="0.2">
      <c r="G185" s="28" t="s">
        <v>47</v>
      </c>
    </row>
    <row r="186" spans="1:15" x14ac:dyDescent="0.2">
      <c r="G186" s="28" t="s">
        <v>48</v>
      </c>
    </row>
  </sheetData>
  <mergeCells count="17">
    <mergeCell ref="J14:J15"/>
    <mergeCell ref="K14:L14"/>
    <mergeCell ref="A8:O8"/>
    <mergeCell ref="C9:K9"/>
    <mergeCell ref="A13:A15"/>
    <mergeCell ref="B13:B15"/>
    <mergeCell ref="C13:C15"/>
    <mergeCell ref="D13:D15"/>
    <mergeCell ref="E13:E15"/>
    <mergeCell ref="F13:L13"/>
    <mergeCell ref="M13:M15"/>
    <mergeCell ref="N13:N15"/>
    <mergeCell ref="O13:O15"/>
    <mergeCell ref="F14:F15"/>
    <mergeCell ref="G14:G15"/>
    <mergeCell ref="H14:H15"/>
    <mergeCell ref="I14:I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Foaie1 (2)</vt:lpstr>
      <vt:lpstr>Foaie2 (2)</vt:lpstr>
      <vt:lpstr>Sheet1 (2)</vt:lpstr>
      <vt:lpstr>Foaie3 (2)</vt:lpstr>
      <vt:lpstr>Sheet2 (2)</vt:lpstr>
      <vt:lpstr>2013 (2)</vt:lpstr>
      <vt:lpstr>2014 (2)</vt:lpstr>
      <vt:lpstr>initial 2016</vt:lpstr>
      <vt:lpstr>Sheet1</vt:lpstr>
      <vt:lpstr>Foaie3</vt:lpstr>
      <vt:lpstr>Sheet2</vt:lpstr>
      <vt:lpstr>2013</vt:lpstr>
      <vt:lpstr>2014</vt:lpstr>
      <vt:lpstr>Sheet3</vt:lpstr>
      <vt:lpstr>Sheet4</vt:lpstr>
      <vt:lpstr>30.04.2017</vt:lpstr>
      <vt:lpstr>15.06.2017</vt:lpstr>
      <vt:lpstr>30.10.2018</vt:lpstr>
      <vt:lpstr>Sheet5</vt:lpstr>
      <vt:lpstr>24.06.2019</vt:lpstr>
      <vt:lpstr>17.07.2019</vt:lpstr>
      <vt:lpstr>Sheet6</vt:lpstr>
      <vt:lpstr>2020</vt:lpstr>
      <vt:lpstr>2021</vt:lpstr>
      <vt:lpstr>2022</vt:lpstr>
      <vt:lpstr>2022-final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</cp:lastModifiedBy>
  <cp:lastPrinted>2023-07-07T09:14:48Z</cp:lastPrinted>
  <dcterms:created xsi:type="dcterms:W3CDTF">1996-10-14T23:33:28Z</dcterms:created>
  <dcterms:modified xsi:type="dcterms:W3CDTF">2023-07-07T09:14:57Z</dcterms:modified>
</cp:coreProperties>
</file>