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2B1BC33F-F424-4A0F-9B4D-EBCA7E49C35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Venituri+cheltuieli totale" sheetId="2" r:id="rId1"/>
    <sheet name="Functionare" sheetId="3" r:id="rId2"/>
    <sheet name="Dezvoltare" sheetId="4" r:id="rId3"/>
  </sheets>
  <calcPr calcId="181029"/>
</workbook>
</file>

<file path=xl/calcChain.xml><?xml version="1.0" encoding="utf-8"?>
<calcChain xmlns="http://schemas.openxmlformats.org/spreadsheetml/2006/main">
  <c r="E32" i="4" l="1"/>
  <c r="F32" i="4"/>
  <c r="F17" i="4"/>
  <c r="F12" i="4"/>
  <c r="F33" i="4"/>
  <c r="E17" i="4"/>
  <c r="E33" i="4" s="1"/>
  <c r="E6" i="4"/>
  <c r="D4" i="4"/>
  <c r="E24" i="3"/>
  <c r="F24" i="3"/>
  <c r="E23" i="3"/>
  <c r="F23" i="3"/>
  <c r="E19" i="3"/>
  <c r="F19" i="3"/>
  <c r="E13" i="3"/>
  <c r="F13" i="3"/>
  <c r="E5" i="3"/>
  <c r="F47" i="2"/>
  <c r="E46" i="2"/>
  <c r="F46" i="2"/>
  <c r="E45" i="2"/>
  <c r="G45" i="2" s="1"/>
  <c r="E44" i="2"/>
  <c r="G44" i="2" s="1"/>
  <c r="E43" i="2"/>
  <c r="G43" i="2" s="1"/>
  <c r="F42" i="2"/>
  <c r="E41" i="2"/>
  <c r="G41" i="2"/>
  <c r="E40" i="2"/>
  <c r="F39" i="2"/>
  <c r="E38" i="2"/>
  <c r="G38" i="2" s="1"/>
  <c r="E37" i="2"/>
  <c r="G37" i="2" s="1"/>
  <c r="E36" i="2"/>
  <c r="F35" i="2"/>
  <c r="E35" i="2" s="1"/>
  <c r="F33" i="2"/>
  <c r="E31" i="2"/>
  <c r="G31" i="2"/>
  <c r="E30" i="2"/>
  <c r="G30" i="2"/>
  <c r="E29" i="2"/>
  <c r="F28" i="2"/>
  <c r="E26" i="2"/>
  <c r="G26" i="2"/>
  <c r="E25" i="2"/>
  <c r="G25" i="2"/>
  <c r="E24" i="2"/>
  <c r="G24" i="2"/>
  <c r="E23" i="2"/>
  <c r="G23" i="2"/>
  <c r="E22" i="2"/>
  <c r="G22" i="2"/>
  <c r="E21" i="2"/>
  <c r="G21" i="2"/>
  <c r="E20" i="2"/>
  <c r="G20" i="2" s="1"/>
  <c r="F18" i="2"/>
  <c r="E16" i="2"/>
  <c r="E15" i="2"/>
  <c r="E14" i="2"/>
  <c r="E13" i="2"/>
  <c r="G13" i="2"/>
  <c r="G14" i="2"/>
  <c r="G15" i="2"/>
  <c r="G16" i="2"/>
  <c r="E12" i="2"/>
  <c r="G12" i="2" s="1"/>
  <c r="E17" i="2"/>
  <c r="G17" i="2" s="1"/>
  <c r="E11" i="2"/>
  <c r="G11" i="2" s="1"/>
  <c r="E10" i="2"/>
  <c r="D5" i="2"/>
  <c r="F5" i="2" s="1"/>
  <c r="D6" i="2"/>
  <c r="F6" i="2" s="1"/>
  <c r="D5" i="4"/>
  <c r="E32" i="2"/>
  <c r="E27" i="2"/>
  <c r="G27" i="2" s="1"/>
  <c r="E19" i="2"/>
  <c r="G19" i="2" s="1"/>
  <c r="E7" i="2"/>
  <c r="D6" i="4" l="1"/>
  <c r="F4" i="4"/>
  <c r="E39" i="2"/>
  <c r="G36" i="2"/>
  <c r="E42" i="2"/>
  <c r="G40" i="2"/>
  <c r="E33" i="2"/>
  <c r="G29" i="2"/>
  <c r="G10" i="2"/>
  <c r="E18" i="2"/>
  <c r="F5" i="4"/>
  <c r="E28" i="2"/>
  <c r="G32" i="2"/>
  <c r="D5" i="3"/>
  <c r="D4" i="3"/>
  <c r="F4" i="3" s="1"/>
  <c r="D7" i="2"/>
  <c r="E34" i="2"/>
  <c r="D4" i="2"/>
  <c r="F4" i="2" s="1"/>
  <c r="E47" i="2" l="1"/>
  <c r="G34" i="2"/>
</calcChain>
</file>

<file path=xl/sharedStrings.xml><?xml version="1.0" encoding="utf-8"?>
<sst xmlns="http://schemas.openxmlformats.org/spreadsheetml/2006/main" count="209" uniqueCount="79">
  <si>
    <t>Clasificatie</t>
  </si>
  <si>
    <t>Denumire</t>
  </si>
  <si>
    <t>Prevedere anterioara</t>
  </si>
  <si>
    <t>Prevedere actuala</t>
  </si>
  <si>
    <t>Total venituri</t>
  </si>
  <si>
    <t>Influente total an</t>
  </si>
  <si>
    <t>ADRIAN NASTASE</t>
  </si>
  <si>
    <r>
      <t xml:space="preserve">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PRIMAR, 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</si>
  <si>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</si>
  <si>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</si>
  <si>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</si>
  <si>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</si>
  <si>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</si>
  <si>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</si>
  <si>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</si>
  <si>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>INITIATOR</t>
  </si>
  <si>
    <t>Total 68 02</t>
  </si>
  <si>
    <t>functionare</t>
  </si>
  <si>
    <t xml:space="preserve">Anexa 1 </t>
  </si>
  <si>
    <t>420234</t>
  </si>
  <si>
    <t>Subventii pentru acordarea ajutorului pentru incalzirea locuintei si a suplimentului pentru energie alocate pentru consumul de combustibili solizi sau petrolieri</t>
  </si>
  <si>
    <t xml:space="preserve">Anexa nr.2 </t>
  </si>
  <si>
    <t>Ajutor social-Ajutoare sociale in numerar</t>
  </si>
  <si>
    <t>Venituri dezvoltare</t>
  </si>
  <si>
    <t>Prevedere actualã</t>
  </si>
  <si>
    <t>Cheltuieli dezvoltare</t>
  </si>
  <si>
    <t>Anexa nr.3</t>
  </si>
  <si>
    <t>TRIM III</t>
  </si>
  <si>
    <t>Trim.III</t>
  </si>
  <si>
    <t>TRIM.III</t>
  </si>
  <si>
    <t>Fonduri din imprumut rambursabil</t>
  </si>
  <si>
    <t>71 01 30</t>
  </si>
  <si>
    <t>Total 65 02</t>
  </si>
  <si>
    <t>65 02 03 02</t>
  </si>
  <si>
    <t>Total 67 02</t>
  </si>
  <si>
    <t>42.02.89.01</t>
  </si>
  <si>
    <t>Sume aferente TVA</t>
  </si>
  <si>
    <t>51 02 01 03</t>
  </si>
  <si>
    <t>Autoritati executive-salarii de baza</t>
  </si>
  <si>
    <t>Total 51 02</t>
  </si>
  <si>
    <t>Invatamant primar-Fonduri din imprumut rambursabil</t>
  </si>
  <si>
    <t>Invatamant primar-Sume aferente TVA</t>
  </si>
  <si>
    <t>Invatamant primar-Mobilier,aparatura birotica si alte active corporale</t>
  </si>
  <si>
    <t>65 02 13</t>
  </si>
  <si>
    <t>Invatamant anteprescolar-Alte cheltuieli de investitii</t>
  </si>
  <si>
    <t>65 02 04 01</t>
  </si>
  <si>
    <t>Invatamant secundar inferior-Furnituri de birou</t>
  </si>
  <si>
    <t>Invatamant secundar inferior-Materiale de curatenie</t>
  </si>
  <si>
    <t>Invatamant secundar inferior-Incalzit,iluminat si forta motrica</t>
  </si>
  <si>
    <t>Invatamant secundar inferior-Reparatii curente</t>
  </si>
  <si>
    <t>Invatamant secundar inferior-Deplasari interne,detasari,transferari</t>
  </si>
  <si>
    <t>67 02 05 01</t>
  </si>
  <si>
    <t>67 02 06</t>
  </si>
  <si>
    <t>Sport-Constructii</t>
  </si>
  <si>
    <t>Sport-Alte cheltuieli de investitii</t>
  </si>
  <si>
    <t>Servicii religioase-Constructii</t>
  </si>
  <si>
    <t>Servicii religioase-Alte cheltuieli de investitii</t>
  </si>
  <si>
    <t>Total  70 02</t>
  </si>
  <si>
    <t>70 02 50 00</t>
  </si>
  <si>
    <t>Alte servicii in domeniile locuintelor,serviciilor si dezvoltarii comunale-Constructii</t>
  </si>
  <si>
    <t>Autoritati executive-Indemnizatii platite unor persoane din afara unitatii</t>
  </si>
  <si>
    <t>Autoritati executive-Indemnizatii de hrana</t>
  </si>
  <si>
    <t>Autoritati executive-Alte obiecte de inventar</t>
  </si>
  <si>
    <t>Autoritati executive-Asociatii si fundatii</t>
  </si>
  <si>
    <t>Autoritati executive-Constructii</t>
  </si>
  <si>
    <t>Autoritati executive-Masini,echipamente si mijloace de transport</t>
  </si>
  <si>
    <t>Autoritati executive-Mobilier,aparatura birotica si alte active corporale</t>
  </si>
  <si>
    <t>Alte servicii in domeniile locuintelor,serviciilor si dezvoltarii comunale-Masini,echipamente si mijloace de transport</t>
  </si>
  <si>
    <t>Alte servicii in domeniile locuintelor,serviciilor si dezvoltarii comunale-Alte cheltuieli de investitii</t>
  </si>
  <si>
    <t>74 02 06</t>
  </si>
  <si>
    <t>Canalizarea si tratarea apelor reziduale-Constructii</t>
  </si>
  <si>
    <t>Canalizarea si tratarea apelor reziduale-Alte cheltuieli de investitii</t>
  </si>
  <si>
    <t>Total 74 02</t>
  </si>
  <si>
    <t>84 02 03 03</t>
  </si>
  <si>
    <t>Strazi-Reparatii curente</t>
  </si>
  <si>
    <t>Total 84 02</t>
  </si>
  <si>
    <t>Strazi-Constructii</t>
  </si>
  <si>
    <t>Strazi-Alte cheltuieli de investitii</t>
  </si>
  <si>
    <t>42.02.89.03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</si>
</sst>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49" fontId="8" fillId="0" borderId="1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1" xfId="0" applyFont="1" applyBorder="1"/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/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49" fontId="10" fillId="0" borderId="1" xfId="0" applyNumberFormat="1" applyFont="1" applyBorder="1"/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view="pageBreakPreview" topLeftCell="A34" zoomScale="60" workbookViewId="0">
      <selection activeCell="E4" sqref="E4:E6"/>
    </sheetView>
  </sheetViews>
  <sheetFormatPr defaultRowHeight="15" x14ac:dyDescent="0.25"/>
  <cols>
    <col min="1" max="1" width="19.42578125" customWidth="1"/>
    <col min="2" max="2" width="26.28515625" customWidth="1"/>
    <col min="3" max="3" width="30.85546875" customWidth="1"/>
    <col min="4" max="4" width="22.28515625" customWidth="1"/>
    <col min="5" max="5" width="17.5703125" customWidth="1"/>
    <col min="6" max="6" width="16.28515625" customWidth="1"/>
    <col min="7" max="7" width="17" customWidth="1"/>
  </cols>
  <sheetData>
    <row r="1" spans="1:8" ht="23.25" x14ac:dyDescent="0.35">
      <c r="A1" s="10"/>
      <c r="B1" s="10"/>
      <c r="C1" s="10"/>
      <c r="D1" s="10"/>
      <c r="E1" s="11"/>
      <c r="F1" s="11" t="s">
        <v>18</v>
      </c>
    </row>
    <row r="2" spans="1:8" ht="23.25" x14ac:dyDescent="0.35">
      <c r="A2" s="10"/>
      <c r="B2" s="10"/>
      <c r="C2" s="10"/>
      <c r="D2" s="10"/>
      <c r="E2" s="12" t="s">
        <v>13</v>
      </c>
      <c r="F2" s="13" t="s">
        <v>11</v>
      </c>
      <c r="G2" s="11"/>
      <c r="H2" s="1"/>
    </row>
    <row r="3" spans="1:8" ht="45" x14ac:dyDescent="0.25">
      <c r="A3" s="14" t="s">
        <v>8</v>
      </c>
      <c r="B3" s="14" t="s">
        <v>1</v>
      </c>
      <c r="C3" s="14" t="s">
        <v>9</v>
      </c>
      <c r="D3" s="14" t="s">
        <v>10</v>
      </c>
      <c r="E3" s="14" t="s">
        <v>27</v>
      </c>
      <c r="F3" s="14" t="s">
        <v>3</v>
      </c>
      <c r="G3" s="32"/>
    </row>
    <row r="4" spans="1:8" ht="217.5" customHeight="1" x14ac:dyDescent="0.25">
      <c r="A4" s="31" t="s">
        <v>19</v>
      </c>
      <c r="B4" s="15" t="s">
        <v>20</v>
      </c>
      <c r="C4" s="15">
        <v>126.5</v>
      </c>
      <c r="D4" s="15">
        <f>E4</f>
        <v>5.7</v>
      </c>
      <c r="E4" s="15">
        <v>5.7</v>
      </c>
      <c r="F4" s="17">
        <f>C4+D4</f>
        <v>132.19999999999999</v>
      </c>
      <c r="G4" s="13"/>
    </row>
    <row r="5" spans="1:8" ht="99.75" customHeight="1" x14ac:dyDescent="0.25">
      <c r="A5" s="26">
        <v>42028901</v>
      </c>
      <c r="B5" s="26" t="s">
        <v>30</v>
      </c>
      <c r="C5" s="15">
        <v>25</v>
      </c>
      <c r="D5" s="15">
        <f t="shared" ref="D5:D6" si="0">E5</f>
        <v>60</v>
      </c>
      <c r="E5" s="16">
        <v>60</v>
      </c>
      <c r="F5" s="17">
        <f t="shared" ref="F5:F6" si="1">C5+D5</f>
        <v>85</v>
      </c>
      <c r="G5" s="13"/>
    </row>
    <row r="6" spans="1:8" ht="46.5" x14ac:dyDescent="0.25">
      <c r="A6" s="26">
        <v>42028903</v>
      </c>
      <c r="B6" s="26" t="s">
        <v>36</v>
      </c>
      <c r="C6" s="15">
        <v>0</v>
      </c>
      <c r="D6" s="15">
        <f t="shared" si="0"/>
        <v>11.4</v>
      </c>
      <c r="E6" s="16">
        <v>11.4</v>
      </c>
      <c r="F6" s="17">
        <f t="shared" si="1"/>
        <v>11.4</v>
      </c>
      <c r="G6" s="13"/>
    </row>
    <row r="7" spans="1:8" ht="23.25" x14ac:dyDescent="0.25">
      <c r="A7" s="46" t="s">
        <v>4</v>
      </c>
      <c r="B7" s="46"/>
      <c r="C7" s="14"/>
      <c r="D7" s="38">
        <f>E7</f>
        <v>77.100000000000009</v>
      </c>
      <c r="E7" s="18">
        <f>E4+E5+E6</f>
        <v>77.100000000000009</v>
      </c>
      <c r="F7" s="17"/>
      <c r="G7" s="13"/>
    </row>
    <row r="8" spans="1:8" ht="23.25" x14ac:dyDescent="0.35">
      <c r="A8" s="27"/>
      <c r="B8" s="27"/>
      <c r="C8" s="10"/>
      <c r="D8" s="10"/>
      <c r="E8" s="11" t="s">
        <v>14</v>
      </c>
      <c r="F8" s="10"/>
      <c r="G8" s="10" t="s">
        <v>11</v>
      </c>
    </row>
    <row r="9" spans="1:8" s="25" customFormat="1" ht="45" x14ac:dyDescent="0.25">
      <c r="A9" s="23" t="s">
        <v>0</v>
      </c>
      <c r="B9" s="23"/>
      <c r="C9" s="23" t="s">
        <v>1</v>
      </c>
      <c r="D9" s="24" t="s">
        <v>2</v>
      </c>
      <c r="E9" s="24" t="s">
        <v>5</v>
      </c>
      <c r="F9" s="24" t="s">
        <v>28</v>
      </c>
      <c r="G9" s="24" t="s">
        <v>3</v>
      </c>
    </row>
    <row r="10" spans="1:8" s="25" customFormat="1" ht="46.5" x14ac:dyDescent="0.25">
      <c r="A10" s="35" t="s">
        <v>37</v>
      </c>
      <c r="B10" s="35">
        <v>100101</v>
      </c>
      <c r="C10" s="36" t="s">
        <v>38</v>
      </c>
      <c r="D10" s="36">
        <v>2650</v>
      </c>
      <c r="E10" s="36">
        <f>F10</f>
        <v>47</v>
      </c>
      <c r="F10" s="36">
        <v>47</v>
      </c>
      <c r="G10" s="36">
        <f>D10+E10</f>
        <v>2697</v>
      </c>
    </row>
    <row r="11" spans="1:8" s="25" customFormat="1" ht="93" x14ac:dyDescent="0.25">
      <c r="A11" s="35" t="s">
        <v>37</v>
      </c>
      <c r="B11" s="35">
        <v>100112</v>
      </c>
      <c r="C11" s="36" t="s">
        <v>60</v>
      </c>
      <c r="D11" s="36">
        <v>210</v>
      </c>
      <c r="E11" s="36">
        <f>F11</f>
        <v>-9.5</v>
      </c>
      <c r="F11" s="36">
        <v>-9.5</v>
      </c>
      <c r="G11" s="36">
        <f>D11+E11</f>
        <v>200.5</v>
      </c>
    </row>
    <row r="12" spans="1:8" s="25" customFormat="1" ht="69.75" x14ac:dyDescent="0.25">
      <c r="A12" s="35" t="s">
        <v>37</v>
      </c>
      <c r="B12" s="35">
        <v>100117</v>
      </c>
      <c r="C12" s="36" t="s">
        <v>61</v>
      </c>
      <c r="D12" s="36">
        <v>131</v>
      </c>
      <c r="E12" s="36">
        <f t="shared" ref="E12:E17" si="2">F12</f>
        <v>-37.5</v>
      </c>
      <c r="F12" s="36">
        <v>-37.5</v>
      </c>
      <c r="G12" s="36">
        <f t="shared" ref="G12:G17" si="3">D12+E12</f>
        <v>93.5</v>
      </c>
    </row>
    <row r="13" spans="1:8" s="25" customFormat="1" ht="69.75" x14ac:dyDescent="0.25">
      <c r="A13" s="35" t="s">
        <v>37</v>
      </c>
      <c r="B13" s="35">
        <v>200530</v>
      </c>
      <c r="C13" s="36" t="s">
        <v>62</v>
      </c>
      <c r="D13" s="36">
        <v>80</v>
      </c>
      <c r="E13" s="36">
        <f>F13</f>
        <v>-35</v>
      </c>
      <c r="F13" s="36">
        <v>-35</v>
      </c>
      <c r="G13" s="36">
        <f t="shared" si="3"/>
        <v>45</v>
      </c>
    </row>
    <row r="14" spans="1:8" s="25" customFormat="1" ht="46.5" x14ac:dyDescent="0.25">
      <c r="A14" s="35" t="s">
        <v>37</v>
      </c>
      <c r="B14" s="35">
        <v>5911</v>
      </c>
      <c r="C14" s="36" t="s">
        <v>63</v>
      </c>
      <c r="D14" s="36">
        <v>0</v>
      </c>
      <c r="E14" s="36">
        <f>F14</f>
        <v>35</v>
      </c>
      <c r="F14" s="36">
        <v>35</v>
      </c>
      <c r="G14" s="36">
        <f t="shared" si="3"/>
        <v>35</v>
      </c>
    </row>
    <row r="15" spans="1:8" s="25" customFormat="1" ht="46.5" x14ac:dyDescent="0.25">
      <c r="A15" s="35" t="s">
        <v>37</v>
      </c>
      <c r="B15" s="35">
        <v>710101</v>
      </c>
      <c r="C15" s="36" t="s">
        <v>64</v>
      </c>
      <c r="D15" s="36">
        <v>215</v>
      </c>
      <c r="E15" s="36">
        <f>F15</f>
        <v>-15</v>
      </c>
      <c r="F15" s="36">
        <v>-15</v>
      </c>
      <c r="G15" s="36">
        <f t="shared" si="3"/>
        <v>200</v>
      </c>
    </row>
    <row r="16" spans="1:8" s="25" customFormat="1" ht="70.5" customHeight="1" x14ac:dyDescent="0.25">
      <c r="A16" s="35" t="s">
        <v>37</v>
      </c>
      <c r="B16" s="35">
        <v>710102</v>
      </c>
      <c r="C16" s="36" t="s">
        <v>65</v>
      </c>
      <c r="D16" s="36">
        <v>90</v>
      </c>
      <c r="E16" s="36">
        <f>F16</f>
        <v>-90</v>
      </c>
      <c r="F16" s="36">
        <v>-90</v>
      </c>
      <c r="G16" s="36">
        <f t="shared" si="3"/>
        <v>0</v>
      </c>
    </row>
    <row r="17" spans="1:7" s="25" customFormat="1" ht="93" x14ac:dyDescent="0.25">
      <c r="A17" s="35" t="s">
        <v>37</v>
      </c>
      <c r="B17" s="35">
        <v>710103</v>
      </c>
      <c r="C17" s="36" t="s">
        <v>66</v>
      </c>
      <c r="D17" s="36">
        <v>15</v>
      </c>
      <c r="E17" s="36">
        <f t="shared" si="2"/>
        <v>-15</v>
      </c>
      <c r="F17" s="36">
        <v>-15</v>
      </c>
      <c r="G17" s="36">
        <f t="shared" si="3"/>
        <v>0</v>
      </c>
    </row>
    <row r="18" spans="1:7" s="25" customFormat="1" ht="22.5" x14ac:dyDescent="0.25">
      <c r="A18" s="23"/>
      <c r="B18" s="23" t="s">
        <v>39</v>
      </c>
      <c r="C18" s="23"/>
      <c r="D18" s="24"/>
      <c r="E18" s="24">
        <f>E10+E11+E12+E13+E14+E15+E16+E17</f>
        <v>-120</v>
      </c>
      <c r="F18" s="24">
        <f>F10+F11+F12+F13+F14+F15+F16+F17</f>
        <v>-120</v>
      </c>
      <c r="G18" s="24"/>
    </row>
    <row r="19" spans="1:7" s="25" customFormat="1" ht="93" x14ac:dyDescent="0.25">
      <c r="A19" s="35" t="s">
        <v>33</v>
      </c>
      <c r="B19" s="35">
        <v>6101</v>
      </c>
      <c r="C19" s="36" t="s">
        <v>40</v>
      </c>
      <c r="D19" s="36">
        <v>0</v>
      </c>
      <c r="E19" s="36">
        <f t="shared" ref="E19:E32" si="4">F19</f>
        <v>60</v>
      </c>
      <c r="F19" s="36">
        <v>60</v>
      </c>
      <c r="G19" s="36">
        <f t="shared" ref="G19:G27" si="5">D19+E19</f>
        <v>60</v>
      </c>
    </row>
    <row r="20" spans="1:7" s="25" customFormat="1" ht="46.5" x14ac:dyDescent="0.25">
      <c r="A20" s="35" t="s">
        <v>33</v>
      </c>
      <c r="B20" s="35">
        <v>6103</v>
      </c>
      <c r="C20" s="36" t="s">
        <v>41</v>
      </c>
      <c r="D20" s="36">
        <v>0</v>
      </c>
      <c r="E20" s="36">
        <f t="shared" si="4"/>
        <v>11.4</v>
      </c>
      <c r="F20" s="36">
        <v>11.4</v>
      </c>
      <c r="G20" s="36">
        <f t="shared" si="5"/>
        <v>11.4</v>
      </c>
    </row>
    <row r="21" spans="1:7" s="25" customFormat="1" ht="93" x14ac:dyDescent="0.25">
      <c r="A21" s="35" t="s">
        <v>33</v>
      </c>
      <c r="B21" s="35">
        <v>710103</v>
      </c>
      <c r="C21" s="36" t="s">
        <v>42</v>
      </c>
      <c r="D21" s="36">
        <v>15</v>
      </c>
      <c r="E21" s="36">
        <f t="shared" si="4"/>
        <v>-15</v>
      </c>
      <c r="F21" s="36">
        <v>-15</v>
      </c>
      <c r="G21" s="36">
        <f t="shared" si="5"/>
        <v>0</v>
      </c>
    </row>
    <row r="22" spans="1:7" s="25" customFormat="1" ht="69.75" x14ac:dyDescent="0.25">
      <c r="A22" s="35" t="s">
        <v>45</v>
      </c>
      <c r="B22" s="35">
        <v>200101</v>
      </c>
      <c r="C22" s="36" t="s">
        <v>46</v>
      </c>
      <c r="D22" s="36">
        <v>20</v>
      </c>
      <c r="E22" s="36">
        <f t="shared" si="4"/>
        <v>8</v>
      </c>
      <c r="F22" s="36">
        <v>8</v>
      </c>
      <c r="G22" s="36">
        <f t="shared" si="5"/>
        <v>28</v>
      </c>
    </row>
    <row r="23" spans="1:7" s="25" customFormat="1" ht="69.75" x14ac:dyDescent="0.25">
      <c r="A23" s="35" t="s">
        <v>45</v>
      </c>
      <c r="B23" s="35">
        <v>200102</v>
      </c>
      <c r="C23" s="36" t="s">
        <v>47</v>
      </c>
      <c r="D23" s="36">
        <v>20</v>
      </c>
      <c r="E23" s="36">
        <f t="shared" si="4"/>
        <v>5</v>
      </c>
      <c r="F23" s="36">
        <v>5</v>
      </c>
      <c r="G23" s="36">
        <f t="shared" si="5"/>
        <v>25</v>
      </c>
    </row>
    <row r="24" spans="1:7" s="25" customFormat="1" ht="93" x14ac:dyDescent="0.25">
      <c r="A24" s="35" t="s">
        <v>45</v>
      </c>
      <c r="B24" s="35">
        <v>200103</v>
      </c>
      <c r="C24" s="36" t="s">
        <v>48</v>
      </c>
      <c r="D24" s="36">
        <v>160</v>
      </c>
      <c r="E24" s="36">
        <f t="shared" si="4"/>
        <v>5</v>
      </c>
      <c r="F24" s="36">
        <v>5</v>
      </c>
      <c r="G24" s="36">
        <f t="shared" si="5"/>
        <v>165</v>
      </c>
    </row>
    <row r="25" spans="1:7" s="25" customFormat="1" ht="69.75" x14ac:dyDescent="0.25">
      <c r="A25" s="35" t="s">
        <v>45</v>
      </c>
      <c r="B25" s="35">
        <v>2002</v>
      </c>
      <c r="C25" s="36" t="s">
        <v>49</v>
      </c>
      <c r="D25" s="36">
        <v>118</v>
      </c>
      <c r="E25" s="36">
        <f t="shared" si="4"/>
        <v>30</v>
      </c>
      <c r="F25" s="36">
        <v>30</v>
      </c>
      <c r="G25" s="36">
        <f t="shared" si="5"/>
        <v>148</v>
      </c>
    </row>
    <row r="26" spans="1:7" s="25" customFormat="1" ht="93" x14ac:dyDescent="0.25">
      <c r="A26" s="35" t="s">
        <v>45</v>
      </c>
      <c r="B26" s="35">
        <v>200601</v>
      </c>
      <c r="C26" s="36" t="s">
        <v>50</v>
      </c>
      <c r="D26" s="36">
        <v>20</v>
      </c>
      <c r="E26" s="36">
        <f t="shared" si="4"/>
        <v>-18</v>
      </c>
      <c r="F26" s="36">
        <v>-18</v>
      </c>
      <c r="G26" s="36">
        <f t="shared" si="5"/>
        <v>2</v>
      </c>
    </row>
    <row r="27" spans="1:7" s="25" customFormat="1" ht="93" x14ac:dyDescent="0.25">
      <c r="A27" s="35" t="s">
        <v>43</v>
      </c>
      <c r="B27" s="35" t="s">
        <v>31</v>
      </c>
      <c r="C27" s="36" t="s">
        <v>44</v>
      </c>
      <c r="D27" s="36">
        <v>30</v>
      </c>
      <c r="E27" s="36">
        <f t="shared" si="4"/>
        <v>-30</v>
      </c>
      <c r="F27" s="36">
        <v>-30</v>
      </c>
      <c r="G27" s="36">
        <f t="shared" si="5"/>
        <v>0</v>
      </c>
    </row>
    <row r="28" spans="1:7" s="25" customFormat="1" ht="22.5" x14ac:dyDescent="0.25">
      <c r="A28" s="23"/>
      <c r="B28" s="23" t="s">
        <v>32</v>
      </c>
      <c r="C28" s="23"/>
      <c r="D28" s="24"/>
      <c r="E28" s="39">
        <f t="shared" si="4"/>
        <v>56.400000000000006</v>
      </c>
      <c r="F28" s="24">
        <f>F19+F20+F21+F22+F23+F24+F25+F26+F27</f>
        <v>56.400000000000006</v>
      </c>
      <c r="G28" s="24"/>
    </row>
    <row r="29" spans="1:7" s="25" customFormat="1" ht="23.25" x14ac:dyDescent="0.25">
      <c r="A29" s="35" t="s">
        <v>51</v>
      </c>
      <c r="B29" s="35">
        <v>710101</v>
      </c>
      <c r="C29" s="35" t="s">
        <v>53</v>
      </c>
      <c r="D29" s="36">
        <v>200</v>
      </c>
      <c r="E29" s="36">
        <f t="shared" si="4"/>
        <v>110</v>
      </c>
      <c r="F29" s="36">
        <v>110</v>
      </c>
      <c r="G29" s="36">
        <f>D29+E29</f>
        <v>310</v>
      </c>
    </row>
    <row r="30" spans="1:7" s="25" customFormat="1" ht="46.5" x14ac:dyDescent="0.25">
      <c r="A30" s="35" t="s">
        <v>51</v>
      </c>
      <c r="B30" s="35">
        <v>710130</v>
      </c>
      <c r="C30" s="36" t="s">
        <v>54</v>
      </c>
      <c r="D30" s="36">
        <v>15</v>
      </c>
      <c r="E30" s="36">
        <f t="shared" si="4"/>
        <v>5</v>
      </c>
      <c r="F30" s="36">
        <v>5</v>
      </c>
      <c r="G30" s="36">
        <f>D30+E30</f>
        <v>20</v>
      </c>
    </row>
    <row r="31" spans="1:7" s="25" customFormat="1" ht="46.5" x14ac:dyDescent="0.25">
      <c r="A31" s="35" t="s">
        <v>52</v>
      </c>
      <c r="B31" s="35">
        <v>710101</v>
      </c>
      <c r="C31" s="36" t="s">
        <v>55</v>
      </c>
      <c r="D31" s="36">
        <v>0</v>
      </c>
      <c r="E31" s="36">
        <f t="shared" si="4"/>
        <v>370</v>
      </c>
      <c r="F31" s="36">
        <v>370</v>
      </c>
      <c r="G31" s="36">
        <f>D31+E31</f>
        <v>370</v>
      </c>
    </row>
    <row r="32" spans="1:7" ht="56.25" customHeight="1" x14ac:dyDescent="0.35">
      <c r="A32" s="28" t="s">
        <v>52</v>
      </c>
      <c r="B32" s="35">
        <v>710130</v>
      </c>
      <c r="C32" s="20" t="s">
        <v>56</v>
      </c>
      <c r="D32" s="21">
        <v>0</v>
      </c>
      <c r="E32" s="36">
        <f t="shared" si="4"/>
        <v>10</v>
      </c>
      <c r="F32" s="37">
        <v>10</v>
      </c>
      <c r="G32" s="22">
        <f>D32+E32</f>
        <v>10</v>
      </c>
    </row>
    <row r="33" spans="1:7" ht="23.25" x14ac:dyDescent="0.35">
      <c r="A33" s="28"/>
      <c r="B33" s="23" t="s">
        <v>34</v>
      </c>
      <c r="C33" s="20"/>
      <c r="D33" s="21"/>
      <c r="E33" s="24">
        <f>E29+E30+E31+E32</f>
        <v>495</v>
      </c>
      <c r="F33" s="19">
        <f>F29+F30+F31+F32</f>
        <v>495</v>
      </c>
      <c r="G33" s="22"/>
    </row>
    <row r="34" spans="1:7" ht="47.25" customHeight="1" x14ac:dyDescent="0.35">
      <c r="A34" s="28">
        <v>68021501</v>
      </c>
      <c r="B34" s="28">
        <v>570201</v>
      </c>
      <c r="C34" s="20" t="s">
        <v>22</v>
      </c>
      <c r="D34" s="21">
        <v>126.5</v>
      </c>
      <c r="E34" s="37">
        <f t="shared" ref="E34:E35" si="6">F34</f>
        <v>5.7</v>
      </c>
      <c r="F34" s="37">
        <v>5.7</v>
      </c>
      <c r="G34" s="22">
        <f>D34+E34</f>
        <v>132.19999999999999</v>
      </c>
    </row>
    <row r="35" spans="1:7" ht="23.25" x14ac:dyDescent="0.35">
      <c r="A35" s="28"/>
      <c r="B35" s="23" t="s">
        <v>16</v>
      </c>
      <c r="C35" s="20"/>
      <c r="D35" s="21"/>
      <c r="E35" s="37">
        <f t="shared" si="6"/>
        <v>5.7</v>
      </c>
      <c r="F35" s="19">
        <f>F34</f>
        <v>5.7</v>
      </c>
      <c r="G35" s="22"/>
    </row>
    <row r="36" spans="1:7" ht="123" customHeight="1" x14ac:dyDescent="0.35">
      <c r="A36" s="28" t="s">
        <v>58</v>
      </c>
      <c r="B36" s="35">
        <v>710101</v>
      </c>
      <c r="C36" s="20" t="s">
        <v>59</v>
      </c>
      <c r="D36" s="21">
        <v>1575</v>
      </c>
      <c r="E36" s="37">
        <f>F36</f>
        <v>240</v>
      </c>
      <c r="F36" s="37">
        <v>240</v>
      </c>
      <c r="G36" s="22">
        <f>D36+E36</f>
        <v>1815</v>
      </c>
    </row>
    <row r="37" spans="1:7" ht="165.75" customHeight="1" x14ac:dyDescent="0.35">
      <c r="A37" s="28" t="s">
        <v>58</v>
      </c>
      <c r="B37" s="35">
        <v>710102</v>
      </c>
      <c r="C37" s="20" t="s">
        <v>67</v>
      </c>
      <c r="D37" s="21">
        <v>106</v>
      </c>
      <c r="E37" s="37">
        <f>F37</f>
        <v>20</v>
      </c>
      <c r="F37" s="37">
        <v>20</v>
      </c>
      <c r="G37" s="22">
        <f>D37+E37</f>
        <v>126</v>
      </c>
    </row>
    <row r="38" spans="1:7" ht="140.25" customHeight="1" x14ac:dyDescent="0.35">
      <c r="A38" s="28" t="s">
        <v>58</v>
      </c>
      <c r="B38" s="35">
        <v>710130</v>
      </c>
      <c r="C38" s="20" t="s">
        <v>68</v>
      </c>
      <c r="D38" s="21">
        <v>155</v>
      </c>
      <c r="E38" s="37">
        <f>F38</f>
        <v>40</v>
      </c>
      <c r="F38" s="37">
        <v>40</v>
      </c>
      <c r="G38" s="22">
        <f>D38+E38</f>
        <v>195</v>
      </c>
    </row>
    <row r="39" spans="1:7" ht="23.25" x14ac:dyDescent="0.35">
      <c r="A39" s="28"/>
      <c r="B39" s="23" t="s">
        <v>57</v>
      </c>
      <c r="C39" s="20"/>
      <c r="D39" s="21"/>
      <c r="E39" s="42">
        <f>E36+E37+E38</f>
        <v>300</v>
      </c>
      <c r="F39" s="19">
        <f>F36+F37+F38</f>
        <v>300</v>
      </c>
      <c r="G39" s="22"/>
    </row>
    <row r="40" spans="1:7" ht="69.75" x14ac:dyDescent="0.35">
      <c r="A40" s="28" t="s">
        <v>69</v>
      </c>
      <c r="B40" s="35">
        <v>710101</v>
      </c>
      <c r="C40" s="20" t="s">
        <v>70</v>
      </c>
      <c r="D40" s="21">
        <v>1755.5</v>
      </c>
      <c r="E40" s="37">
        <f>F40</f>
        <v>-85</v>
      </c>
      <c r="F40" s="37">
        <v>-85</v>
      </c>
      <c r="G40" s="22">
        <f>D40+E40</f>
        <v>1670.5</v>
      </c>
    </row>
    <row r="41" spans="1:7" ht="84" customHeight="1" x14ac:dyDescent="0.35">
      <c r="A41" s="28" t="s">
        <v>69</v>
      </c>
      <c r="B41" s="35">
        <v>710130</v>
      </c>
      <c r="C41" s="20" t="s">
        <v>71</v>
      </c>
      <c r="D41" s="21">
        <v>210</v>
      </c>
      <c r="E41" s="37">
        <f>F41</f>
        <v>85</v>
      </c>
      <c r="F41" s="37">
        <v>85</v>
      </c>
      <c r="G41" s="22">
        <f>D41+E41</f>
        <v>295</v>
      </c>
    </row>
    <row r="42" spans="1:7" ht="23.25" x14ac:dyDescent="0.35">
      <c r="A42" s="28"/>
      <c r="B42" s="23" t="s">
        <v>72</v>
      </c>
      <c r="C42" s="20"/>
      <c r="D42" s="21"/>
      <c r="E42" s="42">
        <f>E40+E41</f>
        <v>0</v>
      </c>
      <c r="F42" s="19">
        <f>F40+F41</f>
        <v>0</v>
      </c>
      <c r="G42" s="22"/>
    </row>
    <row r="43" spans="1:7" ht="46.5" x14ac:dyDescent="0.35">
      <c r="A43" s="28" t="s">
        <v>73</v>
      </c>
      <c r="B43" s="35">
        <v>2002</v>
      </c>
      <c r="C43" s="20" t="s">
        <v>74</v>
      </c>
      <c r="D43" s="21">
        <v>250</v>
      </c>
      <c r="E43" s="37">
        <f>F43</f>
        <v>-30</v>
      </c>
      <c r="F43" s="37">
        <v>-30</v>
      </c>
      <c r="G43" s="22">
        <f>D43+E43</f>
        <v>220</v>
      </c>
    </row>
    <row r="44" spans="1:7" ht="23.25" x14ac:dyDescent="0.35">
      <c r="A44" s="28" t="s">
        <v>73</v>
      </c>
      <c r="B44" s="35">
        <v>710101</v>
      </c>
      <c r="C44" s="20" t="s">
        <v>76</v>
      </c>
      <c r="D44" s="21">
        <v>1140</v>
      </c>
      <c r="E44" s="37">
        <f>F44</f>
        <v>-665</v>
      </c>
      <c r="F44" s="37">
        <v>-665</v>
      </c>
      <c r="G44" s="22">
        <f t="shared" ref="G44:G45" si="7">D44+E44</f>
        <v>475</v>
      </c>
    </row>
    <row r="45" spans="1:7" ht="46.5" x14ac:dyDescent="0.35">
      <c r="A45" s="28" t="s">
        <v>73</v>
      </c>
      <c r="B45" s="35">
        <v>710130</v>
      </c>
      <c r="C45" s="20" t="s">
        <v>77</v>
      </c>
      <c r="D45" s="21">
        <v>301</v>
      </c>
      <c r="E45" s="37">
        <f>F45</f>
        <v>35</v>
      </c>
      <c r="F45" s="37">
        <v>35</v>
      </c>
      <c r="G45" s="22">
        <f t="shared" si="7"/>
        <v>336</v>
      </c>
    </row>
    <row r="46" spans="1:7" ht="23.25" x14ac:dyDescent="0.35">
      <c r="A46" s="28"/>
      <c r="B46" s="43" t="s">
        <v>75</v>
      </c>
      <c r="C46" s="20"/>
      <c r="D46" s="21"/>
      <c r="E46" s="37">
        <f>E43+E44+E45</f>
        <v>-660</v>
      </c>
      <c r="F46" s="19">
        <f>F43+F44+F45</f>
        <v>-660</v>
      </c>
      <c r="G46" s="22"/>
    </row>
    <row r="47" spans="1:7" ht="23.25" x14ac:dyDescent="0.35">
      <c r="A47" s="28"/>
      <c r="B47" s="23" t="s">
        <v>12</v>
      </c>
      <c r="C47" s="20"/>
      <c r="D47" s="21"/>
      <c r="E47" s="19">
        <f>F47</f>
        <v>77.099999999999909</v>
      </c>
      <c r="F47" s="19">
        <f>F18+F28+F33+F35+F39+F42+F46</f>
        <v>77.099999999999909</v>
      </c>
      <c r="G47" s="22"/>
    </row>
    <row r="48" spans="1:7" ht="18.75" x14ac:dyDescent="0.3">
      <c r="A48" s="3"/>
      <c r="B48" s="2"/>
      <c r="C48" s="9" t="s">
        <v>15</v>
      </c>
      <c r="D48" s="9"/>
      <c r="E48" s="8"/>
      <c r="F48" s="7"/>
      <c r="G48" s="5"/>
    </row>
    <row r="49" spans="1:7" ht="18.75" x14ac:dyDescent="0.3">
      <c r="A49" s="3"/>
      <c r="B49" s="4" t="s">
        <v>7</v>
      </c>
      <c r="C49" s="3"/>
      <c r="D49" s="3"/>
      <c r="E49" s="3"/>
      <c r="F49" s="2"/>
      <c r="G49" s="3"/>
    </row>
    <row r="50" spans="1:7" ht="18.75" x14ac:dyDescent="0.3">
      <c r="A50" s="3"/>
      <c r="B50" s="3"/>
      <c r="C50" s="6" t="s">
        <v>6</v>
      </c>
      <c r="D50" s="6"/>
      <c r="E50" s="3"/>
      <c r="F50" s="3"/>
      <c r="G50" s="3"/>
    </row>
  </sheetData>
  <mergeCells count="1">
    <mergeCell ref="A7:B7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3B46-8FB9-4789-95C4-32DDCB34C8B3}">
  <dimension ref="A1:G24"/>
  <sheetViews>
    <sheetView topLeftCell="A16" workbookViewId="0">
      <selection activeCell="E21" sqref="E21:F21"/>
    </sheetView>
  </sheetViews>
  <sheetFormatPr defaultRowHeight="15" x14ac:dyDescent="0.25"/>
  <cols>
    <col min="1" max="1" width="16.28515625" customWidth="1"/>
    <col min="2" max="2" width="15" customWidth="1"/>
    <col min="3" max="3" width="10.28515625" customWidth="1"/>
    <col min="4" max="4" width="9" customWidth="1"/>
    <col min="5" max="5" width="10.28515625" customWidth="1"/>
    <col min="6" max="6" width="8.5703125" customWidth="1"/>
    <col min="7" max="7" width="10" customWidth="1"/>
  </cols>
  <sheetData>
    <row r="1" spans="1:7" x14ac:dyDescent="0.25">
      <c r="E1" t="s">
        <v>21</v>
      </c>
    </row>
    <row r="2" spans="1:7" x14ac:dyDescent="0.25">
      <c r="C2" t="s">
        <v>13</v>
      </c>
      <c r="D2" t="s">
        <v>17</v>
      </c>
      <c r="F2" t="s">
        <v>11</v>
      </c>
    </row>
    <row r="3" spans="1:7" ht="45" x14ac:dyDescent="0.25">
      <c r="A3" s="29" t="s">
        <v>8</v>
      </c>
      <c r="B3" s="29" t="s">
        <v>1</v>
      </c>
      <c r="C3" s="30" t="s">
        <v>9</v>
      </c>
      <c r="D3" s="30" t="s">
        <v>10</v>
      </c>
      <c r="E3" s="29" t="s">
        <v>27</v>
      </c>
      <c r="F3" s="30" t="s">
        <v>3</v>
      </c>
      <c r="G3" s="34"/>
    </row>
    <row r="4" spans="1:7" ht="210.75" customHeight="1" x14ac:dyDescent="0.25">
      <c r="A4" s="29" t="s">
        <v>19</v>
      </c>
      <c r="B4" s="30" t="s">
        <v>20</v>
      </c>
      <c r="C4" s="29">
        <v>126.5</v>
      </c>
      <c r="D4" s="29">
        <f>E4</f>
        <v>5.7</v>
      </c>
      <c r="E4" s="29">
        <v>5.7</v>
      </c>
      <c r="F4" s="29">
        <f>C4+D4</f>
        <v>132.19999999999999</v>
      </c>
    </row>
    <row r="5" spans="1:7" x14ac:dyDescent="0.25">
      <c r="A5" s="29" t="s">
        <v>4</v>
      </c>
      <c r="B5" s="29"/>
      <c r="C5" s="29"/>
      <c r="D5" s="33">
        <f>E5</f>
        <v>5.7</v>
      </c>
      <c r="E5" s="33">
        <f>E4</f>
        <v>5.7</v>
      </c>
      <c r="F5" s="29"/>
    </row>
    <row r="6" spans="1:7" ht="47.25" customHeight="1" x14ac:dyDescent="0.25">
      <c r="D6" s="34" t="s">
        <v>14</v>
      </c>
      <c r="E6" s="34" t="s">
        <v>17</v>
      </c>
      <c r="G6" s="34" t="s">
        <v>11</v>
      </c>
    </row>
    <row r="7" spans="1:7" ht="48.75" customHeight="1" x14ac:dyDescent="0.25">
      <c r="A7" s="41" t="s">
        <v>0</v>
      </c>
      <c r="B7" s="44"/>
      <c r="C7" s="45" t="s">
        <v>1</v>
      </c>
      <c r="D7" s="45" t="s">
        <v>2</v>
      </c>
      <c r="E7" s="45" t="s">
        <v>5</v>
      </c>
      <c r="F7" s="41" t="s">
        <v>28</v>
      </c>
      <c r="G7" s="45" t="s">
        <v>3</v>
      </c>
    </row>
    <row r="8" spans="1:7" ht="57" customHeight="1" x14ac:dyDescent="0.25">
      <c r="A8" s="29" t="s">
        <v>37</v>
      </c>
      <c r="B8" s="29">
        <v>100101</v>
      </c>
      <c r="C8" s="30" t="s">
        <v>38</v>
      </c>
      <c r="D8" s="29">
        <v>2650</v>
      </c>
      <c r="E8" s="29">
        <v>47</v>
      </c>
      <c r="F8" s="29">
        <v>47</v>
      </c>
      <c r="G8" s="29">
        <v>2697</v>
      </c>
    </row>
    <row r="9" spans="1:7" ht="73.5" customHeight="1" x14ac:dyDescent="0.25">
      <c r="A9" s="29" t="s">
        <v>37</v>
      </c>
      <c r="B9" s="29">
        <v>100112</v>
      </c>
      <c r="C9" s="30" t="s">
        <v>60</v>
      </c>
      <c r="D9" s="29">
        <v>210</v>
      </c>
      <c r="E9" s="29">
        <v>-9.5</v>
      </c>
      <c r="F9" s="29">
        <v>-9.5</v>
      </c>
      <c r="G9" s="29">
        <v>200.5</v>
      </c>
    </row>
    <row r="10" spans="1:7" ht="87.75" customHeight="1" x14ac:dyDescent="0.25">
      <c r="A10" s="29" t="s">
        <v>37</v>
      </c>
      <c r="B10" s="29">
        <v>100117</v>
      </c>
      <c r="C10" s="30" t="s">
        <v>61</v>
      </c>
      <c r="D10" s="29">
        <v>131</v>
      </c>
      <c r="E10" s="29">
        <v>-37.5</v>
      </c>
      <c r="F10" s="29">
        <v>-37.5</v>
      </c>
      <c r="G10" s="29">
        <v>93.5</v>
      </c>
    </row>
    <row r="11" spans="1:7" x14ac:dyDescent="0.25">
      <c r="A11" s="29" t="s">
        <v>37</v>
      </c>
      <c r="B11" s="29">
        <v>200530</v>
      </c>
      <c r="C11" s="29" t="s">
        <v>62</v>
      </c>
      <c r="D11" s="29">
        <v>80</v>
      </c>
      <c r="E11" s="33">
        <v>-35</v>
      </c>
      <c r="F11" s="33">
        <v>-35</v>
      </c>
      <c r="G11" s="29">
        <v>45</v>
      </c>
    </row>
    <row r="12" spans="1:7" ht="73.5" customHeight="1" x14ac:dyDescent="0.25">
      <c r="A12" s="40" t="s">
        <v>37</v>
      </c>
      <c r="B12" s="40">
        <v>5911</v>
      </c>
      <c r="C12" s="30" t="s">
        <v>63</v>
      </c>
      <c r="D12" s="29">
        <v>0</v>
      </c>
      <c r="E12" s="29">
        <v>35</v>
      </c>
      <c r="F12" s="29">
        <v>35</v>
      </c>
      <c r="G12" s="29">
        <v>35</v>
      </c>
    </row>
    <row r="13" spans="1:7" x14ac:dyDescent="0.25">
      <c r="A13" s="29"/>
      <c r="B13" s="29" t="s">
        <v>39</v>
      </c>
      <c r="C13" s="30"/>
      <c r="D13" s="29"/>
      <c r="E13" s="33">
        <f>E8+E9+E10+E11+E12</f>
        <v>0</v>
      </c>
      <c r="F13" s="33">
        <f>F8+F9+F10+F11+F12</f>
        <v>0</v>
      </c>
      <c r="G13" s="29"/>
    </row>
    <row r="14" spans="1:7" ht="75" x14ac:dyDescent="0.25">
      <c r="A14" s="29" t="s">
        <v>45</v>
      </c>
      <c r="B14" s="29">
        <v>200101</v>
      </c>
      <c r="C14" s="30" t="s">
        <v>46</v>
      </c>
      <c r="D14" s="29">
        <v>20</v>
      </c>
      <c r="E14" s="29">
        <v>8</v>
      </c>
      <c r="F14" s="29">
        <v>8</v>
      </c>
      <c r="G14" s="29">
        <v>28</v>
      </c>
    </row>
    <row r="15" spans="1:7" ht="75" x14ac:dyDescent="0.25">
      <c r="A15" s="29" t="s">
        <v>45</v>
      </c>
      <c r="B15" s="29">
        <v>200102</v>
      </c>
      <c r="C15" s="30" t="s">
        <v>47</v>
      </c>
      <c r="D15" s="29">
        <v>20</v>
      </c>
      <c r="E15" s="29">
        <v>5</v>
      </c>
      <c r="F15" s="29">
        <v>5</v>
      </c>
      <c r="G15" s="29">
        <v>25</v>
      </c>
    </row>
    <row r="16" spans="1:7" ht="90" x14ac:dyDescent="0.25">
      <c r="A16" s="29" t="s">
        <v>45</v>
      </c>
      <c r="B16" s="29">
        <v>200103</v>
      </c>
      <c r="C16" s="30" t="s">
        <v>48</v>
      </c>
      <c r="D16" s="29">
        <v>160</v>
      </c>
      <c r="E16" s="29">
        <v>5</v>
      </c>
      <c r="F16" s="29">
        <v>5</v>
      </c>
      <c r="G16" s="29">
        <v>165</v>
      </c>
    </row>
    <row r="17" spans="1:7" ht="75" x14ac:dyDescent="0.25">
      <c r="A17" s="29" t="s">
        <v>45</v>
      </c>
      <c r="B17" s="29">
        <v>2002</v>
      </c>
      <c r="C17" s="30" t="s">
        <v>49</v>
      </c>
      <c r="D17" s="29">
        <v>118</v>
      </c>
      <c r="E17" s="29">
        <v>30</v>
      </c>
      <c r="F17" s="29">
        <v>30</v>
      </c>
      <c r="G17" s="29">
        <v>148</v>
      </c>
    </row>
    <row r="18" spans="1:7" ht="90" x14ac:dyDescent="0.25">
      <c r="A18" s="29" t="s">
        <v>45</v>
      </c>
      <c r="B18" s="29">
        <v>200601</v>
      </c>
      <c r="C18" s="30" t="s">
        <v>50</v>
      </c>
      <c r="D18" s="29">
        <v>20</v>
      </c>
      <c r="E18" s="29">
        <v>-18</v>
      </c>
      <c r="F18" s="29">
        <v>-18</v>
      </c>
      <c r="G18" s="29">
        <v>2</v>
      </c>
    </row>
    <row r="19" spans="1:7" x14ac:dyDescent="0.25">
      <c r="A19" s="29"/>
      <c r="B19" s="29" t="s">
        <v>32</v>
      </c>
      <c r="C19" s="30"/>
      <c r="D19" s="29"/>
      <c r="E19" s="41">
        <f>E14+E15+E16+E17+E18</f>
        <v>30</v>
      </c>
      <c r="F19" s="41">
        <f>F14+F15+F16+F17+F18</f>
        <v>30</v>
      </c>
      <c r="G19" s="29"/>
    </row>
    <row r="20" spans="1:7" ht="60" x14ac:dyDescent="0.25">
      <c r="A20" s="29">
        <v>68021501</v>
      </c>
      <c r="B20" s="29">
        <v>570201</v>
      </c>
      <c r="C20" s="30" t="s">
        <v>22</v>
      </c>
      <c r="D20" s="29">
        <v>126.5</v>
      </c>
      <c r="E20" s="29">
        <v>5.7</v>
      </c>
      <c r="F20" s="29">
        <v>5.7</v>
      </c>
      <c r="G20" s="29">
        <v>132.19999999999999</v>
      </c>
    </row>
    <row r="21" spans="1:7" x14ac:dyDescent="0.25">
      <c r="A21" s="29"/>
      <c r="B21" s="29" t="s">
        <v>16</v>
      </c>
      <c r="C21" s="30"/>
      <c r="D21" s="29"/>
      <c r="E21" s="41">
        <v>5.7</v>
      </c>
      <c r="F21" s="41">
        <v>5.7</v>
      </c>
      <c r="G21" s="29"/>
    </row>
    <row r="22" spans="1:7" ht="45" x14ac:dyDescent="0.25">
      <c r="A22" s="29" t="s">
        <v>73</v>
      </c>
      <c r="B22" s="29">
        <v>2002</v>
      </c>
      <c r="C22" s="30" t="s">
        <v>74</v>
      </c>
      <c r="D22" s="29">
        <v>250</v>
      </c>
      <c r="E22" s="29">
        <v>-30</v>
      </c>
      <c r="F22" s="29">
        <v>-30</v>
      </c>
      <c r="G22" s="29">
        <v>220</v>
      </c>
    </row>
    <row r="23" spans="1:7" x14ac:dyDescent="0.25">
      <c r="A23" s="29"/>
      <c r="B23" s="29" t="s">
        <v>75</v>
      </c>
      <c r="C23" s="29"/>
      <c r="D23" s="29"/>
      <c r="E23" s="41">
        <f>E22</f>
        <v>-30</v>
      </c>
      <c r="F23" s="41">
        <f>F22</f>
        <v>-30</v>
      </c>
      <c r="G23" s="29"/>
    </row>
    <row r="24" spans="1:7" x14ac:dyDescent="0.25">
      <c r="A24" s="29"/>
      <c r="B24" s="29" t="s">
        <v>12</v>
      </c>
      <c r="C24" s="29"/>
      <c r="D24" s="29"/>
      <c r="E24" s="41">
        <f>E13+E19+E21+E23</f>
        <v>5.7000000000000028</v>
      </c>
      <c r="F24" s="41">
        <f>F13+F19+F21+F23</f>
        <v>5.7000000000000028</v>
      </c>
      <c r="G24" s="2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20256-7711-4927-B18C-6B6B053DDCCD}">
  <dimension ref="A1:G33"/>
  <sheetViews>
    <sheetView tabSelected="1" view="pageBreakPreview" topLeftCell="A13" zoomScale="60" zoomScaleNormal="100" workbookViewId="0">
      <selection activeCell="J27" sqref="J27"/>
    </sheetView>
  </sheetViews>
  <sheetFormatPr defaultRowHeight="15" x14ac:dyDescent="0.25"/>
  <cols>
    <col min="1" max="1" width="20" customWidth="1"/>
    <col min="2" max="3" width="15.85546875" customWidth="1"/>
    <col min="4" max="4" width="10.7109375" customWidth="1"/>
    <col min="6" max="6" width="10.5703125" customWidth="1"/>
  </cols>
  <sheetData>
    <row r="1" spans="1:7" x14ac:dyDescent="0.25">
      <c r="F1" t="s">
        <v>26</v>
      </c>
    </row>
    <row r="2" spans="1:7" x14ac:dyDescent="0.25">
      <c r="C2" t="s">
        <v>23</v>
      </c>
      <c r="F2" t="s">
        <v>11</v>
      </c>
    </row>
    <row r="3" spans="1:7" ht="30" x14ac:dyDescent="0.25">
      <c r="A3" s="41" t="s">
        <v>8</v>
      </c>
      <c r="B3" s="41" t="s">
        <v>1</v>
      </c>
      <c r="C3" s="45" t="s">
        <v>9</v>
      </c>
      <c r="D3" s="45" t="s">
        <v>10</v>
      </c>
      <c r="E3" s="41" t="s">
        <v>29</v>
      </c>
      <c r="F3" s="45" t="s">
        <v>24</v>
      </c>
    </row>
    <row r="4" spans="1:7" ht="45" x14ac:dyDescent="0.25">
      <c r="A4" s="29" t="s">
        <v>35</v>
      </c>
      <c r="B4" s="30" t="s">
        <v>30</v>
      </c>
      <c r="C4" s="30">
        <v>25</v>
      </c>
      <c r="D4" s="30">
        <f>E4</f>
        <v>60</v>
      </c>
      <c r="E4" s="29">
        <v>60</v>
      </c>
      <c r="F4" s="30">
        <f>C4+D4</f>
        <v>85</v>
      </c>
    </row>
    <row r="5" spans="1:7" ht="30" x14ac:dyDescent="0.25">
      <c r="A5" s="29" t="s">
        <v>78</v>
      </c>
      <c r="B5" s="30" t="s">
        <v>36</v>
      </c>
      <c r="C5" s="29">
        <v>0</v>
      </c>
      <c r="D5" s="29">
        <f>E5</f>
        <v>11.4</v>
      </c>
      <c r="E5" s="29">
        <v>11.4</v>
      </c>
      <c r="F5" s="29">
        <f>C5+D5</f>
        <v>11.4</v>
      </c>
    </row>
    <row r="6" spans="1:7" x14ac:dyDescent="0.25">
      <c r="A6" s="29"/>
      <c r="B6" s="29" t="s">
        <v>4</v>
      </c>
      <c r="C6" s="29"/>
      <c r="D6" s="41">
        <f>D4+D5</f>
        <v>71.400000000000006</v>
      </c>
      <c r="E6" s="41">
        <f>E4+E5</f>
        <v>71.400000000000006</v>
      </c>
      <c r="F6" s="29"/>
    </row>
    <row r="7" spans="1:7" x14ac:dyDescent="0.25">
      <c r="C7" t="s">
        <v>25</v>
      </c>
      <c r="F7" t="s">
        <v>11</v>
      </c>
    </row>
    <row r="8" spans="1:7" ht="30" x14ac:dyDescent="0.25">
      <c r="A8" s="41" t="s">
        <v>0</v>
      </c>
      <c r="B8" s="41"/>
      <c r="C8" s="45" t="s">
        <v>1</v>
      </c>
      <c r="D8" s="45" t="s">
        <v>2</v>
      </c>
      <c r="E8" s="41" t="s">
        <v>5</v>
      </c>
      <c r="F8" s="45" t="s">
        <v>28</v>
      </c>
      <c r="G8" s="45" t="s">
        <v>3</v>
      </c>
    </row>
    <row r="9" spans="1:7" ht="45" x14ac:dyDescent="0.25">
      <c r="A9" s="29" t="s">
        <v>37</v>
      </c>
      <c r="B9" s="29">
        <v>710101</v>
      </c>
      <c r="C9" s="30" t="s">
        <v>64</v>
      </c>
      <c r="D9" s="41">
        <v>215</v>
      </c>
      <c r="E9" s="41">
        <v>-15</v>
      </c>
      <c r="F9" s="29">
        <v>-15</v>
      </c>
      <c r="G9" s="29">
        <v>200</v>
      </c>
    </row>
    <row r="10" spans="1:7" ht="108" customHeight="1" x14ac:dyDescent="0.25">
      <c r="A10" s="29" t="s">
        <v>37</v>
      </c>
      <c r="B10" s="29">
        <v>710102</v>
      </c>
      <c r="C10" s="30" t="s">
        <v>65</v>
      </c>
      <c r="D10" s="29">
        <v>90</v>
      </c>
      <c r="E10" s="29">
        <v>-90</v>
      </c>
      <c r="F10" s="29">
        <v>-90</v>
      </c>
      <c r="G10" s="29">
        <v>0</v>
      </c>
    </row>
    <row r="11" spans="1:7" ht="105" x14ac:dyDescent="0.25">
      <c r="A11" s="29" t="s">
        <v>37</v>
      </c>
      <c r="B11" s="29">
        <v>710103</v>
      </c>
      <c r="C11" s="30" t="s">
        <v>66</v>
      </c>
      <c r="D11" s="29">
        <v>15</v>
      </c>
      <c r="E11" s="29">
        <v>-15</v>
      </c>
      <c r="F11" s="29">
        <v>-15</v>
      </c>
      <c r="G11" s="29">
        <v>0</v>
      </c>
    </row>
    <row r="12" spans="1:7" x14ac:dyDescent="0.25">
      <c r="A12" s="29"/>
      <c r="B12" s="29" t="s">
        <v>39</v>
      </c>
      <c r="C12" s="30"/>
      <c r="D12" s="29"/>
      <c r="E12" s="41">
        <v>-120</v>
      </c>
      <c r="F12" s="41">
        <f>F9+F10+F11</f>
        <v>-120</v>
      </c>
      <c r="G12" s="29"/>
    </row>
    <row r="13" spans="1:7" ht="75" x14ac:dyDescent="0.25">
      <c r="A13" s="29" t="s">
        <v>33</v>
      </c>
      <c r="B13" s="29">
        <v>6101</v>
      </c>
      <c r="C13" s="30" t="s">
        <v>40</v>
      </c>
      <c r="D13" s="29">
        <v>0</v>
      </c>
      <c r="E13" s="29">
        <v>60</v>
      </c>
      <c r="F13" s="29">
        <v>60</v>
      </c>
      <c r="G13" s="29">
        <v>60</v>
      </c>
    </row>
    <row r="14" spans="1:7" ht="74.25" customHeight="1" x14ac:dyDescent="0.25">
      <c r="A14" s="29" t="s">
        <v>33</v>
      </c>
      <c r="B14" s="29">
        <v>6103</v>
      </c>
      <c r="C14" s="30" t="s">
        <v>41</v>
      </c>
      <c r="D14" s="29">
        <v>0</v>
      </c>
      <c r="E14" s="29">
        <v>11.4</v>
      </c>
      <c r="F14" s="29">
        <v>11.4</v>
      </c>
      <c r="G14" s="29">
        <v>11.4</v>
      </c>
    </row>
    <row r="15" spans="1:7" ht="100.5" customHeight="1" x14ac:dyDescent="0.25">
      <c r="A15" s="29" t="s">
        <v>33</v>
      </c>
      <c r="B15" s="29">
        <v>710103</v>
      </c>
      <c r="C15" s="30" t="s">
        <v>42</v>
      </c>
      <c r="D15" s="29">
        <v>15</v>
      </c>
      <c r="E15" s="29">
        <v>-15</v>
      </c>
      <c r="F15" s="29">
        <v>-15</v>
      </c>
      <c r="G15" s="29">
        <v>0</v>
      </c>
    </row>
    <row r="16" spans="1:7" ht="85.5" customHeight="1" x14ac:dyDescent="0.25">
      <c r="A16" s="29" t="s">
        <v>43</v>
      </c>
      <c r="B16" s="29" t="s">
        <v>31</v>
      </c>
      <c r="C16" s="30" t="s">
        <v>44</v>
      </c>
      <c r="D16" s="29">
        <v>30</v>
      </c>
      <c r="E16" s="29">
        <v>-30</v>
      </c>
      <c r="F16" s="29">
        <v>-30</v>
      </c>
      <c r="G16" s="29">
        <v>0</v>
      </c>
    </row>
    <row r="17" spans="1:7" x14ac:dyDescent="0.25">
      <c r="A17" s="29"/>
      <c r="B17" s="29" t="s">
        <v>32</v>
      </c>
      <c r="C17" s="30"/>
      <c r="D17" s="29"/>
      <c r="E17" s="41">
        <f>E13+E14+E15+E16</f>
        <v>26.400000000000006</v>
      </c>
      <c r="F17" s="41">
        <f>F13+F14+F15+F16</f>
        <v>26.400000000000006</v>
      </c>
      <c r="G17" s="29"/>
    </row>
    <row r="18" spans="1:7" ht="30" x14ac:dyDescent="0.25">
      <c r="A18" s="29" t="s">
        <v>51</v>
      </c>
      <c r="B18" s="29">
        <v>710101</v>
      </c>
      <c r="C18" s="30" t="s">
        <v>53</v>
      </c>
      <c r="D18" s="29">
        <v>200</v>
      </c>
      <c r="E18" s="29">
        <v>110</v>
      </c>
      <c r="F18" s="29">
        <v>110</v>
      </c>
      <c r="G18" s="29">
        <v>310</v>
      </c>
    </row>
    <row r="19" spans="1:7" ht="60" x14ac:dyDescent="0.25">
      <c r="A19" s="29" t="s">
        <v>51</v>
      </c>
      <c r="B19" s="29">
        <v>710130</v>
      </c>
      <c r="C19" s="30" t="s">
        <v>54</v>
      </c>
      <c r="D19" s="29">
        <v>15</v>
      </c>
      <c r="E19" s="29">
        <v>5</v>
      </c>
      <c r="F19" s="29">
        <v>5</v>
      </c>
      <c r="G19" s="29">
        <v>20</v>
      </c>
    </row>
    <row r="20" spans="1:7" ht="45" x14ac:dyDescent="0.25">
      <c r="A20" s="29" t="s">
        <v>52</v>
      </c>
      <c r="B20" s="29">
        <v>710101</v>
      </c>
      <c r="C20" s="30" t="s">
        <v>55</v>
      </c>
      <c r="D20" s="29">
        <v>0</v>
      </c>
      <c r="E20" s="29">
        <v>370</v>
      </c>
      <c r="F20" s="29">
        <v>370</v>
      </c>
      <c r="G20" s="29">
        <v>370</v>
      </c>
    </row>
    <row r="21" spans="1:7" ht="90" x14ac:dyDescent="0.25">
      <c r="A21" s="29" t="s">
        <v>52</v>
      </c>
      <c r="B21" s="29">
        <v>710130</v>
      </c>
      <c r="C21" s="30" t="s">
        <v>56</v>
      </c>
      <c r="D21" s="29">
        <v>0</v>
      </c>
      <c r="E21" s="29">
        <v>10</v>
      </c>
      <c r="F21" s="29">
        <v>10</v>
      </c>
      <c r="G21" s="29">
        <v>10</v>
      </c>
    </row>
    <row r="22" spans="1:7" x14ac:dyDescent="0.25">
      <c r="A22" s="29"/>
      <c r="B22" s="29" t="s">
        <v>34</v>
      </c>
      <c r="C22" s="30"/>
      <c r="D22" s="29"/>
      <c r="E22" s="41">
        <v>495</v>
      </c>
      <c r="F22" s="41">
        <v>495</v>
      </c>
      <c r="G22" s="29"/>
    </row>
    <row r="23" spans="1:7" ht="112.5" customHeight="1" x14ac:dyDescent="0.25">
      <c r="A23" s="29" t="s">
        <v>58</v>
      </c>
      <c r="B23" s="29">
        <v>710101</v>
      </c>
      <c r="C23" s="30" t="s">
        <v>59</v>
      </c>
      <c r="D23" s="29">
        <v>1575</v>
      </c>
      <c r="E23" s="29">
        <v>240</v>
      </c>
      <c r="F23" s="29">
        <v>240</v>
      </c>
      <c r="G23" s="29">
        <v>1815</v>
      </c>
    </row>
    <row r="24" spans="1:7" ht="154.5" customHeight="1" x14ac:dyDescent="0.25">
      <c r="A24" s="29" t="s">
        <v>58</v>
      </c>
      <c r="B24" s="29">
        <v>710102</v>
      </c>
      <c r="C24" s="30" t="s">
        <v>67</v>
      </c>
      <c r="D24" s="29">
        <v>106</v>
      </c>
      <c r="E24" s="29">
        <v>20</v>
      </c>
      <c r="F24" s="29">
        <v>20</v>
      </c>
      <c r="G24" s="29">
        <v>126</v>
      </c>
    </row>
    <row r="25" spans="1:7" ht="132.75" customHeight="1" x14ac:dyDescent="0.25">
      <c r="A25" s="29" t="s">
        <v>58</v>
      </c>
      <c r="B25" s="29">
        <v>710130</v>
      </c>
      <c r="C25" s="30" t="s">
        <v>68</v>
      </c>
      <c r="D25" s="29">
        <v>155</v>
      </c>
      <c r="E25" s="29">
        <v>40</v>
      </c>
      <c r="F25" s="29">
        <v>40</v>
      </c>
      <c r="G25" s="29">
        <v>195</v>
      </c>
    </row>
    <row r="26" spans="1:7" x14ac:dyDescent="0.25">
      <c r="A26" s="29"/>
      <c r="B26" s="29" t="s">
        <v>57</v>
      </c>
      <c r="C26" s="30"/>
      <c r="D26" s="29"/>
      <c r="E26" s="41">
        <v>300</v>
      </c>
      <c r="F26" s="41">
        <v>300</v>
      </c>
      <c r="G26" s="29"/>
    </row>
    <row r="27" spans="1:7" ht="69.75" customHeight="1" x14ac:dyDescent="0.25">
      <c r="A27" s="29" t="s">
        <v>69</v>
      </c>
      <c r="B27" s="29">
        <v>710101</v>
      </c>
      <c r="C27" s="30" t="s">
        <v>70</v>
      </c>
      <c r="D27" s="29">
        <v>1755.5</v>
      </c>
      <c r="E27" s="29">
        <v>-85</v>
      </c>
      <c r="F27" s="29">
        <v>-85</v>
      </c>
      <c r="G27" s="29">
        <v>1670.5</v>
      </c>
    </row>
    <row r="28" spans="1:7" ht="86.25" customHeight="1" x14ac:dyDescent="0.25">
      <c r="A28" s="29" t="s">
        <v>69</v>
      </c>
      <c r="B28" s="29">
        <v>710130</v>
      </c>
      <c r="C28" s="30" t="s">
        <v>71</v>
      </c>
      <c r="D28" s="29">
        <v>210</v>
      </c>
      <c r="E28" s="29">
        <v>85</v>
      </c>
      <c r="F28" s="29">
        <v>85</v>
      </c>
      <c r="G28" s="29">
        <v>295</v>
      </c>
    </row>
    <row r="29" spans="1:7" x14ac:dyDescent="0.25">
      <c r="A29" s="29"/>
      <c r="B29" s="29" t="s">
        <v>72</v>
      </c>
      <c r="C29" s="30"/>
      <c r="D29" s="29"/>
      <c r="E29" s="41">
        <v>0</v>
      </c>
      <c r="F29" s="41">
        <v>0</v>
      </c>
      <c r="G29" s="29"/>
    </row>
    <row r="30" spans="1:7" ht="47.25" customHeight="1" x14ac:dyDescent="0.25">
      <c r="A30" s="29" t="s">
        <v>73</v>
      </c>
      <c r="B30" s="29">
        <v>710101</v>
      </c>
      <c r="C30" s="30" t="s">
        <v>76</v>
      </c>
      <c r="D30" s="29">
        <v>1140</v>
      </c>
      <c r="E30" s="29">
        <v>-665</v>
      </c>
      <c r="F30" s="29">
        <v>-665</v>
      </c>
      <c r="G30" s="29">
        <v>475</v>
      </c>
    </row>
    <row r="31" spans="1:7" ht="49.5" customHeight="1" x14ac:dyDescent="0.25">
      <c r="A31" s="29" t="s">
        <v>73</v>
      </c>
      <c r="B31" s="29">
        <v>710130</v>
      </c>
      <c r="C31" s="30" t="s">
        <v>77</v>
      </c>
      <c r="D31" s="29">
        <v>301</v>
      </c>
      <c r="E31" s="29">
        <v>35</v>
      </c>
      <c r="F31" s="29">
        <v>35</v>
      </c>
      <c r="G31" s="29">
        <v>336</v>
      </c>
    </row>
    <row r="32" spans="1:7" x14ac:dyDescent="0.25">
      <c r="A32" s="29"/>
      <c r="B32" s="29" t="s">
        <v>75</v>
      </c>
      <c r="C32" s="29"/>
      <c r="D32" s="29"/>
      <c r="E32" s="41">
        <f>E30+E31</f>
        <v>-630</v>
      </c>
      <c r="F32" s="41">
        <f>F30+F31</f>
        <v>-630</v>
      </c>
      <c r="G32" s="29"/>
    </row>
    <row r="33" spans="1:7" x14ac:dyDescent="0.25">
      <c r="A33" s="29"/>
      <c r="B33" s="29" t="s">
        <v>12</v>
      </c>
      <c r="C33" s="29"/>
      <c r="D33" s="29"/>
      <c r="E33" s="41">
        <f>E12+E17+E22+E26+E29+E32</f>
        <v>71.399999999999977</v>
      </c>
      <c r="F33" s="41">
        <f>F12+F17+F22+F26+F29+F32</f>
        <v>71.399999999999977</v>
      </c>
      <c r="G33" s="29"/>
    </row>
  </sheetData>
  <pageMargins left="0.7" right="0.7" top="0.75" bottom="0.75" header="0.3" footer="0.3"/>
  <pageSetup scale="97" orientation="portrait" r:id="rId1"/>
  <rowBreaks count="1" manualBreakCount="1">
    <brk id="2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Venituri+cheltuieli totale</vt:lpstr>
      <vt:lpstr>Functionare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2023-08-16T11:32:47Z</dcterms:modified>
</cp:coreProperties>
</file>