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b1679e81665f79a8/Desktop/PROIECTE 2023/PROIECTE SCOALA/01. IMPLEMENTARE/DEPUS - N FLORESTI/MODIFICARE DEVIZ/"/>
    </mc:Choice>
  </mc:AlternateContent>
  <xr:revisionPtr revIDLastSave="2" documentId="14_{0D4A7E31-1538-457E-80DF-B0DFDBC57CE8}" xr6:coauthVersionLast="47" xr6:coauthVersionMax="47" xr10:uidLastSave="{C9FE6B3F-8737-4E9C-A3FB-0BD8853E9BF1}"/>
  <bookViews>
    <workbookView xWindow="-120" yWindow="-120" windowWidth="29040" windowHeight="15720" xr2:uid="{00000000-000D-0000-FFFF-FFFF00000000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5" i="1" l="1"/>
  <c r="I75" i="1"/>
  <c r="J75" i="1"/>
  <c r="J74" i="1"/>
  <c r="I74" i="1"/>
  <c r="H40" i="1"/>
  <c r="I40" i="1" s="1"/>
  <c r="E75" i="1"/>
  <c r="F74" i="1"/>
  <c r="F75" i="1" s="1"/>
  <c r="I73" i="1"/>
  <c r="J73" i="1" s="1"/>
  <c r="F73" i="1"/>
  <c r="G73" i="1" s="1"/>
  <c r="F71" i="1"/>
  <c r="G71" i="1" s="1"/>
  <c r="F70" i="1"/>
  <c r="F63" i="1" s="1"/>
  <c r="G63" i="1" s="1"/>
  <c r="G68" i="1"/>
  <c r="G66" i="1"/>
  <c r="F62" i="1"/>
  <c r="G62" i="1" s="1"/>
  <c r="F61" i="1"/>
  <c r="F60" i="1" s="1"/>
  <c r="E58" i="1"/>
  <c r="E81" i="1" s="1"/>
  <c r="C84" i="1" s="1"/>
  <c r="F56" i="1"/>
  <c r="G56" i="1" s="1"/>
  <c r="G55" i="1"/>
  <c r="F55" i="1"/>
  <c r="F53" i="1"/>
  <c r="G53" i="1" s="1"/>
  <c r="G52" i="1"/>
  <c r="F52" i="1"/>
  <c r="H49" i="1"/>
  <c r="E49" i="1"/>
  <c r="G48" i="1"/>
  <c r="F48" i="1"/>
  <c r="F46" i="1"/>
  <c r="G46" i="1" s="1"/>
  <c r="G45" i="1"/>
  <c r="F45" i="1"/>
  <c r="F44" i="1"/>
  <c r="G44" i="1" s="1"/>
  <c r="G43" i="1"/>
  <c r="F43" i="1"/>
  <c r="F42" i="1"/>
  <c r="G42" i="1" s="1"/>
  <c r="I41" i="1"/>
  <c r="F41" i="1"/>
  <c r="G41" i="1" s="1"/>
  <c r="G40" i="1"/>
  <c r="I39" i="1"/>
  <c r="J39" i="1" s="1"/>
  <c r="F39" i="1"/>
  <c r="G39" i="1" s="1"/>
  <c r="G38" i="1"/>
  <c r="F38" i="1"/>
  <c r="F36" i="1"/>
  <c r="G36" i="1" s="1"/>
  <c r="G34" i="1"/>
  <c r="F34" i="1"/>
  <c r="F32" i="1"/>
  <c r="G32" i="1" s="1"/>
  <c r="G29" i="1"/>
  <c r="F29" i="1"/>
  <c r="F27" i="1"/>
  <c r="G27" i="1" s="1"/>
  <c r="G26" i="1"/>
  <c r="F26" i="1"/>
  <c r="F24" i="1"/>
  <c r="G24" i="1" s="1"/>
  <c r="G23" i="1"/>
  <c r="F23" i="1"/>
  <c r="F22" i="1"/>
  <c r="G22" i="1" s="1"/>
  <c r="G21" i="1"/>
  <c r="F21" i="1"/>
  <c r="F20" i="1"/>
  <c r="F49" i="1" s="1"/>
  <c r="E18" i="1"/>
  <c r="E82" i="1" s="1"/>
  <c r="F17" i="1"/>
  <c r="F18" i="1" s="1"/>
  <c r="E15" i="1"/>
  <c r="G14" i="1"/>
  <c r="F14" i="1"/>
  <c r="F13" i="1"/>
  <c r="G13" i="1" s="1"/>
  <c r="G12" i="1"/>
  <c r="F12" i="1"/>
  <c r="F82" i="1" s="1"/>
  <c r="F11" i="1"/>
  <c r="F15" i="1" s="1"/>
  <c r="H81" i="1" l="1"/>
  <c r="C85" i="1" s="1"/>
  <c r="C86" i="1" s="1"/>
  <c r="F58" i="1"/>
  <c r="F81" i="1" s="1"/>
  <c r="D84" i="1" s="1"/>
  <c r="J40" i="1"/>
  <c r="J41" i="1" s="1"/>
  <c r="I49" i="1"/>
  <c r="G58" i="1"/>
  <c r="G17" i="1"/>
  <c r="G18" i="1" s="1"/>
  <c r="G82" i="1" s="1"/>
  <c r="G61" i="1"/>
  <c r="G60" i="1" s="1"/>
  <c r="G70" i="1"/>
  <c r="G74" i="1"/>
  <c r="G75" i="1" s="1"/>
  <c r="G11" i="1"/>
  <c r="G15" i="1" s="1"/>
  <c r="G20" i="1"/>
  <c r="G49" i="1" s="1"/>
  <c r="I81" i="1" l="1"/>
  <c r="D85" i="1" s="1"/>
  <c r="D86" i="1" s="1"/>
  <c r="G81" i="1"/>
  <c r="E84" i="1" s="1"/>
  <c r="J49" i="1"/>
  <c r="J81" i="1" s="1"/>
  <c r="E85" i="1" s="1"/>
  <c r="E86" i="1" l="1"/>
</calcChain>
</file>

<file path=xl/sharedStrings.xml><?xml version="1.0" encoding="utf-8"?>
<sst xmlns="http://schemas.openxmlformats.org/spreadsheetml/2006/main" count="191" uniqueCount="99">
  <si>
    <t xml:space="preserve">D  E  V  I  Z   G  E  N  E  R  A  L  </t>
  </si>
  <si>
    <t>Inforeuro aferent lunii noiembrie 2022 de 1 euro=4,9189lei</t>
  </si>
  <si>
    <t>AL OBIECTIVULUI DE INVESTITII</t>
  </si>
  <si>
    <t>Nr.</t>
  </si>
  <si>
    <t xml:space="preserve">Valoare </t>
  </si>
  <si>
    <t xml:space="preserve">                       Denumirea capitolelor si  </t>
  </si>
  <si>
    <t xml:space="preserve">fara TVA </t>
  </si>
  <si>
    <t>T.V.A.</t>
  </si>
  <si>
    <t>cu TVA eligibila</t>
  </si>
  <si>
    <t>BUGETUL LOCAL</t>
  </si>
  <si>
    <t>T.V.A</t>
  </si>
  <si>
    <t>Valoare cu TVA neeligibilă</t>
  </si>
  <si>
    <t>crt.</t>
  </si>
  <si>
    <t xml:space="preserve">                subcapitolelor de cheltuieli</t>
  </si>
  <si>
    <t>lei</t>
  </si>
  <si>
    <t>NEELIGIBIL</t>
  </si>
  <si>
    <t>CAPITOLUL 1    Cheltuieli pentru obtinerea si amenajarea terenului</t>
  </si>
  <si>
    <t>Obtinerea terenului</t>
  </si>
  <si>
    <t>0.00</t>
  </si>
  <si>
    <t>Amenajarea terenului</t>
  </si>
  <si>
    <t>Amenajari pentru protectia mediului</t>
  </si>
  <si>
    <t>Cheltuieli pt. relocarea /protectia utilitatilor</t>
  </si>
  <si>
    <t>TOTAL CAPITOL  1</t>
  </si>
  <si>
    <t>CAPITOLUL 2  Cheltuieli pentru asigurarea utilitatilor necesare obiectivului</t>
  </si>
  <si>
    <t>ASIGURAREA UTILITATILOR NECESARE OBIECTIVULUI</t>
  </si>
  <si>
    <t>TOTAL CAPITOL 2</t>
  </si>
  <si>
    <t>CAPITOLUL 3  Cheltuieli pentru proiectare si asistenta tehnica</t>
  </si>
  <si>
    <t>Studii de teren</t>
  </si>
  <si>
    <t>3.1.1.Studii de teren</t>
  </si>
  <si>
    <t>3.1.2. Raport privind impactul asupra mediului</t>
  </si>
  <si>
    <t>3.1.3. Alte studii specifice</t>
  </si>
  <si>
    <t xml:space="preserve">Documentatii - suport si cheltuieli pt. obtinerea </t>
  </si>
  <si>
    <t>de avize, acorduri si autorizatii</t>
  </si>
  <si>
    <t>Expertizare  tehnica</t>
  </si>
  <si>
    <t>Certificarea performantei energetice si auditul energetic al</t>
  </si>
  <si>
    <t>energetic al cladirilor</t>
  </si>
  <si>
    <t xml:space="preserve">Proiectare </t>
  </si>
  <si>
    <t>3.5.1. Tema de proiectare</t>
  </si>
  <si>
    <t>3.5.2. Studiu de prefezabilitate</t>
  </si>
  <si>
    <t>3.5.3. Studiu de fezabilitate/documentatie de avizare</t>
  </si>
  <si>
    <t xml:space="preserve">    a lucrarilor de interventii si deviz general</t>
  </si>
  <si>
    <t>3.5.4. Documentatiile tehnice necesare in vederea</t>
  </si>
  <si>
    <t>obtinerii avizelor/acordurilor/autorizatiilor</t>
  </si>
  <si>
    <t>3.5.5. Verificarea teh. de calitate a proiectului tehnic</t>
  </si>
  <si>
    <t xml:space="preserve">         si a detaliilor de executie</t>
  </si>
  <si>
    <t>3.5.6.Proiect tehnic si detalii de executie</t>
  </si>
  <si>
    <t>Organizarea procedurilor de achizitie</t>
  </si>
  <si>
    <t>Consultanta</t>
  </si>
  <si>
    <t xml:space="preserve"> 3.7.1.Managementul de proiect pt.obiectivul de invest.</t>
  </si>
  <si>
    <t>3.7.2.Auditul financiar</t>
  </si>
  <si>
    <t>Asistenta tehnica</t>
  </si>
  <si>
    <t>3.8.1. Asistenta tehnica din partea proiectantului</t>
  </si>
  <si>
    <t>3.8.1.1. pe perioada de executie a lucrarilor</t>
  </si>
  <si>
    <t>3.8.1.2. pt. participarea proiectantului la fazele incluse</t>
  </si>
  <si>
    <t xml:space="preserve">            in progr.de control al lucrar.de executie, avizat ISC</t>
  </si>
  <si>
    <t>3.8.2. Dirigentie de santier</t>
  </si>
  <si>
    <t>TOTAL CAPITOL 3</t>
  </si>
  <si>
    <t>CAPITOLUL 4  Cheltuieli pentru investitia de baza</t>
  </si>
  <si>
    <t>Constructii si instalatii</t>
  </si>
  <si>
    <t>Montaj utilaje tehnologice</t>
  </si>
  <si>
    <t>Utilaje,echipamente tehnologice</t>
  </si>
  <si>
    <t>si functioanle cu montaj</t>
  </si>
  <si>
    <t>Utilaje fara montaj si echipamente de transport</t>
  </si>
  <si>
    <t>Dotari</t>
  </si>
  <si>
    <t>Active necorporale</t>
  </si>
  <si>
    <t>TOTAL CAPITOL 4</t>
  </si>
  <si>
    <t xml:space="preserve">CAPITOLUL 5  Alte cheltuieli </t>
  </si>
  <si>
    <t>Organizare de santier</t>
  </si>
  <si>
    <t>5,1,1 Ob.- ORGANIZARE DE SANTIER</t>
  </si>
  <si>
    <t>5,1,2 Cheltuieli conexe organizarii santierului</t>
  </si>
  <si>
    <t xml:space="preserve">Comisioane,cote,taxe,costul creditului </t>
  </si>
  <si>
    <t xml:space="preserve">5.2.1.Comisioanele si dobinzile aferente creditului </t>
  </si>
  <si>
    <t xml:space="preserve">         bancii finantatoare</t>
  </si>
  <si>
    <t xml:space="preserve">5.2.2.Cota aferenta ISC pt controlul calitatii lucrarilor </t>
  </si>
  <si>
    <t xml:space="preserve">        de constructii</t>
  </si>
  <si>
    <t>5.2.3. Cota aferenta ISC pt. controlul statului in amenajarea</t>
  </si>
  <si>
    <t xml:space="preserve">         teritoriului, urbanism si pt. autorizarea lucr. de constr.</t>
  </si>
  <si>
    <t>5.2.4. Cota aferenta Casei Sociale a Constructorilor - CSC</t>
  </si>
  <si>
    <t>5.2.5. Taxe pt. acorduri, avize conforme si autorizatia</t>
  </si>
  <si>
    <t xml:space="preserve">         de construire/desfiintare</t>
  </si>
  <si>
    <t xml:space="preserve">Cheltuieli diverse si neprevazute </t>
  </si>
  <si>
    <t>Cheltuieli pentru informare si publicitate</t>
  </si>
  <si>
    <t>TOTAL CAPITOL 5</t>
  </si>
  <si>
    <t>CAPITOLUL 6  Cheltuieli pentru probe</t>
  </si>
  <si>
    <t>tehnologice si teste si predare la beneficiar</t>
  </si>
  <si>
    <t>Pregatirea personalului de exploatare</t>
  </si>
  <si>
    <t xml:space="preserve">probe tehnologice si teste </t>
  </si>
  <si>
    <t>TOTAL CAPITOL 6</t>
  </si>
  <si>
    <t xml:space="preserve">TOTAL GENERAL </t>
  </si>
  <si>
    <t>DIN CARE C + M</t>
  </si>
  <si>
    <t>Valoare fara TVA</t>
  </si>
  <si>
    <t>TVA</t>
  </si>
  <si>
    <t>Valoare cu tva</t>
  </si>
  <si>
    <t xml:space="preserve">1. Total Cheltuieli Eligibile </t>
  </si>
  <si>
    <t>Beneficiar,</t>
  </si>
  <si>
    <t>2. Total Cheltuieli Neeligibile</t>
  </si>
  <si>
    <t>3. Total Deviz General</t>
  </si>
  <si>
    <t>COMUNA  FLOREȘTI</t>
  </si>
  <si>
    <t xml:space="preserve">„Dotarea cu mobilier, materiale didactice și echipamente a  unitatii de învățământ preuniversitar Școala Gimnazială Floresti, judetul Mehedinti”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</si>
</sst>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238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name val="Times New Roman"/>
      <family val="1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5">
    <xf numFmtId="0" fontId="0" fillId="0" borderId="0" xfId="0"/>
    <xf numFmtId="0" fontId="2" fillId="0" borderId="2" xfId="0" applyFont="1" applyBorder="1"/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0" xfId="0" applyFont="1" applyBorder="1"/>
    <xf numFmtId="2" fontId="1" fillId="0" borderId="11" xfId="0" applyNumberFormat="1" applyFont="1" applyBorder="1" applyAlignment="1">
      <alignment horizontal="center"/>
    </xf>
    <xf numFmtId="2" fontId="1" fillId="0" borderId="27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0" borderId="30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2" fontId="1" fillId="0" borderId="31" xfId="0" applyNumberFormat="1" applyFont="1" applyBorder="1" applyAlignment="1">
      <alignment horizontal="center"/>
    </xf>
    <xf numFmtId="2" fontId="1" fillId="0" borderId="32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3" fillId="0" borderId="36" xfId="0" applyFont="1" applyBorder="1"/>
    <xf numFmtId="0" fontId="3" fillId="0" borderId="37" xfId="0" applyFont="1" applyBorder="1"/>
    <xf numFmtId="0" fontId="3" fillId="0" borderId="37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29" xfId="0" applyFont="1" applyBorder="1"/>
    <xf numFmtId="0" fontId="1" fillId="0" borderId="38" xfId="0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2" fontId="3" fillId="0" borderId="39" xfId="0" applyNumberFormat="1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2" fontId="1" fillId="2" borderId="27" xfId="0" applyNumberFormat="1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2" borderId="33" xfId="0" applyFont="1" applyFill="1" applyBorder="1" applyAlignment="1">
      <alignment horizontal="center"/>
    </xf>
    <xf numFmtId="2" fontId="1" fillId="2" borderId="42" xfId="0" applyNumberFormat="1" applyFont="1" applyFill="1" applyBorder="1" applyAlignment="1">
      <alignment horizontal="center"/>
    </xf>
    <xf numFmtId="2" fontId="1" fillId="2" borderId="31" xfId="0" applyNumberFormat="1" applyFont="1" applyFill="1" applyBorder="1" applyAlignment="1">
      <alignment horizontal="center"/>
    </xf>
    <xf numFmtId="2" fontId="1" fillId="2" borderId="43" xfId="0" applyNumberFormat="1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44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4" fillId="0" borderId="40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2" fontId="4" fillId="0" borderId="34" xfId="0" applyNumberFormat="1" applyFont="1" applyBorder="1" applyAlignment="1">
      <alignment horizontal="center"/>
    </xf>
    <xf numFmtId="2" fontId="1" fillId="2" borderId="20" xfId="0" applyNumberFormat="1" applyFont="1" applyFill="1" applyBorder="1" applyAlignment="1">
      <alignment horizontal="center"/>
    </xf>
    <xf numFmtId="2" fontId="1" fillId="2" borderId="45" xfId="0" applyNumberFormat="1" applyFont="1" applyFill="1" applyBorder="1" applyAlignment="1">
      <alignment horizontal="center"/>
    </xf>
    <xf numFmtId="2" fontId="1" fillId="0" borderId="34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164" fontId="1" fillId="0" borderId="45" xfId="0" applyNumberFormat="1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164" fontId="1" fillId="0" borderId="34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2" borderId="44" xfId="0" applyFont="1" applyFill="1" applyBorder="1"/>
    <xf numFmtId="0" fontId="1" fillId="2" borderId="2" xfId="0" applyFont="1" applyFill="1" applyBorder="1"/>
    <xf numFmtId="0" fontId="2" fillId="2" borderId="40" xfId="0" applyFont="1" applyFill="1" applyBorder="1"/>
    <xf numFmtId="0" fontId="4" fillId="2" borderId="4" xfId="0" applyFont="1" applyFill="1" applyBorder="1"/>
    <xf numFmtId="0" fontId="4" fillId="2" borderId="19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4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2" fillId="2" borderId="40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  <xf numFmtId="0" fontId="2" fillId="2" borderId="46" xfId="0" applyFont="1" applyFill="1" applyBorder="1"/>
    <xf numFmtId="0" fontId="4" fillId="2" borderId="48" xfId="0" applyFont="1" applyFill="1" applyBorder="1" applyAlignment="1">
      <alignment horizontal="center"/>
    </xf>
    <xf numFmtId="2" fontId="1" fillId="2" borderId="28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Alignment="1">
      <alignment horizontal="center"/>
    </xf>
    <xf numFmtId="0" fontId="4" fillId="2" borderId="45" xfId="0" applyFont="1" applyFill="1" applyBorder="1" applyAlignment="1">
      <alignment horizontal="center"/>
    </xf>
    <xf numFmtId="0" fontId="5" fillId="0" borderId="29" xfId="0" applyFont="1" applyBorder="1" applyAlignment="1">
      <alignment horizontal="center"/>
    </xf>
    <xf numFmtId="2" fontId="5" fillId="0" borderId="34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4" fontId="5" fillId="0" borderId="20" xfId="0" applyNumberFormat="1" applyFont="1" applyBorder="1" applyAlignment="1">
      <alignment horizontal="center"/>
    </xf>
    <xf numFmtId="4" fontId="5" fillId="0" borderId="21" xfId="0" applyNumberFormat="1" applyFont="1" applyBorder="1" applyAlignment="1">
      <alignment horizontal="center"/>
    </xf>
    <xf numFmtId="0" fontId="5" fillId="0" borderId="0" xfId="0" applyFont="1"/>
    <xf numFmtId="4" fontId="4" fillId="0" borderId="34" xfId="0" applyNumberFormat="1" applyFont="1" applyBorder="1" applyAlignment="1">
      <alignment horizontal="center"/>
    </xf>
    <xf numFmtId="4" fontId="4" fillId="0" borderId="20" xfId="0" applyNumberFormat="1" applyFont="1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2" fontId="1" fillId="0" borderId="45" xfId="0" applyNumberFormat="1" applyFont="1" applyBorder="1" applyAlignment="1">
      <alignment horizontal="center"/>
    </xf>
    <xf numFmtId="2" fontId="1" fillId="0" borderId="34" xfId="0" applyNumberFormat="1" applyFont="1" applyBorder="1"/>
    <xf numFmtId="2" fontId="1" fillId="0" borderId="49" xfId="0" applyNumberFormat="1" applyFont="1" applyBorder="1" applyAlignment="1">
      <alignment horizontal="center"/>
    </xf>
    <xf numFmtId="2" fontId="1" fillId="0" borderId="47" xfId="0" applyNumberFormat="1" applyFont="1" applyBorder="1" applyAlignment="1">
      <alignment horizontal="center"/>
    </xf>
    <xf numFmtId="0" fontId="1" fillId="2" borderId="50" xfId="0" applyFont="1" applyFill="1" applyBorder="1"/>
    <xf numFmtId="0" fontId="1" fillId="2" borderId="0" xfId="0" applyFont="1" applyFill="1"/>
    <xf numFmtId="0" fontId="1" fillId="2" borderId="40" xfId="0" applyFont="1" applyFill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31" xfId="0" applyFont="1" applyBorder="1"/>
    <xf numFmtId="2" fontId="1" fillId="0" borderId="17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3" fillId="0" borderId="52" xfId="0" applyNumberFormat="1" applyFont="1" applyBorder="1" applyAlignment="1">
      <alignment horizontal="center"/>
    </xf>
    <xf numFmtId="4" fontId="2" fillId="0" borderId="20" xfId="0" applyNumberFormat="1" applyFont="1" applyBorder="1" applyAlignment="1">
      <alignment horizontal="center"/>
    </xf>
    <xf numFmtId="4" fontId="2" fillId="0" borderId="21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4" fillId="0" borderId="28" xfId="0" applyNumberFormat="1" applyFont="1" applyBorder="1" applyAlignment="1">
      <alignment horizontal="center"/>
    </xf>
    <xf numFmtId="2" fontId="4" fillId="0" borderId="31" xfId="0" applyNumberFormat="1" applyFont="1" applyBorder="1" applyAlignment="1">
      <alignment horizontal="center"/>
    </xf>
    <xf numFmtId="2" fontId="4" fillId="0" borderId="30" xfId="0" applyNumberFormat="1" applyFont="1" applyBorder="1" applyAlignment="1">
      <alignment horizontal="center"/>
    </xf>
    <xf numFmtId="4" fontId="4" fillId="0" borderId="29" xfId="0" applyNumberFormat="1" applyFont="1" applyBorder="1" applyAlignment="1">
      <alignment horizontal="center"/>
    </xf>
    <xf numFmtId="4" fontId="4" fillId="0" borderId="40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48" xfId="0" applyNumberFormat="1" applyFont="1" applyBorder="1" applyAlignment="1">
      <alignment horizontal="center"/>
    </xf>
    <xf numFmtId="4" fontId="2" fillId="0" borderId="40" xfId="0" applyNumberFormat="1" applyFont="1" applyBorder="1"/>
    <xf numFmtId="2" fontId="2" fillId="0" borderId="24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4" fontId="2" fillId="0" borderId="34" xfId="0" applyNumberFormat="1" applyFont="1" applyBorder="1" applyAlignment="1">
      <alignment horizontal="center"/>
    </xf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21" xfId="0" applyNumberFormat="1" applyFont="1" applyBorder="1"/>
    <xf numFmtId="4" fontId="2" fillId="0" borderId="34" xfId="0" applyNumberFormat="1" applyFont="1" applyBorder="1"/>
    <xf numFmtId="0" fontId="1" fillId="0" borderId="26" xfId="0" applyFont="1" applyBorder="1" applyAlignment="1">
      <alignment horizontal="center"/>
    </xf>
    <xf numFmtId="2" fontId="1" fillId="0" borderId="54" xfId="0" applyNumberFormat="1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1" xfId="0" applyFont="1" applyBorder="1"/>
    <xf numFmtId="0" fontId="1" fillId="0" borderId="44" xfId="0" applyFont="1" applyBorder="1"/>
    <xf numFmtId="0" fontId="1" fillId="0" borderId="2" xfId="0" applyFont="1" applyBorder="1"/>
    <xf numFmtId="4" fontId="2" fillId="0" borderId="2" xfId="0" applyNumberFormat="1" applyFont="1" applyBorder="1"/>
    <xf numFmtId="4" fontId="4" fillId="0" borderId="33" xfId="0" applyNumberFormat="1" applyFont="1" applyBorder="1" applyAlignment="1">
      <alignment horizontal="center"/>
    </xf>
    <xf numFmtId="2" fontId="6" fillId="0" borderId="34" xfId="0" applyNumberFormat="1" applyFont="1" applyBorder="1" applyAlignment="1">
      <alignment horizontal="center"/>
    </xf>
    <xf numFmtId="2" fontId="5" fillId="0" borderId="49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center"/>
    </xf>
    <xf numFmtId="2" fontId="3" fillId="0" borderId="37" xfId="0" applyNumberFormat="1" applyFont="1" applyBorder="1" applyAlignment="1">
      <alignment horizontal="center"/>
    </xf>
    <xf numFmtId="0" fontId="3" fillId="0" borderId="35" xfId="0" applyFont="1" applyBorder="1"/>
    <xf numFmtId="2" fontId="3" fillId="0" borderId="55" xfId="0" applyNumberFormat="1" applyFont="1" applyBorder="1" applyAlignment="1">
      <alignment horizontal="center"/>
    </xf>
    <xf numFmtId="4" fontId="2" fillId="0" borderId="16" xfId="0" applyNumberFormat="1" applyFont="1" applyBorder="1" applyAlignment="1">
      <alignment horizontal="center"/>
    </xf>
    <xf numFmtId="4" fontId="2" fillId="0" borderId="51" xfId="0" applyNumberFormat="1" applyFont="1" applyBorder="1" applyAlignment="1">
      <alignment horizontal="center"/>
    </xf>
    <xf numFmtId="4" fontId="2" fillId="0" borderId="56" xfId="0" applyNumberFormat="1" applyFont="1" applyBorder="1" applyAlignment="1">
      <alignment horizontal="center"/>
    </xf>
    <xf numFmtId="0" fontId="3" fillId="0" borderId="0" xfId="0" applyFont="1"/>
    <xf numFmtId="2" fontId="3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8" fillId="0" borderId="3" xfId="0" applyFont="1" applyBorder="1"/>
    <xf numFmtId="0" fontId="3" fillId="0" borderId="5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8" fillId="0" borderId="21" xfId="0" applyFont="1" applyBorder="1"/>
    <xf numFmtId="0" fontId="8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0" xfId="0" applyFont="1" applyBorder="1"/>
    <xf numFmtId="0" fontId="8" fillId="0" borderId="26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0" xfId="0" applyFont="1" applyFill="1"/>
    <xf numFmtId="0" fontId="8" fillId="2" borderId="41" xfId="0" applyFont="1" applyFill="1" applyBorder="1"/>
    <xf numFmtId="0" fontId="8" fillId="2" borderId="31" xfId="0" applyFont="1" applyFill="1" applyBorder="1"/>
    <xf numFmtId="0" fontId="8" fillId="2" borderId="28" xfId="0" applyFont="1" applyFill="1" applyBorder="1"/>
    <xf numFmtId="0" fontId="8" fillId="2" borderId="43" xfId="0" applyFont="1" applyFill="1" applyBorder="1"/>
    <xf numFmtId="0" fontId="8" fillId="0" borderId="3" xfId="0" applyFont="1" applyBorder="1" applyAlignment="1">
      <alignment horizontal="center"/>
    </xf>
    <xf numFmtId="0" fontId="8" fillId="2" borderId="42" xfId="0" applyFont="1" applyFill="1" applyBorder="1"/>
    <xf numFmtId="0" fontId="8" fillId="2" borderId="42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2" borderId="3" xfId="0" applyFont="1" applyFill="1" applyBorder="1"/>
    <xf numFmtId="0" fontId="8" fillId="2" borderId="47" xfId="0" applyFont="1" applyFill="1" applyBorder="1"/>
    <xf numFmtId="0" fontId="8" fillId="0" borderId="42" xfId="0" applyFont="1" applyBorder="1"/>
    <xf numFmtId="0" fontId="8" fillId="0" borderId="41" xfId="0" applyFont="1" applyBorder="1"/>
    <xf numFmtId="4" fontId="8" fillId="0" borderId="20" xfId="0" applyNumberFormat="1" applyFont="1" applyBorder="1" applyAlignment="1">
      <alignment horizontal="center"/>
    </xf>
    <xf numFmtId="4" fontId="8" fillId="0" borderId="21" xfId="0" applyNumberFormat="1" applyFont="1" applyBorder="1" applyAlignment="1">
      <alignment horizontal="center"/>
    </xf>
    <xf numFmtId="4" fontId="8" fillId="0" borderId="42" xfId="0" applyNumberFormat="1" applyFont="1" applyBorder="1" applyAlignment="1">
      <alignment horizontal="center"/>
    </xf>
    <xf numFmtId="4" fontId="8" fillId="0" borderId="4" xfId="0" applyNumberFormat="1" applyFont="1" applyBorder="1" applyAlignment="1">
      <alignment horizontal="center"/>
    </xf>
    <xf numFmtId="4" fontId="8" fillId="0" borderId="43" xfId="0" applyNumberFormat="1" applyFont="1" applyBorder="1" applyAlignment="1">
      <alignment horizontal="center"/>
    </xf>
    <xf numFmtId="4" fontId="8" fillId="0" borderId="20" xfId="0" applyNumberFormat="1" applyFont="1" applyBorder="1"/>
    <xf numFmtId="4" fontId="8" fillId="0" borderId="21" xfId="0" applyNumberFormat="1" applyFont="1" applyBorder="1"/>
    <xf numFmtId="4" fontId="8" fillId="0" borderId="3" xfId="0" applyNumberFormat="1" applyFont="1" applyBorder="1"/>
    <xf numFmtId="4" fontId="8" fillId="0" borderId="4" xfId="0" applyNumberFormat="1" applyFont="1" applyBorder="1"/>
    <xf numFmtId="4" fontId="8" fillId="0" borderId="31" xfId="0" applyNumberFormat="1" applyFont="1" applyBorder="1" applyAlignment="1">
      <alignment horizontal="center"/>
    </xf>
    <xf numFmtId="4" fontId="8" fillId="0" borderId="40" xfId="0" applyNumberFormat="1" applyFont="1" applyBorder="1"/>
    <xf numFmtId="4" fontId="8" fillId="0" borderId="19" xfId="0" applyNumberFormat="1" applyFont="1" applyBorder="1"/>
    <xf numFmtId="4" fontId="8" fillId="0" borderId="31" xfId="0" applyNumberFormat="1" applyFont="1" applyBorder="1"/>
    <xf numFmtId="4" fontId="8" fillId="0" borderId="43" xfId="0" applyNumberFormat="1" applyFont="1" applyBorder="1"/>
    <xf numFmtId="2" fontId="8" fillId="0" borderId="11" xfId="0" applyNumberFormat="1" applyFont="1" applyBorder="1" applyAlignment="1">
      <alignment horizontal="center"/>
    </xf>
    <xf numFmtId="2" fontId="8" fillId="0" borderId="30" xfId="0" applyNumberFormat="1" applyFont="1" applyBorder="1" applyAlignment="1">
      <alignment horizontal="center"/>
    </xf>
    <xf numFmtId="4" fontId="8" fillId="0" borderId="29" xfId="0" applyNumberFormat="1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2" fontId="8" fillId="0" borderId="17" xfId="0" applyNumberFormat="1" applyFont="1" applyBorder="1" applyAlignment="1">
      <alignment horizontal="center"/>
    </xf>
    <xf numFmtId="2" fontId="8" fillId="0" borderId="15" xfId="0" applyNumberFormat="1" applyFont="1" applyBorder="1" applyAlignment="1">
      <alignment horizontal="center"/>
    </xf>
    <xf numFmtId="4" fontId="8" fillId="0" borderId="40" xfId="0" applyNumberFormat="1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 wrapText="1"/>
    </xf>
    <xf numFmtId="4" fontId="6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0" xfId="0" applyFont="1"/>
    <xf numFmtId="4" fontId="6" fillId="0" borderId="0" xfId="0" applyNumberFormat="1" applyFont="1"/>
    <xf numFmtId="0" fontId="8" fillId="0" borderId="40" xfId="0" applyFont="1" applyBorder="1"/>
    <xf numFmtId="4" fontId="10" fillId="0" borderId="20" xfId="0" applyNumberFormat="1" applyFont="1" applyBorder="1" applyAlignment="1">
      <alignment horizontal="center"/>
    </xf>
    <xf numFmtId="4" fontId="10" fillId="0" borderId="21" xfId="0" applyNumberFormat="1" applyFont="1" applyBorder="1" applyAlignment="1">
      <alignment horizontal="center"/>
    </xf>
    <xf numFmtId="4" fontId="10" fillId="0" borderId="3" xfId="0" applyNumberFormat="1" applyFont="1" applyBorder="1"/>
    <xf numFmtId="4" fontId="10" fillId="0" borderId="4" xfId="0" applyNumberFormat="1" applyFont="1" applyBorder="1"/>
    <xf numFmtId="4" fontId="10" fillId="0" borderId="31" xfId="0" applyNumberFormat="1" applyFont="1" applyBorder="1" applyAlignment="1">
      <alignment horizontal="center"/>
    </xf>
    <xf numFmtId="4" fontId="10" fillId="0" borderId="43" xfId="0" applyNumberFormat="1" applyFont="1" applyBorder="1" applyAlignment="1">
      <alignment horizontal="center"/>
    </xf>
    <xf numFmtId="4" fontId="10" fillId="0" borderId="42" xfId="0" applyNumberFormat="1" applyFont="1" applyBorder="1" applyAlignment="1">
      <alignment horizontal="center"/>
    </xf>
    <xf numFmtId="4" fontId="10" fillId="0" borderId="41" xfId="0" applyNumberFormat="1" applyFont="1" applyBorder="1" applyAlignment="1">
      <alignment horizontal="center"/>
    </xf>
    <xf numFmtId="0" fontId="3" fillId="0" borderId="24" xfId="0" applyFont="1" applyBorder="1"/>
    <xf numFmtId="0" fontId="3" fillId="0" borderId="37" xfId="0" applyFont="1" applyBorder="1"/>
    <xf numFmtId="0" fontId="3" fillId="0" borderId="57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2" fontId="8" fillId="0" borderId="10" xfId="0" applyNumberFormat="1" applyFont="1" applyBorder="1"/>
    <xf numFmtId="2" fontId="8" fillId="0" borderId="18" xfId="0" applyNumberFormat="1" applyFont="1" applyBorder="1"/>
    <xf numFmtId="2" fontId="8" fillId="0" borderId="25" xfId="0" applyNumberFormat="1" applyFont="1" applyBorder="1"/>
    <xf numFmtId="2" fontId="8" fillId="0" borderId="64" xfId="0" applyNumberFormat="1" applyFont="1" applyBorder="1"/>
    <xf numFmtId="0" fontId="3" fillId="2" borderId="63" xfId="0" applyFont="1" applyFill="1" applyBorder="1"/>
    <xf numFmtId="0" fontId="3" fillId="2" borderId="14" xfId="0" applyFont="1" applyFill="1" applyBorder="1"/>
    <xf numFmtId="0" fontId="3" fillId="2" borderId="16" xfId="0" applyFont="1" applyFill="1" applyBorder="1"/>
    <xf numFmtId="0" fontId="1" fillId="2" borderId="61" xfId="0" applyFont="1" applyFill="1" applyBorder="1" applyAlignment="1">
      <alignment horizontal="left"/>
    </xf>
    <xf numFmtId="0" fontId="1" fillId="2" borderId="62" xfId="0" applyFont="1" applyFill="1" applyBorder="1" applyAlignment="1">
      <alignment horizontal="left"/>
    </xf>
    <xf numFmtId="0" fontId="1" fillId="2" borderId="54" xfId="0" applyFont="1" applyFill="1" applyBorder="1" applyAlignment="1">
      <alignment horizontal="left"/>
    </xf>
    <xf numFmtId="0" fontId="1" fillId="2" borderId="58" xfId="0" applyFont="1" applyFill="1" applyBorder="1"/>
    <xf numFmtId="0" fontId="1" fillId="2" borderId="59" xfId="0" applyFont="1" applyFill="1" applyBorder="1"/>
    <xf numFmtId="0" fontId="1" fillId="2" borderId="60" xfId="0" applyFont="1" applyFill="1" applyBorder="1"/>
    <xf numFmtId="0" fontId="3" fillId="0" borderId="24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5" fillId="2" borderId="52" xfId="0" applyFont="1" applyFill="1" applyBorder="1"/>
    <xf numFmtId="0" fontId="5" fillId="2" borderId="49" xfId="0" applyFont="1" applyFill="1" applyBorder="1"/>
    <xf numFmtId="0" fontId="5" fillId="2" borderId="34" xfId="0" applyFont="1" applyFill="1" applyBorder="1"/>
    <xf numFmtId="0" fontId="8" fillId="0" borderId="22" xfId="0" applyFont="1" applyBorder="1"/>
    <xf numFmtId="0" fontId="8" fillId="0" borderId="38" xfId="0" applyFont="1" applyBorder="1"/>
    <xf numFmtId="0" fontId="3" fillId="2" borderId="65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2" fontId="8" fillId="0" borderId="9" xfId="0" applyNumberFormat="1" applyFont="1" applyBorder="1"/>
    <xf numFmtId="2" fontId="8" fillId="0" borderId="17" xfId="0" applyNumberFormat="1" applyFont="1" applyBorder="1"/>
    <xf numFmtId="2" fontId="1" fillId="0" borderId="3" xfId="0" applyNumberFormat="1" applyFont="1" applyBorder="1" applyAlignment="1">
      <alignment horizontal="center" vertical="center"/>
    </xf>
    <xf numFmtId="2" fontId="1" fillId="0" borderId="3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66" xfId="0" applyNumberFormat="1" applyFont="1" applyBorder="1" applyAlignment="1">
      <alignment horizontal="center" vertical="center"/>
    </xf>
    <xf numFmtId="0" fontId="1" fillId="2" borderId="66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left"/>
    </xf>
    <xf numFmtId="0" fontId="1" fillId="2" borderId="49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4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2" fontId="2" fillId="0" borderId="3" xfId="0" applyNumberFormat="1" applyFont="1" applyBorder="1" applyAlignment="1">
      <alignment horizontal="center" vertical="center"/>
    </xf>
    <xf numFmtId="2" fontId="2" fillId="0" borderId="31" xfId="0" applyNumberFormat="1" applyFont="1" applyBorder="1" applyAlignment="1">
      <alignment horizontal="center" vertical="center"/>
    </xf>
    <xf numFmtId="0" fontId="1" fillId="2" borderId="66" xfId="0" applyFont="1" applyFill="1" applyBorder="1" applyAlignment="1">
      <alignment horizontal="left"/>
    </xf>
    <xf numFmtId="0" fontId="1" fillId="2" borderId="32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2" fontId="1" fillId="0" borderId="3" xfId="0" applyNumberFormat="1" applyFont="1" applyBorder="1" applyAlignment="1">
      <alignment horizontal="center"/>
    </xf>
    <xf numFmtId="2" fontId="1" fillId="0" borderId="31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43" xfId="0" applyNumberFormat="1" applyFont="1" applyBorder="1" applyAlignment="1">
      <alignment horizontal="center"/>
    </xf>
    <xf numFmtId="0" fontId="1" fillId="0" borderId="66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 vertical="center"/>
    </xf>
    <xf numFmtId="2" fontId="1" fillId="0" borderId="43" xfId="0" applyNumberFormat="1" applyFont="1" applyBorder="1" applyAlignment="1">
      <alignment horizontal="center" vertical="center"/>
    </xf>
    <xf numFmtId="0" fontId="1" fillId="0" borderId="61" xfId="0" applyFont="1" applyBorder="1"/>
    <xf numFmtId="0" fontId="1" fillId="0" borderId="62" xfId="0" applyFont="1" applyBorder="1"/>
    <xf numFmtId="0" fontId="1" fillId="0" borderId="54" xfId="0" applyFont="1" applyBorder="1"/>
    <xf numFmtId="0" fontId="1" fillId="0" borderId="4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2" xfId="0" applyFont="1" applyBorder="1"/>
    <xf numFmtId="0" fontId="1" fillId="0" borderId="49" xfId="0" applyFont="1" applyBorder="1"/>
    <xf numFmtId="0" fontId="1" fillId="0" borderId="34" xfId="0" applyFont="1" applyBorder="1"/>
    <xf numFmtId="2" fontId="1" fillId="2" borderId="4" xfId="0" applyNumberFormat="1" applyFont="1" applyFill="1" applyBorder="1" applyAlignment="1">
      <alignment horizontal="center"/>
    </xf>
    <xf numFmtId="2" fontId="1" fillId="2" borderId="43" xfId="0" applyNumberFormat="1" applyFont="1" applyFill="1" applyBorder="1" applyAlignment="1">
      <alignment horizontal="center"/>
    </xf>
    <xf numFmtId="0" fontId="1" fillId="2" borderId="66" xfId="0" applyFont="1" applyFill="1" applyBorder="1"/>
    <xf numFmtId="0" fontId="1" fillId="2" borderId="32" xfId="0" applyFont="1" applyFill="1" applyBorder="1"/>
    <xf numFmtId="0" fontId="1" fillId="2" borderId="28" xfId="0" applyFont="1" applyFill="1" applyBorder="1"/>
    <xf numFmtId="0" fontId="1" fillId="0" borderId="58" xfId="0" applyFont="1" applyBorder="1"/>
    <xf numFmtId="0" fontId="1" fillId="0" borderId="59" xfId="0" applyFont="1" applyBorder="1"/>
    <xf numFmtId="0" fontId="1" fillId="0" borderId="60" xfId="0" applyFont="1" applyBorder="1"/>
    <xf numFmtId="0" fontId="1" fillId="2" borderId="52" xfId="0" applyFont="1" applyFill="1" applyBorder="1"/>
    <xf numFmtId="0" fontId="1" fillId="2" borderId="49" xfId="0" applyFont="1" applyFill="1" applyBorder="1"/>
    <xf numFmtId="0" fontId="1" fillId="2" borderId="34" xfId="0" applyFont="1" applyFill="1" applyBorder="1"/>
    <xf numFmtId="0" fontId="1" fillId="2" borderId="1" xfId="0" applyFont="1" applyFill="1" applyBorder="1"/>
    <xf numFmtId="0" fontId="1" fillId="2" borderId="44" xfId="0" applyFont="1" applyFill="1" applyBorder="1"/>
    <xf numFmtId="0" fontId="1" fillId="2" borderId="2" xfId="0" applyFont="1" applyFill="1" applyBorder="1"/>
    <xf numFmtId="0" fontId="3" fillId="0" borderId="53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49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33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5" fillId="0" borderId="52" xfId="0" applyFont="1" applyBorder="1"/>
    <xf numFmtId="0" fontId="5" fillId="0" borderId="49" xfId="0" applyFont="1" applyBorder="1"/>
    <xf numFmtId="0" fontId="5" fillId="0" borderId="34" xfId="0" applyFont="1" applyBorder="1"/>
    <xf numFmtId="2" fontId="1" fillId="2" borderId="3" xfId="0" applyNumberFormat="1" applyFont="1" applyFill="1" applyBorder="1" applyAlignment="1">
      <alignment horizontal="center" vertical="center"/>
    </xf>
    <xf numFmtId="2" fontId="1" fillId="2" borderId="31" xfId="0" applyNumberFormat="1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66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top"/>
    </xf>
    <xf numFmtId="2" fontId="4" fillId="0" borderId="3" xfId="0" applyNumberFormat="1" applyFont="1" applyBorder="1" applyAlignment="1">
      <alignment horizontal="center" vertical="center"/>
    </xf>
    <xf numFmtId="2" fontId="4" fillId="0" borderId="31" xfId="0" applyNumberFormat="1" applyFont="1" applyBorder="1" applyAlignment="1">
      <alignment horizontal="center" vertical="center"/>
    </xf>
    <xf numFmtId="0" fontId="1" fillId="2" borderId="61" xfId="0" applyFont="1" applyFill="1" applyBorder="1"/>
    <xf numFmtId="0" fontId="1" fillId="2" borderId="62" xfId="0" applyFont="1" applyFill="1" applyBorder="1"/>
    <xf numFmtId="0" fontId="1" fillId="2" borderId="54" xfId="0" applyFont="1" applyFill="1" applyBorder="1"/>
    <xf numFmtId="0" fontId="8" fillId="0" borderId="24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3" fillId="0" borderId="36" xfId="0" applyFont="1" applyBorder="1" applyAlignment="1">
      <alignment horizontal="left"/>
    </xf>
    <xf numFmtId="0" fontId="3" fillId="0" borderId="37" xfId="0" applyFont="1" applyBorder="1" applyAlignment="1">
      <alignment horizontal="left"/>
    </xf>
    <xf numFmtId="0" fontId="3" fillId="0" borderId="57" xfId="0" applyFont="1" applyBorder="1" applyAlignment="1">
      <alignment horizontal="left"/>
    </xf>
    <xf numFmtId="0" fontId="8" fillId="0" borderId="61" xfId="0" applyFont="1" applyBorder="1"/>
    <xf numFmtId="0" fontId="8" fillId="0" borderId="62" xfId="0" applyFont="1" applyBorder="1"/>
    <xf numFmtId="0" fontId="8" fillId="0" borderId="54" xfId="0" applyFont="1" applyBorder="1"/>
    <xf numFmtId="0" fontId="1" fillId="0" borderId="58" xfId="0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32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68" xfId="0" applyFont="1" applyBorder="1" applyAlignment="1">
      <alignment horizontal="center"/>
    </xf>
    <xf numFmtId="0" fontId="1" fillId="0" borderId="24" xfId="0" applyFont="1" applyBorder="1"/>
    <xf numFmtId="0" fontId="1" fillId="0" borderId="37" xfId="0" applyFont="1" applyBorder="1"/>
    <xf numFmtId="0" fontId="1" fillId="0" borderId="5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90"/>
  <sheetViews>
    <sheetView tabSelected="1" topLeftCell="A25" workbookViewId="0">
      <selection activeCell="N75" sqref="N75"/>
    </sheetView>
  </sheetViews>
  <sheetFormatPr defaultColWidth="8.7109375" defaultRowHeight="12.75" x14ac:dyDescent="0.2"/>
  <cols>
    <col min="1" max="1" width="7.7109375" style="158" customWidth="1"/>
    <col min="2" max="2" width="22.140625" style="158" customWidth="1"/>
    <col min="3" max="3" width="11.28515625" style="158" bestFit="1" customWidth="1"/>
    <col min="4" max="4" width="16.85546875" style="158" customWidth="1"/>
    <col min="5" max="6" width="11.7109375" style="158" customWidth="1"/>
    <col min="7" max="7" width="10.85546875" style="158" customWidth="1"/>
    <col min="8" max="8" width="11.42578125" style="158" customWidth="1"/>
    <col min="9" max="9" width="11.5703125" style="158" customWidth="1"/>
    <col min="10" max="10" width="12.28515625" style="158" customWidth="1"/>
    <col min="11" max="16384" width="8.7109375" style="158"/>
  </cols>
  <sheetData>
    <row r="2" spans="1:14" x14ac:dyDescent="0.2">
      <c r="A2" s="354" t="s">
        <v>0</v>
      </c>
      <c r="B2" s="354"/>
      <c r="C2" s="354"/>
      <c r="D2" s="354"/>
      <c r="E2" s="354"/>
      <c r="F2" s="354"/>
      <c r="G2" s="354"/>
      <c r="H2" s="355" t="s">
        <v>1</v>
      </c>
      <c r="I2" s="355"/>
      <c r="J2" s="355"/>
      <c r="K2" s="355"/>
      <c r="L2" s="355"/>
      <c r="M2" s="355"/>
      <c r="N2" s="355"/>
    </row>
    <row r="3" spans="1:14" x14ac:dyDescent="0.2">
      <c r="A3" s="356" t="s">
        <v>2</v>
      </c>
      <c r="B3" s="356"/>
      <c r="C3" s="356"/>
      <c r="D3" s="356"/>
      <c r="E3" s="356"/>
      <c r="F3" s="356"/>
      <c r="G3" s="356"/>
    </row>
    <row r="4" spans="1:14" x14ac:dyDescent="0.2">
      <c r="A4" s="357" t="s">
        <v>98</v>
      </c>
      <c r="B4" s="357"/>
      <c r="C4" s="357"/>
      <c r="D4" s="357"/>
      <c r="E4" s="357"/>
      <c r="F4" s="357"/>
      <c r="G4" s="357"/>
    </row>
    <row r="5" spans="1:14" x14ac:dyDescent="0.2">
      <c r="A5" s="358"/>
      <c r="B5" s="358"/>
      <c r="C5" s="358"/>
      <c r="D5" s="358"/>
      <c r="E5" s="358"/>
      <c r="F5" s="358"/>
      <c r="G5" s="358"/>
    </row>
    <row r="6" spans="1:14" ht="13.5" thickBot="1" x14ac:dyDescent="0.25">
      <c r="A6" s="159" t="s">
        <v>3</v>
      </c>
      <c r="B6" s="359"/>
      <c r="C6" s="360"/>
      <c r="D6" s="361"/>
      <c r="E6" s="160" t="s">
        <v>4</v>
      </c>
      <c r="F6" s="161"/>
      <c r="G6" s="162" t="s">
        <v>4</v>
      </c>
      <c r="H6" s="1"/>
      <c r="I6" s="163"/>
    </row>
    <row r="7" spans="1:14" ht="38.25" x14ac:dyDescent="0.2">
      <c r="A7" s="164"/>
      <c r="B7" s="35" t="s">
        <v>5</v>
      </c>
      <c r="C7" s="36"/>
      <c r="D7" s="165"/>
      <c r="E7" s="166" t="s">
        <v>6</v>
      </c>
      <c r="F7" s="167" t="s">
        <v>7</v>
      </c>
      <c r="G7" s="168" t="s">
        <v>8</v>
      </c>
      <c r="H7" s="2" t="s">
        <v>9</v>
      </c>
      <c r="I7" s="3" t="s">
        <v>10</v>
      </c>
      <c r="J7" s="4" t="s">
        <v>11</v>
      </c>
    </row>
    <row r="8" spans="1:14" ht="13.5" thickBot="1" x14ac:dyDescent="0.25">
      <c r="A8" s="169" t="s">
        <v>12</v>
      </c>
      <c r="B8" s="170" t="s">
        <v>13</v>
      </c>
      <c r="C8" s="171"/>
      <c r="D8" s="172"/>
      <c r="E8" s="173" t="s">
        <v>14</v>
      </c>
      <c r="F8" s="174" t="s">
        <v>14</v>
      </c>
      <c r="G8" s="175" t="s">
        <v>14</v>
      </c>
      <c r="H8" s="5" t="s">
        <v>15</v>
      </c>
      <c r="I8" s="176" t="s">
        <v>15</v>
      </c>
      <c r="J8" s="177"/>
    </row>
    <row r="9" spans="1:14" ht="13.5" thickBot="1" x14ac:dyDescent="0.25">
      <c r="A9" s="178">
        <v>1</v>
      </c>
      <c r="B9" s="342">
        <v>2</v>
      </c>
      <c r="C9" s="343"/>
      <c r="D9" s="344"/>
      <c r="E9" s="180">
        <v>3</v>
      </c>
      <c r="F9" s="181">
        <v>4</v>
      </c>
      <c r="G9" s="179">
        <v>5</v>
      </c>
      <c r="H9" s="6">
        <v>1</v>
      </c>
      <c r="I9" s="6">
        <v>2</v>
      </c>
      <c r="J9" s="7">
        <v>3</v>
      </c>
    </row>
    <row r="10" spans="1:14" ht="13.5" thickBot="1" x14ac:dyDescent="0.25">
      <c r="A10" s="345" t="s">
        <v>16</v>
      </c>
      <c r="B10" s="346"/>
      <c r="C10" s="346"/>
      <c r="D10" s="346"/>
      <c r="E10" s="346"/>
      <c r="F10" s="346"/>
      <c r="G10" s="347"/>
      <c r="H10" s="8"/>
      <c r="I10" s="182"/>
      <c r="J10" s="177"/>
    </row>
    <row r="11" spans="1:14" x14ac:dyDescent="0.2">
      <c r="A11" s="183">
        <v>1.1000000000000001</v>
      </c>
      <c r="B11" s="348" t="s">
        <v>17</v>
      </c>
      <c r="C11" s="349"/>
      <c r="D11" s="350"/>
      <c r="E11" s="9">
        <v>0</v>
      </c>
      <c r="F11" s="9">
        <f>E11*0.19</f>
        <v>0</v>
      </c>
      <c r="G11" s="10">
        <f>E11+F11</f>
        <v>0</v>
      </c>
      <c r="H11" s="11" t="s">
        <v>18</v>
      </c>
      <c r="I11" s="12" t="s">
        <v>18</v>
      </c>
      <c r="J11" s="13" t="s">
        <v>18</v>
      </c>
    </row>
    <row r="12" spans="1:14" x14ac:dyDescent="0.2">
      <c r="A12" s="184">
        <v>1.2</v>
      </c>
      <c r="B12" s="302" t="s">
        <v>19</v>
      </c>
      <c r="C12" s="303"/>
      <c r="D12" s="304"/>
      <c r="E12" s="14">
        <v>0</v>
      </c>
      <c r="F12" s="14">
        <f>E12*0.19</f>
        <v>0</v>
      </c>
      <c r="G12" s="15">
        <f>E12+F12</f>
        <v>0</v>
      </c>
      <c r="H12" s="16" t="s">
        <v>18</v>
      </c>
      <c r="I12" s="12" t="s">
        <v>18</v>
      </c>
      <c r="J12" s="13" t="s">
        <v>18</v>
      </c>
    </row>
    <row r="13" spans="1:14" x14ac:dyDescent="0.2">
      <c r="A13" s="184">
        <v>1.3</v>
      </c>
      <c r="B13" s="322" t="s">
        <v>20</v>
      </c>
      <c r="C13" s="323"/>
      <c r="D13" s="324"/>
      <c r="E13" s="17">
        <v>0</v>
      </c>
      <c r="F13" s="17">
        <f>E13*0.19</f>
        <v>0</v>
      </c>
      <c r="G13" s="18">
        <f>E13+F13</f>
        <v>0</v>
      </c>
      <c r="H13" s="12" t="s">
        <v>18</v>
      </c>
      <c r="I13" s="12" t="s">
        <v>18</v>
      </c>
      <c r="J13" s="13" t="s">
        <v>18</v>
      </c>
    </row>
    <row r="14" spans="1:14" ht="13.5" thickBot="1" x14ac:dyDescent="0.25">
      <c r="A14" s="185">
        <v>1.4</v>
      </c>
      <c r="B14" s="351" t="s">
        <v>21</v>
      </c>
      <c r="C14" s="352"/>
      <c r="D14" s="353"/>
      <c r="E14" s="17">
        <v>0</v>
      </c>
      <c r="F14" s="17">
        <f>E14*0.19</f>
        <v>0</v>
      </c>
      <c r="G14" s="19">
        <f>E14+F14</f>
        <v>0</v>
      </c>
      <c r="H14" s="20" t="s">
        <v>18</v>
      </c>
      <c r="I14" s="12" t="s">
        <v>18</v>
      </c>
      <c r="J14" s="13" t="s">
        <v>18</v>
      </c>
    </row>
    <row r="15" spans="1:14" s="186" customFormat="1" ht="13.5" thickBot="1" x14ac:dyDescent="0.25">
      <c r="A15" s="21"/>
      <c r="B15" s="257" t="s">
        <v>22</v>
      </c>
      <c r="C15" s="258"/>
      <c r="D15" s="259"/>
      <c r="E15" s="22">
        <f>SUM( E11:E14)</f>
        <v>0</v>
      </c>
      <c r="F15" s="22">
        <f>SUM(F11:F14)</f>
        <v>0</v>
      </c>
      <c r="G15" s="23">
        <f>SUM(G11:G14)</f>
        <v>0</v>
      </c>
      <c r="H15" s="24" t="s">
        <v>18</v>
      </c>
      <c r="I15" s="6" t="s">
        <v>18</v>
      </c>
      <c r="J15" s="7" t="s">
        <v>18</v>
      </c>
    </row>
    <row r="16" spans="1:14" ht="13.5" thickBot="1" x14ac:dyDescent="0.25">
      <c r="A16" s="25" t="s">
        <v>23</v>
      </c>
      <c r="B16" s="26"/>
      <c r="C16" s="26"/>
      <c r="D16" s="26"/>
      <c r="E16" s="26"/>
      <c r="F16" s="27"/>
      <c r="G16" s="28"/>
      <c r="H16" s="29"/>
      <c r="I16" s="182"/>
      <c r="J16" s="177"/>
    </row>
    <row r="17" spans="1:10" ht="13.5" thickBot="1" x14ac:dyDescent="0.25">
      <c r="A17" s="30">
        <v>2.1</v>
      </c>
      <c r="B17" s="362" t="s">
        <v>24</v>
      </c>
      <c r="C17" s="363"/>
      <c r="D17" s="364"/>
      <c r="E17" s="31">
        <v>0</v>
      </c>
      <c r="F17" s="17">
        <f>E17*0.19</f>
        <v>0</v>
      </c>
      <c r="G17" s="15">
        <f>E17+F17</f>
        <v>0</v>
      </c>
      <c r="H17" s="16" t="s">
        <v>18</v>
      </c>
      <c r="I17" s="12" t="s">
        <v>18</v>
      </c>
      <c r="J17" s="13" t="s">
        <v>18</v>
      </c>
    </row>
    <row r="18" spans="1:10" s="186" customFormat="1" ht="13.5" thickBot="1" x14ac:dyDescent="0.25">
      <c r="A18" s="32"/>
      <c r="B18" s="257" t="s">
        <v>25</v>
      </c>
      <c r="C18" s="258"/>
      <c r="D18" s="259"/>
      <c r="E18" s="22">
        <f>SUM( E16:E17)</f>
        <v>0</v>
      </c>
      <c r="F18" s="22">
        <f>SUM(F16:F17)</f>
        <v>0</v>
      </c>
      <c r="G18" s="33">
        <f>SUM(G16:G17)</f>
        <v>0</v>
      </c>
      <c r="H18" s="34" t="s">
        <v>18</v>
      </c>
      <c r="I18" s="6" t="s">
        <v>18</v>
      </c>
      <c r="J18" s="7" t="s">
        <v>18</v>
      </c>
    </row>
    <row r="19" spans="1:10" ht="13.5" thickBot="1" x14ac:dyDescent="0.25">
      <c r="A19" s="35" t="s">
        <v>26</v>
      </c>
      <c r="B19" s="36"/>
      <c r="C19" s="36"/>
      <c r="D19" s="36"/>
      <c r="E19" s="36"/>
      <c r="F19" s="37"/>
      <c r="G19" s="37"/>
      <c r="H19" s="8"/>
      <c r="I19" s="182"/>
      <c r="J19" s="177"/>
    </row>
    <row r="20" spans="1:10" s="187" customFormat="1" x14ac:dyDescent="0.2">
      <c r="A20" s="38">
        <v>3.1</v>
      </c>
      <c r="B20" s="339" t="s">
        <v>27</v>
      </c>
      <c r="C20" s="340"/>
      <c r="D20" s="341"/>
      <c r="E20" s="39">
        <v>0</v>
      </c>
      <c r="F20" s="40">
        <f>E20*0.19</f>
        <v>0</v>
      </c>
      <c r="G20" s="41">
        <f>E20+F20</f>
        <v>0</v>
      </c>
      <c r="H20" s="42" t="s">
        <v>18</v>
      </c>
      <c r="I20" s="43" t="s">
        <v>18</v>
      </c>
      <c r="J20" s="44" t="s">
        <v>18</v>
      </c>
    </row>
    <row r="21" spans="1:10" x14ac:dyDescent="0.2">
      <c r="A21" s="45"/>
      <c r="B21" s="322" t="s">
        <v>28</v>
      </c>
      <c r="C21" s="323"/>
      <c r="D21" s="324"/>
      <c r="E21" s="14">
        <v>0</v>
      </c>
      <c r="F21" s="17">
        <f>E21*0.19</f>
        <v>0</v>
      </c>
      <c r="G21" s="15">
        <f>E21+F21</f>
        <v>0</v>
      </c>
      <c r="H21" s="16" t="s">
        <v>18</v>
      </c>
      <c r="I21" s="46" t="s">
        <v>18</v>
      </c>
      <c r="J21" s="47" t="s">
        <v>18</v>
      </c>
    </row>
    <row r="22" spans="1:10" x14ac:dyDescent="0.2">
      <c r="A22" s="48"/>
      <c r="B22" s="322" t="s">
        <v>29</v>
      </c>
      <c r="C22" s="323"/>
      <c r="D22" s="324"/>
      <c r="E22" s="14">
        <v>0</v>
      </c>
      <c r="F22" s="17">
        <f>E22*0.19</f>
        <v>0</v>
      </c>
      <c r="G22" s="19">
        <f>E22+F22</f>
        <v>0</v>
      </c>
      <c r="H22" s="20" t="s">
        <v>18</v>
      </c>
      <c r="I22" s="12" t="s">
        <v>18</v>
      </c>
      <c r="J22" s="13" t="s">
        <v>18</v>
      </c>
    </row>
    <row r="23" spans="1:10" s="187" customFormat="1" x14ac:dyDescent="0.2">
      <c r="A23" s="49"/>
      <c r="B23" s="277" t="s">
        <v>30</v>
      </c>
      <c r="C23" s="278"/>
      <c r="D23" s="279"/>
      <c r="E23" s="50">
        <v>0</v>
      </c>
      <c r="F23" s="51">
        <f>E23*0.19</f>
        <v>0</v>
      </c>
      <c r="G23" s="52">
        <f>E23+F23</f>
        <v>0</v>
      </c>
      <c r="H23" s="53" t="s">
        <v>18</v>
      </c>
      <c r="I23" s="43" t="s">
        <v>18</v>
      </c>
      <c r="J23" s="44" t="s">
        <v>18</v>
      </c>
    </row>
    <row r="24" spans="1:10" s="187" customFormat="1" x14ac:dyDescent="0.2">
      <c r="A24" s="332">
        <v>3.2</v>
      </c>
      <c r="B24" s="316" t="s">
        <v>31</v>
      </c>
      <c r="C24" s="317"/>
      <c r="D24" s="318"/>
      <c r="E24" s="337">
        <v>0</v>
      </c>
      <c r="F24" s="330">
        <f>E24*0.19</f>
        <v>0</v>
      </c>
      <c r="G24" s="330">
        <f>E24+F24</f>
        <v>0</v>
      </c>
      <c r="H24" s="54" t="s">
        <v>18</v>
      </c>
      <c r="I24" s="55" t="s">
        <v>18</v>
      </c>
      <c r="J24" s="188"/>
    </row>
    <row r="25" spans="1:10" s="187" customFormat="1" x14ac:dyDescent="0.2">
      <c r="A25" s="333"/>
      <c r="B25" s="307" t="s">
        <v>32</v>
      </c>
      <c r="C25" s="308"/>
      <c r="D25" s="309"/>
      <c r="E25" s="338"/>
      <c r="F25" s="331"/>
      <c r="G25" s="331"/>
      <c r="H25" s="189"/>
      <c r="I25" s="190"/>
      <c r="J25" s="191"/>
    </row>
    <row r="26" spans="1:10" x14ac:dyDescent="0.2">
      <c r="A26" s="56">
        <v>3.3</v>
      </c>
      <c r="B26" s="322" t="s">
        <v>33</v>
      </c>
      <c r="C26" s="323"/>
      <c r="D26" s="324"/>
      <c r="E26" s="57">
        <v>0</v>
      </c>
      <c r="F26" s="17">
        <f>E26*0.19</f>
        <v>0</v>
      </c>
      <c r="G26" s="14">
        <f>E26+F26</f>
        <v>0</v>
      </c>
      <c r="H26" s="11" t="s">
        <v>18</v>
      </c>
      <c r="I26" s="46" t="s">
        <v>18</v>
      </c>
      <c r="J26" s="13" t="s">
        <v>18</v>
      </c>
    </row>
    <row r="27" spans="1:10" x14ac:dyDescent="0.2">
      <c r="A27" s="332">
        <v>3.4</v>
      </c>
      <c r="B27" s="58" t="s">
        <v>34</v>
      </c>
      <c r="C27" s="59"/>
      <c r="D27" s="60"/>
      <c r="E27" s="270">
        <v>0</v>
      </c>
      <c r="F27" s="270">
        <f>E27*0.19</f>
        <v>0</v>
      </c>
      <c r="G27" s="295">
        <f>E27+F27</f>
        <v>0</v>
      </c>
      <c r="I27" s="192"/>
      <c r="J27" s="47" t="s">
        <v>18</v>
      </c>
    </row>
    <row r="28" spans="1:10" x14ac:dyDescent="0.2">
      <c r="A28" s="333"/>
      <c r="B28" s="334" t="s">
        <v>35</v>
      </c>
      <c r="C28" s="335"/>
      <c r="D28" s="336"/>
      <c r="E28" s="271"/>
      <c r="F28" s="271"/>
      <c r="G28" s="296"/>
      <c r="H28" s="61" t="s">
        <v>18</v>
      </c>
      <c r="I28" s="46" t="s">
        <v>18</v>
      </c>
      <c r="J28" s="62" t="s">
        <v>18</v>
      </c>
    </row>
    <row r="29" spans="1:10" x14ac:dyDescent="0.2">
      <c r="A29" s="63">
        <v>3.5</v>
      </c>
      <c r="B29" s="302" t="s">
        <v>36</v>
      </c>
      <c r="C29" s="303"/>
      <c r="D29" s="304"/>
      <c r="E29" s="64">
        <v>0</v>
      </c>
      <c r="F29" s="65">
        <f>E29*0.19</f>
        <v>0</v>
      </c>
      <c r="G29" s="66">
        <f>E29+F29</f>
        <v>0</v>
      </c>
      <c r="H29" s="16" t="s">
        <v>18</v>
      </c>
      <c r="I29" s="12" t="s">
        <v>18</v>
      </c>
      <c r="J29" s="13" t="s">
        <v>18</v>
      </c>
    </row>
    <row r="30" spans="1:10" x14ac:dyDescent="0.2">
      <c r="A30" s="300"/>
      <c r="B30" s="322" t="s">
        <v>37</v>
      </c>
      <c r="C30" s="323"/>
      <c r="D30" s="324"/>
      <c r="E30" s="67">
        <v>0</v>
      </c>
      <c r="F30" s="68" t="s">
        <v>18</v>
      </c>
      <c r="G30" s="69" t="s">
        <v>18</v>
      </c>
      <c r="H30" s="16" t="s">
        <v>18</v>
      </c>
      <c r="I30" s="70" t="s">
        <v>18</v>
      </c>
      <c r="J30" s="13" t="s">
        <v>18</v>
      </c>
    </row>
    <row r="31" spans="1:10" x14ac:dyDescent="0.2">
      <c r="A31" s="325"/>
      <c r="B31" s="322" t="s">
        <v>38</v>
      </c>
      <c r="C31" s="323"/>
      <c r="D31" s="324"/>
      <c r="E31" s="71" t="s">
        <v>18</v>
      </c>
      <c r="F31" s="68" t="s">
        <v>18</v>
      </c>
      <c r="G31" s="69" t="s">
        <v>18</v>
      </c>
      <c r="H31" s="16" t="s">
        <v>18</v>
      </c>
      <c r="I31" s="12" t="s">
        <v>18</v>
      </c>
      <c r="J31" s="13" t="s">
        <v>18</v>
      </c>
    </row>
    <row r="32" spans="1:10" s="187" customFormat="1" x14ac:dyDescent="0.2">
      <c r="A32" s="325"/>
      <c r="B32" s="72" t="s">
        <v>39</v>
      </c>
      <c r="C32" s="73"/>
      <c r="D32" s="74"/>
      <c r="E32" s="270">
        <v>0</v>
      </c>
      <c r="F32" s="270">
        <f>E32*0.19</f>
        <v>0</v>
      </c>
      <c r="G32" s="295">
        <f>E32+F32</f>
        <v>0</v>
      </c>
      <c r="H32" s="75"/>
      <c r="I32" s="193"/>
      <c r="J32" s="76"/>
    </row>
    <row r="33" spans="1:10" s="187" customFormat="1" x14ac:dyDescent="0.2">
      <c r="A33" s="325"/>
      <c r="B33" s="285" t="s">
        <v>40</v>
      </c>
      <c r="C33" s="286"/>
      <c r="D33" s="287"/>
      <c r="E33" s="271"/>
      <c r="F33" s="271"/>
      <c r="G33" s="296"/>
      <c r="H33" s="77" t="s">
        <v>18</v>
      </c>
      <c r="I33" s="78" t="s">
        <v>18</v>
      </c>
      <c r="J33" s="79" t="s">
        <v>18</v>
      </c>
    </row>
    <row r="34" spans="1:10" s="187" customFormat="1" x14ac:dyDescent="0.2">
      <c r="A34" s="325"/>
      <c r="B34" s="80" t="s">
        <v>41</v>
      </c>
      <c r="C34" s="81"/>
      <c r="D34" s="82"/>
      <c r="E34" s="270">
        <v>0</v>
      </c>
      <c r="F34" s="330">
        <f>E34*0.19</f>
        <v>0</v>
      </c>
      <c r="G34" s="295">
        <f>E34+F34</f>
        <v>0</v>
      </c>
      <c r="H34" s="83"/>
      <c r="I34" s="194"/>
      <c r="J34" s="195"/>
    </row>
    <row r="35" spans="1:10" s="187" customFormat="1" x14ac:dyDescent="0.2">
      <c r="A35" s="325"/>
      <c r="B35" s="285" t="s">
        <v>42</v>
      </c>
      <c r="C35" s="286"/>
      <c r="D35" s="287"/>
      <c r="E35" s="271"/>
      <c r="F35" s="331"/>
      <c r="G35" s="296"/>
      <c r="H35" s="77" t="s">
        <v>18</v>
      </c>
      <c r="I35" s="84" t="s">
        <v>18</v>
      </c>
      <c r="J35" s="85" t="s">
        <v>18</v>
      </c>
    </row>
    <row r="36" spans="1:10" s="187" customFormat="1" x14ac:dyDescent="0.2">
      <c r="A36" s="325"/>
      <c r="B36" s="316" t="s">
        <v>43</v>
      </c>
      <c r="C36" s="317"/>
      <c r="D36" s="318"/>
      <c r="E36" s="270">
        <v>0</v>
      </c>
      <c r="F36" s="270">
        <f>E36*0.19</f>
        <v>0</v>
      </c>
      <c r="G36" s="295">
        <f>E36+F36</f>
        <v>0</v>
      </c>
      <c r="H36" s="86"/>
      <c r="I36" s="196"/>
      <c r="J36" s="197"/>
    </row>
    <row r="37" spans="1:10" s="187" customFormat="1" x14ac:dyDescent="0.2">
      <c r="A37" s="325"/>
      <c r="B37" s="307" t="s">
        <v>44</v>
      </c>
      <c r="C37" s="308"/>
      <c r="D37" s="309"/>
      <c r="E37" s="271"/>
      <c r="F37" s="271"/>
      <c r="G37" s="296"/>
      <c r="H37" s="42" t="s">
        <v>18</v>
      </c>
      <c r="I37" s="78" t="s">
        <v>18</v>
      </c>
      <c r="J37" s="87" t="s">
        <v>18</v>
      </c>
    </row>
    <row r="38" spans="1:10" s="187" customFormat="1" x14ac:dyDescent="0.2">
      <c r="A38" s="301"/>
      <c r="B38" s="277" t="s">
        <v>45</v>
      </c>
      <c r="C38" s="278"/>
      <c r="D38" s="279"/>
      <c r="E38" s="88">
        <v>0</v>
      </c>
      <c r="F38" s="51">
        <f>E38*0.19</f>
        <v>0</v>
      </c>
      <c r="G38" s="89">
        <f t="shared" ref="G38:G46" si="0">E38+F38</f>
        <v>0</v>
      </c>
      <c r="H38" s="42" t="s">
        <v>18</v>
      </c>
      <c r="I38" s="78" t="s">
        <v>18</v>
      </c>
      <c r="J38" s="90" t="s">
        <v>18</v>
      </c>
    </row>
    <row r="39" spans="1:10" s="97" customFormat="1" x14ac:dyDescent="0.2">
      <c r="A39" s="91">
        <v>3.6</v>
      </c>
      <c r="B39" s="327" t="s">
        <v>46</v>
      </c>
      <c r="C39" s="328"/>
      <c r="D39" s="329"/>
      <c r="E39" s="92">
        <v>0</v>
      </c>
      <c r="F39" s="93">
        <f>E39*0.19</f>
        <v>0</v>
      </c>
      <c r="G39" s="94">
        <f t="shared" si="0"/>
        <v>0</v>
      </c>
      <c r="H39" s="95">
        <v>5000</v>
      </c>
      <c r="I39" s="95">
        <f>H39*0.19</f>
        <v>950</v>
      </c>
      <c r="J39" s="96">
        <f>SUM(H39:I39)</f>
        <v>5950</v>
      </c>
    </row>
    <row r="40" spans="1:10" s="97" customFormat="1" x14ac:dyDescent="0.2">
      <c r="A40" s="91">
        <v>3.7</v>
      </c>
      <c r="B40" s="327" t="s">
        <v>47</v>
      </c>
      <c r="C40" s="328"/>
      <c r="D40" s="329"/>
      <c r="E40" s="92">
        <v>0</v>
      </c>
      <c r="F40" s="94">
        <v>0</v>
      </c>
      <c r="G40" s="94">
        <f t="shared" si="0"/>
        <v>0</v>
      </c>
      <c r="H40" s="95">
        <f>SUM(H41)</f>
        <v>15000</v>
      </c>
      <c r="I40" s="95">
        <f>H40*0.19</f>
        <v>2850</v>
      </c>
      <c r="J40" s="96">
        <f>SUM(H40+I40)</f>
        <v>17850</v>
      </c>
    </row>
    <row r="41" spans="1:10" x14ac:dyDescent="0.2">
      <c r="A41" s="45"/>
      <c r="B41" s="322" t="s">
        <v>48</v>
      </c>
      <c r="C41" s="323"/>
      <c r="D41" s="324"/>
      <c r="E41" s="67">
        <v>0</v>
      </c>
      <c r="F41" s="14">
        <f t="shared" ref="F41:F46" si="1">E41*0.19</f>
        <v>0</v>
      </c>
      <c r="G41" s="14">
        <f t="shared" si="0"/>
        <v>0</v>
      </c>
      <c r="H41" s="98">
        <v>15000</v>
      </c>
      <c r="I41" s="99">
        <f>H41*0.19</f>
        <v>2850</v>
      </c>
      <c r="J41" s="100">
        <f>SUM(J40)</f>
        <v>17850</v>
      </c>
    </row>
    <row r="42" spans="1:10" x14ac:dyDescent="0.2">
      <c r="A42" s="45"/>
      <c r="B42" s="322" t="s">
        <v>49</v>
      </c>
      <c r="C42" s="323"/>
      <c r="D42" s="324"/>
      <c r="E42" s="67">
        <v>0</v>
      </c>
      <c r="F42" s="14">
        <f t="shared" si="1"/>
        <v>0</v>
      </c>
      <c r="G42" s="101">
        <f t="shared" si="0"/>
        <v>0</v>
      </c>
      <c r="H42" s="16" t="s">
        <v>18</v>
      </c>
      <c r="I42" s="12" t="s">
        <v>18</v>
      </c>
      <c r="J42" s="13" t="s">
        <v>18</v>
      </c>
    </row>
    <row r="43" spans="1:10" x14ac:dyDescent="0.2">
      <c r="A43" s="63">
        <v>3.8</v>
      </c>
      <c r="B43" s="313" t="s">
        <v>50</v>
      </c>
      <c r="C43" s="314"/>
      <c r="D43" s="315"/>
      <c r="E43" s="102"/>
      <c r="F43" s="14">
        <f t="shared" si="1"/>
        <v>0</v>
      </c>
      <c r="G43" s="103">
        <f t="shared" si="0"/>
        <v>0</v>
      </c>
      <c r="H43" s="12" t="s">
        <v>18</v>
      </c>
      <c r="I43" s="12" t="s">
        <v>18</v>
      </c>
      <c r="J43" s="13" t="s">
        <v>18</v>
      </c>
    </row>
    <row r="44" spans="1:10" x14ac:dyDescent="0.2">
      <c r="A44" s="300"/>
      <c r="B44" s="277" t="s">
        <v>51</v>
      </c>
      <c r="C44" s="278"/>
      <c r="D44" s="279"/>
      <c r="E44" s="67">
        <v>0</v>
      </c>
      <c r="F44" s="14">
        <f t="shared" si="1"/>
        <v>0</v>
      </c>
      <c r="G44" s="101">
        <f t="shared" si="0"/>
        <v>0</v>
      </c>
      <c r="H44" s="16" t="s">
        <v>18</v>
      </c>
      <c r="I44" s="12" t="s">
        <v>18</v>
      </c>
      <c r="J44" s="13" t="s">
        <v>18</v>
      </c>
    </row>
    <row r="45" spans="1:10" x14ac:dyDescent="0.2">
      <c r="A45" s="325"/>
      <c r="B45" s="277" t="s">
        <v>52</v>
      </c>
      <c r="C45" s="278"/>
      <c r="D45" s="279"/>
      <c r="E45" s="67">
        <v>0</v>
      </c>
      <c r="F45" s="14">
        <f t="shared" si="1"/>
        <v>0</v>
      </c>
      <c r="G45" s="104">
        <f t="shared" si="0"/>
        <v>0</v>
      </c>
      <c r="H45" s="61" t="s">
        <v>18</v>
      </c>
      <c r="I45" s="12" t="s">
        <v>18</v>
      </c>
      <c r="J45" s="13" t="s">
        <v>18</v>
      </c>
    </row>
    <row r="46" spans="1:10" x14ac:dyDescent="0.2">
      <c r="A46" s="325"/>
      <c r="B46" s="105" t="s">
        <v>53</v>
      </c>
      <c r="C46" s="106"/>
      <c r="D46" s="107"/>
      <c r="E46" s="270">
        <v>0</v>
      </c>
      <c r="F46" s="270">
        <f t="shared" si="1"/>
        <v>0</v>
      </c>
      <c r="G46" s="270">
        <f t="shared" si="0"/>
        <v>0</v>
      </c>
      <c r="H46" s="108" t="s">
        <v>18</v>
      </c>
      <c r="I46" s="70" t="s">
        <v>18</v>
      </c>
      <c r="J46" s="109" t="s">
        <v>18</v>
      </c>
    </row>
    <row r="47" spans="1:10" x14ac:dyDescent="0.2">
      <c r="A47" s="325"/>
      <c r="B47" s="274" t="s">
        <v>54</v>
      </c>
      <c r="C47" s="275"/>
      <c r="D47" s="276"/>
      <c r="E47" s="271"/>
      <c r="F47" s="271"/>
      <c r="G47" s="271"/>
      <c r="H47" s="110"/>
      <c r="I47" s="198"/>
      <c r="J47" s="199"/>
    </row>
    <row r="48" spans="1:10" ht="13.5" thickBot="1" x14ac:dyDescent="0.25">
      <c r="A48" s="326"/>
      <c r="B48" s="254" t="s">
        <v>55</v>
      </c>
      <c r="C48" s="255"/>
      <c r="D48" s="256"/>
      <c r="E48" s="67">
        <v>0</v>
      </c>
      <c r="F48" s="111">
        <f>E48*0.19</f>
        <v>0</v>
      </c>
      <c r="G48" s="112">
        <f>E48+F48</f>
        <v>0</v>
      </c>
      <c r="H48" s="108" t="s">
        <v>18</v>
      </c>
      <c r="I48" s="12" t="s">
        <v>18</v>
      </c>
      <c r="J48" s="13" t="s">
        <v>18</v>
      </c>
    </row>
    <row r="49" spans="1:10" s="186" customFormat="1" ht="13.5" thickBot="1" x14ac:dyDescent="0.25">
      <c r="A49" s="30"/>
      <c r="B49" s="257" t="s">
        <v>56</v>
      </c>
      <c r="C49" s="258"/>
      <c r="D49" s="259"/>
      <c r="E49" s="22">
        <f>SUM(E20+E24+E29+E39+E40+E42)</f>
        <v>0</v>
      </c>
      <c r="F49" s="22">
        <f>SUM(F20+F24+F29+F39+F40+F42)</f>
        <v>0</v>
      </c>
      <c r="G49" s="113">
        <f>SUM(G20+G24+G29+G39+G40)</f>
        <v>0</v>
      </c>
      <c r="H49" s="114">
        <f>SUM(H39+H41)</f>
        <v>20000</v>
      </c>
      <c r="I49" s="114">
        <f>SUM(I39+I40)</f>
        <v>3800</v>
      </c>
      <c r="J49" s="115">
        <f>SUM(H49+I49)</f>
        <v>23800</v>
      </c>
    </row>
    <row r="50" spans="1:10" x14ac:dyDescent="0.2">
      <c r="A50" s="319" t="s">
        <v>57</v>
      </c>
      <c r="B50" s="320"/>
      <c r="C50" s="320"/>
      <c r="D50" s="320"/>
      <c r="E50" s="320"/>
      <c r="F50" s="320"/>
      <c r="G50" s="321"/>
      <c r="H50" s="8"/>
      <c r="I50" s="182"/>
      <c r="J50" s="177"/>
    </row>
    <row r="51" spans="1:10" x14ac:dyDescent="0.2">
      <c r="A51" s="116">
        <v>4.0999999999999996</v>
      </c>
      <c r="B51" s="313" t="s">
        <v>58</v>
      </c>
      <c r="C51" s="314"/>
      <c r="D51" s="315"/>
      <c r="E51" s="117">
        <v>0</v>
      </c>
      <c r="F51" s="118">
        <v>0</v>
      </c>
      <c r="G51" s="119">
        <v>0</v>
      </c>
      <c r="H51" s="120">
        <v>0</v>
      </c>
      <c r="I51" s="200">
        <v>0</v>
      </c>
      <c r="J51" s="201">
        <v>0</v>
      </c>
    </row>
    <row r="52" spans="1:10" x14ac:dyDescent="0.2">
      <c r="A52" s="63">
        <v>4.2</v>
      </c>
      <c r="B52" s="313" t="s">
        <v>59</v>
      </c>
      <c r="C52" s="314"/>
      <c r="D52" s="315"/>
      <c r="E52" s="67">
        <v>0</v>
      </c>
      <c r="F52" s="14">
        <f>E52*0.19</f>
        <v>0</v>
      </c>
      <c r="G52" s="66">
        <f>E52+F52</f>
        <v>0</v>
      </c>
      <c r="H52" s="120">
        <v>0</v>
      </c>
      <c r="I52" s="200">
        <v>0</v>
      </c>
      <c r="J52" s="201">
        <v>0</v>
      </c>
    </row>
    <row r="53" spans="1:10" x14ac:dyDescent="0.2">
      <c r="A53" s="300">
        <v>4.3</v>
      </c>
      <c r="B53" s="316" t="s">
        <v>60</v>
      </c>
      <c r="C53" s="317"/>
      <c r="D53" s="318"/>
      <c r="E53" s="288">
        <v>362031.04</v>
      </c>
      <c r="F53" s="288">
        <f>E53*0.19</f>
        <v>68785.897599999997</v>
      </c>
      <c r="G53" s="305">
        <f>E53+F53</f>
        <v>430816.93759999995</v>
      </c>
      <c r="H53" s="121">
        <v>0</v>
      </c>
      <c r="I53" s="202">
        <v>0</v>
      </c>
      <c r="J53" s="203">
        <v>0</v>
      </c>
    </row>
    <row r="54" spans="1:10" x14ac:dyDescent="0.2">
      <c r="A54" s="301"/>
      <c r="B54" s="307" t="s">
        <v>61</v>
      </c>
      <c r="C54" s="308"/>
      <c r="D54" s="309"/>
      <c r="E54" s="289"/>
      <c r="F54" s="289"/>
      <c r="G54" s="306"/>
      <c r="H54" s="122">
        <v>0</v>
      </c>
      <c r="I54" s="202">
        <v>0</v>
      </c>
      <c r="J54" s="204">
        <v>0</v>
      </c>
    </row>
    <row r="55" spans="1:10" x14ac:dyDescent="0.2">
      <c r="A55" s="63">
        <v>4.4000000000000004</v>
      </c>
      <c r="B55" s="302" t="s">
        <v>62</v>
      </c>
      <c r="C55" s="303"/>
      <c r="D55" s="304"/>
      <c r="E55" s="14"/>
      <c r="F55" s="14">
        <f>E55*0.19</f>
        <v>0</v>
      </c>
      <c r="G55" s="123">
        <f>E55+F55</f>
        <v>0</v>
      </c>
      <c r="H55" s="121">
        <v>0</v>
      </c>
      <c r="I55" s="200">
        <v>0</v>
      </c>
      <c r="J55" s="201">
        <v>0</v>
      </c>
    </row>
    <row r="56" spans="1:10" x14ac:dyDescent="0.2">
      <c r="A56" s="63">
        <v>4.5</v>
      </c>
      <c r="B56" s="302" t="s">
        <v>63</v>
      </c>
      <c r="C56" s="303"/>
      <c r="D56" s="304"/>
      <c r="E56" s="67">
        <v>304971.8</v>
      </c>
      <c r="F56" s="14">
        <f>E56*0.19</f>
        <v>57944.642</v>
      </c>
      <c r="G56" s="19">
        <f>E56+F56</f>
        <v>362916.44199999998</v>
      </c>
      <c r="H56" s="98">
        <v>0</v>
      </c>
      <c r="I56" s="200">
        <v>0</v>
      </c>
      <c r="J56" s="201">
        <v>0</v>
      </c>
    </row>
    <row r="57" spans="1:10" ht="13.5" thickBot="1" x14ac:dyDescent="0.25">
      <c r="A57" s="30">
        <v>4.5999999999999996</v>
      </c>
      <c r="B57" s="310" t="s">
        <v>64</v>
      </c>
      <c r="C57" s="311"/>
      <c r="D57" s="312"/>
      <c r="E57" s="31"/>
      <c r="F57" s="111"/>
      <c r="G57" s="124"/>
      <c r="H57" s="125"/>
      <c r="I57" s="205"/>
      <c r="J57" s="206"/>
    </row>
    <row r="58" spans="1:10" s="186" customFormat="1" ht="13.5" thickBot="1" x14ac:dyDescent="0.25">
      <c r="A58" s="30"/>
      <c r="B58" s="257" t="s">
        <v>65</v>
      </c>
      <c r="C58" s="258"/>
      <c r="D58" s="259"/>
      <c r="E58" s="22">
        <f>SUM(E51+E52+E53+E55+E56)</f>
        <v>667002.84</v>
      </c>
      <c r="F58" s="126">
        <f>SUM(F51+F52+F53+F55+F56)</f>
        <v>126730.53959999999</v>
      </c>
      <c r="G58" s="127">
        <f>SUM(G51+G52+G53+G55+G56)</f>
        <v>793733.37959999987</v>
      </c>
      <c r="H58" s="128">
        <v>0</v>
      </c>
      <c r="I58" s="114">
        <v>0</v>
      </c>
      <c r="J58" s="115">
        <v>0</v>
      </c>
    </row>
    <row r="59" spans="1:10" ht="13.5" thickBot="1" x14ac:dyDescent="0.25">
      <c r="A59" s="30"/>
      <c r="B59" s="238" t="s">
        <v>66</v>
      </c>
      <c r="C59" s="239"/>
      <c r="D59" s="240"/>
      <c r="E59" s="129"/>
      <c r="F59" s="130"/>
      <c r="G59" s="131"/>
      <c r="H59" s="132"/>
      <c r="I59" s="205"/>
      <c r="J59" s="206"/>
    </row>
    <row r="60" spans="1:10" x14ac:dyDescent="0.2">
      <c r="A60" s="133">
        <v>5.0999999999999996</v>
      </c>
      <c r="B60" s="297" t="s">
        <v>67</v>
      </c>
      <c r="C60" s="298"/>
      <c r="D60" s="299"/>
      <c r="E60" s="134">
        <v>0</v>
      </c>
      <c r="F60" s="134">
        <f>F61+F62</f>
        <v>0</v>
      </c>
      <c r="G60" s="19">
        <f>G61+G62</f>
        <v>0</v>
      </c>
      <c r="H60" s="98">
        <v>0</v>
      </c>
      <c r="I60" s="230">
        <v>0</v>
      </c>
      <c r="J60" s="231">
        <v>0</v>
      </c>
    </row>
    <row r="61" spans="1:10" x14ac:dyDescent="0.2">
      <c r="A61" s="300"/>
      <c r="B61" s="302" t="s">
        <v>68</v>
      </c>
      <c r="C61" s="303"/>
      <c r="D61" s="304"/>
      <c r="E61" s="67">
        <v>0</v>
      </c>
      <c r="F61" s="17">
        <f>E61*0.19</f>
        <v>0</v>
      </c>
      <c r="G61" s="15">
        <f>E61+F61</f>
        <v>0</v>
      </c>
      <c r="H61" s="120">
        <v>0</v>
      </c>
      <c r="I61" s="230">
        <v>0</v>
      </c>
      <c r="J61" s="231">
        <v>0</v>
      </c>
    </row>
    <row r="62" spans="1:10" x14ac:dyDescent="0.2">
      <c r="A62" s="301"/>
      <c r="B62" s="302" t="s">
        <v>69</v>
      </c>
      <c r="C62" s="303"/>
      <c r="D62" s="304"/>
      <c r="E62" s="17">
        <v>0</v>
      </c>
      <c r="F62" s="17">
        <f>E62*0.19</f>
        <v>0</v>
      </c>
      <c r="G62" s="15">
        <f>E62+F62</f>
        <v>0</v>
      </c>
      <c r="H62" s="120">
        <v>0</v>
      </c>
      <c r="I62" s="230">
        <v>0</v>
      </c>
      <c r="J62" s="231">
        <v>0</v>
      </c>
    </row>
    <row r="63" spans="1:10" x14ac:dyDescent="0.2">
      <c r="A63" s="63">
        <v>5.2</v>
      </c>
      <c r="B63" s="302" t="s">
        <v>70</v>
      </c>
      <c r="C63" s="303"/>
      <c r="D63" s="304"/>
      <c r="E63" s="67">
        <v>0</v>
      </c>
      <c r="F63" s="17">
        <f>SUM(F64:F72)</f>
        <v>0</v>
      </c>
      <c r="G63" s="104">
        <f>E63+F63</f>
        <v>0</v>
      </c>
      <c r="H63" s="121">
        <v>0</v>
      </c>
      <c r="I63" s="230">
        <v>0</v>
      </c>
      <c r="J63" s="231">
        <v>0</v>
      </c>
    </row>
    <row r="64" spans="1:10" x14ac:dyDescent="0.2">
      <c r="A64" s="135"/>
      <c r="B64" s="136" t="s">
        <v>71</v>
      </c>
      <c r="C64" s="137"/>
      <c r="D64" s="138"/>
      <c r="E64" s="288">
        <v>0</v>
      </c>
      <c r="F64" s="288">
        <v>0</v>
      </c>
      <c r="G64" s="290">
        <v>0</v>
      </c>
      <c r="H64" s="139"/>
      <c r="I64" s="232"/>
      <c r="J64" s="233"/>
    </row>
    <row r="65" spans="1:10" x14ac:dyDescent="0.2">
      <c r="A65" s="45"/>
      <c r="B65" s="292" t="s">
        <v>72</v>
      </c>
      <c r="C65" s="293"/>
      <c r="D65" s="294"/>
      <c r="E65" s="289"/>
      <c r="F65" s="289"/>
      <c r="G65" s="291"/>
      <c r="H65" s="122">
        <v>0</v>
      </c>
      <c r="I65" s="234">
        <v>0</v>
      </c>
      <c r="J65" s="235">
        <v>0</v>
      </c>
    </row>
    <row r="66" spans="1:10" x14ac:dyDescent="0.2">
      <c r="A66" s="45"/>
      <c r="B66" s="72" t="s">
        <v>73</v>
      </c>
      <c r="C66" s="73"/>
      <c r="D66" s="74"/>
      <c r="E66" s="270">
        <v>0</v>
      </c>
      <c r="F66" s="270">
        <v>0</v>
      </c>
      <c r="G66" s="295">
        <f>E66+F66</f>
        <v>0</v>
      </c>
      <c r="H66" s="121"/>
      <c r="I66" s="236"/>
      <c r="J66" s="237"/>
    </row>
    <row r="67" spans="1:10" x14ac:dyDescent="0.2">
      <c r="A67" s="45"/>
      <c r="B67" s="285" t="s">
        <v>74</v>
      </c>
      <c r="C67" s="286"/>
      <c r="D67" s="287"/>
      <c r="E67" s="271"/>
      <c r="F67" s="271"/>
      <c r="G67" s="296"/>
      <c r="H67" s="140">
        <v>0</v>
      </c>
      <c r="I67" s="236">
        <v>0</v>
      </c>
      <c r="J67" s="235">
        <v>0</v>
      </c>
    </row>
    <row r="68" spans="1:10" x14ac:dyDescent="0.2">
      <c r="A68" s="45"/>
      <c r="B68" s="72" t="s">
        <v>75</v>
      </c>
      <c r="C68" s="73"/>
      <c r="D68" s="74"/>
      <c r="E68" s="270">
        <v>0</v>
      </c>
      <c r="F68" s="270">
        <v>0</v>
      </c>
      <c r="G68" s="272">
        <f>E68+F68</f>
        <v>0</v>
      </c>
      <c r="H68" s="99"/>
      <c r="I68" s="230"/>
      <c r="J68" s="231"/>
    </row>
    <row r="69" spans="1:10" x14ac:dyDescent="0.2">
      <c r="A69" s="45"/>
      <c r="B69" s="274" t="s">
        <v>76</v>
      </c>
      <c r="C69" s="275"/>
      <c r="D69" s="276"/>
      <c r="E69" s="271"/>
      <c r="F69" s="271"/>
      <c r="G69" s="273"/>
      <c r="H69" s="122">
        <v>0</v>
      </c>
      <c r="I69" s="234">
        <v>0</v>
      </c>
      <c r="J69" s="231">
        <v>0</v>
      </c>
    </row>
    <row r="70" spans="1:10" x14ac:dyDescent="0.2">
      <c r="A70" s="45"/>
      <c r="B70" s="277" t="s">
        <v>77</v>
      </c>
      <c r="C70" s="278"/>
      <c r="D70" s="279"/>
      <c r="E70" s="14">
        <v>0</v>
      </c>
      <c r="F70" s="17">
        <f>E70*0</f>
        <v>0</v>
      </c>
      <c r="G70" s="15">
        <f>E70+F70</f>
        <v>0</v>
      </c>
      <c r="H70" s="121">
        <v>0</v>
      </c>
      <c r="I70" s="234">
        <v>0</v>
      </c>
      <c r="J70" s="231">
        <v>0</v>
      </c>
    </row>
    <row r="71" spans="1:10" x14ac:dyDescent="0.2">
      <c r="A71" s="45"/>
      <c r="B71" s="280" t="s">
        <v>78</v>
      </c>
      <c r="C71" s="281"/>
      <c r="D71" s="282"/>
      <c r="E71" s="283">
        <v>0</v>
      </c>
      <c r="F71" s="270">
        <f>E71*0</f>
        <v>0</v>
      </c>
      <c r="G71" s="272">
        <f>E71+F71</f>
        <v>0</v>
      </c>
      <c r="H71" s="99"/>
      <c r="I71" s="230"/>
      <c r="J71" s="231"/>
    </row>
    <row r="72" spans="1:10" x14ac:dyDescent="0.2">
      <c r="A72" s="116"/>
      <c r="B72" s="285" t="s">
        <v>79</v>
      </c>
      <c r="C72" s="286"/>
      <c r="D72" s="287"/>
      <c r="E72" s="284"/>
      <c r="F72" s="271"/>
      <c r="G72" s="273"/>
      <c r="H72" s="121">
        <v>0</v>
      </c>
      <c r="I72" s="230">
        <v>0</v>
      </c>
      <c r="J72" s="231">
        <v>0</v>
      </c>
    </row>
    <row r="73" spans="1:10" s="97" customFormat="1" x14ac:dyDescent="0.2">
      <c r="A73" s="91">
        <v>5.3</v>
      </c>
      <c r="B73" s="260" t="s">
        <v>80</v>
      </c>
      <c r="C73" s="261"/>
      <c r="D73" s="262"/>
      <c r="E73" s="141">
        <v>0</v>
      </c>
      <c r="F73" s="94">
        <f>E73*0.19</f>
        <v>0</v>
      </c>
      <c r="G73" s="142">
        <f>E73+F73</f>
        <v>0</v>
      </c>
      <c r="H73" s="95">
        <v>6670</v>
      </c>
      <c r="I73" s="95">
        <f>H73*0.19</f>
        <v>1267.3</v>
      </c>
      <c r="J73" s="96">
        <f>SUM(H73:I73)</f>
        <v>7937.3</v>
      </c>
    </row>
    <row r="74" spans="1:10" ht="13.5" thickBot="1" x14ac:dyDescent="0.25">
      <c r="A74" s="30">
        <v>5.4</v>
      </c>
      <c r="B74" s="254" t="s">
        <v>81</v>
      </c>
      <c r="C74" s="255"/>
      <c r="D74" s="256"/>
      <c r="E74" s="143">
        <v>0</v>
      </c>
      <c r="F74" s="111">
        <f>E74*0.19</f>
        <v>0</v>
      </c>
      <c r="G74" s="144">
        <f>E74+F74</f>
        <v>0</v>
      </c>
      <c r="H74" s="120">
        <v>2000</v>
      </c>
      <c r="I74" s="230">
        <f>H74*19%</f>
        <v>380</v>
      </c>
      <c r="J74" s="231">
        <f>I74+H74</f>
        <v>2380</v>
      </c>
    </row>
    <row r="75" spans="1:10" s="186" customFormat="1" ht="13.5" thickBot="1" x14ac:dyDescent="0.25">
      <c r="A75" s="32"/>
      <c r="B75" s="257" t="s">
        <v>82</v>
      </c>
      <c r="C75" s="258"/>
      <c r="D75" s="259"/>
      <c r="E75" s="22">
        <f>SUM(E74)</f>
        <v>0</v>
      </c>
      <c r="F75" s="22">
        <f>SUM(F74)</f>
        <v>0</v>
      </c>
      <c r="G75" s="145">
        <f>SUM(G74)</f>
        <v>0</v>
      </c>
      <c r="H75" s="146">
        <f>SUM(H60:H74)</f>
        <v>8670</v>
      </c>
      <c r="I75" s="114">
        <f>SUM(I60:I74)</f>
        <v>1647.3</v>
      </c>
      <c r="J75" s="115">
        <f>SUM(J60:J74)</f>
        <v>10317.299999999999</v>
      </c>
    </row>
    <row r="76" spans="1:10" x14ac:dyDescent="0.2">
      <c r="A76" s="263"/>
      <c r="B76" s="265" t="s">
        <v>83</v>
      </c>
      <c r="C76" s="266"/>
      <c r="D76" s="267"/>
      <c r="E76" s="268"/>
      <c r="F76" s="244"/>
      <c r="G76" s="246"/>
      <c r="H76" s="210"/>
      <c r="I76" s="207"/>
      <c r="J76" s="208"/>
    </row>
    <row r="77" spans="1:10" ht="13.5" thickBot="1" x14ac:dyDescent="0.25">
      <c r="A77" s="264"/>
      <c r="B77" s="248" t="s">
        <v>84</v>
      </c>
      <c r="C77" s="249"/>
      <c r="D77" s="250"/>
      <c r="E77" s="269"/>
      <c r="F77" s="245"/>
      <c r="G77" s="247"/>
      <c r="H77" s="211"/>
      <c r="I77" s="212"/>
      <c r="J77" s="213"/>
    </row>
    <row r="78" spans="1:10" x14ac:dyDescent="0.2">
      <c r="A78" s="133">
        <v>6.1</v>
      </c>
      <c r="B78" s="251" t="s">
        <v>85</v>
      </c>
      <c r="C78" s="252"/>
      <c r="D78" s="253"/>
      <c r="E78" s="214">
        <v>0</v>
      </c>
      <c r="F78" s="214">
        <v>0</v>
      </c>
      <c r="G78" s="215">
        <v>0</v>
      </c>
      <c r="H78" s="216">
        <v>0</v>
      </c>
      <c r="I78" s="209">
        <v>0</v>
      </c>
      <c r="J78" s="201">
        <v>0</v>
      </c>
    </row>
    <row r="79" spans="1:10" ht="13.5" thickBot="1" x14ac:dyDescent="0.25">
      <c r="A79" s="217">
        <v>6.2</v>
      </c>
      <c r="B79" s="254" t="s">
        <v>86</v>
      </c>
      <c r="C79" s="255"/>
      <c r="D79" s="256"/>
      <c r="E79" s="218">
        <v>0</v>
      </c>
      <c r="F79" s="218">
        <v>0</v>
      </c>
      <c r="G79" s="219">
        <v>0</v>
      </c>
      <c r="H79" s="220">
        <v>0</v>
      </c>
      <c r="I79" s="200">
        <v>0</v>
      </c>
      <c r="J79" s="201">
        <v>0</v>
      </c>
    </row>
    <row r="80" spans="1:10" s="186" customFormat="1" ht="13.5" thickBot="1" x14ac:dyDescent="0.25">
      <c r="A80" s="221"/>
      <c r="B80" s="257" t="s">
        <v>87</v>
      </c>
      <c r="C80" s="258"/>
      <c r="D80" s="259"/>
      <c r="E80" s="22" t="s">
        <v>18</v>
      </c>
      <c r="F80" s="22" t="s">
        <v>18</v>
      </c>
      <c r="G80" s="147" t="s">
        <v>18</v>
      </c>
      <c r="H80" s="200">
        <v>0</v>
      </c>
      <c r="I80" s="200">
        <v>0</v>
      </c>
      <c r="J80" s="201">
        <v>0</v>
      </c>
    </row>
    <row r="81" spans="1:10" ht="13.5" thickBot="1" x14ac:dyDescent="0.25">
      <c r="A81" s="148"/>
      <c r="B81" s="238" t="s">
        <v>88</v>
      </c>
      <c r="C81" s="239"/>
      <c r="D81" s="240"/>
      <c r="E81" s="22">
        <f>SUM(E15+E18+E49+E58+E75)</f>
        <v>667002.84</v>
      </c>
      <c r="F81" s="22">
        <f>SUM(F15+F18+F49+F58+F75)</f>
        <v>126730.53959999999</v>
      </c>
      <c r="G81" s="149">
        <f>SUM(G15+G18+G49+G58+G75)</f>
        <v>793733.37959999987</v>
      </c>
      <c r="H81" s="146">
        <f>SUM(H49+H75)</f>
        <v>28670</v>
      </c>
      <c r="I81" s="114">
        <f>SUM(I49+I75)</f>
        <v>5447.3</v>
      </c>
      <c r="J81" s="115">
        <f>SUM(J49+J75)</f>
        <v>34117.300000000003</v>
      </c>
    </row>
    <row r="82" spans="1:10" ht="13.5" thickBot="1" x14ac:dyDescent="0.25">
      <c r="A82" s="148"/>
      <c r="B82" s="238" t="s">
        <v>89</v>
      </c>
      <c r="C82" s="239"/>
      <c r="D82" s="240"/>
      <c r="E82" s="22">
        <f>SUM(E12+E13+E14+E18+E51+E52+E60)</f>
        <v>0</v>
      </c>
      <c r="F82" s="22">
        <f>SUM(F12+F13+F14+F17+F51+F52+F61)</f>
        <v>0</v>
      </c>
      <c r="G82" s="149">
        <f>SUM(G12+G13+G14+G18+G51+G52+G61)</f>
        <v>0</v>
      </c>
      <c r="H82" s="150">
        <v>0</v>
      </c>
      <c r="I82" s="151">
        <v>0</v>
      </c>
      <c r="J82" s="152">
        <v>0</v>
      </c>
    </row>
    <row r="83" spans="1:10" ht="25.5" x14ac:dyDescent="0.2">
      <c r="A83" s="153"/>
      <c r="B83" s="153"/>
      <c r="C83" s="222" t="s">
        <v>90</v>
      </c>
      <c r="D83" s="223" t="s">
        <v>91</v>
      </c>
      <c r="E83" s="224" t="s">
        <v>92</v>
      </c>
      <c r="F83" s="154"/>
      <c r="G83" s="154"/>
    </row>
    <row r="84" spans="1:10" x14ac:dyDescent="0.2">
      <c r="A84" s="155"/>
      <c r="B84" s="156" t="s">
        <v>93</v>
      </c>
      <c r="C84" s="225">
        <f>SUM(E81)</f>
        <v>667002.84</v>
      </c>
      <c r="D84" s="225">
        <f>SUM(F81)</f>
        <v>126730.53959999999</v>
      </c>
      <c r="E84" s="225">
        <f>SUM(G81)</f>
        <v>793733.37959999987</v>
      </c>
      <c r="F84" s="156"/>
      <c r="G84" s="153"/>
      <c r="H84" s="241"/>
      <c r="I84" s="241"/>
      <c r="J84" s="154" t="s">
        <v>94</v>
      </c>
    </row>
    <row r="85" spans="1:10" ht="25.5" x14ac:dyDescent="0.2">
      <c r="A85" s="155"/>
      <c r="B85" s="226" t="s">
        <v>95</v>
      </c>
      <c r="C85" s="225">
        <f>SUM(H81)</f>
        <v>28670</v>
      </c>
      <c r="D85" s="225">
        <f>SUM(I81)</f>
        <v>5447.3</v>
      </c>
      <c r="E85" s="225">
        <f>SUM(J81)</f>
        <v>34117.300000000003</v>
      </c>
      <c r="F85" s="156"/>
      <c r="G85" s="242" t="s">
        <v>97</v>
      </c>
      <c r="H85" s="242"/>
      <c r="I85" s="242"/>
      <c r="J85" s="242"/>
    </row>
    <row r="86" spans="1:10" x14ac:dyDescent="0.2">
      <c r="B86" s="227" t="s">
        <v>96</v>
      </c>
      <c r="C86" s="228">
        <f>SUM(C84+C85)</f>
        <v>695672.84</v>
      </c>
      <c r="D86" s="225">
        <f>SUM(D84+D85)</f>
        <v>132177.83959999998</v>
      </c>
      <c r="E86" s="225">
        <f>SUM(E84+E85)</f>
        <v>827850.67959999992</v>
      </c>
    </row>
    <row r="87" spans="1:10" x14ac:dyDescent="0.2">
      <c r="A87" s="241"/>
      <c r="B87" s="241"/>
      <c r="C87" s="241"/>
      <c r="D87" s="153"/>
      <c r="E87" s="154"/>
      <c r="F87" s="154"/>
      <c r="G87" s="154"/>
    </row>
    <row r="88" spans="1:10" x14ac:dyDescent="0.2">
      <c r="A88" s="153"/>
      <c r="B88" s="153"/>
      <c r="G88" s="154"/>
    </row>
    <row r="89" spans="1:10" x14ac:dyDescent="0.2">
      <c r="A89" s="153"/>
      <c r="B89" s="157"/>
      <c r="G89" s="154"/>
    </row>
    <row r="90" spans="1:10" x14ac:dyDescent="0.2">
      <c r="B90" s="157"/>
      <c r="E90" s="243"/>
      <c r="F90" s="243"/>
      <c r="I90" s="229"/>
    </row>
  </sheetData>
  <mergeCells count="118">
    <mergeCell ref="A2:G2"/>
    <mergeCell ref="H2:N2"/>
    <mergeCell ref="A3:G3"/>
    <mergeCell ref="A4:G4"/>
    <mergeCell ref="A5:G5"/>
    <mergeCell ref="B6:D6"/>
    <mergeCell ref="B15:D15"/>
    <mergeCell ref="B17:D17"/>
    <mergeCell ref="B18:D18"/>
    <mergeCell ref="B20:D20"/>
    <mergeCell ref="B21:D21"/>
    <mergeCell ref="B22:D22"/>
    <mergeCell ref="B9:D9"/>
    <mergeCell ref="A10:G10"/>
    <mergeCell ref="B11:D11"/>
    <mergeCell ref="B12:D12"/>
    <mergeCell ref="B13:D13"/>
    <mergeCell ref="B14:D14"/>
    <mergeCell ref="B26:D26"/>
    <mergeCell ref="A27:A28"/>
    <mergeCell ref="E27:E28"/>
    <mergeCell ref="F27:F28"/>
    <mergeCell ref="G27:G28"/>
    <mergeCell ref="B28:D28"/>
    <mergeCell ref="B23:D23"/>
    <mergeCell ref="A24:A25"/>
    <mergeCell ref="B24:D24"/>
    <mergeCell ref="E24:E25"/>
    <mergeCell ref="F24:F25"/>
    <mergeCell ref="G24:G25"/>
    <mergeCell ref="B25:D25"/>
    <mergeCell ref="G32:G33"/>
    <mergeCell ref="B33:D33"/>
    <mergeCell ref="E34:E35"/>
    <mergeCell ref="F34:F35"/>
    <mergeCell ref="G34:G35"/>
    <mergeCell ref="B35:D35"/>
    <mergeCell ref="B29:D29"/>
    <mergeCell ref="A30:A38"/>
    <mergeCell ref="B30:D30"/>
    <mergeCell ref="B31:D31"/>
    <mergeCell ref="E32:E33"/>
    <mergeCell ref="F32:F33"/>
    <mergeCell ref="B36:D36"/>
    <mergeCell ref="E36:E37"/>
    <mergeCell ref="F36:F37"/>
    <mergeCell ref="B42:D42"/>
    <mergeCell ref="B43:D43"/>
    <mergeCell ref="A44:A48"/>
    <mergeCell ref="B44:D44"/>
    <mergeCell ref="B45:D45"/>
    <mergeCell ref="E46:E47"/>
    <mergeCell ref="G36:G37"/>
    <mergeCell ref="B37:D37"/>
    <mergeCell ref="B38:D38"/>
    <mergeCell ref="B39:D39"/>
    <mergeCell ref="B40:D40"/>
    <mergeCell ref="B41:D41"/>
    <mergeCell ref="B51:D51"/>
    <mergeCell ref="B52:D52"/>
    <mergeCell ref="A53:A54"/>
    <mergeCell ref="B53:D53"/>
    <mergeCell ref="E53:E54"/>
    <mergeCell ref="F53:F54"/>
    <mergeCell ref="F46:F47"/>
    <mergeCell ref="G46:G47"/>
    <mergeCell ref="B47:D47"/>
    <mergeCell ref="B48:D48"/>
    <mergeCell ref="B49:D49"/>
    <mergeCell ref="A50:G50"/>
    <mergeCell ref="A61:A62"/>
    <mergeCell ref="B61:D61"/>
    <mergeCell ref="B62:D62"/>
    <mergeCell ref="B63:D63"/>
    <mergeCell ref="G53:G54"/>
    <mergeCell ref="B54:D54"/>
    <mergeCell ref="B55:D55"/>
    <mergeCell ref="B56:D56"/>
    <mergeCell ref="B57:D57"/>
    <mergeCell ref="B58:D58"/>
    <mergeCell ref="E64:E65"/>
    <mergeCell ref="F64:F65"/>
    <mergeCell ref="G64:G65"/>
    <mergeCell ref="B65:D65"/>
    <mergeCell ref="E66:E67"/>
    <mergeCell ref="F66:F67"/>
    <mergeCell ref="G66:G67"/>
    <mergeCell ref="B67:D67"/>
    <mergeCell ref="B59:D59"/>
    <mergeCell ref="B60:D60"/>
    <mergeCell ref="B73:D73"/>
    <mergeCell ref="B74:D74"/>
    <mergeCell ref="B75:D75"/>
    <mergeCell ref="A76:A77"/>
    <mergeCell ref="B76:D76"/>
    <mergeCell ref="E76:E77"/>
    <mergeCell ref="E68:E69"/>
    <mergeCell ref="F68:F69"/>
    <mergeCell ref="G68:G69"/>
    <mergeCell ref="B69:D69"/>
    <mergeCell ref="B70:D70"/>
    <mergeCell ref="B71:D71"/>
    <mergeCell ref="E71:E72"/>
    <mergeCell ref="F71:F72"/>
    <mergeCell ref="G71:G72"/>
    <mergeCell ref="B72:D72"/>
    <mergeCell ref="B81:D81"/>
    <mergeCell ref="B82:D82"/>
    <mergeCell ref="H84:I84"/>
    <mergeCell ref="G85:J85"/>
    <mergeCell ref="A87:C87"/>
    <mergeCell ref="E90:F90"/>
    <mergeCell ref="F76:F77"/>
    <mergeCell ref="G76:G77"/>
    <mergeCell ref="B77:D77"/>
    <mergeCell ref="B78:D78"/>
    <mergeCell ref="B79:D79"/>
    <mergeCell ref="B80:D8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Vasilică Theodora</dc:creator>
  <cp:lastModifiedBy>Vasilică Theodora</cp:lastModifiedBy>
  <cp:lastPrinted>2023-03-06T13:34:24Z</cp:lastPrinted>
  <dcterms:created xsi:type="dcterms:W3CDTF">2015-06-05T18:19:34Z</dcterms:created>
  <dcterms:modified xsi:type="dcterms:W3CDTF">2023-10-06T07:26:07Z</dcterms:modified>
</cp:coreProperties>
</file>