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39F237F-957D-4EDF-A43F-911FE5AAA415}" xr6:coauthVersionLast="47" xr6:coauthVersionMax="47" xr10:uidLastSave="{00000000-0000-0000-0000-000000000000}"/>
  <bookViews>
    <workbookView xWindow="3630" yWindow="1125" windowWidth="22815" windowHeight="1290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Sheet1!$A$1:$J$182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73" i="1" l="1"/>
  <c r="H172" i="1"/>
  <c r="AA171" i="1"/>
  <c r="AB171" i="1" s="1"/>
  <c r="Z171" i="1"/>
  <c r="X171" i="1"/>
  <c r="W171" i="1"/>
  <c r="V171" i="1"/>
  <c r="U171" i="1"/>
  <c r="Y171" i="1" s="1"/>
  <c r="H171" i="1"/>
  <c r="AA170" i="1"/>
  <c r="Z170" i="1"/>
  <c r="X170" i="1"/>
  <c r="W170" i="1"/>
  <c r="V170" i="1"/>
  <c r="U170" i="1"/>
  <c r="Y170" i="1" s="1"/>
  <c r="H170" i="1"/>
  <c r="AA169" i="1"/>
  <c r="AB169" i="1" s="1"/>
  <c r="Z169" i="1"/>
  <c r="X169" i="1"/>
  <c r="V169" i="1"/>
  <c r="U169" i="1"/>
  <c r="W169" i="1" s="1"/>
  <c r="H169" i="1"/>
  <c r="AA168" i="1"/>
  <c r="Z168" i="1"/>
  <c r="AB168" i="1" s="1"/>
  <c r="Y168" i="1"/>
  <c r="X168" i="1"/>
  <c r="V168" i="1"/>
  <c r="U168" i="1"/>
  <c r="W168" i="1" s="1"/>
  <c r="H168" i="1"/>
  <c r="AA167" i="1"/>
  <c r="AB167" i="1" s="1"/>
  <c r="Z167" i="1"/>
  <c r="X167" i="1"/>
  <c r="W167" i="1"/>
  <c r="V167" i="1"/>
  <c r="U167" i="1"/>
  <c r="Y167" i="1" s="1"/>
  <c r="H167" i="1"/>
  <c r="AA166" i="1"/>
  <c r="Z166" i="1"/>
  <c r="X166" i="1"/>
  <c r="W166" i="1"/>
  <c r="V166" i="1"/>
  <c r="U166" i="1"/>
  <c r="Y166" i="1" s="1"/>
  <c r="H166" i="1"/>
  <c r="AA165" i="1"/>
  <c r="AB165" i="1" s="1"/>
  <c r="Z165" i="1"/>
  <c r="X165" i="1"/>
  <c r="V165" i="1"/>
  <c r="U165" i="1"/>
  <c r="W165" i="1" s="1"/>
  <c r="H165" i="1"/>
  <c r="AA164" i="1"/>
  <c r="Z164" i="1"/>
  <c r="AB164" i="1" s="1"/>
  <c r="Y164" i="1"/>
  <c r="X164" i="1"/>
  <c r="V164" i="1"/>
  <c r="U164" i="1"/>
  <c r="W164" i="1" s="1"/>
  <c r="H164" i="1"/>
  <c r="AA163" i="1"/>
  <c r="AB163" i="1" s="1"/>
  <c r="Z163" i="1"/>
  <c r="X163" i="1"/>
  <c r="W163" i="1"/>
  <c r="V163" i="1"/>
  <c r="U163" i="1"/>
  <c r="Y163" i="1" s="1"/>
  <c r="H163" i="1"/>
  <c r="AA162" i="1"/>
  <c r="Z162" i="1"/>
  <c r="X162" i="1"/>
  <c r="W162" i="1"/>
  <c r="V162" i="1"/>
  <c r="U162" i="1"/>
  <c r="Y162" i="1" s="1"/>
  <c r="H162" i="1"/>
  <c r="AA161" i="1"/>
  <c r="AB161" i="1" s="1"/>
  <c r="Z161" i="1"/>
  <c r="X161" i="1"/>
  <c r="V161" i="1"/>
  <c r="U161" i="1"/>
  <c r="W161" i="1" s="1"/>
  <c r="H161" i="1"/>
  <c r="AA160" i="1"/>
  <c r="Z160" i="1"/>
  <c r="AB160" i="1" s="1"/>
  <c r="Y160" i="1"/>
  <c r="X160" i="1"/>
  <c r="V160" i="1"/>
  <c r="U160" i="1"/>
  <c r="W160" i="1" s="1"/>
  <c r="H160" i="1"/>
  <c r="AA159" i="1"/>
  <c r="AB159" i="1" s="1"/>
  <c r="Z159" i="1"/>
  <c r="X159" i="1"/>
  <c r="W159" i="1"/>
  <c r="V159" i="1"/>
  <c r="U159" i="1"/>
  <c r="Y159" i="1" s="1"/>
  <c r="H159" i="1"/>
  <c r="AA158" i="1"/>
  <c r="Z158" i="1"/>
  <c r="X158" i="1"/>
  <c r="W158" i="1"/>
  <c r="V158" i="1"/>
  <c r="U158" i="1"/>
  <c r="Y158" i="1" s="1"/>
  <c r="H158" i="1"/>
  <c r="AA157" i="1"/>
  <c r="AB157" i="1" s="1"/>
  <c r="Z157" i="1"/>
  <c r="X157" i="1"/>
  <c r="V157" i="1"/>
  <c r="U157" i="1"/>
  <c r="W157" i="1" s="1"/>
  <c r="H157" i="1"/>
  <c r="AA156" i="1"/>
  <c r="Z156" i="1"/>
  <c r="AB156" i="1" s="1"/>
  <c r="Y156" i="1"/>
  <c r="X156" i="1"/>
  <c r="V156" i="1"/>
  <c r="U156" i="1"/>
  <c r="W156" i="1" s="1"/>
  <c r="H156" i="1"/>
  <c r="AA155" i="1"/>
  <c r="AB155" i="1" s="1"/>
  <c r="Z155" i="1"/>
  <c r="X155" i="1"/>
  <c r="W155" i="1"/>
  <c r="V155" i="1"/>
  <c r="U155" i="1"/>
  <c r="Y155" i="1" s="1"/>
  <c r="H155" i="1"/>
  <c r="AA154" i="1"/>
  <c r="Z154" i="1"/>
  <c r="X154" i="1"/>
  <c r="W154" i="1"/>
  <c r="V154" i="1"/>
  <c r="U154" i="1"/>
  <c r="Y154" i="1" s="1"/>
  <c r="H154" i="1"/>
  <c r="AA153" i="1"/>
  <c r="Z153" i="1"/>
  <c r="X153" i="1"/>
  <c r="V153" i="1"/>
  <c r="U153" i="1"/>
  <c r="W153" i="1" s="1"/>
  <c r="H153" i="1"/>
  <c r="H151" i="1"/>
  <c r="AA150" i="1"/>
  <c r="Z150" i="1"/>
  <c r="X150" i="1"/>
  <c r="W150" i="1"/>
  <c r="V150" i="1"/>
  <c r="U150" i="1"/>
  <c r="Y150" i="1" s="1"/>
  <c r="H150" i="1"/>
  <c r="AA149" i="1"/>
  <c r="AB149" i="1" s="1"/>
  <c r="Z149" i="1"/>
  <c r="X149" i="1"/>
  <c r="V149" i="1"/>
  <c r="U149" i="1"/>
  <c r="W149" i="1" s="1"/>
  <c r="H149" i="1"/>
  <c r="AA148" i="1"/>
  <c r="Z148" i="1"/>
  <c r="AB148" i="1" s="1"/>
  <c r="X148" i="1"/>
  <c r="V148" i="1"/>
  <c r="U148" i="1"/>
  <c r="H148" i="1"/>
  <c r="AA147" i="1"/>
  <c r="AB147" i="1" s="1"/>
  <c r="Z147" i="1"/>
  <c r="X147" i="1"/>
  <c r="W147" i="1"/>
  <c r="V147" i="1"/>
  <c r="U147" i="1"/>
  <c r="Y147" i="1" s="1"/>
  <c r="H147" i="1"/>
  <c r="AA146" i="1"/>
  <c r="Z146" i="1"/>
  <c r="X146" i="1"/>
  <c r="W146" i="1"/>
  <c r="V146" i="1"/>
  <c r="U146" i="1"/>
  <c r="Y146" i="1" s="1"/>
  <c r="H146" i="1"/>
  <c r="AA145" i="1"/>
  <c r="AB145" i="1" s="1"/>
  <c r="Z145" i="1"/>
  <c r="X145" i="1"/>
  <c r="V145" i="1"/>
  <c r="U145" i="1"/>
  <c r="W145" i="1" s="1"/>
  <c r="H145" i="1"/>
  <c r="AA144" i="1"/>
  <c r="Z144" i="1"/>
  <c r="AB144" i="1" s="1"/>
  <c r="X144" i="1"/>
  <c r="V144" i="1"/>
  <c r="U144" i="1"/>
  <c r="H144" i="1"/>
  <c r="AA142" i="1"/>
  <c r="AB142" i="1" s="1"/>
  <c r="Z142" i="1"/>
  <c r="X142" i="1"/>
  <c r="W142" i="1"/>
  <c r="V142" i="1"/>
  <c r="U142" i="1"/>
  <c r="Y142" i="1" s="1"/>
  <c r="H142" i="1"/>
  <c r="AB141" i="1"/>
  <c r="AA141" i="1"/>
  <c r="Z141" i="1"/>
  <c r="X141" i="1"/>
  <c r="V141" i="1"/>
  <c r="W141" i="1" s="1"/>
  <c r="U141" i="1"/>
  <c r="H141" i="1"/>
  <c r="AA140" i="1"/>
  <c r="Z140" i="1"/>
  <c r="X140" i="1"/>
  <c r="W140" i="1"/>
  <c r="V140" i="1"/>
  <c r="U140" i="1"/>
  <c r="Y140" i="1" s="1"/>
  <c r="H140" i="1"/>
  <c r="AA139" i="1"/>
  <c r="Z139" i="1"/>
  <c r="AB139" i="1" s="1"/>
  <c r="X139" i="1"/>
  <c r="V139" i="1"/>
  <c r="U139" i="1"/>
  <c r="H139" i="1"/>
  <c r="AA138" i="1"/>
  <c r="AB138" i="1" s="1"/>
  <c r="Z138" i="1"/>
  <c r="X138" i="1"/>
  <c r="V138" i="1"/>
  <c r="U138" i="1"/>
  <c r="H138" i="1"/>
  <c r="AA137" i="1"/>
  <c r="Z137" i="1"/>
  <c r="AB137" i="1" s="1"/>
  <c r="X137" i="1"/>
  <c r="V137" i="1"/>
  <c r="W137" i="1" s="1"/>
  <c r="U137" i="1"/>
  <c r="Y137" i="1" s="1"/>
  <c r="H137" i="1"/>
  <c r="AA136" i="1"/>
  <c r="Z136" i="1"/>
  <c r="AB136" i="1" s="1"/>
  <c r="X136" i="1"/>
  <c r="V136" i="1"/>
  <c r="U136" i="1"/>
  <c r="W136" i="1" s="1"/>
  <c r="H136" i="1"/>
  <c r="AB135" i="1"/>
  <c r="AA135" i="1"/>
  <c r="Z135" i="1"/>
  <c r="X135" i="1"/>
  <c r="V135" i="1"/>
  <c r="U135" i="1"/>
  <c r="Y135" i="1" s="1"/>
  <c r="H135" i="1"/>
  <c r="AA134" i="1"/>
  <c r="AB134" i="1" s="1"/>
  <c r="Z134" i="1"/>
  <c r="X134" i="1"/>
  <c r="W134" i="1"/>
  <c r="V134" i="1"/>
  <c r="U134" i="1"/>
  <c r="Y134" i="1" s="1"/>
  <c r="H134" i="1"/>
  <c r="AB133" i="1"/>
  <c r="AA133" i="1"/>
  <c r="Z133" i="1"/>
  <c r="X133" i="1"/>
  <c r="V133" i="1"/>
  <c r="W133" i="1" s="1"/>
  <c r="U133" i="1"/>
  <c r="H133" i="1"/>
  <c r="AA132" i="1"/>
  <c r="Z132" i="1"/>
  <c r="X132" i="1"/>
  <c r="W132" i="1"/>
  <c r="V132" i="1"/>
  <c r="U132" i="1"/>
  <c r="Y132" i="1" s="1"/>
  <c r="H132" i="1"/>
  <c r="AA131" i="1"/>
  <c r="Z131" i="1"/>
  <c r="AB131" i="1" s="1"/>
  <c r="X131" i="1"/>
  <c r="V131" i="1"/>
  <c r="U131" i="1"/>
  <c r="H131" i="1"/>
  <c r="AA130" i="1"/>
  <c r="AB130" i="1" s="1"/>
  <c r="Z130" i="1"/>
  <c r="X130" i="1"/>
  <c r="V130" i="1"/>
  <c r="U130" i="1"/>
  <c r="W130" i="1" s="1"/>
  <c r="H130" i="1"/>
  <c r="AA129" i="1"/>
  <c r="Z129" i="1"/>
  <c r="AB129" i="1" s="1"/>
  <c r="X129" i="1"/>
  <c r="V129" i="1"/>
  <c r="W129" i="1" s="1"/>
  <c r="U129" i="1"/>
  <c r="Y129" i="1" s="1"/>
  <c r="H129" i="1"/>
  <c r="AA128" i="1"/>
  <c r="Z128" i="1"/>
  <c r="AB128" i="1" s="1"/>
  <c r="Y128" i="1"/>
  <c r="X128" i="1"/>
  <c r="V128" i="1"/>
  <c r="U128" i="1"/>
  <c r="W128" i="1" s="1"/>
  <c r="H128" i="1"/>
  <c r="AB127" i="1"/>
  <c r="AA127" i="1"/>
  <c r="Z127" i="1"/>
  <c r="X127" i="1"/>
  <c r="V127" i="1"/>
  <c r="U127" i="1"/>
  <c r="Y127" i="1" s="1"/>
  <c r="H127" i="1"/>
  <c r="AA126" i="1"/>
  <c r="AB126" i="1" s="1"/>
  <c r="Z126" i="1"/>
  <c r="X126" i="1"/>
  <c r="W126" i="1"/>
  <c r="V126" i="1"/>
  <c r="U126" i="1"/>
  <c r="Y126" i="1" s="1"/>
  <c r="H126" i="1"/>
  <c r="AB125" i="1"/>
  <c r="AA125" i="1"/>
  <c r="Z125" i="1"/>
  <c r="X125" i="1"/>
  <c r="V125" i="1"/>
  <c r="W125" i="1" s="1"/>
  <c r="U125" i="1"/>
  <c r="Y125" i="1" s="1"/>
  <c r="H125" i="1"/>
  <c r="AA124" i="1"/>
  <c r="Z124" i="1"/>
  <c r="X124" i="1"/>
  <c r="W124" i="1"/>
  <c r="V124" i="1"/>
  <c r="U124" i="1"/>
  <c r="Y124" i="1" s="1"/>
  <c r="H124" i="1"/>
  <c r="AB123" i="1"/>
  <c r="AA123" i="1"/>
  <c r="Z123" i="1"/>
  <c r="X123" i="1"/>
  <c r="V123" i="1"/>
  <c r="U123" i="1"/>
  <c r="H123" i="1"/>
  <c r="AA122" i="1"/>
  <c r="AB122" i="1" s="1"/>
  <c r="Z122" i="1"/>
  <c r="X122" i="1"/>
  <c r="W122" i="1"/>
  <c r="V122" i="1"/>
  <c r="U122" i="1"/>
  <c r="Y122" i="1" s="1"/>
  <c r="H122" i="1"/>
  <c r="AA121" i="1"/>
  <c r="Z121" i="1"/>
  <c r="AB121" i="1" s="1"/>
  <c r="X121" i="1"/>
  <c r="V121" i="1"/>
  <c r="W121" i="1" s="1"/>
  <c r="U121" i="1"/>
  <c r="Y121" i="1" s="1"/>
  <c r="H121" i="1"/>
  <c r="AA120" i="1"/>
  <c r="Z120" i="1"/>
  <c r="AB120" i="1" s="1"/>
  <c r="Y120" i="1"/>
  <c r="X120" i="1"/>
  <c r="V120" i="1"/>
  <c r="U120" i="1"/>
  <c r="W120" i="1" s="1"/>
  <c r="H120" i="1"/>
  <c r="AA119" i="1"/>
  <c r="Z119" i="1"/>
  <c r="AB119" i="1" s="1"/>
  <c r="X119" i="1"/>
  <c r="V119" i="1"/>
  <c r="U119" i="1"/>
  <c r="Y119" i="1" s="1"/>
  <c r="H119" i="1"/>
  <c r="AA118" i="1"/>
  <c r="AB118" i="1" s="1"/>
  <c r="Z118" i="1"/>
  <c r="X118" i="1"/>
  <c r="V118" i="1"/>
  <c r="U118" i="1"/>
  <c r="W118" i="1" s="1"/>
  <c r="H118" i="1"/>
  <c r="AB117" i="1"/>
  <c r="AA117" i="1"/>
  <c r="Z117" i="1"/>
  <c r="X117" i="1"/>
  <c r="V117" i="1"/>
  <c r="W117" i="1" s="1"/>
  <c r="U117" i="1"/>
  <c r="Y117" i="1" s="1"/>
  <c r="H117" i="1"/>
  <c r="AA116" i="1"/>
  <c r="Z116" i="1"/>
  <c r="AB116" i="1" s="1"/>
  <c r="X116" i="1"/>
  <c r="W116" i="1"/>
  <c r="V116" i="1"/>
  <c r="U116" i="1"/>
  <c r="Y116" i="1" s="1"/>
  <c r="H116" i="1"/>
  <c r="AA115" i="1"/>
  <c r="Z115" i="1"/>
  <c r="AB115" i="1" s="1"/>
  <c r="X115" i="1"/>
  <c r="V115" i="1"/>
  <c r="U115" i="1"/>
  <c r="H115" i="1"/>
  <c r="AA114" i="1"/>
  <c r="AB114" i="1" s="1"/>
  <c r="Z114" i="1"/>
  <c r="X114" i="1"/>
  <c r="V114" i="1"/>
  <c r="U114" i="1"/>
  <c r="Y114" i="1" s="1"/>
  <c r="H114" i="1"/>
  <c r="AA113" i="1"/>
  <c r="Z113" i="1"/>
  <c r="AB113" i="1" s="1"/>
  <c r="X113" i="1"/>
  <c r="V113" i="1"/>
  <c r="W113" i="1" s="1"/>
  <c r="U113" i="1"/>
  <c r="Y113" i="1" s="1"/>
  <c r="H113" i="1"/>
  <c r="AA112" i="1"/>
  <c r="Z112" i="1"/>
  <c r="AB112" i="1" s="1"/>
  <c r="X112" i="1"/>
  <c r="V112" i="1"/>
  <c r="U112" i="1"/>
  <c r="H112" i="1"/>
  <c r="AA111" i="1"/>
  <c r="Z111" i="1"/>
  <c r="AB111" i="1" s="1"/>
  <c r="X111" i="1"/>
  <c r="V111" i="1"/>
  <c r="U111" i="1"/>
  <c r="Y111" i="1" s="1"/>
  <c r="H111" i="1"/>
  <c r="AA110" i="1"/>
  <c r="AB110" i="1" s="1"/>
  <c r="Z110" i="1"/>
  <c r="X110" i="1"/>
  <c r="W110" i="1"/>
  <c r="V110" i="1"/>
  <c r="U110" i="1"/>
  <c r="Y110" i="1" s="1"/>
  <c r="H110" i="1"/>
  <c r="AB109" i="1"/>
  <c r="AA109" i="1"/>
  <c r="Z109" i="1"/>
  <c r="X109" i="1"/>
  <c r="V109" i="1"/>
  <c r="W109" i="1" s="1"/>
  <c r="U109" i="1"/>
  <c r="H109" i="1"/>
  <c r="AA108" i="1"/>
  <c r="Z108" i="1"/>
  <c r="X108" i="1"/>
  <c r="W108" i="1"/>
  <c r="V108" i="1"/>
  <c r="U108" i="1"/>
  <c r="Y108" i="1" s="1"/>
  <c r="H108" i="1"/>
  <c r="AA107" i="1"/>
  <c r="Z107" i="1"/>
  <c r="AB107" i="1" s="1"/>
  <c r="X107" i="1"/>
  <c r="V107" i="1"/>
  <c r="U107" i="1"/>
  <c r="H107" i="1"/>
  <c r="AA106" i="1"/>
  <c r="AB106" i="1" s="1"/>
  <c r="Z106" i="1"/>
  <c r="Y106" i="1"/>
  <c r="X106" i="1"/>
  <c r="V106" i="1"/>
  <c r="U106" i="1"/>
  <c r="W106" i="1" s="1"/>
  <c r="H106" i="1"/>
  <c r="AA105" i="1"/>
  <c r="Z105" i="1"/>
  <c r="AB105" i="1" s="1"/>
  <c r="X105" i="1"/>
  <c r="V105" i="1"/>
  <c r="W105" i="1" s="1"/>
  <c r="U105" i="1"/>
  <c r="H105" i="1"/>
  <c r="AA104" i="1"/>
  <c r="Z104" i="1"/>
  <c r="AB104" i="1" s="1"/>
  <c r="Y104" i="1"/>
  <c r="X104" i="1"/>
  <c r="V104" i="1"/>
  <c r="U104" i="1"/>
  <c r="W104" i="1" s="1"/>
  <c r="H104" i="1"/>
  <c r="AA103" i="1"/>
  <c r="Z103" i="1"/>
  <c r="AB103" i="1" s="1"/>
  <c r="X103" i="1"/>
  <c r="V103" i="1"/>
  <c r="W103" i="1" s="1"/>
  <c r="U103" i="1"/>
  <c r="Y103" i="1" s="1"/>
  <c r="H103" i="1"/>
  <c r="AA102" i="1"/>
  <c r="Z102" i="1"/>
  <c r="X102" i="1"/>
  <c r="W102" i="1"/>
  <c r="V102" i="1"/>
  <c r="U102" i="1"/>
  <c r="Y102" i="1" s="1"/>
  <c r="H102" i="1"/>
  <c r="AB101" i="1"/>
  <c r="AA101" i="1"/>
  <c r="Z101" i="1"/>
  <c r="X101" i="1"/>
  <c r="V101" i="1"/>
  <c r="U101" i="1"/>
  <c r="W101" i="1" s="1"/>
  <c r="H101" i="1"/>
  <c r="AA100" i="1"/>
  <c r="AB100" i="1" s="1"/>
  <c r="Z100" i="1"/>
  <c r="X100" i="1"/>
  <c r="W100" i="1"/>
  <c r="V100" i="1"/>
  <c r="U100" i="1"/>
  <c r="Y100" i="1" s="1"/>
  <c r="H100" i="1"/>
  <c r="AB99" i="1"/>
  <c r="AA99" i="1"/>
  <c r="Z99" i="1"/>
  <c r="X99" i="1"/>
  <c r="V99" i="1"/>
  <c r="U99" i="1"/>
  <c r="H99" i="1"/>
  <c r="AA98" i="1"/>
  <c r="Z98" i="1"/>
  <c r="X98" i="1"/>
  <c r="W98" i="1"/>
  <c r="V98" i="1"/>
  <c r="U98" i="1"/>
  <c r="Y98" i="1" s="1"/>
  <c r="H98" i="1"/>
  <c r="AA97" i="1"/>
  <c r="Z97" i="1"/>
  <c r="AB97" i="1" s="1"/>
  <c r="X97" i="1"/>
  <c r="V97" i="1"/>
  <c r="U97" i="1"/>
  <c r="W97" i="1" s="1"/>
  <c r="H97" i="1"/>
  <c r="AA96" i="1"/>
  <c r="AB96" i="1" s="1"/>
  <c r="Z96" i="1"/>
  <c r="X96" i="1"/>
  <c r="V96" i="1"/>
  <c r="U96" i="1"/>
  <c r="W96" i="1" s="1"/>
  <c r="H96" i="1"/>
  <c r="AB95" i="1"/>
  <c r="AA95" i="1"/>
  <c r="Z95" i="1"/>
  <c r="X95" i="1"/>
  <c r="V95" i="1"/>
  <c r="U95" i="1"/>
  <c r="Y95" i="1" s="1"/>
  <c r="H95" i="1"/>
  <c r="AA94" i="1"/>
  <c r="Z94" i="1"/>
  <c r="AB94" i="1" s="1"/>
  <c r="X94" i="1"/>
  <c r="V94" i="1"/>
  <c r="U94" i="1"/>
  <c r="Y94" i="1" s="1"/>
  <c r="H94" i="1"/>
  <c r="AB93" i="1"/>
  <c r="AA93" i="1"/>
  <c r="Z93" i="1"/>
  <c r="X93" i="1"/>
  <c r="V93" i="1"/>
  <c r="U93" i="1"/>
  <c r="H93" i="1"/>
  <c r="AA92" i="1"/>
  <c r="AB92" i="1" s="1"/>
  <c r="Z92" i="1"/>
  <c r="X92" i="1"/>
  <c r="W92" i="1"/>
  <c r="V92" i="1"/>
  <c r="U92" i="1"/>
  <c r="Y92" i="1" s="1"/>
  <c r="H92" i="1"/>
  <c r="AB91" i="1"/>
  <c r="AA91" i="1"/>
  <c r="Z91" i="1"/>
  <c r="X91" i="1"/>
  <c r="V91" i="1"/>
  <c r="U91" i="1"/>
  <c r="H91" i="1"/>
  <c r="AA90" i="1"/>
  <c r="Z90" i="1"/>
  <c r="X90" i="1"/>
  <c r="W90" i="1"/>
  <c r="V90" i="1"/>
  <c r="U90" i="1"/>
  <c r="Y90" i="1" s="1"/>
  <c r="H90" i="1"/>
  <c r="AA89" i="1"/>
  <c r="Z89" i="1"/>
  <c r="AB89" i="1" s="1"/>
  <c r="X89" i="1"/>
  <c r="V89" i="1"/>
  <c r="U89" i="1"/>
  <c r="W89" i="1" s="1"/>
  <c r="H89" i="1"/>
  <c r="AA88" i="1"/>
  <c r="Z88" i="1"/>
  <c r="X88" i="1"/>
  <c r="V88" i="1"/>
  <c r="W88" i="1" s="1"/>
  <c r="U88" i="1"/>
  <c r="H88" i="1"/>
  <c r="AA87" i="1"/>
  <c r="Z87" i="1"/>
  <c r="X87" i="1"/>
  <c r="V87" i="1"/>
  <c r="U87" i="1"/>
  <c r="Y87" i="1" s="1"/>
  <c r="H87" i="1"/>
  <c r="AA86" i="1"/>
  <c r="Z86" i="1"/>
  <c r="X86" i="1"/>
  <c r="V86" i="1"/>
  <c r="U86" i="1"/>
  <c r="W86" i="1" s="1"/>
  <c r="H86" i="1"/>
  <c r="AB85" i="1"/>
  <c r="AA85" i="1"/>
  <c r="Z85" i="1"/>
  <c r="X85" i="1"/>
  <c r="Y85" i="1" s="1"/>
  <c r="V85" i="1"/>
  <c r="U85" i="1"/>
  <c r="H85" i="1"/>
  <c r="AA84" i="1"/>
  <c r="Z84" i="1"/>
  <c r="Y84" i="1"/>
  <c r="X84" i="1"/>
  <c r="V84" i="1"/>
  <c r="U84" i="1"/>
  <c r="W84" i="1" s="1"/>
  <c r="H84" i="1"/>
  <c r="AB83" i="1"/>
  <c r="AA83" i="1"/>
  <c r="Z83" i="1"/>
  <c r="X83" i="1"/>
  <c r="V83" i="1"/>
  <c r="U83" i="1"/>
  <c r="H83" i="1"/>
  <c r="AB82" i="1"/>
  <c r="AA82" i="1"/>
  <c r="Z82" i="1"/>
  <c r="Y82" i="1"/>
  <c r="X82" i="1"/>
  <c r="V82" i="1"/>
  <c r="U82" i="1"/>
  <c r="W82" i="1" s="1"/>
  <c r="H82" i="1"/>
  <c r="AA81" i="1"/>
  <c r="Z81" i="1"/>
  <c r="X81" i="1"/>
  <c r="V81" i="1"/>
  <c r="W81" i="1" s="1"/>
  <c r="U81" i="1"/>
  <c r="Y81" i="1" s="1"/>
  <c r="H81" i="1"/>
  <c r="AA80" i="1"/>
  <c r="Z80" i="1"/>
  <c r="X80" i="1"/>
  <c r="W80" i="1"/>
  <c r="V80" i="1"/>
  <c r="U80" i="1"/>
  <c r="Y80" i="1" s="1"/>
  <c r="H80" i="1"/>
  <c r="AA79" i="1"/>
  <c r="Z79" i="1"/>
  <c r="AB79" i="1" s="1"/>
  <c r="X79" i="1"/>
  <c r="V79" i="1"/>
  <c r="U79" i="1"/>
  <c r="Y79" i="1" s="1"/>
  <c r="H79" i="1"/>
  <c r="AB78" i="1"/>
  <c r="AA78" i="1"/>
  <c r="Z78" i="1"/>
  <c r="X78" i="1"/>
  <c r="W78" i="1"/>
  <c r="V78" i="1"/>
  <c r="U78" i="1"/>
  <c r="H78" i="1"/>
  <c r="AA77" i="1"/>
  <c r="Z77" i="1"/>
  <c r="AB77" i="1" s="1"/>
  <c r="X77" i="1"/>
  <c r="W77" i="1"/>
  <c r="V77" i="1"/>
  <c r="U77" i="1"/>
  <c r="Y77" i="1" s="1"/>
  <c r="H77" i="1"/>
  <c r="AA76" i="1"/>
  <c r="Z76" i="1"/>
  <c r="X76" i="1"/>
  <c r="W76" i="1"/>
  <c r="V76" i="1"/>
  <c r="U76" i="1"/>
  <c r="Y76" i="1" s="1"/>
  <c r="H76" i="1"/>
  <c r="AA75" i="1"/>
  <c r="Z75" i="1"/>
  <c r="AB75" i="1" s="1"/>
  <c r="X75" i="1"/>
  <c r="V75" i="1"/>
  <c r="U75" i="1"/>
  <c r="H75" i="1"/>
  <c r="AA74" i="1"/>
  <c r="AB74" i="1" s="1"/>
  <c r="Z74" i="1"/>
  <c r="X74" i="1"/>
  <c r="W74" i="1"/>
  <c r="V74" i="1"/>
  <c r="U74" i="1"/>
  <c r="Y74" i="1" s="1"/>
  <c r="H74" i="1"/>
  <c r="C74" i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H73" i="1"/>
  <c r="AA69" i="1"/>
  <c r="Z69" i="1"/>
  <c r="X69" i="1"/>
  <c r="W69" i="1"/>
  <c r="V69" i="1"/>
  <c r="U69" i="1"/>
  <c r="Y69" i="1" s="1"/>
  <c r="S69" i="1"/>
  <c r="R69" i="1"/>
  <c r="P69" i="1" s="1"/>
  <c r="Q69" i="1" s="1"/>
  <c r="O69" i="1"/>
  <c r="H69" i="1"/>
  <c r="AA68" i="1"/>
  <c r="Z68" i="1"/>
  <c r="AB68" i="1" s="1"/>
  <c r="X68" i="1"/>
  <c r="V68" i="1"/>
  <c r="U68" i="1"/>
  <c r="S68" i="1"/>
  <c r="R68" i="1"/>
  <c r="P68" i="1"/>
  <c r="O68" i="1"/>
  <c r="H68" i="1"/>
  <c r="AB67" i="1"/>
  <c r="AA67" i="1"/>
  <c r="Z67" i="1"/>
  <c r="X67" i="1"/>
  <c r="W67" i="1"/>
  <c r="V67" i="1"/>
  <c r="U67" i="1"/>
  <c r="Y67" i="1" s="1"/>
  <c r="S67" i="1"/>
  <c r="P67" i="1" s="1"/>
  <c r="R67" i="1"/>
  <c r="O67" i="1"/>
  <c r="H67" i="1"/>
  <c r="AB66" i="1"/>
  <c r="AA66" i="1"/>
  <c r="Z66" i="1"/>
  <c r="X66" i="1"/>
  <c r="W66" i="1"/>
  <c r="V66" i="1"/>
  <c r="U66" i="1"/>
  <c r="S66" i="1"/>
  <c r="P66" i="1" s="1"/>
  <c r="R66" i="1"/>
  <c r="O66" i="1"/>
  <c r="H66" i="1"/>
  <c r="AA65" i="1"/>
  <c r="Z65" i="1"/>
  <c r="X65" i="1"/>
  <c r="W65" i="1"/>
  <c r="V65" i="1"/>
  <c r="U65" i="1"/>
  <c r="Y65" i="1" s="1"/>
  <c r="S65" i="1"/>
  <c r="R65" i="1"/>
  <c r="P65" i="1" s="1"/>
  <c r="Q65" i="1" s="1"/>
  <c r="O65" i="1"/>
  <c r="H65" i="1"/>
  <c r="AA64" i="1"/>
  <c r="Z64" i="1"/>
  <c r="AB64" i="1" s="1"/>
  <c r="X64" i="1"/>
  <c r="V64" i="1"/>
  <c r="U64" i="1"/>
  <c r="Y64" i="1" s="1"/>
  <c r="S64" i="1"/>
  <c r="R64" i="1"/>
  <c r="Q64" i="1"/>
  <c r="P64" i="1"/>
  <c r="O64" i="1"/>
  <c r="H64" i="1"/>
  <c r="AB63" i="1"/>
  <c r="AA63" i="1"/>
  <c r="Z63" i="1"/>
  <c r="X63" i="1"/>
  <c r="V63" i="1"/>
  <c r="U63" i="1"/>
  <c r="W63" i="1" s="1"/>
  <c r="S63" i="1"/>
  <c r="R63" i="1"/>
  <c r="P63" i="1"/>
  <c r="O63" i="1"/>
  <c r="H63" i="1"/>
  <c r="AB62" i="1"/>
  <c r="AA62" i="1"/>
  <c r="Z62" i="1"/>
  <c r="X62" i="1"/>
  <c r="W62" i="1"/>
  <c r="V62" i="1"/>
  <c r="U62" i="1"/>
  <c r="Y62" i="1" s="1"/>
  <c r="S62" i="1"/>
  <c r="P62" i="1" s="1"/>
  <c r="R62" i="1"/>
  <c r="O62" i="1"/>
  <c r="Q62" i="1" s="1"/>
  <c r="H62" i="1"/>
  <c r="AA61" i="1"/>
  <c r="Z61" i="1"/>
  <c r="AB61" i="1" s="1"/>
  <c r="X61" i="1"/>
  <c r="W61" i="1"/>
  <c r="V61" i="1"/>
  <c r="U61" i="1"/>
  <c r="Y61" i="1" s="1"/>
  <c r="S61" i="1"/>
  <c r="R61" i="1"/>
  <c r="P61" i="1" s="1"/>
  <c r="Q61" i="1" s="1"/>
  <c r="O61" i="1"/>
  <c r="H61" i="1"/>
  <c r="AA60" i="1"/>
  <c r="Z60" i="1"/>
  <c r="AB60" i="1" s="1"/>
  <c r="X60" i="1"/>
  <c r="V60" i="1"/>
  <c r="U60" i="1"/>
  <c r="Y60" i="1" s="1"/>
  <c r="S60" i="1"/>
  <c r="R60" i="1"/>
  <c r="Q60" i="1"/>
  <c r="H60" i="1"/>
  <c r="AA59" i="1"/>
  <c r="Z59" i="1"/>
  <c r="X59" i="1"/>
  <c r="W59" i="1"/>
  <c r="V59" i="1"/>
  <c r="U59" i="1"/>
  <c r="Y59" i="1" s="1"/>
  <c r="S59" i="1"/>
  <c r="R59" i="1"/>
  <c r="Q59" i="1"/>
  <c r="H59" i="1"/>
  <c r="AB58" i="1"/>
  <c r="AA58" i="1"/>
  <c r="Z58" i="1"/>
  <c r="X58" i="1"/>
  <c r="W58" i="1"/>
  <c r="V58" i="1"/>
  <c r="U58" i="1"/>
  <c r="Y58" i="1" s="1"/>
  <c r="S58" i="1"/>
  <c r="R58" i="1"/>
  <c r="Q58" i="1"/>
  <c r="H58" i="1"/>
  <c r="AB57" i="1"/>
  <c r="AA57" i="1"/>
  <c r="Z57" i="1"/>
  <c r="X57" i="1"/>
  <c r="V57" i="1"/>
  <c r="U57" i="1"/>
  <c r="W57" i="1" s="1"/>
  <c r="S57" i="1"/>
  <c r="R57" i="1"/>
  <c r="Q57" i="1"/>
  <c r="H57" i="1"/>
  <c r="AA56" i="1"/>
  <c r="Z56" i="1"/>
  <c r="AB56" i="1" s="1"/>
  <c r="X56" i="1"/>
  <c r="V56" i="1"/>
  <c r="U56" i="1"/>
  <c r="Y56" i="1" s="1"/>
  <c r="S56" i="1"/>
  <c r="R56" i="1"/>
  <c r="Q56" i="1"/>
  <c r="H56" i="1"/>
  <c r="AA55" i="1"/>
  <c r="Z55" i="1"/>
  <c r="AB55" i="1" s="1"/>
  <c r="X55" i="1"/>
  <c r="W55" i="1"/>
  <c r="V55" i="1"/>
  <c r="U55" i="1"/>
  <c r="Y55" i="1" s="1"/>
  <c r="S55" i="1"/>
  <c r="R55" i="1"/>
  <c r="Q55" i="1"/>
  <c r="H55" i="1"/>
  <c r="AB54" i="1"/>
  <c r="AA54" i="1"/>
  <c r="Z54" i="1"/>
  <c r="X54" i="1"/>
  <c r="W54" i="1"/>
  <c r="V54" i="1"/>
  <c r="U54" i="1"/>
  <c r="S54" i="1"/>
  <c r="R54" i="1"/>
  <c r="Q54" i="1"/>
  <c r="H54" i="1"/>
  <c r="AB52" i="1"/>
  <c r="AA52" i="1"/>
  <c r="Z52" i="1"/>
  <c r="Y52" i="1"/>
  <c r="X52" i="1"/>
  <c r="V52" i="1"/>
  <c r="U52" i="1"/>
  <c r="W52" i="1" s="1"/>
  <c r="S52" i="1"/>
  <c r="R52" i="1"/>
  <c r="Q52" i="1"/>
  <c r="H52" i="1"/>
  <c r="AA51" i="1"/>
  <c r="Z51" i="1"/>
  <c r="AB51" i="1" s="1"/>
  <c r="X51" i="1"/>
  <c r="V51" i="1"/>
  <c r="U51" i="1"/>
  <c r="Y51" i="1" s="1"/>
  <c r="S51" i="1"/>
  <c r="R51" i="1"/>
  <c r="Q51" i="1"/>
  <c r="H51" i="1"/>
  <c r="AA50" i="1"/>
  <c r="Z50" i="1"/>
  <c r="X50" i="1"/>
  <c r="W50" i="1"/>
  <c r="V50" i="1"/>
  <c r="U50" i="1"/>
  <c r="Y50" i="1" s="1"/>
  <c r="S50" i="1"/>
  <c r="R50" i="1"/>
  <c r="Q50" i="1"/>
  <c r="H50" i="1"/>
  <c r="AB49" i="1"/>
  <c r="AA49" i="1"/>
  <c r="Z49" i="1"/>
  <c r="X49" i="1"/>
  <c r="W49" i="1"/>
  <c r="V49" i="1"/>
  <c r="U49" i="1"/>
  <c r="Y49" i="1" s="1"/>
  <c r="S49" i="1"/>
  <c r="R49" i="1"/>
  <c r="Q49" i="1"/>
  <c r="H49" i="1"/>
  <c r="AB48" i="1"/>
  <c r="AA48" i="1"/>
  <c r="Z48" i="1"/>
  <c r="X48" i="1"/>
  <c r="V48" i="1"/>
  <c r="U48" i="1"/>
  <c r="W48" i="1" s="1"/>
  <c r="S48" i="1"/>
  <c r="R48" i="1"/>
  <c r="Q48" i="1"/>
  <c r="H48" i="1"/>
  <c r="AA47" i="1"/>
  <c r="Z47" i="1"/>
  <c r="AB47" i="1" s="1"/>
  <c r="X47" i="1"/>
  <c r="V47" i="1"/>
  <c r="U47" i="1"/>
  <c r="Y47" i="1" s="1"/>
  <c r="S47" i="1"/>
  <c r="R47" i="1"/>
  <c r="Q47" i="1"/>
  <c r="H47" i="1"/>
  <c r="AA46" i="1"/>
  <c r="Z46" i="1"/>
  <c r="AB46" i="1" s="1"/>
  <c r="X46" i="1"/>
  <c r="W46" i="1"/>
  <c r="V46" i="1"/>
  <c r="U46" i="1"/>
  <c r="Y46" i="1" s="1"/>
  <c r="S46" i="1"/>
  <c r="R46" i="1"/>
  <c r="Q46" i="1"/>
  <c r="H46" i="1"/>
  <c r="AB45" i="1"/>
  <c r="AA45" i="1"/>
  <c r="Z45" i="1"/>
  <c r="X45" i="1"/>
  <c r="W45" i="1"/>
  <c r="V45" i="1"/>
  <c r="U45" i="1"/>
  <c r="S45" i="1"/>
  <c r="R45" i="1"/>
  <c r="Q45" i="1"/>
  <c r="H45" i="1"/>
  <c r="AB44" i="1"/>
  <c r="AA44" i="1"/>
  <c r="Z44" i="1"/>
  <c r="Y44" i="1"/>
  <c r="X44" i="1"/>
  <c r="V44" i="1"/>
  <c r="U44" i="1"/>
  <c r="W44" i="1" s="1"/>
  <c r="S44" i="1"/>
  <c r="P44" i="1" s="1"/>
  <c r="R44" i="1"/>
  <c r="O44" i="1"/>
  <c r="H44" i="1"/>
  <c r="AB42" i="1"/>
  <c r="AA42" i="1"/>
  <c r="Z42" i="1"/>
  <c r="X42" i="1"/>
  <c r="W42" i="1"/>
  <c r="V42" i="1"/>
  <c r="U42" i="1"/>
  <c r="S42" i="1"/>
  <c r="P42" i="1" s="1"/>
  <c r="R42" i="1"/>
  <c r="O42" i="1"/>
  <c r="H42" i="1"/>
  <c r="AA41" i="1"/>
  <c r="Z41" i="1"/>
  <c r="X41" i="1"/>
  <c r="V41" i="1"/>
  <c r="U41" i="1"/>
  <c r="Y41" i="1" s="1"/>
  <c r="S41" i="1"/>
  <c r="R41" i="1"/>
  <c r="Q41" i="1"/>
  <c r="P41" i="1"/>
  <c r="O41" i="1"/>
  <c r="H41" i="1"/>
  <c r="AB40" i="1"/>
  <c r="AA40" i="1"/>
  <c r="Z40" i="1"/>
  <c r="Y40" i="1"/>
  <c r="X40" i="1"/>
  <c r="V40" i="1"/>
  <c r="U40" i="1"/>
  <c r="W40" i="1" s="1"/>
  <c r="S40" i="1"/>
  <c r="P40" i="1" s="1"/>
  <c r="R40" i="1"/>
  <c r="O40" i="1"/>
  <c r="H40" i="1"/>
  <c r="AB39" i="1"/>
  <c r="AA39" i="1"/>
  <c r="Z39" i="1"/>
  <c r="X39" i="1"/>
  <c r="W39" i="1"/>
  <c r="V39" i="1"/>
  <c r="U39" i="1"/>
  <c r="S39" i="1"/>
  <c r="P39" i="1" s="1"/>
  <c r="R39" i="1"/>
  <c r="O39" i="1"/>
  <c r="H39" i="1"/>
  <c r="AA38" i="1"/>
  <c r="Z38" i="1"/>
  <c r="X38" i="1"/>
  <c r="V38" i="1"/>
  <c r="W38" i="1" s="1"/>
  <c r="U38" i="1"/>
  <c r="Y38" i="1" s="1"/>
  <c r="S38" i="1"/>
  <c r="R38" i="1"/>
  <c r="P38" i="1" s="1"/>
  <c r="Q38" i="1"/>
  <c r="O38" i="1"/>
  <c r="H38" i="1"/>
  <c r="AA37" i="1"/>
  <c r="Z37" i="1"/>
  <c r="AB37" i="1" s="1"/>
  <c r="X37" i="1"/>
  <c r="V37" i="1"/>
  <c r="U37" i="1"/>
  <c r="Y37" i="1" s="1"/>
  <c r="S37" i="1"/>
  <c r="R37" i="1"/>
  <c r="Q37" i="1"/>
  <c r="P37" i="1"/>
  <c r="O37" i="1"/>
  <c r="H37" i="1"/>
  <c r="AB36" i="1"/>
  <c r="AA36" i="1"/>
  <c r="Z36" i="1"/>
  <c r="Y36" i="1"/>
  <c r="X36" i="1"/>
  <c r="V36" i="1"/>
  <c r="U36" i="1"/>
  <c r="W36" i="1" s="1"/>
  <c r="S36" i="1"/>
  <c r="P36" i="1" s="1"/>
  <c r="R36" i="1"/>
  <c r="O36" i="1"/>
  <c r="H36" i="1"/>
  <c r="AB35" i="1"/>
  <c r="AA35" i="1"/>
  <c r="Z35" i="1"/>
  <c r="X35" i="1"/>
  <c r="W35" i="1"/>
  <c r="V35" i="1"/>
  <c r="U35" i="1"/>
  <c r="S35" i="1"/>
  <c r="P35" i="1" s="1"/>
  <c r="R35" i="1"/>
  <c r="O35" i="1"/>
  <c r="Q35" i="1" s="1"/>
  <c r="H35" i="1"/>
  <c r="AA34" i="1"/>
  <c r="Z34" i="1"/>
  <c r="AB34" i="1" s="1"/>
  <c r="X34" i="1"/>
  <c r="V34" i="1"/>
  <c r="U34" i="1"/>
  <c r="W34" i="1" s="1"/>
  <c r="S34" i="1"/>
  <c r="R34" i="1"/>
  <c r="P34" i="1"/>
  <c r="O34" i="1"/>
  <c r="Q34" i="1" s="1"/>
  <c r="H34" i="1"/>
  <c r="AB33" i="1"/>
  <c r="AA33" i="1"/>
  <c r="Z33" i="1"/>
  <c r="X33" i="1"/>
  <c r="W33" i="1"/>
  <c r="V33" i="1"/>
  <c r="U33" i="1"/>
  <c r="Y33" i="1" s="1"/>
  <c r="S33" i="1"/>
  <c r="P33" i="1" s="1"/>
  <c r="R33" i="1"/>
  <c r="O33" i="1"/>
  <c r="Q33" i="1" s="1"/>
  <c r="H33" i="1"/>
  <c r="AA32" i="1"/>
  <c r="Z32" i="1"/>
  <c r="AB32" i="1" s="1"/>
  <c r="X32" i="1"/>
  <c r="W32" i="1"/>
  <c r="V32" i="1"/>
  <c r="U32" i="1"/>
  <c r="Y32" i="1" s="1"/>
  <c r="S32" i="1"/>
  <c r="P32" i="1" s="1"/>
  <c r="Q32" i="1" s="1"/>
  <c r="R32" i="1"/>
  <c r="O32" i="1"/>
  <c r="H32" i="1"/>
  <c r="AA31" i="1"/>
  <c r="Z31" i="1"/>
  <c r="AB31" i="1" s="1"/>
  <c r="X31" i="1"/>
  <c r="V31" i="1"/>
  <c r="U31" i="1"/>
  <c r="Y31" i="1" s="1"/>
  <c r="S31" i="1"/>
  <c r="R31" i="1"/>
  <c r="Q31" i="1"/>
  <c r="P31" i="1"/>
  <c r="O31" i="1"/>
  <c r="H31" i="1"/>
  <c r="AB30" i="1"/>
  <c r="AA30" i="1"/>
  <c r="Z30" i="1"/>
  <c r="X30" i="1"/>
  <c r="V30" i="1"/>
  <c r="U30" i="1"/>
  <c r="W30" i="1" s="1"/>
  <c r="S30" i="1"/>
  <c r="R30" i="1"/>
  <c r="P30" i="1"/>
  <c r="O30" i="1"/>
  <c r="Q30" i="1" s="1"/>
  <c r="H30" i="1"/>
  <c r="AB29" i="1"/>
  <c r="AA29" i="1"/>
  <c r="Z29" i="1"/>
  <c r="X29" i="1"/>
  <c r="W29" i="1"/>
  <c r="V29" i="1"/>
  <c r="U29" i="1"/>
  <c r="Y29" i="1" s="1"/>
  <c r="S29" i="1"/>
  <c r="P29" i="1" s="1"/>
  <c r="R29" i="1"/>
  <c r="O29" i="1"/>
  <c r="H29" i="1"/>
  <c r="AA28" i="1"/>
  <c r="Z28" i="1"/>
  <c r="AB28" i="1" s="1"/>
  <c r="X28" i="1"/>
  <c r="W28" i="1"/>
  <c r="V28" i="1"/>
  <c r="U28" i="1"/>
  <c r="Y28" i="1" s="1"/>
  <c r="S28" i="1"/>
  <c r="P28" i="1" s="1"/>
  <c r="Q28" i="1" s="1"/>
  <c r="R28" i="1"/>
  <c r="O28" i="1"/>
  <c r="H28" i="1"/>
  <c r="AA27" i="1"/>
  <c r="Z27" i="1"/>
  <c r="AB27" i="1" s="1"/>
  <c r="X27" i="1"/>
  <c r="V27" i="1"/>
  <c r="U27" i="1"/>
  <c r="Y27" i="1" s="1"/>
  <c r="S27" i="1"/>
  <c r="R27" i="1"/>
  <c r="Q27" i="1"/>
  <c r="P27" i="1"/>
  <c r="O27" i="1"/>
  <c r="H27" i="1"/>
  <c r="AA26" i="1"/>
  <c r="Z26" i="1"/>
  <c r="X26" i="1"/>
  <c r="W26" i="1"/>
  <c r="V26" i="1"/>
  <c r="U26" i="1"/>
  <c r="Y26" i="1" s="1"/>
  <c r="S26" i="1"/>
  <c r="P26" i="1" s="1"/>
  <c r="R26" i="1"/>
  <c r="O26" i="1"/>
  <c r="H26" i="1"/>
  <c r="AA25" i="1"/>
  <c r="Z25" i="1"/>
  <c r="AB25" i="1" s="1"/>
  <c r="X25" i="1"/>
  <c r="W25" i="1"/>
  <c r="V25" i="1"/>
  <c r="U25" i="1"/>
  <c r="Y25" i="1" s="1"/>
  <c r="S25" i="1"/>
  <c r="P25" i="1" s="1"/>
  <c r="Q25" i="1" s="1"/>
  <c r="R25" i="1"/>
  <c r="O25" i="1"/>
  <c r="H25" i="1"/>
  <c r="AA24" i="1"/>
  <c r="Z24" i="1"/>
  <c r="AB24" i="1" s="1"/>
  <c r="X24" i="1"/>
  <c r="V24" i="1"/>
  <c r="U24" i="1"/>
  <c r="Y24" i="1" s="1"/>
  <c r="S24" i="1"/>
  <c r="R24" i="1"/>
  <c r="Q24" i="1"/>
  <c r="P24" i="1"/>
  <c r="O24" i="1"/>
  <c r="H24" i="1"/>
  <c r="AB23" i="1"/>
  <c r="AA23" i="1"/>
  <c r="Z23" i="1"/>
  <c r="X23" i="1"/>
  <c r="V23" i="1"/>
  <c r="U23" i="1"/>
  <c r="W23" i="1" s="1"/>
  <c r="S23" i="1"/>
  <c r="R23" i="1"/>
  <c r="P23" i="1"/>
  <c r="O23" i="1"/>
  <c r="Q23" i="1" s="1"/>
  <c r="H23" i="1"/>
  <c r="AB22" i="1"/>
  <c r="AA22" i="1"/>
  <c r="Z22" i="1"/>
  <c r="X22" i="1"/>
  <c r="W22" i="1"/>
  <c r="V22" i="1"/>
  <c r="U22" i="1"/>
  <c r="Y22" i="1" s="1"/>
  <c r="S22" i="1"/>
  <c r="P22" i="1" s="1"/>
  <c r="R22" i="1"/>
  <c r="O22" i="1"/>
  <c r="Q22" i="1" s="1"/>
  <c r="H22" i="1"/>
  <c r="AA21" i="1"/>
  <c r="Z21" i="1"/>
  <c r="AB21" i="1" s="1"/>
  <c r="X21" i="1"/>
  <c r="V21" i="1"/>
  <c r="W21" i="1" s="1"/>
  <c r="U21" i="1"/>
  <c r="Y21" i="1" s="1"/>
  <c r="S21" i="1"/>
  <c r="P21" i="1" s="1"/>
  <c r="Q21" i="1" s="1"/>
  <c r="R21" i="1"/>
  <c r="O21" i="1"/>
  <c r="H21" i="1"/>
  <c r="AA20" i="1"/>
  <c r="Z20" i="1"/>
  <c r="AB20" i="1" s="1"/>
  <c r="X20" i="1"/>
  <c r="V20" i="1"/>
  <c r="U20" i="1"/>
  <c r="Y20" i="1" s="1"/>
  <c r="S20" i="1"/>
  <c r="R20" i="1"/>
  <c r="P20" i="1"/>
  <c r="Q20" i="1" s="1"/>
  <c r="O20" i="1"/>
  <c r="H20" i="1"/>
  <c r="AB19" i="1"/>
  <c r="AA19" i="1"/>
  <c r="Z19" i="1"/>
  <c r="X19" i="1"/>
  <c r="V19" i="1"/>
  <c r="U19" i="1"/>
  <c r="W19" i="1" s="1"/>
  <c r="S19" i="1"/>
  <c r="P19" i="1" s="1"/>
  <c r="R19" i="1"/>
  <c r="O19" i="1"/>
  <c r="H19" i="1"/>
  <c r="AA18" i="1"/>
  <c r="AB18" i="1" s="1"/>
  <c r="Z18" i="1"/>
  <c r="X18" i="1"/>
  <c r="W18" i="1"/>
  <c r="V18" i="1"/>
  <c r="U18" i="1"/>
  <c r="Y18" i="1" s="1"/>
  <c r="S18" i="1"/>
  <c r="P18" i="1" s="1"/>
  <c r="R18" i="1"/>
  <c r="O18" i="1"/>
  <c r="Q18" i="1" s="1"/>
  <c r="H18" i="1"/>
  <c r="AA17" i="1"/>
  <c r="Z17" i="1"/>
  <c r="AB17" i="1" s="1"/>
  <c r="X17" i="1"/>
  <c r="V17" i="1"/>
  <c r="W17" i="1" s="1"/>
  <c r="U17" i="1"/>
  <c r="Y17" i="1" s="1"/>
  <c r="S17" i="1"/>
  <c r="P17" i="1" s="1"/>
  <c r="Q17" i="1" s="1"/>
  <c r="R17" i="1"/>
  <c r="O17" i="1"/>
  <c r="H17" i="1"/>
  <c r="AA16" i="1"/>
  <c r="Z16" i="1"/>
  <c r="AB16" i="1" s="1"/>
  <c r="X16" i="1"/>
  <c r="V16" i="1"/>
  <c r="U16" i="1"/>
  <c r="W16" i="1" s="1"/>
  <c r="S16" i="1"/>
  <c r="R16" i="1"/>
  <c r="P16" i="1"/>
  <c r="Q16" i="1" s="1"/>
  <c r="O16" i="1"/>
  <c r="H16" i="1"/>
  <c r="AB15" i="1"/>
  <c r="AA15" i="1"/>
  <c r="Z15" i="1"/>
  <c r="X15" i="1"/>
  <c r="V15" i="1"/>
  <c r="U15" i="1"/>
  <c r="W15" i="1" s="1"/>
  <c r="S15" i="1"/>
  <c r="P15" i="1" s="1"/>
  <c r="R15" i="1"/>
  <c r="O15" i="1"/>
  <c r="Q15" i="1" s="1"/>
  <c r="H15" i="1"/>
  <c r="AA14" i="1"/>
  <c r="AB14" i="1" s="1"/>
  <c r="Z14" i="1"/>
  <c r="X14" i="1"/>
  <c r="W14" i="1"/>
  <c r="V14" i="1"/>
  <c r="U14" i="1"/>
  <c r="Y14" i="1" s="1"/>
  <c r="S14" i="1"/>
  <c r="P14" i="1" s="1"/>
  <c r="R14" i="1"/>
  <c r="O14" i="1"/>
  <c r="H14" i="1"/>
  <c r="AA13" i="1"/>
  <c r="Z13" i="1"/>
  <c r="AB13" i="1" s="1"/>
  <c r="X13" i="1"/>
  <c r="V13" i="1"/>
  <c r="W13" i="1" s="1"/>
  <c r="U13" i="1"/>
  <c r="Y13" i="1" s="1"/>
  <c r="S13" i="1"/>
  <c r="P13" i="1" s="1"/>
  <c r="Q13" i="1" s="1"/>
  <c r="R13" i="1"/>
  <c r="O13" i="1"/>
  <c r="H13" i="1"/>
  <c r="B13" i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4" i="1" s="1"/>
  <c r="B45" i="1" s="1"/>
  <c r="B46" i="1" s="1"/>
  <c r="B47" i="1" s="1"/>
  <c r="B48" i="1" s="1"/>
  <c r="B49" i="1" s="1"/>
  <c r="B50" i="1" s="1"/>
  <c r="B51" i="1" s="1"/>
  <c r="B52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4" i="1" s="1"/>
  <c r="B145" i="1" s="1"/>
  <c r="B146" i="1" s="1"/>
  <c r="B147" i="1" s="1"/>
  <c r="B148" i="1" s="1"/>
  <c r="B149" i="1" s="1"/>
  <c r="B150" i="1" s="1"/>
  <c r="B151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AA12" i="1"/>
  <c r="Z12" i="1"/>
  <c r="AB12" i="1" s="1"/>
  <c r="X12" i="1"/>
  <c r="V12" i="1"/>
  <c r="U12" i="1"/>
  <c r="W12" i="1" s="1"/>
  <c r="S12" i="1"/>
  <c r="R12" i="1"/>
  <c r="P12" i="1"/>
  <c r="Q12" i="1" s="1"/>
  <c r="O12" i="1"/>
  <c r="H12" i="1"/>
  <c r="B12" i="1"/>
  <c r="AB11" i="1"/>
  <c r="AA11" i="1"/>
  <c r="Z11" i="1"/>
  <c r="X11" i="1"/>
  <c r="V11" i="1"/>
  <c r="U11" i="1"/>
  <c r="W11" i="1" s="1"/>
  <c r="S11" i="1"/>
  <c r="P11" i="1" s="1"/>
  <c r="R11" i="1"/>
  <c r="O11" i="1"/>
  <c r="Q11" i="1" s="1"/>
  <c r="H11" i="1"/>
  <c r="B11" i="1"/>
  <c r="AA10" i="1"/>
  <c r="AB10" i="1" s="1"/>
  <c r="Z10" i="1"/>
  <c r="X10" i="1"/>
  <c r="W10" i="1"/>
  <c r="V10" i="1"/>
  <c r="U10" i="1"/>
  <c r="Y10" i="1" s="1"/>
  <c r="S10" i="1"/>
  <c r="P10" i="1" s="1"/>
  <c r="R10" i="1"/>
  <c r="O10" i="1"/>
  <c r="Q10" i="1" s="1"/>
  <c r="H10" i="1"/>
  <c r="B10" i="1"/>
  <c r="AA9" i="1"/>
  <c r="Z9" i="1"/>
  <c r="AB9" i="1" s="1"/>
  <c r="X9" i="1"/>
  <c r="V9" i="1"/>
  <c r="W9" i="1" s="1"/>
  <c r="U9" i="1"/>
  <c r="Y9" i="1" s="1"/>
  <c r="H9" i="1"/>
  <c r="Q14" i="1" l="1"/>
  <c r="Q29" i="1"/>
  <c r="Q19" i="1"/>
  <c r="Q26" i="1"/>
  <c r="Y16" i="1"/>
  <c r="Y11" i="1"/>
  <c r="Y15" i="1"/>
  <c r="Y19" i="1"/>
  <c r="Y23" i="1"/>
  <c r="Y30" i="1"/>
  <c r="Y34" i="1"/>
  <c r="W75" i="1"/>
  <c r="Y75" i="1"/>
  <c r="W20" i="1"/>
  <c r="W24" i="1"/>
  <c r="W27" i="1"/>
  <c r="W31" i="1"/>
  <c r="Y35" i="1"/>
  <c r="Q36" i="1"/>
  <c r="Y39" i="1"/>
  <c r="Q40" i="1"/>
  <c r="Y42" i="1"/>
  <c r="Q44" i="1"/>
  <c r="Y45" i="1"/>
  <c r="Y54" i="1"/>
  <c r="Q66" i="1"/>
  <c r="Y78" i="1"/>
  <c r="W112" i="1"/>
  <c r="Y112" i="1"/>
  <c r="Y12" i="1"/>
  <c r="Q39" i="1"/>
  <c r="Q42" i="1"/>
  <c r="Y48" i="1"/>
  <c r="AB50" i="1"/>
  <c r="Y57" i="1"/>
  <c r="AB59" i="1"/>
  <c r="Y63" i="1"/>
  <c r="AB65" i="1"/>
  <c r="AB81" i="1"/>
  <c r="Y83" i="1"/>
  <c r="Y118" i="1"/>
  <c r="W138" i="1"/>
  <c r="Y138" i="1"/>
  <c r="W148" i="1"/>
  <c r="Y148" i="1"/>
  <c r="W37" i="1"/>
  <c r="AB38" i="1"/>
  <c r="W41" i="1"/>
  <c r="Q63" i="1"/>
  <c r="Q68" i="1"/>
  <c r="W68" i="1"/>
  <c r="Y68" i="1"/>
  <c r="W144" i="1"/>
  <c r="Y144" i="1"/>
  <c r="W47" i="1"/>
  <c r="W51" i="1"/>
  <c r="W56" i="1"/>
  <c r="W60" i="1"/>
  <c r="W64" i="1"/>
  <c r="Y66" i="1"/>
  <c r="Q67" i="1"/>
  <c r="AB84" i="1"/>
  <c r="W87" i="1"/>
  <c r="W94" i="1"/>
  <c r="Y96" i="1"/>
  <c r="Y105" i="1"/>
  <c r="AB108" i="1"/>
  <c r="Y109" i="1"/>
  <c r="W114" i="1"/>
  <c r="Y130" i="1"/>
  <c r="AB80" i="1"/>
  <c r="W83" i="1"/>
  <c r="Y86" i="1"/>
  <c r="Y136" i="1"/>
  <c r="AB69" i="1"/>
  <c r="AB76" i="1"/>
  <c r="W79" i="1"/>
  <c r="W93" i="1"/>
  <c r="AB102" i="1"/>
  <c r="AB124" i="1"/>
  <c r="Y145" i="1"/>
  <c r="Y149" i="1"/>
  <c r="Y153" i="1"/>
  <c r="Y157" i="1"/>
  <c r="Y161" i="1"/>
  <c r="Y165" i="1"/>
  <c r="Y169" i="1"/>
  <c r="W85" i="1"/>
  <c r="AB87" i="1"/>
  <c r="Y88" i="1"/>
  <c r="AB90" i="1"/>
  <c r="Y91" i="1"/>
  <c r="AB98" i="1"/>
  <c r="Y99" i="1"/>
  <c r="Y107" i="1"/>
  <c r="Y115" i="1"/>
  <c r="Y123" i="1"/>
  <c r="Y131" i="1"/>
  <c r="Y139" i="1"/>
  <c r="AB153" i="1"/>
  <c r="AB132" i="1"/>
  <c r="Y133" i="1"/>
  <c r="AB140" i="1"/>
  <c r="Y141" i="1"/>
  <c r="AB146" i="1"/>
  <c r="AB150" i="1"/>
  <c r="AB154" i="1"/>
  <c r="AB158" i="1"/>
  <c r="AB162" i="1"/>
  <c r="AB166" i="1"/>
  <c r="AB170" i="1"/>
  <c r="Y89" i="1"/>
  <c r="W91" i="1"/>
  <c r="Y93" i="1"/>
  <c r="W95" i="1"/>
  <c r="Y97" i="1"/>
  <c r="W99" i="1"/>
  <c r="Y101" i="1"/>
  <c r="W107" i="1"/>
  <c r="W111" i="1"/>
  <c r="W115" i="1"/>
  <c r="W119" i="1"/>
  <c r="W123" i="1"/>
  <c r="W127" i="1"/>
  <c r="W131" i="1"/>
  <c r="W135" i="1"/>
  <c r="W139" i="1"/>
</calcChain>
</file>

<file path=xl/sharedStrings.xml><?xml version="1.0" encoding="utf-8"?>
<sst xmlns="http://schemas.openxmlformats.org/spreadsheetml/2006/main" count="598" uniqueCount="453">
  <si>
    <t>COMUNA AVRAM IANCU</t>
  </si>
  <si>
    <t>LISTA DE INVENTARIERE DOMENIUL PUBLIC</t>
  </si>
  <si>
    <t>UNITATEA II - TEREN AFERENT DRUMURI</t>
  </si>
  <si>
    <t>Nr Crt.</t>
  </si>
  <si>
    <t>Nr. Inv</t>
  </si>
  <si>
    <t>Denumirea bunurilor inventariate</t>
  </si>
  <si>
    <t>Localizare</t>
  </si>
  <si>
    <t>Nr. topo/cadastral</t>
  </si>
  <si>
    <t>Suprafata (mp)</t>
  </si>
  <si>
    <t>Valoare / MP (lei)</t>
  </si>
  <si>
    <t>Valoare totala (lei)</t>
  </si>
  <si>
    <t>TEREN AFERENT STRAZI INTRAVILANE</t>
  </si>
  <si>
    <t>AVRAM IANCU</t>
  </si>
  <si>
    <t>Teren aferent Strada 1</t>
  </si>
  <si>
    <t>Avram Iancu</t>
  </si>
  <si>
    <t>CF 54094</t>
  </si>
  <si>
    <t>Teren intravilan aferent Strada 1 situat in localitatea Avram Iancu, avand suprafata de S=6060mp, inscris in CF 54094</t>
  </si>
  <si>
    <t>Teren aferent Strada 2</t>
  </si>
  <si>
    <t>CF 54108</t>
  </si>
  <si>
    <t>Teren intravilan aferent Strada 2 situat in localitatea Avram Iancu, avand suprafata de S=5850mp, inscris in CF 54108</t>
  </si>
  <si>
    <t>Teren aferent Strada 3</t>
  </si>
  <si>
    <t>CF 54090</t>
  </si>
  <si>
    <t>Teren intravilan aferent Strada 3 situat in localitatea Avram Iancu, avand suprafata de S=7308mp, inscris in CF 54090</t>
  </si>
  <si>
    <t>Teren aferent Strada 4</t>
  </si>
  <si>
    <t>CF 54088</t>
  </si>
  <si>
    <t>Teren intravilan aferent Strada 4 situat in localitatea Avram Iancu, avand suprafata de S=7222mp, inscris in CF 54088</t>
  </si>
  <si>
    <t>Teren aferent Strada 5</t>
  </si>
  <si>
    <t>CF 54111</t>
  </si>
  <si>
    <t>Teren intravilan aferent Strada 5 situat in localitatea Avram Iancu, avand suprafata de S=7018mp, inscris in CF 54111</t>
  </si>
  <si>
    <t>Teren aferent Strada 6</t>
  </si>
  <si>
    <t>CF 54096</t>
  </si>
  <si>
    <t>Teren intravilan aferent Strada 6 situat in localitatea Avram Iancu, avand suprafata de S=6824mp, inscris in CF 54096</t>
  </si>
  <si>
    <t>Teren aferent Strada 7</t>
  </si>
  <si>
    <t>CF 54105</t>
  </si>
  <si>
    <t>Teren intravilan aferent Strada 7 situat in localitatea Avram Iancu, avand suprafata de S=7609mp, inscris in CF 54105</t>
  </si>
  <si>
    <t>Teren aferent Strada 8</t>
  </si>
  <si>
    <t>CF 54104</t>
  </si>
  <si>
    <t>Teren intravilan aferent Strada 8 situat in localitatea Avram Iancu, avand suprafata de S=9333mp, inscris in CF 54104</t>
  </si>
  <si>
    <t>Teren aferent Strada 9</t>
  </si>
  <si>
    <t>CF 54133</t>
  </si>
  <si>
    <t>Teren intravilan aferent Strada 9 situat in localitatea Avram Iancu, avand suprafata de S=7527mp, inscris in CF 54133</t>
  </si>
  <si>
    <t>Teren aferent Strada 10</t>
  </si>
  <si>
    <t>CF 54084</t>
  </si>
  <si>
    <t>Teren intravilan aferent Strada 10 situat in localitatea Avram Iancu, avand suprafata de S=7123mp, inscris in CF 54084</t>
  </si>
  <si>
    <t>Teren aferent Strada 11</t>
  </si>
  <si>
    <t>CF 54101</t>
  </si>
  <si>
    <t>Teren intravilan aferent Strada 11 situat in localitatea Avram Iancu, avand suprafata de S=6899mp, inscris in CF 54101</t>
  </si>
  <si>
    <t>Teren aferent Strada 12</t>
  </si>
  <si>
    <t>CF 54095</t>
  </si>
  <si>
    <t>Teren intravilan aferent Strada 12 situat in localitatea Avram Iancu, avand suprafata de S=6907mp, inscris in CF 54095</t>
  </si>
  <si>
    <t>Teren aferent Strada 13</t>
  </si>
  <si>
    <t>CF 54112</t>
  </si>
  <si>
    <t>Teren intravilan aferent Strada 13 situat in localitatea Avram Iancu, avand suprafata de S=7007mp, inscris in CF 54112</t>
  </si>
  <si>
    <t>Teren aferent Strada 14</t>
  </si>
  <si>
    <t>CF 54109</t>
  </si>
  <si>
    <t>Teren intravilan aferent Strada 14 situat in localitatea Avram Iancu, avand suprafata de S=7363mp, inscris in CF 54109</t>
  </si>
  <si>
    <t>Teren aferent Strada 15</t>
  </si>
  <si>
    <t>CF 54091</t>
  </si>
  <si>
    <t>Teren intravilan aferent Strada 15 situat in localitatea Avram Iancu, avand suprafata de S=7045mp, inscris in CF 54091</t>
  </si>
  <si>
    <t>Teren aferent Strada 16</t>
  </si>
  <si>
    <t>CF 54089</t>
  </si>
  <si>
    <t>Teren intravilan aferent Strada 16 situat in localitatea Avram Iancu, avand suprafata de S=5599mp, inscris in CF 54089</t>
  </si>
  <si>
    <t>Teren aferent Strada 17</t>
  </si>
  <si>
    <t>CF 54077</t>
  </si>
  <si>
    <t>Teren intravilan aferent Strada 17 situat in localitatea Avram Iancu, avand suprafata de S=6902mp, inscris in CF 54077</t>
  </si>
  <si>
    <t>Teren aferent Strada 17A</t>
  </si>
  <si>
    <t>Teren intravilan aferent Strada 17A situat in localitatea Avram Iancu, avand suprafata de S=3590mp</t>
  </si>
  <si>
    <t>Teren aferent Strada 18</t>
  </si>
  <si>
    <t>CF 54645</t>
  </si>
  <si>
    <t>Teren intravilan aferent Strada 18 situat in localitatea Avram Iancu, avand suprafata de S=6695mp, inscris in CF 54645</t>
  </si>
  <si>
    <t>Teren aferent Strada 18A</t>
  </si>
  <si>
    <t>CF 54646</t>
  </si>
  <si>
    <t>Teren intravilan aferent Strada 18A situat in localitatea Avram Iancu, avand suprafata de S=983mp, inscris in CF 54646</t>
  </si>
  <si>
    <t>Teren aferent Strada 19</t>
  </si>
  <si>
    <t>CF 54647</t>
  </si>
  <si>
    <t>Teren intravilan aferent Strada 19 situat in localitatea Avram Iancu, avand suprafata de S=6443mp, inscris in CF 54647</t>
  </si>
  <si>
    <t>Teren aferent Strada 19A</t>
  </si>
  <si>
    <t>CF 54642</t>
  </si>
  <si>
    <t>Teren intravilan aferent Strada 19A situat in localitatea Avram Iancu, avand suprafata de S=1858mp, inscris in CF 54642</t>
  </si>
  <si>
    <t>Teren aferent Strada 20</t>
  </si>
  <si>
    <t>CF 54107</t>
  </si>
  <si>
    <t>Teren intravilan aferent Strada 20 situat in localitatea Avram Iancu, avand suprafata de S=7561mp, inscris in CF 54107</t>
  </si>
  <si>
    <t>Teren aferent Strada 20A</t>
  </si>
  <si>
    <t>CF 54066</t>
  </si>
  <si>
    <t>Teren intravilan aferent Strada 20A situat in localitatea Avram Iancu, avand suprafata de S=1674mp, inscris in CF 54066</t>
  </si>
  <si>
    <t>Teren aferent Strada 21</t>
  </si>
  <si>
    <t>CF 54081</t>
  </si>
  <si>
    <t>Teren intravilan aferent Strada 21 situat in localitatea Avram Iancu, avand suprafata de S=7501mp, inscris in CF 54081</t>
  </si>
  <si>
    <t>Teren aferent Strada 21A</t>
  </si>
  <si>
    <t>CF 54080</t>
  </si>
  <si>
    <t>Teren intravilan aferent Strada 21A situat in localitatea Avram Iancu, avand suprafata de S=1835mp, inscris in CF 54080</t>
  </si>
  <si>
    <t>Teren aferent Strada 22</t>
  </si>
  <si>
    <t>CF 54078</t>
  </si>
  <si>
    <t>Teren intravilan aferent Strada 22 situat in localitatea Avram Iancu, avand suprafata de S=6875mp, inscris in CF 54078</t>
  </si>
  <si>
    <t>Teren aferent Strada 22A</t>
  </si>
  <si>
    <t>CF 54072</t>
  </si>
  <si>
    <t>Teren intravilan aferent Strada 22A situat in localitatea Avram Iancu, avand suprafata de S=1198mp, inscris in CF 54072</t>
  </si>
  <si>
    <t>Teren aferent Strada 23</t>
  </si>
  <si>
    <t>CF 54085</t>
  </si>
  <si>
    <t>Teren intravilan aferent Strada 23 situat in localitatea Avram Iancu, avand suprafata de S=6488mp, inscris in CF 54085</t>
  </si>
  <si>
    <t>Teren aferent Strada 24</t>
  </si>
  <si>
    <t>CF 54087</t>
  </si>
  <si>
    <t>Teren intravilan aferent Strada 24 situat in localitatea Avram Iancu, avand suprafata de S=6360mp, inscris in CF 54087</t>
  </si>
  <si>
    <t>Teren aferent Strada 25</t>
  </si>
  <si>
    <t>CF 54102</t>
  </si>
  <si>
    <t>Teren intravilan aferent Strada 25 situat in localitatea Avram Iancu, avand suprafata de S=6508mp, inscris in CF 54102</t>
  </si>
  <si>
    <t>Teren aferent Strada 26</t>
  </si>
  <si>
    <t>CF 54067</t>
  </si>
  <si>
    <t>Teren intravilan aferent Strada 26 situat in localitatea Avram Iancu, avand suprafata de S=3127mp, inscris in CF 54067</t>
  </si>
  <si>
    <t>Teren aferent Strada Lunga</t>
  </si>
  <si>
    <t>CF 54083 si CF 54100</t>
  </si>
  <si>
    <t>Teren intravilan aferent Strada Lunga situat in localitatea Avram Iancu, avand suprafata de S=54506mp din care S=19400mp inscris in CF 54083 si S=35106mp inscris in CF 54100</t>
  </si>
  <si>
    <t>Teren aferent Strada Scurta</t>
  </si>
  <si>
    <t>CF 54643</t>
  </si>
  <si>
    <t>Teren intravilan aferent Strada Scurta situat in localitatea Avram Iancu, avand suprafata de S=9002mp inscris in CF 54643</t>
  </si>
  <si>
    <t>ANT</t>
  </si>
  <si>
    <t>Teren aferent DC 292</t>
  </si>
  <si>
    <t>Ant</t>
  </si>
  <si>
    <t>CF 54641 si CF 53947</t>
  </si>
  <si>
    <t>Teren aferent DC 292 situat in localitatea Ant si Avram Iancu, avand suprafata de S=91749mp din care S=4099mp inscris in CF 54641 si S=66200mp inscris in CF 53947</t>
  </si>
  <si>
    <t xml:space="preserve">Teren aferent                                              Strada Pietroasa </t>
  </si>
  <si>
    <t>Teren aferent</t>
  </si>
  <si>
    <t>Strada Pietroasa</t>
  </si>
  <si>
    <t>Teren intravilan aferent Strada 1 situat in localitatea Ant, avand suprafata de S=5970mp</t>
  </si>
  <si>
    <t xml:space="preserve">Teren aferent                                              Strada Plopilor </t>
  </si>
  <si>
    <t>Strada Plopilor</t>
  </si>
  <si>
    <t>Teren intravilan aferent Strada 2 situat in localitatea Ant, avand suprafata de S=1078mp</t>
  </si>
  <si>
    <t xml:space="preserve">Teren aferent                                              Strada Porumbeilor </t>
  </si>
  <si>
    <t>Strada Porumbeilor</t>
  </si>
  <si>
    <t>Teren intravilan aferent Strada 3 situat in localitatea Ant, avand suprafata de S=8916mp</t>
  </si>
  <si>
    <t xml:space="preserve">Teren aferent                                              Strada Republicii </t>
  </si>
  <si>
    <t>Strada Republicii</t>
  </si>
  <si>
    <t>Teren intravilan aferent Strada 4 situat in localitatea Ant, avand suprafata de S=9996mp</t>
  </si>
  <si>
    <t xml:space="preserve">Teren aferent                                              Strada Salcâmilor </t>
  </si>
  <si>
    <t>Strada Salcâmilor</t>
  </si>
  <si>
    <t>Teren intravilan aferent Strada 5 situat in localitatea Ant, avand suprafata de S=4128mp</t>
  </si>
  <si>
    <t xml:space="preserve">Teren aferent                                              Strada Someș </t>
  </si>
  <si>
    <t>Strada Someș</t>
  </si>
  <si>
    <t>Teren intravilan aferent Strada 6 situat in localitatea Ant, avand suprafata de S=3300mp</t>
  </si>
  <si>
    <t>Teren aferent Alee Pietonala C1</t>
  </si>
  <si>
    <t xml:space="preserve">Teren aferent                                              Strada Stadionului </t>
  </si>
  <si>
    <t>Strada Stadionului</t>
  </si>
  <si>
    <t>Teren intravilan aferent Aleei Pietonale C1 situat in localitatea Ant, avand suprafata de S=136mp</t>
  </si>
  <si>
    <t>Teren aferent Alee Pietonala C2</t>
  </si>
  <si>
    <t xml:space="preserve">Teren aferent                                              Strada Șesului </t>
  </si>
  <si>
    <t>Strada Șesului</t>
  </si>
  <si>
    <t>Teren intravilan aferent Aleei Pietonale C2 situat in localitatea Ant, avand suprafata de S=450mp</t>
  </si>
  <si>
    <t>TAMASDA</t>
  </si>
  <si>
    <t>Teren aferent DC 290</t>
  </si>
  <si>
    <t xml:space="preserve">Tamasda </t>
  </si>
  <si>
    <t xml:space="preserve">Teren aferent                                              Strada Teilor </t>
  </si>
  <si>
    <t>Strada Teilor</t>
  </si>
  <si>
    <t>Teren aferent DC 290 situat in localitatea Tamasda, avand suprafata de S=63600mp</t>
  </si>
  <si>
    <t xml:space="preserve">Teren aferent                                              Strada Tineretului </t>
  </si>
  <si>
    <t>Strada Tineretului</t>
  </si>
  <si>
    <t>Teren intravilan aferent Strada 1 situat in localitatea Tamasda, avand suprafata de S=4628mp</t>
  </si>
  <si>
    <t xml:space="preserve">Teren aferent                                              Strada Traian </t>
  </si>
  <si>
    <t>Strada Traian</t>
  </si>
  <si>
    <t>Teren intravilan aferent Strada 2 situat in localitatea Tamasda, avand suprafata de S=1500mp</t>
  </si>
  <si>
    <t xml:space="preserve">Teren aferent                                              Strada Triaj </t>
  </si>
  <si>
    <t>Strada Triaj</t>
  </si>
  <si>
    <t>Teren intravilan aferent Strada 3 situat in localitatea Tamasda, avand suprafata de S=20960mp</t>
  </si>
  <si>
    <t xml:space="preserve">Teren aferent                                              Strada Triunghi CFR </t>
  </si>
  <si>
    <t>Strada Triunghi CFR</t>
  </si>
  <si>
    <t>Teren intravilan aferent Strada 4 situat in localitatea Tamasda, avand suprafata de S=4400mp</t>
  </si>
  <si>
    <t xml:space="preserve">Teren aferent                                              Strada Viitorului </t>
  </si>
  <si>
    <t>Strada Viitorului</t>
  </si>
  <si>
    <t>Teren intravilan aferent Strada 5 situat in localitatea Tamasda, avand suprafata de S=8048mp</t>
  </si>
  <si>
    <t xml:space="preserve">Teren aferent                                              Strada Vlad Țepeș </t>
  </si>
  <si>
    <t>Strada Vlad Țepeș</t>
  </si>
  <si>
    <t>Teren intravilan aferent Strada 6 situat in localitatea Tamasda, avand suprafata de S=6576mp</t>
  </si>
  <si>
    <t xml:space="preserve">Teren aferent                                              DC 79 (str. Petofi Sandor)                                                   </t>
  </si>
  <si>
    <t>Teren intravilan aferent Strada 7 situat in localitatea Tamasda, avand suprafata de S=3200mp</t>
  </si>
  <si>
    <t xml:space="preserve">Teren aferent                                              Strada Jozsa Bellai </t>
  </si>
  <si>
    <t>Teren intravilan aferent Strada 8 situat in localitatea Tamasda, avand suprafata de S=3200mp</t>
  </si>
  <si>
    <t xml:space="preserve">Teren aferent                                              Strada Salciei </t>
  </si>
  <si>
    <t>Teren intravilan aferent Strada 9 situat in localitatea Tamasda, avand suprafata de S=3348mp</t>
  </si>
  <si>
    <t>Teren aferent                                              DC 154 (str. Salcâmilor)
Câmpenești</t>
  </si>
  <si>
    <t>Teren intravilan aferent Strada 10 situat in localitatea Tamasda, avand suprafata de S=2700mp</t>
  </si>
  <si>
    <t>Teren aferent                                              Strada Arieșului Câmpenești</t>
  </si>
  <si>
    <t>Teren intravilan aferent Strada 11 situat in localitatea Tamasda, avand suprafata de S=2800mp</t>
  </si>
  <si>
    <t>Teren aferent                                              Strada Bradului Câmpenești</t>
  </si>
  <si>
    <t>Teren intravilan aferent Strada 12 situat in localitatea Tamasda, avand suprafata de S=2890mp</t>
  </si>
  <si>
    <t>Teren aferent                                              Strada Caisului Câmpenești</t>
  </si>
  <si>
    <t>Teren intravilan aferent Strada 13 situat in localitatea Tamasda, avand suprafata de S=7656mp</t>
  </si>
  <si>
    <t>Teren aferent                                              Strada Dunării Câmpenești</t>
  </si>
  <si>
    <t>Teren intravilan aferent Strada 14 situat in localitatea Tamasda, avand suprafata de S=8424mp</t>
  </si>
  <si>
    <t>Teren aferent                                              Strada Fundeni Câmpenești</t>
  </si>
  <si>
    <t>Teren intravilan aferent Strada 15 situat in localitatea Tamasda, avand suprafata de S=4606mp</t>
  </si>
  <si>
    <t>TEREN AFERENT DRUMURI EXTRAVILANE</t>
  </si>
  <si>
    <t>Teren aferent Drum exploatatie agricola 1</t>
  </si>
  <si>
    <t>CF 50500, CF 50499, CF 50498, CF 50497, CF 50496, CF 50495, CF 50494, CF 50493, CF 50492, CF 50491, CF 50490</t>
  </si>
  <si>
    <t>Teren aferent Drum exploatatie agricola 2</t>
  </si>
  <si>
    <t>CF 53930 parcela 736</t>
  </si>
  <si>
    <t>Teren extravilan aferent drum situat in localitatea Avram Iancu, avand suprafata de S=3900mp, inscris in CF 53930 parcela 736</t>
  </si>
  <si>
    <t>Teren aferent Drum exploatatie agricola 3</t>
  </si>
  <si>
    <t>CF 53931, CAD 53931</t>
  </si>
  <si>
    <t>Teren extravilan avand categoria de folosinta drum de exploatatie agricola, situat in localitatea Avram Iancu, avand suprafata de S=380mp, inscris in CF 53931, CAD 53931</t>
  </si>
  <si>
    <t>Teren aferent Drum exploatatie agricola 4</t>
  </si>
  <si>
    <t>CF 54229, CAD 54229</t>
  </si>
  <si>
    <t>Teren extravilan avand categoria de folosinta drum de exploatatie agricola, situat in localitatea Avram Iancu, avand suprafata de S=1002mp, inscris in CF 54229, CAD 54229</t>
  </si>
  <si>
    <t>Teren aferent Drum exploatatie agricola 5</t>
  </si>
  <si>
    <t>CF 54182, CAD 54182, tarla 71, parcela 399</t>
  </si>
  <si>
    <t>Teren extravilan avand categoria de folosinta drum de exploatatie agricola, situat in localitatea Avram Iancu, avand suprafata de S=1327mp, inscris provizoriu in CF 54182, CAD 54182, tarla 71, parcela 399</t>
  </si>
  <si>
    <t>Teren aferent Drum exploatatie agricola 6</t>
  </si>
  <si>
    <t>CF 54212, CAD 54212</t>
  </si>
  <si>
    <t>Teren extravilan avand categoria de folosinta drum de exploatatie agricola, situat in localitatea Avram Iancu, avand suprafata de S=1605mp, inscris provizoriu in CF 54212, CAD 54212</t>
  </si>
  <si>
    <t>Teren aferent Drum exploatatie agricola 7</t>
  </si>
  <si>
    <t>CF 54441, CAD 54441</t>
  </si>
  <si>
    <t>Teren extravilan avand categoria de folosinta drum de exploatatie agricola, situat in localitatea Avram Iancu, avand suprafata de S=1141mp, inscris provizoriu in CF 54441, CAD 54441</t>
  </si>
  <si>
    <t>Teren aferent Drum exploatatie agricola 8</t>
  </si>
  <si>
    <t>CF 54458, CAD 54458, tarla 74, parcela 407</t>
  </si>
  <si>
    <t>Teren extravilan avand categoria de folosinta drum de exploatatie agricola, situat in localitatea Avram Iancu, avand suprafata de S=1489mp, inscris provizoriu in CF 54458, CAD 54458, tarla 74, parcela 407</t>
  </si>
  <si>
    <t>Teren aferent Drum exploatatie agricola 9</t>
  </si>
  <si>
    <t>CF 54510, CAD 54510, tarla 126, parcela 658</t>
  </si>
  <si>
    <t>Teren extravilan avand categoria de folosinta drum de exploatatie agricola, situat in localitatea Avram Iancu, avand suprafata de S=3764mp, inscris provizoriu in CF 54510, CAD 54510, tarla 126, parcela 658</t>
  </si>
  <si>
    <t>Teren aferent Drum exploatatie agricola 10</t>
  </si>
  <si>
    <t>CF 54539, CAD 54539</t>
  </si>
  <si>
    <t>Teren extravilan avand categoria de folosinta drum de exploatatie agricola, situat in localitatea Avram Iancu, avand suprafata de S=1394mp, inscris provizoriu in CF 54539, CAD 54539</t>
  </si>
  <si>
    <t>Teren aferent Drum exploatatie agricola 11</t>
  </si>
  <si>
    <t>CF 54542, CAD 54542</t>
  </si>
  <si>
    <t>Teren extravilan avand categoria de folosinta drum de exploatatie agricola, situat in localitatea Avram Iancu, avand suprafata de S=1947mp, inscris provizoriu in CF 54542, CAD 54542</t>
  </si>
  <si>
    <t>Teren aferent Drum exploatatie agricola 12</t>
  </si>
  <si>
    <t>CF 54575, CAD 54575</t>
  </si>
  <si>
    <t>Teren extravilan avand categoria de folosinta drum de exploatatie agricola, situat in localitatea Avram Iancu, avand suprafata de S=5590mp, inscris provizoriu in CF 54575, CAD 54575</t>
  </si>
  <si>
    <t>Teren aferent Drum exploatatie agricola 13</t>
  </si>
  <si>
    <t>CF 54621, CAD 54621, tarla 74, parcela 407</t>
  </si>
  <si>
    <t>Teren extravilan avand categoria de folosinta drum de exploatatie agricola, situat in localitatea Avram Iancu, avand suprafata de S=466mp, inscris provizoriu in CF 54621, CAD 54621, tarla 74, parcela 407</t>
  </si>
  <si>
    <t>Teren aferent Drum exploatatie agricola 14</t>
  </si>
  <si>
    <t>46°40'35.4"N 21°31'11.9"E</t>
  </si>
  <si>
    <t>Teren extravilan avand categoria de folosinta drum de exploatatie agricola, situat in localitatea Avram Iancu, localizat prin geolocatie si avand coordonatele 46°40'35.4"N 21°31'11.9"E, avand suprafata de S=1057mp</t>
  </si>
  <si>
    <t>Teren aferent Drum exploatatie agricola 15</t>
  </si>
  <si>
    <t>CF 54330, CAD 54330, tarla 72, parcela 402</t>
  </si>
  <si>
    <t>Teren extravilan avand categoria de folosinta drum de exploatatie agricola, situat in localitatea Avram Iancu, avand suprafata de S=3498mp, inscris in CF 54330, CAD 54330, tarla 72, parcela 402</t>
  </si>
  <si>
    <t>Teren aferent Drum exploatatie agricola 16</t>
  </si>
  <si>
    <t>46°40'18.4"N 21°30'57.4"E</t>
  </si>
  <si>
    <t>Teren extravilan avand categoria de folosinta drum de exploatatie agricola, situat in localitatea Avram Iancu, localizat prin geolocatie si avand coordonatele 46°40'18.4"N 21°30'57.4"E, avand suprafata de S=3015mp</t>
  </si>
  <si>
    <t>Teren aferent Drum exploatatie agricola 17</t>
  </si>
  <si>
    <t>CF 54421, CAD 54421, tarla 70, parcela 392/1</t>
  </si>
  <si>
    <t>Teren extravilan avand categoria de folosinta drum de exploatatie agricola, situat in localitatea Avram Iancu, avand suprafata de S=1468mp, inscris in CF 54421, CAD 54421, tarla 70, parcela 392/1</t>
  </si>
  <si>
    <t>Teren aferent Drum exploatatie agricola 18</t>
  </si>
  <si>
    <t>CF 54275, CAD 54275</t>
  </si>
  <si>
    <t>Teren extravilan avand categoria de folosinta drum de exploatatie agricola, situat in localitatea Avram Iancu, avand suprafata de S=189mp, inscris in CF 54275, CAD 54275</t>
  </si>
  <si>
    <t>Teren aferent Drum exploatatie agricola 19</t>
  </si>
  <si>
    <t>CF 54270, CAD 54270</t>
  </si>
  <si>
    <t>Teren extravilan avand categoria de folosinta drum de exploatatie agricola, situat in localitatea Avram Iancu, avand suprafata de S=2374mp, inscris in CF 54270, CAD 54270</t>
  </si>
  <si>
    <t>Teren aferent Drum exploatatie agricola 20</t>
  </si>
  <si>
    <t>CF 54253, CAD 54253</t>
  </si>
  <si>
    <t>Teren extravilan avand categoria de folosinta drum de exploatatie agricola, situat in localitatea Avram Iancu, avand suprafata de S=653mp, inscris in CF 54253, CAD 54253</t>
  </si>
  <si>
    <t>Teren aferent Drum exploatatie agricola 21</t>
  </si>
  <si>
    <t>46°40'34.5"N 21°29'28.7"E</t>
  </si>
  <si>
    <t>Teren extravilan avand categoria de folosinta drum de exploatatie agricola, situat in localitatea Avram Iancu, localizat prin geolocatie si avand coordonatele 46°40'34.5"N 21°29'28.7"E, avand suprafata de S=14025mp</t>
  </si>
  <si>
    <t>Teren aferent Drum exploatatie agricola 22</t>
  </si>
  <si>
    <t>46°40'32.9"N 21°28'58.1"E</t>
  </si>
  <si>
    <t>Teren extravilan avand categoria de folosinta drum de exploatatie agricola, situat in localitatea Avram Iancu, localizat prin geolocatie si avand coordonatele 46°40'32.9"N 21°28'58.1"E, avand suprafata de S=8050mp</t>
  </si>
  <si>
    <t>Teren aferent Drum exploatatie agricola 23</t>
  </si>
  <si>
    <t>46°40'04.7"N 21°29'28.6"E</t>
  </si>
  <si>
    <t>Teren extravilan avand categoria de folosinta drum de exploatatie agricola, situat in localitatea Avram Iancu, localizat prin geolocatie si avand coordonatele 46°40'04.7"N 21°29'28.6"E, avand suprafata de S=6580mp</t>
  </si>
  <si>
    <t>Teren aferent Drum exploatatie agricola 24</t>
  </si>
  <si>
    <t>46°40'02.7"N 21°29'49.2"E</t>
  </si>
  <si>
    <t>Teren extravilan avand categoria de folosinta drum de exploatatie agricola, situat in localitatea Avram Iancu, localizat prin geolocatie si avand coordonatele 46°40'02.7"N 21°29'49.2"E, avand suprafata de S=24626mp</t>
  </si>
  <si>
    <t>Teren aferent Drum exploatatie agricola 25</t>
  </si>
  <si>
    <t>46°39'54.9"N 21°30'09.9"E</t>
  </si>
  <si>
    <t>Teren extravilan avand categoria de folosinta drum de exploatatie agricola, situat in localitatea Avram Iancu, localizat prin geolocatie si avand coordonatele 46°39'54.9"N 21°30'09.9"E, avand suprafata de S=7716mp</t>
  </si>
  <si>
    <t>Teren aferent Drum exploatatie agricola 26</t>
  </si>
  <si>
    <t>46°38'23.3"N 21°30'59.3"E</t>
  </si>
  <si>
    <t>Teren extravilan avand categoria de folosinta drum de exploatatie agricola, situat in localitatea Avram Iancu, localizat prin geolocatie si avand coordonatele 46°38'23.3"N 21°30'59.3"E, avand suprafata de S=3152mp</t>
  </si>
  <si>
    <t>Teren aferent Drum exploatatie agricola 27</t>
  </si>
  <si>
    <t>46°40'58.1"N 21°30'08.1"E</t>
  </si>
  <si>
    <t>Teren extravilan avand categoria de folosinta drum de exploatatie agricola, situat in localitatea Avram Iancu, localizat prin geolocatie si avand coordonatele 46°40'58.1"N 21°30'08.1"E, avand suprafata de S=21049mp</t>
  </si>
  <si>
    <t>Teren aferent Drum exploatatie agricola 28</t>
  </si>
  <si>
    <t>46°41'13.4"N 21°29'54.4"E</t>
  </si>
  <si>
    <t>Teren extravilan avand categoria de folosinta drum de exploatatie agricola, situat in localitatea Avram Iancu, localizat prin geolocatie si avand coordonatele 46°41'13.4"N 21°29'54.4"E, avand suprafata de S=1593mp</t>
  </si>
  <si>
    <t>Teren aferent Drum exploatatie agricola 29</t>
  </si>
  <si>
    <t>46°41'09.0"N 21°30'04.5"E</t>
  </si>
  <si>
    <t>Teren extravilan avand categoria de folosinta drum de exploatatie agricola, situat in localitatea Avram Iancu, localizat prin geolocatie si avand coordonatele 46°41'09.0"N 21°30'04.5"E, avand suprafata de S=3447mp</t>
  </si>
  <si>
    <t>Teren aferent Drum exploatatie agricola 30</t>
  </si>
  <si>
    <t>46°40'49.5"N 21°31'20.9"E</t>
  </si>
  <si>
    <t>Teren extravilan avand categoria de folosinta drum de exploatatie agricola, situat in localitatea Avram Iancu, localizat prin geolocatie si avand coordonatele 46°40'49.5"N 21°31'20.9"E, avand suprafata de S=1599mp</t>
  </si>
  <si>
    <t>Teren aferent Drum exploatatie agricola 31</t>
  </si>
  <si>
    <t>46°40'57.9"N 21°31'34.3"E</t>
  </si>
  <si>
    <t>Teren extravilan avand categoria de folosinta drum de exploatatie agricola, situat in localitatea Avram Iancu, localizat prin geolocatie si avand coordonatele 46°40'57.9"N 21°31'34.3"E, avand suprafata de S=7768mp</t>
  </si>
  <si>
    <t>Teren aferent Drum exploatatie agricola 32</t>
  </si>
  <si>
    <t>46°40'59.3"N 21°31'27.8"E</t>
  </si>
  <si>
    <t>Teren extravilan avand categoria de folosinta drum de exploatatie agricola, situat in localitatea Avram Iancu, localizat prin geolocatie si avand coordonatele 46°40'59.3"N 21°31'27.8"E, avand suprafata de S=894mp</t>
  </si>
  <si>
    <t>Teren aferent Drum exploatatie agricola 33</t>
  </si>
  <si>
    <t>46°41'00.8"N 21°31'34.9"E</t>
  </si>
  <si>
    <t>Teren extravilan avand categoria de folosinta drum de exploatatie agricola, situat in localitatea Avram Iancu, localizat prin geolocatie si avand coordonatele 46°41'00.8"N 21°31'34.9"E, avand suprafata de S=5697mp</t>
  </si>
  <si>
    <t>Teren aferent Drum exploatatie agricola 34</t>
  </si>
  <si>
    <t>46°40'58.9"N 21°31'39.2"E</t>
  </si>
  <si>
    <t>Teren extravilan avand categoria de folosinta drum de exploatatie agricola, situat in localitatea Avram Iancu, localizat prin geolocatie si avand coordonatele 46°40'58.9"N 21°31'39.2"E, avand suprafata de S=1806mp</t>
  </si>
  <si>
    <t>Teren aferent Drum exploatatie agricola 35</t>
  </si>
  <si>
    <t>46°41'17.0"N 21°30'59.3"E</t>
  </si>
  <si>
    <t>Teren extravilan avand categoria de folosinta drum de exploatatie agricola, situat in localitatea Avram Iancu, localizat prin geolocatie si avand coordonatele 46°41'17.0"N 21°30'59.3"E, avand suprafata de S=16677mp</t>
  </si>
  <si>
    <t>Teren aferent Drum exploatatie agricola 36</t>
  </si>
  <si>
    <t>46°41'41.4"N 21°31'09.2"E</t>
  </si>
  <si>
    <t>Teren extravilan avand categoria de folosinta drum de exploatatie agricola, situat in localitatea Avram Iancu, localizat prin geolocatie si avand coordonatele 46°41'41.4"N 21°31'09.2"E, avand suprafata de S=7105mp</t>
  </si>
  <si>
    <t>Teren aferent Drum exploatatie agricola 37</t>
  </si>
  <si>
    <t>46°41'49.2"N 21°31'09.8"E</t>
  </si>
  <si>
    <t>Teren extravilan avand categoria de folosinta drum de exploatatie agricola, situat in localitatea Avram Iancu, localizat prin geolocatie si avand coordonatele 46°41'49.2"N 21°31'09.8"E, avand suprafata de S=6849mp</t>
  </si>
  <si>
    <t>Teren aferent Drum exploatatie agricola 38</t>
  </si>
  <si>
    <t>46°41'58.6"N 21°30'53.4"E</t>
  </si>
  <si>
    <t>Teren extravilan avand categoria de folosinta drum de exploatatie agricola, situat in localitatea Avram Iancu, localizat prin geolocatie si avand coordonatele 46°41'58.6"N 21°30'53.4"E, avand suprafata de S=3192mp</t>
  </si>
  <si>
    <t>Teren aferent Drum exploatatie agricola 39</t>
  </si>
  <si>
    <t>46°41'20.3"N 21°32'01.3"E</t>
  </si>
  <si>
    <t>Teren extravilan avand categoria de folosinta drum de exploatatie agricola, situat in localitatea Avram Iancu, localizat prin geolocatie si avand coordonatele 46°41'20.3"N 21°32'01.3"E, avand suprafata de S=4190mp</t>
  </si>
  <si>
    <t>Teren aferent Drum exploatatie agricola 40</t>
  </si>
  <si>
    <t>46°41'31.7"N 21°31'45.9"E</t>
  </si>
  <si>
    <t>Teren extravilan avand categoria de folosinta drum de exploatatie agricola, situat in localitatea Avram Iancu, localizat prin geolocatie si avand coordonatele 46°41'31.7"N 21°31'45.9"E, avand suprafata de S=1210mp</t>
  </si>
  <si>
    <t>Teren aferent Drum exploatatie agricola 41</t>
  </si>
  <si>
    <t>46°41'34.8"N 21°32'18.1"E</t>
  </si>
  <si>
    <t>Teren extravilan avand categoria de folosinta drum de exploatatie agricola, situat in localitatea Avram Iancu, localizat prin geolocatie si avand coordonatele 46°41'34.8"N 21°32'18.1"E, avand suprafata de S=6335mp</t>
  </si>
  <si>
    <t>Teren aferent Drum exploatatie agricola 42</t>
  </si>
  <si>
    <t>46°41'50.8"N 21°32'18.3"E</t>
  </si>
  <si>
    <t>Teren extravilan avand categoria de folosinta drum de exploatatie agricola, situat in localitatea Avram Iancu, localizat prin geolocatie si avand coordonatele 46°41'50.8"N 21°32'18.3"E, avand suprafata de S=1306mp</t>
  </si>
  <si>
    <t>Teren aferent Drum exploatatie agricola 43</t>
  </si>
  <si>
    <t>46°42'05.2"N 21°31'43.7"E</t>
  </si>
  <si>
    <t>Teren extravilan avand categoria de folosinta drum de exploatatie agricola, situat in localitatea Avram Iancu, localizat prin geolocatie si avand coordonatele 46°42'05.2"N 21°31'43.7"E, avand suprafata de S=4206mp</t>
  </si>
  <si>
    <t>Teren aferent Drum exploatatie agricola 44</t>
  </si>
  <si>
    <t>46°42'17.6"N 21°31'47.8"E</t>
  </si>
  <si>
    <t>Teren extravilan avand categoria de folosinta drum de exploatatie agricola, situat in localitatea Avram Iancu, localizat prin geolocatie si avand coordonatele 46°42'17.6"N 21°31'47.8"E, avand suprafata de S=7396mp</t>
  </si>
  <si>
    <t>Teren aferent Drum exploatatie agricola 45</t>
  </si>
  <si>
    <t>46°42'37.9"N 21°31'22.3"E</t>
  </si>
  <si>
    <t>Teren extravilan avand categoria de folosinta drum de exploatatie agricola, situat in localitatea Avram Iancu, localizat prin geolocatie si avand coordonatele 46°42'37.9"N 21°31'22.3"E, avand suprafata de S=12618mp</t>
  </si>
  <si>
    <t>Teren aferent Drum exploatatie agricola 46</t>
  </si>
  <si>
    <t>46°42'45.3"N 21°32'23.8"E</t>
  </si>
  <si>
    <t>Teren extravilan avand categoria de folosinta drum de exploatatie agricola, situat in localitatea Avram Iancu, localizat prin geolocatie si avand coordonatele 46°42'45.3"N 21°32'23.8"E, avand suprafata de S=6527mp</t>
  </si>
  <si>
    <t>Teren aferent Drum exploatatie agricola 47</t>
  </si>
  <si>
    <t>46°42'59.4"N 21°32'15.9"E</t>
  </si>
  <si>
    <t>Teren extravilan avand categoria de folosinta drum de exploatatie agricola, situat in localitatea Avram Iancu, localizat prin geolocatie si avand coordonatele 46°42'59.4"N 21°32'15.9"E, avand suprafata de S=9231mp</t>
  </si>
  <si>
    <t>Teren aferent Drum exploatatie agricola 48</t>
  </si>
  <si>
    <t>46°42'52.6"N 21°32'36.1"E</t>
  </si>
  <si>
    <t>Teren extravilan avand categoria de folosinta drum de exploatatie agricola, situat in localitatea Avram Iancu, localizat prin geolocatie si avand coordonatele 46°42'52.6"N 21°32'36.1"E, avand suprafata de S=10741mp</t>
  </si>
  <si>
    <t>Teren aferent Drum exploatatie agricola 49</t>
  </si>
  <si>
    <t>46°43'19.0"N 21°32'53.9"E</t>
  </si>
  <si>
    <t>Teren extravilan avand categoria de folosinta drum de exploatatie agricola, situat in localitatea Avram Iancu, localizat prin geolocatie si avand coordonatele 46°43'19.0"N 21°32'53.9"E, avand suprafata de S=11882mp</t>
  </si>
  <si>
    <t>Teren aferent Drum exploatatie agricola 50</t>
  </si>
  <si>
    <t>46°43'40.2"N 21°32'51.2"E</t>
  </si>
  <si>
    <t>Teren extravilan avand categoria de folosinta drum de exploatatie agricola, situat in localitatea Avram Iancu, localizat prin geolocatie si avand coordonatele 46°43'40.2"N 21°32'51.2"E, avand suprafata de S=10959mp</t>
  </si>
  <si>
    <t>Teren aferent Drum exploatatie agricola 51</t>
  </si>
  <si>
    <t>46°42'08.0"N 21°34'17.2"E</t>
  </si>
  <si>
    <t>Teren extravilan avand categoria de folosinta drum de exploatatie agricola, situat in localitatea Avram Iancu, localizat prin geolocatie si avand coordonatele 46°42'08.0"N 21°34'17.2"E, avand suprafata de S=5767mp</t>
  </si>
  <si>
    <t>Teren aferent Drum exploatatie agricola 52</t>
  </si>
  <si>
    <t>46°41'55.6"N 21°33'29.6"E</t>
  </si>
  <si>
    <t>Teren extravilan avand categoria de folosinta drum de exploatatie agricola, situat in localitatea Avram Iancu, localizat prin geolocatie si avand coordonatele 46°41'55.6"N 21°33'29.6"E, avand suprafata de S=7712mp</t>
  </si>
  <si>
    <t>Teren aferent Drum exploatatie agricola 53</t>
  </si>
  <si>
    <t>46°41'41.2"N 21°32'57.5"E</t>
  </si>
  <si>
    <t>Teren extravilan avand categoria de folosinta drum de exploatatie agricola, situat in localitatea Avram Iancu, localizat prin geolocatie si avand coordonatele 46°41'41.2"N 21°32'57.5"E, avand suprafata de S=18489mp</t>
  </si>
  <si>
    <t>Teren aferent Drum exploatatie agricola 54</t>
  </si>
  <si>
    <t>46°41'28.0"N 21°32'42.4"E</t>
  </si>
  <si>
    <t>Teren extravilan avand categoria de folosinta drum de exploatatie agricola, situat in localitatea Avram Iancu, localizat prin geolocatie si avand coordonatele 46°41'28.0"N 21°32'42.4"E, avand suprafata de S=3780mp</t>
  </si>
  <si>
    <t>Teren aferent Drum exploatatie agricola 55</t>
  </si>
  <si>
    <t>46°41'02.2"N 21°33'09.7"E</t>
  </si>
  <si>
    <t>Teren extravilan avand categoria de folosinta drum de exploatatie agricola, situat in localitatea Avram Iancu, localizat prin geolocatie si avand coordonatele 46°41'02.2"N 21°33'09.7"E, avand suprafata de S=12957mp</t>
  </si>
  <si>
    <t>Teren aferent Drum exploatatie agricola 56</t>
  </si>
  <si>
    <t>46°41'20.4"N 21°32'27.0"E</t>
  </si>
  <si>
    <t>Teren extravilan avand categoria de folosinta drum de exploatatie agricola, situat in localitatea Avram Iancu, localizat prin geolocatie si avand coordonatele 46°41'20.4"N 21°32'27.0"E, avand suprafata de S=4121mp</t>
  </si>
  <si>
    <t>Teren aferent Drum exploatatie agricola 57</t>
  </si>
  <si>
    <t>46°41'10.4"N 21°32'27.7"E</t>
  </si>
  <si>
    <t>Teren extravilan avand categoria de folosinta drum de exploatatie agricola, situat in localitatea Avram Iancu, localizat prin geolocatie si avand coordonatele 46°41'10.4"N 21°32'27.7"E, avand suprafata de S=6027mp</t>
  </si>
  <si>
    <t>Teren aferent Drum exploatatie agricola 58</t>
  </si>
  <si>
    <t>46°41'07.0"N 21°32'10.1"E</t>
  </si>
  <si>
    <t>Teren extravilan avand categoria de folosinta drum de exploatatie agricola, situat in localitatea Avram Iancu, localizat prin geolocatie si avand coordonatele 46°41'07.0"N 21°32'10.1"E, avand suprafata de S=3240mp</t>
  </si>
  <si>
    <t>Teren aferent Drum exploatatie agricola 59</t>
  </si>
  <si>
    <t>46°40'45.6"N 21°31'49.3"E</t>
  </si>
  <si>
    <t>Teren extravilan avand categoria de folosinta drum de exploatatie agricola, situat in localitatea Avram Iancu, localizat prin geolocatie si avand coordonatele 46°40'45.6"N 21°31'49.3"E, avand suprafata de S=6625mp</t>
  </si>
  <si>
    <t>Teren aferent Drum exploatatie agricola 60</t>
  </si>
  <si>
    <t>46°40'47.6"N 21°32'21.3"E</t>
  </si>
  <si>
    <t>Teren extravilan avand categoria de folosinta drum de exploatatie agricola, situat in localitatea Avram Iancu, localizat prin geolocatie si avand coordonatele 46°40'47.6"N 21°32'21.3"E, avand suprafata de S=10281mp</t>
  </si>
  <si>
    <t>Teren aferent Drum exploatatie agricola 61</t>
  </si>
  <si>
    <t>46°40'35.4"N 21°31'52.0"E</t>
  </si>
  <si>
    <t>Teren extravilan avand categoria de folosinta drum de exploatatie agricola, situat in localitatea Avram Iancu, localizat prin geolocatie si avand coordonatele 46°40'35.4"N 21°31'52.0"E, avand suprafata de S=6441mp</t>
  </si>
  <si>
    <t>Teren aferent Drum exploatatie agricola 62</t>
  </si>
  <si>
    <t>46°40'27.2"N 21°32'17.8"E</t>
  </si>
  <si>
    <t>Teren extravilan avand categoria de folosinta drum de exploatatie agricola, situat in localitatea Avram Iancu, localizat prin geolocatie si avand coordonatele 46°40'27.2"N 21°32'17.8"E, avand suprafata de S=35775mp</t>
  </si>
  <si>
    <t>Teren aferent Drum exploatatie agricola 63</t>
  </si>
  <si>
    <t>46°40'18.8"N 21°33'01.3"E</t>
  </si>
  <si>
    <t>Teren extravilan avand categoria de folosinta drum de exploatatie agricola, situat in localitatea Avram Iancu, localizat prin geolocatie si avand coordonatele 46°40'18.8"N 21°33'01.3"E, avand suprafata de S=3697mp</t>
  </si>
  <si>
    <t>Teren aferent Drum exploatatie agricola 64</t>
  </si>
  <si>
    <t>46°39'46.9"N 21°32'30.6"E</t>
  </si>
  <si>
    <t>Teren extravilan avand categoria de folosinta drum de exploatatie agricola, situat in localitatea Avram Iancu, localizat prin geolocatie si avand coordonatele 46°39'46.9"N 21°32'30.6"E, avand suprafata de S=12779mp</t>
  </si>
  <si>
    <t>Teren aferent Drum exploatatie agricola 65</t>
  </si>
  <si>
    <t>46°40'12.9"N 21°32'04.6"E</t>
  </si>
  <si>
    <t>Teren extravilan avand categoria de folosinta drum de exploatatie agricola, situat in localitatea Avram Iancu, localizat prin geolocatie si avand coordonatele 46°40'12.9"N 21°32'04.6"E, avand suprafata de S=4720mp</t>
  </si>
  <si>
    <t>Teren aferent Drum exploatatie agricola 66</t>
  </si>
  <si>
    <t>46°40'00.0"N 21°32'33.3"E</t>
  </si>
  <si>
    <t>Teren extravilan avand categoria de folosinta drum de exploatatie agricola, situat in localitatea Avram Iancu, localizat prin geolocatie si avand coordonatele 46°40'00.0"N 21°32'33.3"E, avand suprafata de S=5060mp</t>
  </si>
  <si>
    <t>Teren aferent Drum exploatatie agricola 67</t>
  </si>
  <si>
    <t>46°39'52.2"N 21°32'45.0"E</t>
  </si>
  <si>
    <t>Teren extravilan avand categoria de folosinta drum de exploatatie agricola, situat in localitatea Avram Iancu, localizat prin geolocatie si avand coordonatele 46°39'52.2"N 21°32'45.0"E, avand suprafata de S=3679mp</t>
  </si>
  <si>
    <t>Teren aferent Drum exploatatie agricola 68</t>
  </si>
  <si>
    <t>46°39'37.9"N 21°33'00.4"E</t>
  </si>
  <si>
    <t>Teren extravilan avand categoria de folosinta drum de exploatatie agricola, situat in localitatea Avram Iancu, localizat prin geolocatie si avand coordonatele 46°39'37.9"N 21°33'00.4"E, avand suprafata de S=7509mp</t>
  </si>
  <si>
    <t>Teren aferent Drum exploatatie agricola 69</t>
  </si>
  <si>
    <t>46°39'40.5"N 21°32'06.5"E</t>
  </si>
  <si>
    <t>Teren extravilan avand categoria de folosinta drum de exploatatie agricola, situat in localitatea Avram Iancu, localizat prin geolocatie si avand coordonatele 46°39'40.5"N 21°32'06.5"E, avand suprafata de S=1587mp</t>
  </si>
  <si>
    <t>Teren aferent Drum exploatatie agricola 70</t>
  </si>
  <si>
    <t>46°39'32.7"N 21°31'48.7"E</t>
  </si>
  <si>
    <t>Teren extravilan avand categoria de folosinta drum de exploatatie agricola, situat in localitatea Avram Iancu, localizat prin geolocatie si avand coordonatele 46°39'32.7"N 21°31'48.7"E, avand suprafata de S=19558mp</t>
  </si>
  <si>
    <t>CF 50516, CF 50517, CF 50518, CF 50519</t>
  </si>
  <si>
    <t>Teren extravilan avand categoria de folosinta drum de exploatatie agricola, situat in localitatea Ant, localizat prin geolocatie si avand coordonatele 46°40'05.4"N 21°27'56.2"E, avand suprafata de S=4737mp</t>
  </si>
  <si>
    <t>46°40'05.4"N 21°27'56.2"E</t>
  </si>
  <si>
    <t>Teren extravilan avand categoria de folosinta drum de exploatatie agricola, situat in localitatea Ant, localizat prin geolocatie si avand coordonatele 46°39'46.3"N 21°28'35.0"E, avand suprafata de S=6672mp</t>
  </si>
  <si>
    <t>46°39'46.3"N 21°28'35.0"E</t>
  </si>
  <si>
    <t>Teren extravilan avand categoria de folosinta drum de exploatatie agricola, situat in localitatea Ant, localizat prin geolocatie si avand coordonatele 46°40'06.2"N 21°28'41.4"E, avand suprafata de S=1530mp</t>
  </si>
  <si>
    <t>46°40'06.2"N 21°28'41.4"E</t>
  </si>
  <si>
    <t>Teren extravilan avand categoria de folosinta drum de exploatatie agricola, situat in localitatea Ant, localizat prin geolocatie si avand coordonatele 46°40'10.9"N 21°28'29.2"E, avand suprafata de S=10524mp</t>
  </si>
  <si>
    <t>46°40'10.9"N 21°28'29.2"E</t>
  </si>
  <si>
    <t>Teren extravilan avand categoria de folosinta drum de exploatatie agricola, situat in localitatea Ant, localizat prin geolocatie si avand coordonatele 46°40'17.8"N 21°26'35.4"E, avand suprafata de S=12348mp</t>
  </si>
  <si>
    <t>46°40'17.8"N 21°26'35.4"E</t>
  </si>
  <si>
    <t>Teren extravilan avand categoria de folosinta drum de exploatatie agricola, situat in localitatea Ant, localizat prin geolocatie si avand coordonatele 46°40'29.2"N 21°27'12.9"E, avand suprafata de S=9126mp</t>
  </si>
  <si>
    <t>46°40'29.2"N 21°27'12.9"E</t>
  </si>
  <si>
    <t>Teren extravilan avand categoria de folosinta drum de exploatatie agricola, situat in localitatea Ant, localizat prin geolocatie si avand coordonatele 46°40'51.9"N 21°28'18.1"E, avand suprafata de S=13224mp</t>
  </si>
  <si>
    <t>46°40'51.9"N 21°28'18.1"E</t>
  </si>
  <si>
    <t>CF 51113</t>
  </si>
  <si>
    <t>Teren extravilan avand categoria de folosinta drum de exploatatie agricola, situat in localitatea Tamasda, in suprafata de S=18514mp</t>
  </si>
  <si>
    <t>Teren extravilan avand categoria de folosinta drum de exploatatie agricola, situat in localitatea Tamasda, localizat prin geolocatie si avand coordonatele 46°38'27.5"N 21°33'06.7"E, avand suprafata de S=2316mp</t>
  </si>
  <si>
    <t>46°38'27.5"N 21°33'06.7"E</t>
  </si>
  <si>
    <t>Teren extravilan avand categoria de folosinta drum de exploatatie agricola, situat in localitatea Tamasda, localizat prin geolocatie si avand coordonatele 46°38'27.7"N 21°32'19.6"E, avand suprafata de S=1410mp</t>
  </si>
  <si>
    <t>46°38'27.7"N 21°32'19.6"E</t>
  </si>
  <si>
    <t>Teren extravilan avand categoria de folosinta drum de exploatatie agricola, situat in localitatea Tamasda, localizat prin geolocatie si avand coordonatele 46°38'33.5"N 21°31'41.9"E, avand suprafata de S=4764mp</t>
  </si>
  <si>
    <t>46°38'33.5"N 21°31'41.9"E</t>
  </si>
  <si>
    <t>Teren extravilan avand categoria de folosinta drum de exploatatie agricola, situat in localitatea Tamasda, localizat prin geolocatie si avand coordonatele 46°39'14.6"N 21°33'31.7"E, avand suprafata de S=13428mp</t>
  </si>
  <si>
    <t>46°39'14.6"N 21°33'31.7"E</t>
  </si>
  <si>
    <t>Teren extravilan avand categoria de folosinta drum de exploatatie agricola, situat in localitatea Tamasda, localizat prin geolocatie si avand coordonatele 46°39'40.6"N 21°33'46.3"E, avand suprafata de S=5166mp</t>
  </si>
  <si>
    <t>46°39'40.6"N 21°33'46.3"E</t>
  </si>
  <si>
    <t>Teren extravilan avand categoria de folosinta drum de exploatatie agricola, situat in localitatea Tamasda, localizat prin geolocatie si avand coordonatele 46°38'43.9"N 21°33'39.1"E, avand suprafata de S=2182mp</t>
  </si>
  <si>
    <t>46°38'43.9"N 21°33'39.1"E</t>
  </si>
  <si>
    <t>Teren extravilan avand categoria de folosinta drum de exploatatie agricola, situat in localitatea Tamasda, localizat prin geolocatie si avand coordonatele 46°38'24.0"N 21°33'49.5"E, avand suprafata de S=4551mp</t>
  </si>
  <si>
    <t>46°38'24.0"N 21°33'49.5"E</t>
  </si>
  <si>
    <t>Teren extravilan avand categoria de folosinta drum de exploatatie agricola, situat in localitatea Tamasda, localizat prin geolocatie si avand coordonatele 46°39'08.1"N 21°34'52.9"E, avand suprafata de S=5720mp</t>
  </si>
  <si>
    <t>46°39'08.1"N 21°34'52.9"E</t>
  </si>
  <si>
    <t>Teren extravilan avand categoria de folosinta drum de exploatatie agricola, situat in localitatea Tamasda, localizat prin geolocatie si avand coordonatele 46°39'18.5"N 21°34'58.3"E, avand suprafata de S=6435mp</t>
  </si>
  <si>
    <t>46°39'18.5"N 21°34'58.3"E</t>
  </si>
  <si>
    <t>Teren extravilan avand categoria de folosinta drum de exploatatie agricola, situat in localitatea Tamasda, localizat prin geolocatie si avand coordonatele 46°39'06.2"N 21°34'29.7"E, avand suprafata de S=5405mp</t>
  </si>
  <si>
    <t>46°39'06.2"N 21°34'29.7"E</t>
  </si>
  <si>
    <t>Teren extravilan avand categoria de folosinta drum de exploatatie agricola, situat in localitatea Tamasda, localizat prin geolocatie si avand coordonatele 46°38'59.0"N 21°35'58.0"E, avand suprafata de S=10455mp</t>
  </si>
  <si>
    <t>46°38'59.0"N 21°35'58.0"E</t>
  </si>
  <si>
    <t>Teren extravilan avand categoria de folosinta drum de exploatatie agricola, situat in localitatea Tamasda, localizat prin geolocatie si avand coordonatele 46°37'50.6"N 21°32'42.9"E, avand suprafata de S=1765mp</t>
  </si>
  <si>
    <t>46°37'50.6"N 21°32'42.9"E</t>
  </si>
  <si>
    <t>Teren extravilan avand categoria de folosinta drum de exploatatie agricola, situat in localitatea Tamasda, localizat prin geolocatie si avand coordonatele 46°38'11.3"N 21°33'16.2"E, avand suprafata de S=2146mp</t>
  </si>
  <si>
    <t>46°38'11.3"N 21°33'16.2"E</t>
  </si>
  <si>
    <t>Teren extravilan avand categoria de folosinta drum de exploatatie agricola, situat in localitatea Tamasda, localizat prin geolocatie si avand coordonatele 46°37'47.9"N 21°33'49.6"E, avand suprafata de S=2834mp</t>
  </si>
  <si>
    <t>46°37'47.9"N 21°33'49.6"E</t>
  </si>
  <si>
    <t>Teren extravilan avand categoria de folosinta drum de exploatatie agricola, situat in localitatea Tamasda, localizat prin geolocatie si avand coordonatele 46°37'30.0"N 21°33'55.1"E, avand suprafata de S=4941mp</t>
  </si>
  <si>
    <t>46°37'30.0"N 21°33'55.1"E</t>
  </si>
  <si>
    <t>Teren extravilan avand categoria de folosinta drum de exploatatie agricola, situat in localitatea Tamasda, localizat prin geolocatie si avand coordonatele 46°37'43.6"N 21°33'35.4"E, avand suprafata de S=3919mp</t>
  </si>
  <si>
    <t>46°37'43.6"N 21°33'35.4"E</t>
  </si>
  <si>
    <t>Teren extravilan avand categoria de folosinta drum de exploatatie agricola, situat in localitatea Tamasda, localizat prin geolocatie si avand coordonatele 46°37'21.7"N 21°33'43.8"E, avand suprafata de S=2731mp</t>
  </si>
  <si>
    <t>46°37'21.7"N 21°33'43.8"E</t>
  </si>
  <si>
    <t>Teren extravilan avand categoria de folosinta drum de exploatatie agricola, situat in localitatea Tamasda, localizat prin geolocatie si avand coordonatele 46°37'22.4"N 21°33'22.6"E, avand suprafata de S=3838mp</t>
  </si>
  <si>
    <t>46°37'22.4"N 21°33'22.6"E</t>
  </si>
  <si>
    <t>TOTAL 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</si>
</sst>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3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1"/>
      <color rgb="FF9C6500"/>
      <name val="Calibri"/>
      <family val="2"/>
      <charset val="1"/>
    </font>
    <font>
      <b/>
      <sz val="11"/>
      <name val="Arial"/>
      <family val="2"/>
      <charset val="1"/>
    </font>
    <font>
      <sz val="11"/>
      <color theme="0"/>
      <name val="Calibri"/>
      <family val="2"/>
      <charset val="1"/>
    </font>
    <font>
      <b/>
      <i/>
      <sz val="11"/>
      <color theme="1"/>
      <name val="Arial"/>
      <family val="2"/>
      <charset val="1"/>
    </font>
    <font>
      <sz val="11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Arial"/>
      <family val="2"/>
      <charset val="1"/>
    </font>
    <font>
      <b/>
      <sz val="12"/>
      <color theme="0"/>
      <name val="Arial"/>
      <family val="2"/>
      <charset val="1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EB9C"/>
        <bgColor rgb="FFFFFFCC"/>
      </patternFill>
    </fill>
    <fill>
      <patternFill patternType="solid">
        <fgColor theme="8" tint="0.39988402966399123"/>
        <bgColor rgb="FFB7DEE8"/>
      </patternFill>
    </fill>
    <fill>
      <patternFill patternType="solid">
        <fgColor theme="7"/>
        <bgColor rgb="FF808080"/>
      </patternFill>
    </fill>
    <fill>
      <patternFill patternType="solid">
        <fgColor theme="0"/>
        <bgColor rgb="FFFFFFCC"/>
      </patternFill>
    </fill>
    <fill>
      <patternFill patternType="solid">
        <fgColor theme="8" tint="0.59987182226020086"/>
        <bgColor rgb="FF93CDDD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164" fontId="12" fillId="0" borderId="0" applyBorder="0" applyProtection="0"/>
    <xf numFmtId="0" fontId="3" fillId="2" borderId="0" applyBorder="0" applyProtection="0"/>
    <xf numFmtId="0" fontId="5" fillId="3" borderId="0" applyBorder="0" applyProtection="0"/>
    <xf numFmtId="0" fontId="5" fillId="4" borderId="0" applyBorder="0" applyProtection="0"/>
  </cellStyleXfs>
  <cellXfs count="57">
    <xf numFmtId="0" fontId="0" fillId="0" borderId="0" xfId="0"/>
    <xf numFmtId="0" fontId="11" fillId="4" borderId="1" xfId="4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2" borderId="5" xfId="2" applyFont="1" applyBorder="1" applyAlignment="1" applyProtection="1">
      <alignment horizontal="center" vertical="center"/>
    </xf>
    <xf numFmtId="0" fontId="4" fillId="3" borderId="1" xfId="3" applyFont="1" applyBorder="1" applyAlignment="1" applyProtection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4" fontId="4" fillId="2" borderId="10" xfId="1" applyFont="1" applyFill="1" applyBorder="1" applyAlignment="1" applyProtection="1">
      <alignment horizontal="center" vertical="center"/>
    </xf>
    <xf numFmtId="164" fontId="8" fillId="6" borderId="8" xfId="1" applyFont="1" applyFill="1" applyBorder="1" applyAlignment="1" applyProtection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164" fontId="4" fillId="2" borderId="13" xfId="1" applyFont="1" applyFill="1" applyBorder="1" applyAlignment="1" applyProtection="1">
      <alignment horizontal="center" vertical="center"/>
    </xf>
    <xf numFmtId="164" fontId="8" fillId="6" borderId="11" xfId="1" applyFont="1" applyFill="1" applyBorder="1" applyAlignment="1" applyProtection="1">
      <alignment horizontal="center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horizontal="left" vertical="center" wrapText="1"/>
    </xf>
    <xf numFmtId="164" fontId="4" fillId="2" borderId="16" xfId="1" applyFont="1" applyFill="1" applyBorder="1" applyAlignment="1" applyProtection="1">
      <alignment horizontal="center" vertical="center"/>
    </xf>
    <xf numFmtId="164" fontId="8" fillId="6" borderId="17" xfId="1" applyFont="1" applyFill="1" applyBorder="1" applyAlignment="1" applyProtection="1">
      <alignment horizontal="center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164" fontId="8" fillId="6" borderId="6" xfId="1" applyFont="1" applyFill="1" applyBorder="1" applyAlignment="1" applyProtection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164" fontId="11" fillId="4" borderId="1" xfId="1" applyFont="1" applyFill="1" applyBorder="1" applyAlignment="1" applyProtection="1">
      <alignment horizontal="center" vertical="center"/>
    </xf>
    <xf numFmtId="0" fontId="0" fillId="0" borderId="22" xfId="0" applyBorder="1"/>
    <xf numFmtId="0" fontId="2" fillId="0" borderId="0" xfId="0" applyFont="1" applyAlignment="1">
      <alignment horizontal="center" vertical="center"/>
    </xf>
  </cellXfs>
  <cellStyles count="5">
    <cellStyle name="Comma" xfId="1" builtinId="3"/>
    <cellStyle name="Excel Built-in 60% - Accent5" xfId="3" xr:uid="{00000000-0005-0000-0000-000007000000}"/>
    <cellStyle name="Excel Built-in Accent4" xfId="4" xr:uid="{00000000-0005-0000-0000-000008000000}"/>
    <cellStyle name="Excel Built-in Neutral" xfId="2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381"/>
  <sheetViews>
    <sheetView tabSelected="1" topLeftCell="A168" zoomScale="85" zoomScaleNormal="85" workbookViewId="0">
      <selection activeCell="D169" sqref="D169"/>
    </sheetView>
  </sheetViews>
  <sheetFormatPr defaultColWidth="9.140625" defaultRowHeight="14.25" x14ac:dyDescent="0.2"/>
  <cols>
    <col min="1" max="2" width="9.140625" style="10"/>
    <col min="3" max="3" width="10.42578125" style="10" customWidth="1"/>
    <col min="4" max="4" width="27.140625" style="10" customWidth="1"/>
    <col min="5" max="5" width="19.42578125" style="10" customWidth="1"/>
    <col min="6" max="6" width="23.7109375" style="10" customWidth="1"/>
    <col min="7" max="7" width="13.85546875" style="10" customWidth="1"/>
    <col min="8" max="8" width="16.140625" style="10" customWidth="1"/>
    <col min="9" max="9" width="18.28515625" style="10" customWidth="1"/>
    <col min="10" max="12" width="9.140625" style="10"/>
    <col min="13" max="13" width="60.28515625" style="10" customWidth="1"/>
    <col min="14" max="14" width="9.140625" style="10"/>
    <col min="15" max="15" width="21.140625" style="11" customWidth="1"/>
    <col min="16" max="16" width="39.5703125" style="11" customWidth="1"/>
    <col min="17" max="17" width="41.5703125" style="11" customWidth="1"/>
    <col min="18" max="18" width="30.28515625" style="10" customWidth="1"/>
    <col min="19" max="19" width="9.140625" style="10"/>
    <col min="20" max="20" width="219.7109375" style="12" customWidth="1"/>
    <col min="21" max="24" width="18.28515625" style="12" customWidth="1"/>
    <col min="25" max="25" width="37" style="12" customWidth="1"/>
    <col min="26" max="26" width="23.140625" style="10" customWidth="1"/>
    <col min="27" max="27" width="16" style="10" customWidth="1"/>
    <col min="28" max="28" width="44.7109375" style="10" customWidth="1"/>
    <col min="29" max="16384" width="9.140625" style="10"/>
  </cols>
  <sheetData>
    <row r="2" spans="2:28" ht="15" x14ac:dyDescent="0.25">
      <c r="B2" s="9" t="s">
        <v>0</v>
      </c>
      <c r="C2" s="9"/>
      <c r="D2" s="9"/>
      <c r="E2" s="9"/>
      <c r="F2" s="9" t="s">
        <v>1</v>
      </c>
      <c r="G2" s="9"/>
      <c r="H2" s="9"/>
      <c r="I2" s="9"/>
    </row>
    <row r="3" spans="2:28" ht="15" customHeight="1" x14ac:dyDescent="0.2">
      <c r="B3" s="8" t="s">
        <v>2</v>
      </c>
      <c r="C3" s="8"/>
      <c r="D3" s="8"/>
      <c r="E3" s="8"/>
      <c r="F3" s="8"/>
      <c r="G3" s="8"/>
      <c r="H3" s="8"/>
      <c r="I3" s="8"/>
    </row>
    <row r="4" spans="2:28" s="13" customFormat="1" ht="14.25" customHeight="1" x14ac:dyDescent="0.25">
      <c r="B4" s="7" t="s">
        <v>3</v>
      </c>
      <c r="C4" s="7" t="s">
        <v>4</v>
      </c>
      <c r="D4" s="7" t="s">
        <v>5</v>
      </c>
      <c r="E4" s="7" t="s">
        <v>6</v>
      </c>
      <c r="F4" s="6" t="s">
        <v>7</v>
      </c>
      <c r="G4" s="5" t="s">
        <v>8</v>
      </c>
      <c r="H4" s="4" t="s">
        <v>9</v>
      </c>
      <c r="I4" s="4" t="s">
        <v>10</v>
      </c>
      <c r="O4" s="11"/>
      <c r="P4" s="11"/>
      <c r="Q4" s="11"/>
      <c r="T4" s="11"/>
      <c r="U4" s="11"/>
      <c r="V4" s="11"/>
      <c r="W4" s="11"/>
      <c r="X4" s="11"/>
      <c r="Y4" s="11"/>
    </row>
    <row r="5" spans="2:28" s="13" customFormat="1" ht="15" customHeight="1" x14ac:dyDescent="0.25">
      <c r="B5" s="7"/>
      <c r="C5" s="7"/>
      <c r="D5" s="7"/>
      <c r="E5" s="7"/>
      <c r="F5" s="6"/>
      <c r="G5" s="5"/>
      <c r="H5" s="4"/>
      <c r="I5" s="4"/>
      <c r="O5" s="11"/>
      <c r="P5" s="11"/>
      <c r="Q5" s="11"/>
      <c r="T5" s="11"/>
      <c r="U5" s="11"/>
      <c r="V5" s="11"/>
      <c r="W5" s="11"/>
      <c r="X5" s="11"/>
      <c r="Y5" s="11"/>
    </row>
    <row r="6" spans="2:28" s="13" customFormat="1" ht="15" x14ac:dyDescent="0.25">
      <c r="B6" s="15">
        <v>0</v>
      </c>
      <c r="C6" s="15">
        <v>1</v>
      </c>
      <c r="D6" s="16">
        <v>2</v>
      </c>
      <c r="E6" s="15">
        <v>3</v>
      </c>
      <c r="F6" s="16">
        <v>4</v>
      </c>
      <c r="G6" s="15">
        <v>5</v>
      </c>
      <c r="H6" s="17">
        <v>6</v>
      </c>
      <c r="I6" s="18">
        <v>7</v>
      </c>
      <c r="O6" s="11"/>
      <c r="P6" s="11"/>
      <c r="Q6" s="11"/>
      <c r="T6" s="11"/>
      <c r="U6" s="11"/>
      <c r="V6" s="11"/>
      <c r="W6" s="11"/>
      <c r="X6" s="11"/>
      <c r="Y6" s="11"/>
    </row>
    <row r="7" spans="2:28" s="13" customFormat="1" ht="21" customHeight="1" x14ac:dyDescent="0.25">
      <c r="B7" s="3" t="s">
        <v>11</v>
      </c>
      <c r="C7" s="3"/>
      <c r="D7" s="3"/>
      <c r="E7" s="3"/>
      <c r="F7" s="3"/>
      <c r="G7" s="3"/>
      <c r="H7" s="3"/>
      <c r="I7" s="3"/>
      <c r="O7" s="11"/>
      <c r="P7" s="11"/>
      <c r="Q7" s="11"/>
      <c r="T7" s="11"/>
      <c r="U7" s="11"/>
      <c r="V7" s="11"/>
      <c r="W7" s="11"/>
      <c r="X7" s="11"/>
      <c r="Y7" s="11"/>
    </row>
    <row r="8" spans="2:28" s="13" customFormat="1" ht="18" customHeight="1" x14ac:dyDescent="0.25">
      <c r="B8" s="2" t="s">
        <v>12</v>
      </c>
      <c r="C8" s="2"/>
      <c r="D8" s="2"/>
      <c r="E8" s="2"/>
      <c r="F8" s="2"/>
      <c r="G8" s="2"/>
      <c r="H8" s="2"/>
      <c r="I8" s="2"/>
      <c r="O8" s="11"/>
      <c r="P8" s="11"/>
      <c r="Q8" s="11"/>
      <c r="T8" s="11"/>
      <c r="U8" s="11"/>
      <c r="V8" s="11"/>
      <c r="W8" s="11"/>
      <c r="X8" s="11"/>
      <c r="Y8" s="11"/>
    </row>
    <row r="9" spans="2:28" s="13" customFormat="1" ht="15" x14ac:dyDescent="0.25">
      <c r="B9" s="19">
        <v>1</v>
      </c>
      <c r="C9" s="20">
        <v>1000100</v>
      </c>
      <c r="D9" s="21" t="s">
        <v>13</v>
      </c>
      <c r="E9" s="14" t="s">
        <v>14</v>
      </c>
      <c r="F9" s="22" t="s">
        <v>15</v>
      </c>
      <c r="G9" s="23">
        <v>6060</v>
      </c>
      <c r="H9" s="24">
        <f t="shared" ref="H9:H42" si="0">I9/G9</f>
        <v>10</v>
      </c>
      <c r="I9" s="25">
        <v>60600</v>
      </c>
      <c r="O9" s="11"/>
      <c r="P9" s="11"/>
      <c r="Q9" s="11"/>
      <c r="T9" s="11" t="s">
        <v>16</v>
      </c>
      <c r="U9" s="11">
        <f t="shared" ref="U9:U42" si="1">FIND("S=",T9)+2</f>
        <v>91</v>
      </c>
      <c r="V9" s="11">
        <f t="shared" ref="V9:V42" si="2">FIND("mp",T9)</f>
        <v>95</v>
      </c>
      <c r="W9" s="11" t="str">
        <f t="shared" ref="W9:W42" si="3">MID(T9,U9,V9-U9)</f>
        <v>6060</v>
      </c>
      <c r="X9" s="11">
        <f t="shared" ref="X9:X42" si="4">LEN(T9)+1</f>
        <v>118</v>
      </c>
      <c r="Y9" s="11" t="str">
        <f t="shared" ref="Y9:Y42" si="5">MID(T9,U9,X9-U9)</f>
        <v>6060mp, inscris in CF 54094</v>
      </c>
      <c r="Z9" s="13">
        <f t="shared" ref="Z9:Z42" si="6">FIND("CF",T9)</f>
        <v>110</v>
      </c>
      <c r="AA9" s="13">
        <f t="shared" ref="AA9:AA42" si="7">LEN(T9)+1</f>
        <v>118</v>
      </c>
      <c r="AB9" s="13" t="str">
        <f t="shared" ref="AB9:AB25" si="8">MID(T9,Z9,AA9-Z9)</f>
        <v>CF 54094</v>
      </c>
    </row>
    <row r="10" spans="2:28" s="13" customFormat="1" ht="15" x14ac:dyDescent="0.25">
      <c r="B10" s="26">
        <f t="shared" ref="B10:B42" si="9">B9+1</f>
        <v>2</v>
      </c>
      <c r="C10" s="27">
        <v>1000101</v>
      </c>
      <c r="D10" s="28" t="s">
        <v>17</v>
      </c>
      <c r="E10" s="26" t="s">
        <v>14</v>
      </c>
      <c r="F10" s="26" t="s">
        <v>18</v>
      </c>
      <c r="G10" s="29">
        <v>5850</v>
      </c>
      <c r="H10" s="30">
        <f t="shared" si="0"/>
        <v>10</v>
      </c>
      <c r="I10" s="31">
        <v>58500</v>
      </c>
      <c r="M10" s="32"/>
      <c r="O10" s="11" t="str">
        <f t="shared" ref="O10:O42" si="10">LEFT(M10,13)</f>
        <v/>
      </c>
      <c r="P10" s="11" t="e">
        <f t="shared" ref="P10:P42" si="11">MID(M10,S10,R10-S10)</f>
        <v>#VALUE!</v>
      </c>
      <c r="Q10" s="11" t="e">
        <f t="shared" ref="Q10:Q42" si="12">CONCATENATE(O10," ",P10)</f>
        <v>#VALUE!</v>
      </c>
      <c r="R10" s="13">
        <f t="shared" ref="R10:R42" si="13">LEN(M10)</f>
        <v>0</v>
      </c>
      <c r="S10" s="13" t="e">
        <f t="shared" ref="S10:S42" si="14">FIND("Strada",M10)</f>
        <v>#VALUE!</v>
      </c>
      <c r="T10" s="11" t="s">
        <v>19</v>
      </c>
      <c r="U10" s="11">
        <f t="shared" si="1"/>
        <v>91</v>
      </c>
      <c r="V10" s="11">
        <f t="shared" si="2"/>
        <v>95</v>
      </c>
      <c r="W10" s="11" t="str">
        <f t="shared" si="3"/>
        <v>5850</v>
      </c>
      <c r="X10" s="11">
        <f t="shared" si="4"/>
        <v>118</v>
      </c>
      <c r="Y10" s="11" t="str">
        <f t="shared" si="5"/>
        <v>5850mp, inscris in CF 54108</v>
      </c>
      <c r="Z10" s="13">
        <f t="shared" si="6"/>
        <v>110</v>
      </c>
      <c r="AA10" s="13">
        <f t="shared" si="7"/>
        <v>118</v>
      </c>
      <c r="AB10" s="13" t="str">
        <f t="shared" si="8"/>
        <v>CF 54108</v>
      </c>
    </row>
    <row r="11" spans="2:28" s="13" customFormat="1" ht="15" x14ac:dyDescent="0.25">
      <c r="B11" s="26">
        <f t="shared" si="9"/>
        <v>3</v>
      </c>
      <c r="C11" s="27">
        <v>1000102</v>
      </c>
      <c r="D11" s="28" t="s">
        <v>20</v>
      </c>
      <c r="E11" s="26" t="s">
        <v>14</v>
      </c>
      <c r="F11" s="26" t="s">
        <v>21</v>
      </c>
      <c r="G11" s="29">
        <v>7308</v>
      </c>
      <c r="H11" s="30">
        <f t="shared" si="0"/>
        <v>10</v>
      </c>
      <c r="I11" s="31">
        <v>73080</v>
      </c>
      <c r="M11" s="32"/>
      <c r="O11" s="11" t="str">
        <f t="shared" si="10"/>
        <v/>
      </c>
      <c r="P11" s="11" t="e">
        <f t="shared" si="11"/>
        <v>#VALUE!</v>
      </c>
      <c r="Q11" s="11" t="e">
        <f t="shared" si="12"/>
        <v>#VALUE!</v>
      </c>
      <c r="R11" s="13">
        <f t="shared" si="13"/>
        <v>0</v>
      </c>
      <c r="S11" s="13" t="e">
        <f t="shared" si="14"/>
        <v>#VALUE!</v>
      </c>
      <c r="T11" s="11" t="s">
        <v>22</v>
      </c>
      <c r="U11" s="11">
        <f t="shared" si="1"/>
        <v>91</v>
      </c>
      <c r="V11" s="11">
        <f t="shared" si="2"/>
        <v>95</v>
      </c>
      <c r="W11" s="11" t="str">
        <f t="shared" si="3"/>
        <v>7308</v>
      </c>
      <c r="X11" s="11">
        <f t="shared" si="4"/>
        <v>118</v>
      </c>
      <c r="Y11" s="11" t="str">
        <f t="shared" si="5"/>
        <v>7308mp, inscris in CF 54090</v>
      </c>
      <c r="Z11" s="13">
        <f t="shared" si="6"/>
        <v>110</v>
      </c>
      <c r="AA11" s="13">
        <f t="shared" si="7"/>
        <v>118</v>
      </c>
      <c r="AB11" s="13" t="str">
        <f t="shared" si="8"/>
        <v>CF 54090</v>
      </c>
    </row>
    <row r="12" spans="2:28" s="13" customFormat="1" ht="15" x14ac:dyDescent="0.25">
      <c r="B12" s="26">
        <f t="shared" si="9"/>
        <v>4</v>
      </c>
      <c r="C12" s="27">
        <v>1000103</v>
      </c>
      <c r="D12" s="28" t="s">
        <v>23</v>
      </c>
      <c r="E12" s="26" t="s">
        <v>14</v>
      </c>
      <c r="F12" s="26" t="s">
        <v>24</v>
      </c>
      <c r="G12" s="29">
        <v>7222</v>
      </c>
      <c r="H12" s="30">
        <f t="shared" si="0"/>
        <v>10</v>
      </c>
      <c r="I12" s="31">
        <v>72220</v>
      </c>
      <c r="M12" s="32"/>
      <c r="O12" s="11" t="str">
        <f t="shared" si="10"/>
        <v/>
      </c>
      <c r="P12" s="11" t="e">
        <f t="shared" si="11"/>
        <v>#VALUE!</v>
      </c>
      <c r="Q12" s="11" t="e">
        <f t="shared" si="12"/>
        <v>#VALUE!</v>
      </c>
      <c r="R12" s="13">
        <f t="shared" si="13"/>
        <v>0</v>
      </c>
      <c r="S12" s="13" t="e">
        <f t="shared" si="14"/>
        <v>#VALUE!</v>
      </c>
      <c r="T12" s="11" t="s">
        <v>25</v>
      </c>
      <c r="U12" s="11">
        <f t="shared" si="1"/>
        <v>91</v>
      </c>
      <c r="V12" s="11">
        <f t="shared" si="2"/>
        <v>95</v>
      </c>
      <c r="W12" s="11" t="str">
        <f t="shared" si="3"/>
        <v>7222</v>
      </c>
      <c r="X12" s="11">
        <f t="shared" si="4"/>
        <v>118</v>
      </c>
      <c r="Y12" s="11" t="str">
        <f t="shared" si="5"/>
        <v>7222mp, inscris in CF 54088</v>
      </c>
      <c r="Z12" s="13">
        <f t="shared" si="6"/>
        <v>110</v>
      </c>
      <c r="AA12" s="13">
        <f t="shared" si="7"/>
        <v>118</v>
      </c>
      <c r="AB12" s="13" t="str">
        <f t="shared" si="8"/>
        <v>CF 54088</v>
      </c>
    </row>
    <row r="13" spans="2:28" s="13" customFormat="1" ht="15" x14ac:dyDescent="0.25">
      <c r="B13" s="26">
        <f t="shared" si="9"/>
        <v>5</v>
      </c>
      <c r="C13" s="27">
        <v>1000104</v>
      </c>
      <c r="D13" s="28" t="s">
        <v>26</v>
      </c>
      <c r="E13" s="26" t="s">
        <v>14</v>
      </c>
      <c r="F13" s="26" t="s">
        <v>27</v>
      </c>
      <c r="G13" s="29">
        <v>7018</v>
      </c>
      <c r="H13" s="30">
        <f t="shared" si="0"/>
        <v>10</v>
      </c>
      <c r="I13" s="31">
        <v>70180</v>
      </c>
      <c r="M13" s="32"/>
      <c r="O13" s="11" t="str">
        <f t="shared" si="10"/>
        <v/>
      </c>
      <c r="P13" s="11" t="e">
        <f t="shared" si="11"/>
        <v>#VALUE!</v>
      </c>
      <c r="Q13" s="11" t="e">
        <f t="shared" si="12"/>
        <v>#VALUE!</v>
      </c>
      <c r="R13" s="13">
        <f t="shared" si="13"/>
        <v>0</v>
      </c>
      <c r="S13" s="13" t="e">
        <f t="shared" si="14"/>
        <v>#VALUE!</v>
      </c>
      <c r="T13" s="11" t="s">
        <v>28</v>
      </c>
      <c r="U13" s="11">
        <f t="shared" si="1"/>
        <v>91</v>
      </c>
      <c r="V13" s="11">
        <f t="shared" si="2"/>
        <v>95</v>
      </c>
      <c r="W13" s="11" t="str">
        <f t="shared" si="3"/>
        <v>7018</v>
      </c>
      <c r="X13" s="11">
        <f t="shared" si="4"/>
        <v>118</v>
      </c>
      <c r="Y13" s="11" t="str">
        <f t="shared" si="5"/>
        <v>7018mp, inscris in CF 54111</v>
      </c>
      <c r="Z13" s="13">
        <f t="shared" si="6"/>
        <v>110</v>
      </c>
      <c r="AA13" s="13">
        <f t="shared" si="7"/>
        <v>118</v>
      </c>
      <c r="AB13" s="13" t="str">
        <f t="shared" si="8"/>
        <v>CF 54111</v>
      </c>
    </row>
    <row r="14" spans="2:28" s="13" customFormat="1" ht="15" x14ac:dyDescent="0.25">
      <c r="B14" s="26">
        <f t="shared" si="9"/>
        <v>6</v>
      </c>
      <c r="C14" s="27">
        <v>1000105</v>
      </c>
      <c r="D14" s="28" t="s">
        <v>29</v>
      </c>
      <c r="E14" s="26" t="s">
        <v>14</v>
      </c>
      <c r="F14" s="26" t="s">
        <v>30</v>
      </c>
      <c r="G14" s="29">
        <v>6824</v>
      </c>
      <c r="H14" s="30">
        <f t="shared" si="0"/>
        <v>10</v>
      </c>
      <c r="I14" s="31">
        <v>68240</v>
      </c>
      <c r="M14" s="32"/>
      <c r="O14" s="11" t="str">
        <f t="shared" si="10"/>
        <v/>
      </c>
      <c r="P14" s="11" t="e">
        <f t="shared" si="11"/>
        <v>#VALUE!</v>
      </c>
      <c r="Q14" s="11" t="e">
        <f t="shared" si="12"/>
        <v>#VALUE!</v>
      </c>
      <c r="R14" s="13">
        <f t="shared" si="13"/>
        <v>0</v>
      </c>
      <c r="S14" s="13" t="e">
        <f t="shared" si="14"/>
        <v>#VALUE!</v>
      </c>
      <c r="T14" s="11" t="s">
        <v>31</v>
      </c>
      <c r="U14" s="11">
        <f t="shared" si="1"/>
        <v>91</v>
      </c>
      <c r="V14" s="11">
        <f t="shared" si="2"/>
        <v>95</v>
      </c>
      <c r="W14" s="11" t="str">
        <f t="shared" si="3"/>
        <v>6824</v>
      </c>
      <c r="X14" s="11">
        <f t="shared" si="4"/>
        <v>118</v>
      </c>
      <c r="Y14" s="11" t="str">
        <f t="shared" si="5"/>
        <v>6824mp, inscris in CF 54096</v>
      </c>
      <c r="Z14" s="13">
        <f t="shared" si="6"/>
        <v>110</v>
      </c>
      <c r="AA14" s="13">
        <f t="shared" si="7"/>
        <v>118</v>
      </c>
      <c r="AB14" s="13" t="str">
        <f t="shared" si="8"/>
        <v>CF 54096</v>
      </c>
    </row>
    <row r="15" spans="2:28" s="13" customFormat="1" ht="15" x14ac:dyDescent="0.25">
      <c r="B15" s="26">
        <f t="shared" si="9"/>
        <v>7</v>
      </c>
      <c r="C15" s="27">
        <v>1000106</v>
      </c>
      <c r="D15" s="28" t="s">
        <v>32</v>
      </c>
      <c r="E15" s="26" t="s">
        <v>14</v>
      </c>
      <c r="F15" s="26" t="s">
        <v>33</v>
      </c>
      <c r="G15" s="29">
        <v>7609</v>
      </c>
      <c r="H15" s="30">
        <f t="shared" si="0"/>
        <v>10</v>
      </c>
      <c r="I15" s="31">
        <v>76090</v>
      </c>
      <c r="M15" s="32"/>
      <c r="O15" s="11" t="str">
        <f t="shared" si="10"/>
        <v/>
      </c>
      <c r="P15" s="11" t="e">
        <f t="shared" si="11"/>
        <v>#VALUE!</v>
      </c>
      <c r="Q15" s="11" t="e">
        <f t="shared" si="12"/>
        <v>#VALUE!</v>
      </c>
      <c r="R15" s="13">
        <f t="shared" si="13"/>
        <v>0</v>
      </c>
      <c r="S15" s="13" t="e">
        <f t="shared" si="14"/>
        <v>#VALUE!</v>
      </c>
      <c r="T15" s="11" t="s">
        <v>34</v>
      </c>
      <c r="U15" s="11">
        <f t="shared" si="1"/>
        <v>91</v>
      </c>
      <c r="V15" s="11">
        <f t="shared" si="2"/>
        <v>95</v>
      </c>
      <c r="W15" s="11" t="str">
        <f t="shared" si="3"/>
        <v>7609</v>
      </c>
      <c r="X15" s="11">
        <f t="shared" si="4"/>
        <v>118</v>
      </c>
      <c r="Y15" s="11" t="str">
        <f t="shared" si="5"/>
        <v>7609mp, inscris in CF 54105</v>
      </c>
      <c r="Z15" s="13">
        <f t="shared" si="6"/>
        <v>110</v>
      </c>
      <c r="AA15" s="13">
        <f t="shared" si="7"/>
        <v>118</v>
      </c>
      <c r="AB15" s="13" t="str">
        <f t="shared" si="8"/>
        <v>CF 54105</v>
      </c>
    </row>
    <row r="16" spans="2:28" s="13" customFormat="1" ht="15" x14ac:dyDescent="0.25">
      <c r="B16" s="26">
        <f t="shared" si="9"/>
        <v>8</v>
      </c>
      <c r="C16" s="27">
        <v>1000107</v>
      </c>
      <c r="D16" s="28" t="s">
        <v>35</v>
      </c>
      <c r="E16" s="26" t="s">
        <v>14</v>
      </c>
      <c r="F16" s="26" t="s">
        <v>36</v>
      </c>
      <c r="G16" s="29">
        <v>9333</v>
      </c>
      <c r="H16" s="30">
        <f t="shared" si="0"/>
        <v>10</v>
      </c>
      <c r="I16" s="31">
        <v>93330</v>
      </c>
      <c r="M16" s="32"/>
      <c r="O16" s="11" t="str">
        <f t="shared" si="10"/>
        <v/>
      </c>
      <c r="P16" s="11" t="e">
        <f t="shared" si="11"/>
        <v>#VALUE!</v>
      </c>
      <c r="Q16" s="11" t="e">
        <f t="shared" si="12"/>
        <v>#VALUE!</v>
      </c>
      <c r="R16" s="13">
        <f t="shared" si="13"/>
        <v>0</v>
      </c>
      <c r="S16" s="13" t="e">
        <f t="shared" si="14"/>
        <v>#VALUE!</v>
      </c>
      <c r="T16" s="11" t="s">
        <v>37</v>
      </c>
      <c r="U16" s="11">
        <f t="shared" si="1"/>
        <v>91</v>
      </c>
      <c r="V16" s="11">
        <f t="shared" si="2"/>
        <v>95</v>
      </c>
      <c r="W16" s="11" t="str">
        <f t="shared" si="3"/>
        <v>9333</v>
      </c>
      <c r="X16" s="11">
        <f t="shared" si="4"/>
        <v>118</v>
      </c>
      <c r="Y16" s="11" t="str">
        <f t="shared" si="5"/>
        <v>9333mp, inscris in CF 54104</v>
      </c>
      <c r="Z16" s="13">
        <f t="shared" si="6"/>
        <v>110</v>
      </c>
      <c r="AA16" s="13">
        <f t="shared" si="7"/>
        <v>118</v>
      </c>
      <c r="AB16" s="13" t="str">
        <f t="shared" si="8"/>
        <v>CF 54104</v>
      </c>
    </row>
    <row r="17" spans="2:28" s="13" customFormat="1" ht="15" x14ac:dyDescent="0.25">
      <c r="B17" s="26">
        <f t="shared" si="9"/>
        <v>9</v>
      </c>
      <c r="C17" s="27">
        <v>1000108</v>
      </c>
      <c r="D17" s="28" t="s">
        <v>38</v>
      </c>
      <c r="E17" s="26" t="s">
        <v>14</v>
      </c>
      <c r="F17" s="26" t="s">
        <v>39</v>
      </c>
      <c r="G17" s="29">
        <v>7527</v>
      </c>
      <c r="H17" s="30">
        <f t="shared" si="0"/>
        <v>10</v>
      </c>
      <c r="I17" s="31">
        <v>75270</v>
      </c>
      <c r="M17" s="32"/>
      <c r="O17" s="11" t="str">
        <f t="shared" si="10"/>
        <v/>
      </c>
      <c r="P17" s="11" t="e">
        <f t="shared" si="11"/>
        <v>#VALUE!</v>
      </c>
      <c r="Q17" s="11" t="e">
        <f t="shared" si="12"/>
        <v>#VALUE!</v>
      </c>
      <c r="R17" s="13">
        <f t="shared" si="13"/>
        <v>0</v>
      </c>
      <c r="S17" s="13" t="e">
        <f t="shared" si="14"/>
        <v>#VALUE!</v>
      </c>
      <c r="T17" s="11" t="s">
        <v>40</v>
      </c>
      <c r="U17" s="11">
        <f t="shared" si="1"/>
        <v>91</v>
      </c>
      <c r="V17" s="11">
        <f t="shared" si="2"/>
        <v>95</v>
      </c>
      <c r="W17" s="11" t="str">
        <f t="shared" si="3"/>
        <v>7527</v>
      </c>
      <c r="X17" s="11">
        <f t="shared" si="4"/>
        <v>118</v>
      </c>
      <c r="Y17" s="11" t="str">
        <f t="shared" si="5"/>
        <v>7527mp, inscris in CF 54133</v>
      </c>
      <c r="Z17" s="13">
        <f t="shared" si="6"/>
        <v>110</v>
      </c>
      <c r="AA17" s="13">
        <f t="shared" si="7"/>
        <v>118</v>
      </c>
      <c r="AB17" s="13" t="str">
        <f t="shared" si="8"/>
        <v>CF 54133</v>
      </c>
    </row>
    <row r="18" spans="2:28" s="13" customFormat="1" ht="15" x14ac:dyDescent="0.25">
      <c r="B18" s="26">
        <f t="shared" si="9"/>
        <v>10</v>
      </c>
      <c r="C18" s="27">
        <v>1000109</v>
      </c>
      <c r="D18" s="28" t="s">
        <v>41</v>
      </c>
      <c r="E18" s="26" t="s">
        <v>14</v>
      </c>
      <c r="F18" s="26" t="s">
        <v>42</v>
      </c>
      <c r="G18" s="29">
        <v>7123</v>
      </c>
      <c r="H18" s="30">
        <f t="shared" si="0"/>
        <v>10</v>
      </c>
      <c r="I18" s="31">
        <v>71230</v>
      </c>
      <c r="M18" s="32"/>
      <c r="O18" s="11" t="str">
        <f t="shared" si="10"/>
        <v/>
      </c>
      <c r="P18" s="11" t="e">
        <f t="shared" si="11"/>
        <v>#VALUE!</v>
      </c>
      <c r="Q18" s="11" t="e">
        <f t="shared" si="12"/>
        <v>#VALUE!</v>
      </c>
      <c r="R18" s="13">
        <f t="shared" si="13"/>
        <v>0</v>
      </c>
      <c r="S18" s="13" t="e">
        <f t="shared" si="14"/>
        <v>#VALUE!</v>
      </c>
      <c r="T18" s="33" t="s">
        <v>43</v>
      </c>
      <c r="U18" s="11">
        <f t="shared" si="1"/>
        <v>92</v>
      </c>
      <c r="V18" s="11">
        <f t="shared" si="2"/>
        <v>96</v>
      </c>
      <c r="W18" s="11" t="str">
        <f t="shared" si="3"/>
        <v>7123</v>
      </c>
      <c r="X18" s="11">
        <f t="shared" si="4"/>
        <v>119</v>
      </c>
      <c r="Y18" s="11" t="str">
        <f t="shared" si="5"/>
        <v>7123mp, inscris in CF 54084</v>
      </c>
      <c r="Z18" s="13">
        <f t="shared" si="6"/>
        <v>111</v>
      </c>
      <c r="AA18" s="13">
        <f t="shared" si="7"/>
        <v>119</v>
      </c>
      <c r="AB18" s="13" t="str">
        <f t="shared" si="8"/>
        <v>CF 54084</v>
      </c>
    </row>
    <row r="19" spans="2:28" s="13" customFormat="1" ht="15" x14ac:dyDescent="0.25">
      <c r="B19" s="26">
        <f t="shared" si="9"/>
        <v>11</v>
      </c>
      <c r="C19" s="27">
        <v>1000110</v>
      </c>
      <c r="D19" s="28" t="s">
        <v>44</v>
      </c>
      <c r="E19" s="26" t="s">
        <v>14</v>
      </c>
      <c r="F19" s="26" t="s">
        <v>45</v>
      </c>
      <c r="G19" s="29">
        <v>6899</v>
      </c>
      <c r="H19" s="30">
        <f t="shared" si="0"/>
        <v>10</v>
      </c>
      <c r="I19" s="31">
        <v>68990</v>
      </c>
      <c r="M19" s="32"/>
      <c r="O19" s="11" t="str">
        <f t="shared" si="10"/>
        <v/>
      </c>
      <c r="P19" s="11" t="e">
        <f t="shared" si="11"/>
        <v>#VALUE!</v>
      </c>
      <c r="Q19" s="11" t="e">
        <f t="shared" si="12"/>
        <v>#VALUE!</v>
      </c>
      <c r="R19" s="13">
        <f t="shared" si="13"/>
        <v>0</v>
      </c>
      <c r="S19" s="13" t="e">
        <f t="shared" si="14"/>
        <v>#VALUE!</v>
      </c>
      <c r="T19" s="11" t="s">
        <v>46</v>
      </c>
      <c r="U19" s="11">
        <f t="shared" si="1"/>
        <v>92</v>
      </c>
      <c r="V19" s="11">
        <f t="shared" si="2"/>
        <v>96</v>
      </c>
      <c r="W19" s="11" t="str">
        <f t="shared" si="3"/>
        <v>6899</v>
      </c>
      <c r="X19" s="11">
        <f t="shared" si="4"/>
        <v>119</v>
      </c>
      <c r="Y19" s="11" t="str">
        <f t="shared" si="5"/>
        <v>6899mp, inscris in CF 54101</v>
      </c>
      <c r="Z19" s="13">
        <f t="shared" si="6"/>
        <v>111</v>
      </c>
      <c r="AA19" s="13">
        <f t="shared" si="7"/>
        <v>119</v>
      </c>
      <c r="AB19" s="13" t="str">
        <f t="shared" si="8"/>
        <v>CF 54101</v>
      </c>
    </row>
    <row r="20" spans="2:28" s="13" customFormat="1" ht="15" x14ac:dyDescent="0.25">
      <c r="B20" s="26">
        <f t="shared" si="9"/>
        <v>12</v>
      </c>
      <c r="C20" s="27">
        <v>1000111</v>
      </c>
      <c r="D20" s="28" t="s">
        <v>47</v>
      </c>
      <c r="E20" s="26" t="s">
        <v>14</v>
      </c>
      <c r="F20" s="26" t="s">
        <v>48</v>
      </c>
      <c r="G20" s="29">
        <v>6907</v>
      </c>
      <c r="H20" s="30">
        <f t="shared" si="0"/>
        <v>10</v>
      </c>
      <c r="I20" s="31">
        <v>69070</v>
      </c>
      <c r="M20" s="32"/>
      <c r="O20" s="11" t="str">
        <f t="shared" si="10"/>
        <v/>
      </c>
      <c r="P20" s="11" t="e">
        <f t="shared" si="11"/>
        <v>#VALUE!</v>
      </c>
      <c r="Q20" s="11" t="e">
        <f t="shared" si="12"/>
        <v>#VALUE!</v>
      </c>
      <c r="R20" s="13">
        <f t="shared" si="13"/>
        <v>0</v>
      </c>
      <c r="S20" s="13" t="e">
        <f t="shared" si="14"/>
        <v>#VALUE!</v>
      </c>
      <c r="T20" s="11" t="s">
        <v>49</v>
      </c>
      <c r="U20" s="11">
        <f t="shared" si="1"/>
        <v>92</v>
      </c>
      <c r="V20" s="11">
        <f t="shared" si="2"/>
        <v>96</v>
      </c>
      <c r="W20" s="11" t="str">
        <f t="shared" si="3"/>
        <v>6907</v>
      </c>
      <c r="X20" s="11">
        <f t="shared" si="4"/>
        <v>119</v>
      </c>
      <c r="Y20" s="11" t="str">
        <f t="shared" si="5"/>
        <v>6907mp, inscris in CF 54095</v>
      </c>
      <c r="Z20" s="13">
        <f t="shared" si="6"/>
        <v>111</v>
      </c>
      <c r="AA20" s="13">
        <f t="shared" si="7"/>
        <v>119</v>
      </c>
      <c r="AB20" s="13" t="str">
        <f t="shared" si="8"/>
        <v>CF 54095</v>
      </c>
    </row>
    <row r="21" spans="2:28" s="13" customFormat="1" ht="15" x14ac:dyDescent="0.25">
      <c r="B21" s="26">
        <f t="shared" si="9"/>
        <v>13</v>
      </c>
      <c r="C21" s="27">
        <v>1000112</v>
      </c>
      <c r="D21" s="28" t="s">
        <v>50</v>
      </c>
      <c r="E21" s="26" t="s">
        <v>14</v>
      </c>
      <c r="F21" s="26" t="s">
        <v>51</v>
      </c>
      <c r="G21" s="29">
        <v>7007</v>
      </c>
      <c r="H21" s="30">
        <f t="shared" si="0"/>
        <v>10</v>
      </c>
      <c r="I21" s="31">
        <v>70070</v>
      </c>
      <c r="M21" s="32"/>
      <c r="O21" s="11" t="str">
        <f t="shared" si="10"/>
        <v/>
      </c>
      <c r="P21" s="11" t="e">
        <f t="shared" si="11"/>
        <v>#VALUE!</v>
      </c>
      <c r="Q21" s="11" t="e">
        <f t="shared" si="12"/>
        <v>#VALUE!</v>
      </c>
      <c r="R21" s="13">
        <f t="shared" si="13"/>
        <v>0</v>
      </c>
      <c r="S21" s="13" t="e">
        <f t="shared" si="14"/>
        <v>#VALUE!</v>
      </c>
      <c r="T21" s="11" t="s">
        <v>52</v>
      </c>
      <c r="U21" s="11">
        <f t="shared" si="1"/>
        <v>92</v>
      </c>
      <c r="V21" s="11">
        <f t="shared" si="2"/>
        <v>96</v>
      </c>
      <c r="W21" s="11" t="str">
        <f t="shared" si="3"/>
        <v>7007</v>
      </c>
      <c r="X21" s="11">
        <f t="shared" si="4"/>
        <v>119</v>
      </c>
      <c r="Y21" s="11" t="str">
        <f t="shared" si="5"/>
        <v>7007mp, inscris in CF 54112</v>
      </c>
      <c r="Z21" s="13">
        <f t="shared" si="6"/>
        <v>111</v>
      </c>
      <c r="AA21" s="13">
        <f t="shared" si="7"/>
        <v>119</v>
      </c>
      <c r="AB21" s="13" t="str">
        <f t="shared" si="8"/>
        <v>CF 54112</v>
      </c>
    </row>
    <row r="22" spans="2:28" s="13" customFormat="1" ht="15" x14ac:dyDescent="0.25">
      <c r="B22" s="26">
        <f t="shared" si="9"/>
        <v>14</v>
      </c>
      <c r="C22" s="27">
        <v>1000113</v>
      </c>
      <c r="D22" s="28" t="s">
        <v>53</v>
      </c>
      <c r="E22" s="26" t="s">
        <v>14</v>
      </c>
      <c r="F22" s="26" t="s">
        <v>54</v>
      </c>
      <c r="G22" s="29">
        <v>7363</v>
      </c>
      <c r="H22" s="30">
        <f t="shared" si="0"/>
        <v>10</v>
      </c>
      <c r="I22" s="31">
        <v>73630</v>
      </c>
      <c r="M22" s="32"/>
      <c r="O22" s="11" t="str">
        <f t="shared" si="10"/>
        <v/>
      </c>
      <c r="P22" s="11" t="e">
        <f t="shared" si="11"/>
        <v>#VALUE!</v>
      </c>
      <c r="Q22" s="11" t="e">
        <f t="shared" si="12"/>
        <v>#VALUE!</v>
      </c>
      <c r="R22" s="13">
        <f t="shared" si="13"/>
        <v>0</v>
      </c>
      <c r="S22" s="13" t="e">
        <f t="shared" si="14"/>
        <v>#VALUE!</v>
      </c>
      <c r="T22" s="11" t="s">
        <v>55</v>
      </c>
      <c r="U22" s="11">
        <f t="shared" si="1"/>
        <v>92</v>
      </c>
      <c r="V22" s="11">
        <f t="shared" si="2"/>
        <v>96</v>
      </c>
      <c r="W22" s="11" t="str">
        <f t="shared" si="3"/>
        <v>7363</v>
      </c>
      <c r="X22" s="11">
        <f t="shared" si="4"/>
        <v>119</v>
      </c>
      <c r="Y22" s="11" t="str">
        <f t="shared" si="5"/>
        <v>7363mp, inscris in CF 54109</v>
      </c>
      <c r="Z22" s="13">
        <f t="shared" si="6"/>
        <v>111</v>
      </c>
      <c r="AA22" s="13">
        <f t="shared" si="7"/>
        <v>119</v>
      </c>
      <c r="AB22" s="13" t="str">
        <f t="shared" si="8"/>
        <v>CF 54109</v>
      </c>
    </row>
    <row r="23" spans="2:28" s="13" customFormat="1" ht="15" x14ac:dyDescent="0.25">
      <c r="B23" s="26">
        <f t="shared" si="9"/>
        <v>15</v>
      </c>
      <c r="C23" s="27">
        <v>1000114</v>
      </c>
      <c r="D23" s="28" t="s">
        <v>56</v>
      </c>
      <c r="E23" s="26" t="s">
        <v>14</v>
      </c>
      <c r="F23" s="26" t="s">
        <v>57</v>
      </c>
      <c r="G23" s="29">
        <v>7045</v>
      </c>
      <c r="H23" s="30">
        <f t="shared" si="0"/>
        <v>10</v>
      </c>
      <c r="I23" s="31">
        <v>70450</v>
      </c>
      <c r="M23" s="32"/>
      <c r="O23" s="11" t="str">
        <f t="shared" si="10"/>
        <v/>
      </c>
      <c r="P23" s="11" t="e">
        <f t="shared" si="11"/>
        <v>#VALUE!</v>
      </c>
      <c r="Q23" s="11" t="e">
        <f t="shared" si="12"/>
        <v>#VALUE!</v>
      </c>
      <c r="R23" s="13">
        <f t="shared" si="13"/>
        <v>0</v>
      </c>
      <c r="S23" s="13" t="e">
        <f t="shared" si="14"/>
        <v>#VALUE!</v>
      </c>
      <c r="T23" s="11" t="s">
        <v>58</v>
      </c>
      <c r="U23" s="11">
        <f t="shared" si="1"/>
        <v>92</v>
      </c>
      <c r="V23" s="11">
        <f t="shared" si="2"/>
        <v>96</v>
      </c>
      <c r="W23" s="11" t="str">
        <f t="shared" si="3"/>
        <v>7045</v>
      </c>
      <c r="X23" s="11">
        <f t="shared" si="4"/>
        <v>119</v>
      </c>
      <c r="Y23" s="11" t="str">
        <f t="shared" si="5"/>
        <v>7045mp, inscris in CF 54091</v>
      </c>
      <c r="Z23" s="13">
        <f t="shared" si="6"/>
        <v>111</v>
      </c>
      <c r="AA23" s="13">
        <f t="shared" si="7"/>
        <v>119</v>
      </c>
      <c r="AB23" s="13" t="str">
        <f t="shared" si="8"/>
        <v>CF 54091</v>
      </c>
    </row>
    <row r="24" spans="2:28" s="13" customFormat="1" ht="15" x14ac:dyDescent="0.25">
      <c r="B24" s="26">
        <f t="shared" si="9"/>
        <v>16</v>
      </c>
      <c r="C24" s="27">
        <v>1000115</v>
      </c>
      <c r="D24" s="28" t="s">
        <v>59</v>
      </c>
      <c r="E24" s="26" t="s">
        <v>14</v>
      </c>
      <c r="F24" s="26" t="s">
        <v>60</v>
      </c>
      <c r="G24" s="29">
        <v>5599</v>
      </c>
      <c r="H24" s="30">
        <f t="shared" si="0"/>
        <v>10</v>
      </c>
      <c r="I24" s="31">
        <v>55990</v>
      </c>
      <c r="M24" s="32"/>
      <c r="O24" s="11" t="str">
        <f t="shared" si="10"/>
        <v/>
      </c>
      <c r="P24" s="11" t="e">
        <f t="shared" si="11"/>
        <v>#VALUE!</v>
      </c>
      <c r="Q24" s="11" t="e">
        <f t="shared" si="12"/>
        <v>#VALUE!</v>
      </c>
      <c r="R24" s="13">
        <f t="shared" si="13"/>
        <v>0</v>
      </c>
      <c r="S24" s="13" t="e">
        <f t="shared" si="14"/>
        <v>#VALUE!</v>
      </c>
      <c r="T24" s="11" t="s">
        <v>61</v>
      </c>
      <c r="U24" s="11">
        <f t="shared" si="1"/>
        <v>92</v>
      </c>
      <c r="V24" s="11">
        <f t="shared" si="2"/>
        <v>96</v>
      </c>
      <c r="W24" s="11" t="str">
        <f t="shared" si="3"/>
        <v>5599</v>
      </c>
      <c r="X24" s="11">
        <f t="shared" si="4"/>
        <v>119</v>
      </c>
      <c r="Y24" s="11" t="str">
        <f t="shared" si="5"/>
        <v>5599mp, inscris in CF 54089</v>
      </c>
      <c r="Z24" s="13">
        <f t="shared" si="6"/>
        <v>111</v>
      </c>
      <c r="AA24" s="13">
        <f t="shared" si="7"/>
        <v>119</v>
      </c>
      <c r="AB24" s="13" t="str">
        <f t="shared" si="8"/>
        <v>CF 54089</v>
      </c>
    </row>
    <row r="25" spans="2:28" s="13" customFormat="1" ht="15" x14ac:dyDescent="0.25">
      <c r="B25" s="26">
        <f t="shared" si="9"/>
        <v>17</v>
      </c>
      <c r="C25" s="27">
        <v>1000116</v>
      </c>
      <c r="D25" s="28" t="s">
        <v>62</v>
      </c>
      <c r="E25" s="26" t="s">
        <v>14</v>
      </c>
      <c r="F25" s="26" t="s">
        <v>63</v>
      </c>
      <c r="G25" s="29">
        <v>6902</v>
      </c>
      <c r="H25" s="30">
        <f t="shared" si="0"/>
        <v>10</v>
      </c>
      <c r="I25" s="31">
        <v>69020</v>
      </c>
      <c r="M25" s="32"/>
      <c r="O25" s="11" t="str">
        <f t="shared" si="10"/>
        <v/>
      </c>
      <c r="P25" s="11" t="e">
        <f t="shared" si="11"/>
        <v>#VALUE!</v>
      </c>
      <c r="Q25" s="11" t="e">
        <f t="shared" si="12"/>
        <v>#VALUE!</v>
      </c>
      <c r="R25" s="13">
        <f t="shared" si="13"/>
        <v>0</v>
      </c>
      <c r="S25" s="13" t="e">
        <f t="shared" si="14"/>
        <v>#VALUE!</v>
      </c>
      <c r="T25" s="11" t="s">
        <v>64</v>
      </c>
      <c r="U25" s="11">
        <f t="shared" si="1"/>
        <v>92</v>
      </c>
      <c r="V25" s="11">
        <f t="shared" si="2"/>
        <v>96</v>
      </c>
      <c r="W25" s="11" t="str">
        <f t="shared" si="3"/>
        <v>6902</v>
      </c>
      <c r="X25" s="11">
        <f t="shared" si="4"/>
        <v>119</v>
      </c>
      <c r="Y25" s="11" t="str">
        <f t="shared" si="5"/>
        <v>6902mp, inscris in CF 54077</v>
      </c>
      <c r="Z25" s="13">
        <f t="shared" si="6"/>
        <v>111</v>
      </c>
      <c r="AA25" s="13">
        <f t="shared" si="7"/>
        <v>119</v>
      </c>
      <c r="AB25" s="13" t="str">
        <f t="shared" si="8"/>
        <v>CF 54077</v>
      </c>
    </row>
    <row r="26" spans="2:28" s="13" customFormat="1" ht="15" x14ac:dyDescent="0.25">
      <c r="B26" s="26">
        <f t="shared" si="9"/>
        <v>18</v>
      </c>
      <c r="C26" s="27">
        <v>1000117</v>
      </c>
      <c r="D26" s="28" t="s">
        <v>65</v>
      </c>
      <c r="E26" s="26" t="s">
        <v>14</v>
      </c>
      <c r="F26" s="26"/>
      <c r="G26" s="29">
        <v>3590</v>
      </c>
      <c r="H26" s="30">
        <f t="shared" si="0"/>
        <v>10</v>
      </c>
      <c r="I26" s="31">
        <v>35900</v>
      </c>
      <c r="M26" s="32"/>
      <c r="O26" s="11" t="str">
        <f t="shared" si="10"/>
        <v/>
      </c>
      <c r="P26" s="11" t="e">
        <f t="shared" si="11"/>
        <v>#VALUE!</v>
      </c>
      <c r="Q26" s="11" t="e">
        <f t="shared" si="12"/>
        <v>#VALUE!</v>
      </c>
      <c r="R26" s="13">
        <f t="shared" si="13"/>
        <v>0</v>
      </c>
      <c r="S26" s="13" t="e">
        <f t="shared" si="14"/>
        <v>#VALUE!</v>
      </c>
      <c r="T26" s="11" t="s">
        <v>66</v>
      </c>
      <c r="U26" s="11">
        <f t="shared" si="1"/>
        <v>93</v>
      </c>
      <c r="V26" s="11">
        <f t="shared" si="2"/>
        <v>97</v>
      </c>
      <c r="W26" s="11" t="str">
        <f t="shared" si="3"/>
        <v>3590</v>
      </c>
      <c r="X26" s="11">
        <f t="shared" si="4"/>
        <v>99</v>
      </c>
      <c r="Y26" s="11" t="str">
        <f t="shared" si="5"/>
        <v>3590mp</v>
      </c>
      <c r="Z26" s="13" t="e">
        <f t="shared" si="6"/>
        <v>#VALUE!</v>
      </c>
      <c r="AA26" s="13">
        <f t="shared" si="7"/>
        <v>99</v>
      </c>
    </row>
    <row r="27" spans="2:28" s="13" customFormat="1" ht="15" x14ac:dyDescent="0.25">
      <c r="B27" s="26">
        <f t="shared" si="9"/>
        <v>19</v>
      </c>
      <c r="C27" s="27">
        <v>1000118</v>
      </c>
      <c r="D27" s="28" t="s">
        <v>67</v>
      </c>
      <c r="E27" s="26" t="s">
        <v>14</v>
      </c>
      <c r="F27" s="26" t="s">
        <v>68</v>
      </c>
      <c r="G27" s="29">
        <v>6695</v>
      </c>
      <c r="H27" s="30">
        <f t="shared" si="0"/>
        <v>10</v>
      </c>
      <c r="I27" s="31">
        <v>66950</v>
      </c>
      <c r="M27" s="32"/>
      <c r="O27" s="11" t="str">
        <f t="shared" si="10"/>
        <v/>
      </c>
      <c r="P27" s="11" t="e">
        <f t="shared" si="11"/>
        <v>#VALUE!</v>
      </c>
      <c r="Q27" s="11" t="e">
        <f t="shared" si="12"/>
        <v>#VALUE!</v>
      </c>
      <c r="R27" s="13">
        <f t="shared" si="13"/>
        <v>0</v>
      </c>
      <c r="S27" s="13" t="e">
        <f t="shared" si="14"/>
        <v>#VALUE!</v>
      </c>
      <c r="T27" s="11" t="s">
        <v>69</v>
      </c>
      <c r="U27" s="11">
        <f t="shared" si="1"/>
        <v>92</v>
      </c>
      <c r="V27" s="11">
        <f t="shared" si="2"/>
        <v>96</v>
      </c>
      <c r="W27" s="11" t="str">
        <f t="shared" si="3"/>
        <v>6695</v>
      </c>
      <c r="X27" s="11">
        <f t="shared" si="4"/>
        <v>119</v>
      </c>
      <c r="Y27" s="11" t="str">
        <f t="shared" si="5"/>
        <v>6695mp, inscris in CF 54645</v>
      </c>
      <c r="Z27" s="13">
        <f t="shared" si="6"/>
        <v>111</v>
      </c>
      <c r="AA27" s="13">
        <f t="shared" si="7"/>
        <v>119</v>
      </c>
      <c r="AB27" s="13" t="str">
        <f t="shared" ref="AB27:AB40" si="15">MID(T27,Z27,AA27-Z27)</f>
        <v>CF 54645</v>
      </c>
    </row>
    <row r="28" spans="2:28" s="13" customFormat="1" ht="15" x14ac:dyDescent="0.25">
      <c r="B28" s="26">
        <f t="shared" si="9"/>
        <v>20</v>
      </c>
      <c r="C28" s="27">
        <v>1000119</v>
      </c>
      <c r="D28" s="28" t="s">
        <v>70</v>
      </c>
      <c r="E28" s="26" t="s">
        <v>14</v>
      </c>
      <c r="F28" s="26" t="s">
        <v>71</v>
      </c>
      <c r="G28" s="29">
        <v>983</v>
      </c>
      <c r="H28" s="30">
        <f t="shared" si="0"/>
        <v>10</v>
      </c>
      <c r="I28" s="31">
        <v>9830</v>
      </c>
      <c r="M28" s="32"/>
      <c r="O28" s="11" t="str">
        <f t="shared" si="10"/>
        <v/>
      </c>
      <c r="P28" s="11" t="e">
        <f t="shared" si="11"/>
        <v>#VALUE!</v>
      </c>
      <c r="Q28" s="11" t="e">
        <f t="shared" si="12"/>
        <v>#VALUE!</v>
      </c>
      <c r="R28" s="13">
        <f t="shared" si="13"/>
        <v>0</v>
      </c>
      <c r="S28" s="13" t="e">
        <f t="shared" si="14"/>
        <v>#VALUE!</v>
      </c>
      <c r="T28" s="11" t="s">
        <v>72</v>
      </c>
      <c r="U28" s="11">
        <f t="shared" si="1"/>
        <v>93</v>
      </c>
      <c r="V28" s="11">
        <f t="shared" si="2"/>
        <v>96</v>
      </c>
      <c r="W28" s="11" t="str">
        <f t="shared" si="3"/>
        <v>983</v>
      </c>
      <c r="X28" s="11">
        <f t="shared" si="4"/>
        <v>119</v>
      </c>
      <c r="Y28" s="11" t="str">
        <f t="shared" si="5"/>
        <v>983mp, inscris in CF 54646</v>
      </c>
      <c r="Z28" s="13">
        <f t="shared" si="6"/>
        <v>111</v>
      </c>
      <c r="AA28" s="13">
        <f t="shared" si="7"/>
        <v>119</v>
      </c>
      <c r="AB28" s="13" t="str">
        <f t="shared" si="15"/>
        <v>CF 54646</v>
      </c>
    </row>
    <row r="29" spans="2:28" s="13" customFormat="1" ht="15" x14ac:dyDescent="0.25">
      <c r="B29" s="26">
        <f t="shared" si="9"/>
        <v>21</v>
      </c>
      <c r="C29" s="27">
        <v>1000120</v>
      </c>
      <c r="D29" s="28" t="s">
        <v>73</v>
      </c>
      <c r="E29" s="26" t="s">
        <v>14</v>
      </c>
      <c r="F29" s="26" t="s">
        <v>74</v>
      </c>
      <c r="G29" s="29">
        <v>6443</v>
      </c>
      <c r="H29" s="30">
        <f t="shared" si="0"/>
        <v>10</v>
      </c>
      <c r="I29" s="31">
        <v>64430</v>
      </c>
      <c r="M29" s="32"/>
      <c r="O29" s="11" t="str">
        <f t="shared" si="10"/>
        <v/>
      </c>
      <c r="P29" s="11" t="e">
        <f t="shared" si="11"/>
        <v>#VALUE!</v>
      </c>
      <c r="Q29" s="11" t="e">
        <f t="shared" si="12"/>
        <v>#VALUE!</v>
      </c>
      <c r="R29" s="13">
        <f t="shared" si="13"/>
        <v>0</v>
      </c>
      <c r="S29" s="13" t="e">
        <f t="shared" si="14"/>
        <v>#VALUE!</v>
      </c>
      <c r="T29" s="11" t="s">
        <v>75</v>
      </c>
      <c r="U29" s="11">
        <f t="shared" si="1"/>
        <v>92</v>
      </c>
      <c r="V29" s="11">
        <f t="shared" si="2"/>
        <v>96</v>
      </c>
      <c r="W29" s="11" t="str">
        <f t="shared" si="3"/>
        <v>6443</v>
      </c>
      <c r="X29" s="11">
        <f t="shared" si="4"/>
        <v>119</v>
      </c>
      <c r="Y29" s="11" t="str">
        <f t="shared" si="5"/>
        <v>6443mp, inscris in CF 54647</v>
      </c>
      <c r="Z29" s="13">
        <f t="shared" si="6"/>
        <v>111</v>
      </c>
      <c r="AA29" s="13">
        <f t="shared" si="7"/>
        <v>119</v>
      </c>
      <c r="AB29" s="13" t="str">
        <f t="shared" si="15"/>
        <v>CF 54647</v>
      </c>
    </row>
    <row r="30" spans="2:28" s="13" customFormat="1" ht="15" x14ac:dyDescent="0.25">
      <c r="B30" s="26">
        <f t="shared" si="9"/>
        <v>22</v>
      </c>
      <c r="C30" s="27">
        <v>1000121</v>
      </c>
      <c r="D30" s="28" t="s">
        <v>76</v>
      </c>
      <c r="E30" s="26" t="s">
        <v>14</v>
      </c>
      <c r="F30" s="26" t="s">
        <v>77</v>
      </c>
      <c r="G30" s="29">
        <v>1858</v>
      </c>
      <c r="H30" s="30">
        <f t="shared" si="0"/>
        <v>10</v>
      </c>
      <c r="I30" s="31">
        <v>18580</v>
      </c>
      <c r="M30" s="32"/>
      <c r="O30" s="11" t="str">
        <f t="shared" si="10"/>
        <v/>
      </c>
      <c r="P30" s="11" t="e">
        <f t="shared" si="11"/>
        <v>#VALUE!</v>
      </c>
      <c r="Q30" s="11" t="e">
        <f t="shared" si="12"/>
        <v>#VALUE!</v>
      </c>
      <c r="R30" s="13">
        <f t="shared" si="13"/>
        <v>0</v>
      </c>
      <c r="S30" s="13" t="e">
        <f t="shared" si="14"/>
        <v>#VALUE!</v>
      </c>
      <c r="T30" s="11" t="s">
        <v>78</v>
      </c>
      <c r="U30" s="11">
        <f t="shared" si="1"/>
        <v>93</v>
      </c>
      <c r="V30" s="11">
        <f t="shared" si="2"/>
        <v>97</v>
      </c>
      <c r="W30" s="11" t="str">
        <f t="shared" si="3"/>
        <v>1858</v>
      </c>
      <c r="X30" s="11">
        <f t="shared" si="4"/>
        <v>120</v>
      </c>
      <c r="Y30" s="11" t="str">
        <f t="shared" si="5"/>
        <v>1858mp, inscris in CF 54642</v>
      </c>
      <c r="Z30" s="13">
        <f t="shared" si="6"/>
        <v>112</v>
      </c>
      <c r="AA30" s="13">
        <f t="shared" si="7"/>
        <v>120</v>
      </c>
      <c r="AB30" s="13" t="str">
        <f t="shared" si="15"/>
        <v>CF 54642</v>
      </c>
    </row>
    <row r="31" spans="2:28" s="13" customFormat="1" ht="15" x14ac:dyDescent="0.25">
      <c r="B31" s="26">
        <f t="shared" si="9"/>
        <v>23</v>
      </c>
      <c r="C31" s="27">
        <v>1000122</v>
      </c>
      <c r="D31" s="28" t="s">
        <v>79</v>
      </c>
      <c r="E31" s="26" t="s">
        <v>14</v>
      </c>
      <c r="F31" s="26" t="s">
        <v>80</v>
      </c>
      <c r="G31" s="29">
        <v>7561</v>
      </c>
      <c r="H31" s="30">
        <f t="shared" si="0"/>
        <v>10</v>
      </c>
      <c r="I31" s="31">
        <v>75610</v>
      </c>
      <c r="M31" s="32"/>
      <c r="O31" s="11" t="str">
        <f t="shared" si="10"/>
        <v/>
      </c>
      <c r="P31" s="11" t="e">
        <f t="shared" si="11"/>
        <v>#VALUE!</v>
      </c>
      <c r="Q31" s="11" t="e">
        <f t="shared" si="12"/>
        <v>#VALUE!</v>
      </c>
      <c r="R31" s="13">
        <f t="shared" si="13"/>
        <v>0</v>
      </c>
      <c r="S31" s="13" t="e">
        <f t="shared" si="14"/>
        <v>#VALUE!</v>
      </c>
      <c r="T31" s="11" t="s">
        <v>81</v>
      </c>
      <c r="U31" s="11">
        <f t="shared" si="1"/>
        <v>92</v>
      </c>
      <c r="V31" s="11">
        <f t="shared" si="2"/>
        <v>96</v>
      </c>
      <c r="W31" s="11" t="str">
        <f t="shared" si="3"/>
        <v>7561</v>
      </c>
      <c r="X31" s="11">
        <f t="shared" si="4"/>
        <v>119</v>
      </c>
      <c r="Y31" s="11" t="str">
        <f t="shared" si="5"/>
        <v>7561mp, inscris in CF 54107</v>
      </c>
      <c r="Z31" s="13">
        <f t="shared" si="6"/>
        <v>111</v>
      </c>
      <c r="AA31" s="13">
        <f t="shared" si="7"/>
        <v>119</v>
      </c>
      <c r="AB31" s="13" t="str">
        <f t="shared" si="15"/>
        <v>CF 54107</v>
      </c>
    </row>
    <row r="32" spans="2:28" s="13" customFormat="1" ht="15" x14ac:dyDescent="0.25">
      <c r="B32" s="26">
        <f t="shared" si="9"/>
        <v>24</v>
      </c>
      <c r="C32" s="27">
        <v>1000123</v>
      </c>
      <c r="D32" s="28" t="s">
        <v>82</v>
      </c>
      <c r="E32" s="26" t="s">
        <v>14</v>
      </c>
      <c r="F32" s="26" t="s">
        <v>83</v>
      </c>
      <c r="G32" s="29">
        <v>1674</v>
      </c>
      <c r="H32" s="30">
        <f t="shared" si="0"/>
        <v>10</v>
      </c>
      <c r="I32" s="31">
        <v>16740</v>
      </c>
      <c r="M32" s="32"/>
      <c r="O32" s="11" t="str">
        <f t="shared" si="10"/>
        <v/>
      </c>
      <c r="P32" s="11" t="e">
        <f t="shared" si="11"/>
        <v>#VALUE!</v>
      </c>
      <c r="Q32" s="11" t="e">
        <f t="shared" si="12"/>
        <v>#VALUE!</v>
      </c>
      <c r="R32" s="13">
        <f t="shared" si="13"/>
        <v>0</v>
      </c>
      <c r="S32" s="13" t="e">
        <f t="shared" si="14"/>
        <v>#VALUE!</v>
      </c>
      <c r="T32" s="11" t="s">
        <v>84</v>
      </c>
      <c r="U32" s="11">
        <f t="shared" si="1"/>
        <v>93</v>
      </c>
      <c r="V32" s="11">
        <f t="shared" si="2"/>
        <v>97</v>
      </c>
      <c r="W32" s="11" t="str">
        <f t="shared" si="3"/>
        <v>1674</v>
      </c>
      <c r="X32" s="11">
        <f t="shared" si="4"/>
        <v>120</v>
      </c>
      <c r="Y32" s="11" t="str">
        <f t="shared" si="5"/>
        <v>1674mp, inscris in CF 54066</v>
      </c>
      <c r="Z32" s="13">
        <f t="shared" si="6"/>
        <v>112</v>
      </c>
      <c r="AA32" s="13">
        <f t="shared" si="7"/>
        <v>120</v>
      </c>
      <c r="AB32" s="13" t="str">
        <f t="shared" si="15"/>
        <v>CF 54066</v>
      </c>
    </row>
    <row r="33" spans="2:28" s="13" customFormat="1" ht="15" x14ac:dyDescent="0.25">
      <c r="B33" s="26">
        <f t="shared" si="9"/>
        <v>25</v>
      </c>
      <c r="C33" s="27">
        <v>1000124</v>
      </c>
      <c r="D33" s="28" t="s">
        <v>85</v>
      </c>
      <c r="E33" s="26" t="s">
        <v>14</v>
      </c>
      <c r="F33" s="26" t="s">
        <v>86</v>
      </c>
      <c r="G33" s="29">
        <v>7501</v>
      </c>
      <c r="H33" s="30">
        <f t="shared" si="0"/>
        <v>10</v>
      </c>
      <c r="I33" s="31">
        <v>75010</v>
      </c>
      <c r="M33" s="32"/>
      <c r="O33" s="11" t="str">
        <f t="shared" si="10"/>
        <v/>
      </c>
      <c r="P33" s="11" t="e">
        <f t="shared" si="11"/>
        <v>#VALUE!</v>
      </c>
      <c r="Q33" s="11" t="e">
        <f t="shared" si="12"/>
        <v>#VALUE!</v>
      </c>
      <c r="R33" s="13">
        <f t="shared" si="13"/>
        <v>0</v>
      </c>
      <c r="S33" s="13" t="e">
        <f t="shared" si="14"/>
        <v>#VALUE!</v>
      </c>
      <c r="T33" s="11" t="s">
        <v>87</v>
      </c>
      <c r="U33" s="11">
        <f t="shared" si="1"/>
        <v>92</v>
      </c>
      <c r="V33" s="11">
        <f t="shared" si="2"/>
        <v>96</v>
      </c>
      <c r="W33" s="11" t="str">
        <f t="shared" si="3"/>
        <v>7501</v>
      </c>
      <c r="X33" s="11">
        <f t="shared" si="4"/>
        <v>119</v>
      </c>
      <c r="Y33" s="11" t="str">
        <f t="shared" si="5"/>
        <v>7501mp, inscris in CF 54081</v>
      </c>
      <c r="Z33" s="13">
        <f t="shared" si="6"/>
        <v>111</v>
      </c>
      <c r="AA33" s="13">
        <f t="shared" si="7"/>
        <v>119</v>
      </c>
      <c r="AB33" s="13" t="str">
        <f t="shared" si="15"/>
        <v>CF 54081</v>
      </c>
    </row>
    <row r="34" spans="2:28" s="13" customFormat="1" ht="15" x14ac:dyDescent="0.25">
      <c r="B34" s="26">
        <f t="shared" si="9"/>
        <v>26</v>
      </c>
      <c r="C34" s="27">
        <v>1000125</v>
      </c>
      <c r="D34" s="28" t="s">
        <v>88</v>
      </c>
      <c r="E34" s="26" t="s">
        <v>14</v>
      </c>
      <c r="F34" s="26" t="s">
        <v>89</v>
      </c>
      <c r="G34" s="29">
        <v>1835</v>
      </c>
      <c r="H34" s="30">
        <f t="shared" si="0"/>
        <v>10</v>
      </c>
      <c r="I34" s="31">
        <v>18350</v>
      </c>
      <c r="M34" s="32"/>
      <c r="O34" s="11" t="str">
        <f t="shared" si="10"/>
        <v/>
      </c>
      <c r="P34" s="11" t="e">
        <f t="shared" si="11"/>
        <v>#VALUE!</v>
      </c>
      <c r="Q34" s="11" t="e">
        <f t="shared" si="12"/>
        <v>#VALUE!</v>
      </c>
      <c r="R34" s="13">
        <f t="shared" si="13"/>
        <v>0</v>
      </c>
      <c r="S34" s="13" t="e">
        <f t="shared" si="14"/>
        <v>#VALUE!</v>
      </c>
      <c r="T34" s="11" t="s">
        <v>90</v>
      </c>
      <c r="U34" s="11">
        <f t="shared" si="1"/>
        <v>93</v>
      </c>
      <c r="V34" s="11">
        <f t="shared" si="2"/>
        <v>97</v>
      </c>
      <c r="W34" s="11" t="str">
        <f t="shared" si="3"/>
        <v>1835</v>
      </c>
      <c r="X34" s="11">
        <f t="shared" si="4"/>
        <v>120</v>
      </c>
      <c r="Y34" s="11" t="str">
        <f t="shared" si="5"/>
        <v>1835mp, inscris in CF 54080</v>
      </c>
      <c r="Z34" s="13">
        <f t="shared" si="6"/>
        <v>112</v>
      </c>
      <c r="AA34" s="13">
        <f t="shared" si="7"/>
        <v>120</v>
      </c>
      <c r="AB34" s="13" t="str">
        <f t="shared" si="15"/>
        <v>CF 54080</v>
      </c>
    </row>
    <row r="35" spans="2:28" s="13" customFormat="1" ht="15" x14ac:dyDescent="0.25">
      <c r="B35" s="26">
        <f t="shared" si="9"/>
        <v>27</v>
      </c>
      <c r="C35" s="27">
        <v>1000126</v>
      </c>
      <c r="D35" s="28" t="s">
        <v>91</v>
      </c>
      <c r="E35" s="26" t="s">
        <v>14</v>
      </c>
      <c r="F35" s="26" t="s">
        <v>92</v>
      </c>
      <c r="G35" s="29">
        <v>6875</v>
      </c>
      <c r="H35" s="30">
        <f t="shared" si="0"/>
        <v>10</v>
      </c>
      <c r="I35" s="31">
        <v>68750</v>
      </c>
      <c r="M35" s="32"/>
      <c r="O35" s="11" t="str">
        <f t="shared" si="10"/>
        <v/>
      </c>
      <c r="P35" s="11" t="e">
        <f t="shared" si="11"/>
        <v>#VALUE!</v>
      </c>
      <c r="Q35" s="11" t="e">
        <f t="shared" si="12"/>
        <v>#VALUE!</v>
      </c>
      <c r="R35" s="13">
        <f t="shared" si="13"/>
        <v>0</v>
      </c>
      <c r="S35" s="13" t="e">
        <f t="shared" si="14"/>
        <v>#VALUE!</v>
      </c>
      <c r="T35" s="11" t="s">
        <v>93</v>
      </c>
      <c r="U35" s="11">
        <f t="shared" si="1"/>
        <v>92</v>
      </c>
      <c r="V35" s="11">
        <f t="shared" si="2"/>
        <v>96</v>
      </c>
      <c r="W35" s="11" t="str">
        <f t="shared" si="3"/>
        <v>6875</v>
      </c>
      <c r="X35" s="11">
        <f t="shared" si="4"/>
        <v>119</v>
      </c>
      <c r="Y35" s="11" t="str">
        <f t="shared" si="5"/>
        <v>6875mp, inscris in CF 54078</v>
      </c>
      <c r="Z35" s="13">
        <f t="shared" si="6"/>
        <v>111</v>
      </c>
      <c r="AA35" s="13">
        <f t="shared" si="7"/>
        <v>119</v>
      </c>
      <c r="AB35" s="13" t="str">
        <f t="shared" si="15"/>
        <v>CF 54078</v>
      </c>
    </row>
    <row r="36" spans="2:28" s="13" customFormat="1" ht="15" x14ac:dyDescent="0.25">
      <c r="B36" s="26">
        <f t="shared" si="9"/>
        <v>28</v>
      </c>
      <c r="C36" s="27">
        <v>1000127</v>
      </c>
      <c r="D36" s="28" t="s">
        <v>94</v>
      </c>
      <c r="E36" s="26" t="s">
        <v>14</v>
      </c>
      <c r="F36" s="26" t="s">
        <v>95</v>
      </c>
      <c r="G36" s="29">
        <v>1198</v>
      </c>
      <c r="H36" s="30">
        <f t="shared" si="0"/>
        <v>10</v>
      </c>
      <c r="I36" s="31">
        <v>11980</v>
      </c>
      <c r="M36" s="32"/>
      <c r="O36" s="11" t="str">
        <f t="shared" si="10"/>
        <v/>
      </c>
      <c r="P36" s="11" t="e">
        <f t="shared" si="11"/>
        <v>#VALUE!</v>
      </c>
      <c r="Q36" s="11" t="e">
        <f t="shared" si="12"/>
        <v>#VALUE!</v>
      </c>
      <c r="R36" s="13">
        <f t="shared" si="13"/>
        <v>0</v>
      </c>
      <c r="S36" s="13" t="e">
        <f t="shared" si="14"/>
        <v>#VALUE!</v>
      </c>
      <c r="T36" s="11" t="s">
        <v>96</v>
      </c>
      <c r="U36" s="11">
        <f t="shared" si="1"/>
        <v>93</v>
      </c>
      <c r="V36" s="11">
        <f t="shared" si="2"/>
        <v>97</v>
      </c>
      <c r="W36" s="11" t="str">
        <f t="shared" si="3"/>
        <v>1198</v>
      </c>
      <c r="X36" s="11">
        <f t="shared" si="4"/>
        <v>120</v>
      </c>
      <c r="Y36" s="11" t="str">
        <f t="shared" si="5"/>
        <v>1198mp, inscris in CF 54072</v>
      </c>
      <c r="Z36" s="13">
        <f t="shared" si="6"/>
        <v>112</v>
      </c>
      <c r="AA36" s="13">
        <f t="shared" si="7"/>
        <v>120</v>
      </c>
      <c r="AB36" s="13" t="str">
        <f t="shared" si="15"/>
        <v>CF 54072</v>
      </c>
    </row>
    <row r="37" spans="2:28" s="13" customFormat="1" ht="15" x14ac:dyDescent="0.25">
      <c r="B37" s="26">
        <f t="shared" si="9"/>
        <v>29</v>
      </c>
      <c r="C37" s="27">
        <v>1000128</v>
      </c>
      <c r="D37" s="34" t="s">
        <v>97</v>
      </c>
      <c r="E37" s="26" t="s">
        <v>14</v>
      </c>
      <c r="F37" s="26" t="s">
        <v>98</v>
      </c>
      <c r="G37" s="29">
        <v>6488</v>
      </c>
      <c r="H37" s="35">
        <f t="shared" si="0"/>
        <v>10</v>
      </c>
      <c r="I37" s="36">
        <v>64880</v>
      </c>
      <c r="M37" s="37"/>
      <c r="O37" s="11" t="str">
        <f t="shared" si="10"/>
        <v/>
      </c>
      <c r="P37" s="11" t="e">
        <f t="shared" si="11"/>
        <v>#VALUE!</v>
      </c>
      <c r="Q37" s="11" t="e">
        <f t="shared" si="12"/>
        <v>#VALUE!</v>
      </c>
      <c r="R37" s="13">
        <f t="shared" si="13"/>
        <v>0</v>
      </c>
      <c r="S37" s="13" t="e">
        <f t="shared" si="14"/>
        <v>#VALUE!</v>
      </c>
      <c r="T37" s="11" t="s">
        <v>99</v>
      </c>
      <c r="U37" s="11">
        <f t="shared" si="1"/>
        <v>92</v>
      </c>
      <c r="V37" s="11">
        <f t="shared" si="2"/>
        <v>96</v>
      </c>
      <c r="W37" s="11" t="str">
        <f t="shared" si="3"/>
        <v>6488</v>
      </c>
      <c r="X37" s="11">
        <f t="shared" si="4"/>
        <v>119</v>
      </c>
      <c r="Y37" s="11" t="str">
        <f t="shared" si="5"/>
        <v>6488mp, inscris in CF 54085</v>
      </c>
      <c r="Z37" s="13">
        <f t="shared" si="6"/>
        <v>111</v>
      </c>
      <c r="AA37" s="13">
        <f t="shared" si="7"/>
        <v>119</v>
      </c>
      <c r="AB37" s="13" t="str">
        <f t="shared" si="15"/>
        <v>CF 54085</v>
      </c>
    </row>
    <row r="38" spans="2:28" s="13" customFormat="1" ht="15" x14ac:dyDescent="0.25">
      <c r="B38" s="26">
        <f t="shared" si="9"/>
        <v>30</v>
      </c>
      <c r="C38" s="27">
        <v>1000129</v>
      </c>
      <c r="D38" s="28" t="s">
        <v>100</v>
      </c>
      <c r="E38" s="26" t="s">
        <v>14</v>
      </c>
      <c r="F38" s="26" t="s">
        <v>101</v>
      </c>
      <c r="G38" s="29">
        <v>6360</v>
      </c>
      <c r="H38" s="30">
        <f t="shared" si="0"/>
        <v>10</v>
      </c>
      <c r="I38" s="31">
        <v>63600</v>
      </c>
      <c r="M38" s="32"/>
      <c r="O38" s="11" t="str">
        <f t="shared" si="10"/>
        <v/>
      </c>
      <c r="P38" s="11" t="e">
        <f t="shared" si="11"/>
        <v>#VALUE!</v>
      </c>
      <c r="Q38" s="11" t="e">
        <f t="shared" si="12"/>
        <v>#VALUE!</v>
      </c>
      <c r="R38" s="13">
        <f t="shared" si="13"/>
        <v>0</v>
      </c>
      <c r="S38" s="13" t="e">
        <f t="shared" si="14"/>
        <v>#VALUE!</v>
      </c>
      <c r="T38" s="11" t="s">
        <v>102</v>
      </c>
      <c r="U38" s="11">
        <f t="shared" si="1"/>
        <v>92</v>
      </c>
      <c r="V38" s="11">
        <f t="shared" si="2"/>
        <v>96</v>
      </c>
      <c r="W38" s="11" t="str">
        <f t="shared" si="3"/>
        <v>6360</v>
      </c>
      <c r="X38" s="11">
        <f t="shared" si="4"/>
        <v>119</v>
      </c>
      <c r="Y38" s="11" t="str">
        <f t="shared" si="5"/>
        <v>6360mp, inscris in CF 54087</v>
      </c>
      <c r="Z38" s="13">
        <f t="shared" si="6"/>
        <v>111</v>
      </c>
      <c r="AA38" s="13">
        <f t="shared" si="7"/>
        <v>119</v>
      </c>
      <c r="AB38" s="13" t="str">
        <f t="shared" si="15"/>
        <v>CF 54087</v>
      </c>
    </row>
    <row r="39" spans="2:28" s="13" customFormat="1" ht="15" x14ac:dyDescent="0.25">
      <c r="B39" s="26">
        <f t="shared" si="9"/>
        <v>31</v>
      </c>
      <c r="C39" s="27">
        <v>1000130</v>
      </c>
      <c r="D39" s="28" t="s">
        <v>103</v>
      </c>
      <c r="E39" s="26" t="s">
        <v>14</v>
      </c>
      <c r="F39" s="26" t="s">
        <v>104</v>
      </c>
      <c r="G39" s="29">
        <v>6508</v>
      </c>
      <c r="H39" s="30">
        <f t="shared" si="0"/>
        <v>10</v>
      </c>
      <c r="I39" s="31">
        <v>65080</v>
      </c>
      <c r="M39" s="32"/>
      <c r="O39" s="11" t="str">
        <f t="shared" si="10"/>
        <v/>
      </c>
      <c r="P39" s="11" t="e">
        <f t="shared" si="11"/>
        <v>#VALUE!</v>
      </c>
      <c r="Q39" s="11" t="e">
        <f t="shared" si="12"/>
        <v>#VALUE!</v>
      </c>
      <c r="R39" s="13">
        <f t="shared" si="13"/>
        <v>0</v>
      </c>
      <c r="S39" s="13" t="e">
        <f t="shared" si="14"/>
        <v>#VALUE!</v>
      </c>
      <c r="T39" s="11" t="s">
        <v>105</v>
      </c>
      <c r="U39" s="11">
        <f t="shared" si="1"/>
        <v>92</v>
      </c>
      <c r="V39" s="11">
        <f t="shared" si="2"/>
        <v>96</v>
      </c>
      <c r="W39" s="11" t="str">
        <f t="shared" si="3"/>
        <v>6508</v>
      </c>
      <c r="X39" s="11">
        <f t="shared" si="4"/>
        <v>119</v>
      </c>
      <c r="Y39" s="11" t="str">
        <f t="shared" si="5"/>
        <v>6508mp, inscris in CF 54102</v>
      </c>
      <c r="Z39" s="13">
        <f t="shared" si="6"/>
        <v>111</v>
      </c>
      <c r="AA39" s="13">
        <f t="shared" si="7"/>
        <v>119</v>
      </c>
      <c r="AB39" s="13" t="str">
        <f t="shared" si="15"/>
        <v>CF 54102</v>
      </c>
    </row>
    <row r="40" spans="2:28" s="13" customFormat="1" ht="15" x14ac:dyDescent="0.25">
      <c r="B40" s="26">
        <f t="shared" si="9"/>
        <v>32</v>
      </c>
      <c r="C40" s="27">
        <v>1000131</v>
      </c>
      <c r="D40" s="28" t="s">
        <v>106</v>
      </c>
      <c r="E40" s="26" t="s">
        <v>14</v>
      </c>
      <c r="F40" s="26" t="s">
        <v>107</v>
      </c>
      <c r="G40" s="29">
        <v>3127</v>
      </c>
      <c r="H40" s="30">
        <f t="shared" si="0"/>
        <v>10</v>
      </c>
      <c r="I40" s="31">
        <v>31270</v>
      </c>
      <c r="M40" s="32"/>
      <c r="O40" s="11" t="str">
        <f t="shared" si="10"/>
        <v/>
      </c>
      <c r="P40" s="11" t="e">
        <f t="shared" si="11"/>
        <v>#VALUE!</v>
      </c>
      <c r="Q40" s="11" t="e">
        <f t="shared" si="12"/>
        <v>#VALUE!</v>
      </c>
      <c r="R40" s="13">
        <f t="shared" si="13"/>
        <v>0</v>
      </c>
      <c r="S40" s="13" t="e">
        <f t="shared" si="14"/>
        <v>#VALUE!</v>
      </c>
      <c r="T40" s="11" t="s">
        <v>108</v>
      </c>
      <c r="U40" s="11">
        <f t="shared" si="1"/>
        <v>92</v>
      </c>
      <c r="V40" s="11">
        <f t="shared" si="2"/>
        <v>96</v>
      </c>
      <c r="W40" s="11" t="str">
        <f t="shared" si="3"/>
        <v>3127</v>
      </c>
      <c r="X40" s="11">
        <f t="shared" si="4"/>
        <v>119</v>
      </c>
      <c r="Y40" s="11" t="str">
        <f t="shared" si="5"/>
        <v>3127mp, inscris in CF 54067</v>
      </c>
      <c r="Z40" s="13">
        <f t="shared" si="6"/>
        <v>111</v>
      </c>
      <c r="AA40" s="13">
        <f t="shared" si="7"/>
        <v>119</v>
      </c>
      <c r="AB40" s="13" t="str">
        <f t="shared" si="15"/>
        <v>CF 54067</v>
      </c>
    </row>
    <row r="41" spans="2:28" s="13" customFormat="1" ht="15" x14ac:dyDescent="0.25">
      <c r="B41" s="26">
        <f t="shared" si="9"/>
        <v>33</v>
      </c>
      <c r="C41" s="27">
        <v>1000132</v>
      </c>
      <c r="D41" s="28" t="s">
        <v>109</v>
      </c>
      <c r="E41" s="26" t="s">
        <v>14</v>
      </c>
      <c r="F41" s="26" t="s">
        <v>110</v>
      </c>
      <c r="G41" s="29">
        <v>54506</v>
      </c>
      <c r="H41" s="30">
        <f t="shared" si="0"/>
        <v>10</v>
      </c>
      <c r="I41" s="31">
        <v>545060</v>
      </c>
      <c r="M41" s="32"/>
      <c r="O41" s="11" t="str">
        <f t="shared" si="10"/>
        <v/>
      </c>
      <c r="P41" s="11" t="e">
        <f t="shared" si="11"/>
        <v>#VALUE!</v>
      </c>
      <c r="Q41" s="11" t="e">
        <f t="shared" si="12"/>
        <v>#VALUE!</v>
      </c>
      <c r="R41" s="13">
        <f t="shared" si="13"/>
        <v>0</v>
      </c>
      <c r="S41" s="13" t="e">
        <f t="shared" si="14"/>
        <v>#VALUE!</v>
      </c>
      <c r="T41" s="11" t="s">
        <v>111</v>
      </c>
      <c r="U41" s="11">
        <f t="shared" si="1"/>
        <v>95</v>
      </c>
      <c r="V41" s="11">
        <f t="shared" si="2"/>
        <v>100</v>
      </c>
      <c r="W41" s="11" t="str">
        <f t="shared" si="3"/>
        <v>54506</v>
      </c>
      <c r="X41" s="11">
        <f t="shared" si="4"/>
        <v>174</v>
      </c>
      <c r="Y41" s="11" t="str">
        <f t="shared" si="5"/>
        <v>54506mp din care S=19400mp inscris in CF 54083 si S=35106mp inscris in CF 54100</v>
      </c>
      <c r="Z41" s="13">
        <f t="shared" si="6"/>
        <v>133</v>
      </c>
      <c r="AA41" s="13">
        <f t="shared" si="7"/>
        <v>174</v>
      </c>
    </row>
    <row r="42" spans="2:28" s="13" customFormat="1" ht="15" x14ac:dyDescent="0.25">
      <c r="B42" s="26">
        <f t="shared" si="9"/>
        <v>34</v>
      </c>
      <c r="C42" s="27">
        <v>1000133</v>
      </c>
      <c r="D42" s="28" t="s">
        <v>112</v>
      </c>
      <c r="E42" s="26" t="s">
        <v>14</v>
      </c>
      <c r="F42" s="26" t="s">
        <v>113</v>
      </c>
      <c r="G42" s="29">
        <v>9002</v>
      </c>
      <c r="H42" s="30">
        <f t="shared" si="0"/>
        <v>10</v>
      </c>
      <c r="I42" s="31">
        <v>90020</v>
      </c>
      <c r="M42" s="32"/>
      <c r="O42" s="11" t="str">
        <f t="shared" si="10"/>
        <v/>
      </c>
      <c r="P42" s="11" t="e">
        <f t="shared" si="11"/>
        <v>#VALUE!</v>
      </c>
      <c r="Q42" s="11" t="e">
        <f t="shared" si="12"/>
        <v>#VALUE!</v>
      </c>
      <c r="R42" s="13">
        <f t="shared" si="13"/>
        <v>0</v>
      </c>
      <c r="S42" s="13" t="e">
        <f t="shared" si="14"/>
        <v>#VALUE!</v>
      </c>
      <c r="T42" s="11" t="s">
        <v>114</v>
      </c>
      <c r="U42" s="11">
        <f t="shared" si="1"/>
        <v>96</v>
      </c>
      <c r="V42" s="11">
        <f t="shared" si="2"/>
        <v>100</v>
      </c>
      <c r="W42" s="11" t="str">
        <f t="shared" si="3"/>
        <v>9002</v>
      </c>
      <c r="X42" s="11">
        <f t="shared" si="4"/>
        <v>122</v>
      </c>
      <c r="Y42" s="11" t="str">
        <f t="shared" si="5"/>
        <v>9002mp inscris in CF 54643</v>
      </c>
      <c r="Z42" s="13">
        <f t="shared" si="6"/>
        <v>114</v>
      </c>
      <c r="AA42" s="13">
        <f t="shared" si="7"/>
        <v>122</v>
      </c>
      <c r="AB42" s="13" t="str">
        <f>MID(T42,Z42,AA42-Z42)</f>
        <v>CF 54643</v>
      </c>
    </row>
    <row r="43" spans="2:28" s="13" customFormat="1" ht="18.75" customHeight="1" x14ac:dyDescent="0.25">
      <c r="B43" s="2" t="s">
        <v>115</v>
      </c>
      <c r="C43" s="2"/>
      <c r="D43" s="2"/>
      <c r="E43" s="2"/>
      <c r="F43" s="2"/>
      <c r="G43" s="2"/>
      <c r="H43" s="2"/>
      <c r="I43" s="2"/>
      <c r="M43" s="32"/>
      <c r="O43" s="11"/>
      <c r="P43" s="11"/>
      <c r="Q43" s="11"/>
      <c r="T43" s="11"/>
      <c r="U43" s="11"/>
      <c r="V43" s="11"/>
      <c r="W43" s="11"/>
      <c r="X43" s="11"/>
      <c r="Y43" s="11"/>
    </row>
    <row r="44" spans="2:28" s="13" customFormat="1" ht="15" x14ac:dyDescent="0.25">
      <c r="B44" s="19">
        <f>B42+1</f>
        <v>35</v>
      </c>
      <c r="C44" s="38">
        <v>1000200</v>
      </c>
      <c r="D44" s="39" t="s">
        <v>116</v>
      </c>
      <c r="E44" s="19" t="s">
        <v>117</v>
      </c>
      <c r="F44" s="19" t="s">
        <v>118</v>
      </c>
      <c r="G44" s="40">
        <v>91749</v>
      </c>
      <c r="H44" s="24">
        <f t="shared" ref="H44:H52" si="16">I44/G44</f>
        <v>6</v>
      </c>
      <c r="I44" s="41">
        <v>550494</v>
      </c>
      <c r="M44" s="32"/>
      <c r="O44" s="11" t="str">
        <f>LEFT(M44,13)</f>
        <v/>
      </c>
      <c r="P44" s="11" t="e">
        <f>MID(M44,S44,R44-S44)</f>
        <v>#VALUE!</v>
      </c>
      <c r="Q44" s="11" t="e">
        <f t="shared" ref="Q44:Q52" si="17">CONCATENATE(O44," ",P44)</f>
        <v>#VALUE!</v>
      </c>
      <c r="R44" s="13">
        <f t="shared" ref="R44:R52" si="18">LEN(M44)</f>
        <v>0</v>
      </c>
      <c r="S44" s="13" t="e">
        <f t="shared" ref="S44:S52" si="19">FIND("Strada",M44)</f>
        <v>#VALUE!</v>
      </c>
      <c r="T44" s="11" t="s">
        <v>119</v>
      </c>
      <c r="U44" s="11">
        <f t="shared" ref="U44:U52" si="20">FIND("S=",T44)+2</f>
        <v>85</v>
      </c>
      <c r="V44" s="11">
        <f t="shared" ref="V44:V52" si="21">FIND("mp",T44)</f>
        <v>90</v>
      </c>
      <c r="W44" s="11" t="str">
        <f t="shared" ref="W44:W52" si="22">MID(T44,U44,V44-U44)</f>
        <v>91749</v>
      </c>
      <c r="X44" s="11">
        <f t="shared" ref="X44:X52" si="23">LEN(T44)+1</f>
        <v>163</v>
      </c>
      <c r="Y44" s="11" t="str">
        <f t="shared" ref="Y44:Y52" si="24">MID(T44,U44,X44-U44)</f>
        <v>91749mp din care S=4099mp inscris in CF 54641 si S=66200mp inscris in CF 53947</v>
      </c>
      <c r="Z44" s="13">
        <f t="shared" ref="Z44:Z52" si="25">FIND("CF",T44)</f>
        <v>122</v>
      </c>
      <c r="AA44" s="13">
        <f t="shared" ref="AA44:AA52" si="26">LEN(T44)+1</f>
        <v>163</v>
      </c>
      <c r="AB44" s="13" t="str">
        <f t="shared" ref="AB44:AB52" si="27">MID(T44,Z44,AA44-Z44)</f>
        <v>CF 54641 si S=66200mp inscris in CF 53947</v>
      </c>
    </row>
    <row r="45" spans="2:28" s="13" customFormat="1" ht="15" x14ac:dyDescent="0.25">
      <c r="B45" s="26">
        <f t="shared" ref="B45:B52" si="28">B44+1</f>
        <v>36</v>
      </c>
      <c r="C45" s="42">
        <v>1000201</v>
      </c>
      <c r="D45" s="28" t="s">
        <v>13</v>
      </c>
      <c r="E45" s="26" t="s">
        <v>117</v>
      </c>
      <c r="F45" s="26"/>
      <c r="G45" s="29">
        <v>5970</v>
      </c>
      <c r="H45" s="30">
        <f t="shared" si="16"/>
        <v>6</v>
      </c>
      <c r="I45" s="31">
        <v>35820</v>
      </c>
      <c r="M45" s="32" t="s">
        <v>120</v>
      </c>
      <c r="O45" s="11" t="s">
        <v>121</v>
      </c>
      <c r="P45" s="11" t="s">
        <v>122</v>
      </c>
      <c r="Q45" s="11" t="str">
        <f t="shared" si="17"/>
        <v>Teren aferent Strada Pietroasa</v>
      </c>
      <c r="R45" s="13">
        <f t="shared" si="18"/>
        <v>76</v>
      </c>
      <c r="S45" s="13">
        <f t="shared" si="19"/>
        <v>60</v>
      </c>
      <c r="T45" s="11" t="s">
        <v>123</v>
      </c>
      <c r="U45" s="11">
        <f t="shared" si="20"/>
        <v>83</v>
      </c>
      <c r="V45" s="11">
        <f t="shared" si="21"/>
        <v>87</v>
      </c>
      <c r="W45" s="11" t="str">
        <f t="shared" si="22"/>
        <v>5970</v>
      </c>
      <c r="X45" s="11">
        <f t="shared" si="23"/>
        <v>89</v>
      </c>
      <c r="Y45" s="11" t="str">
        <f t="shared" si="24"/>
        <v>5970mp</v>
      </c>
      <c r="Z45" s="13" t="e">
        <f t="shared" si="25"/>
        <v>#VALUE!</v>
      </c>
      <c r="AA45" s="13">
        <f t="shared" si="26"/>
        <v>89</v>
      </c>
      <c r="AB45" s="13" t="e">
        <f t="shared" si="27"/>
        <v>#VALUE!</v>
      </c>
    </row>
    <row r="46" spans="2:28" s="13" customFormat="1" ht="15" x14ac:dyDescent="0.25">
      <c r="B46" s="26">
        <f t="shared" si="28"/>
        <v>37</v>
      </c>
      <c r="C46" s="42">
        <v>1000202</v>
      </c>
      <c r="D46" s="28" t="s">
        <v>17</v>
      </c>
      <c r="E46" s="26" t="s">
        <v>117</v>
      </c>
      <c r="F46" s="26"/>
      <c r="G46" s="29">
        <v>1078</v>
      </c>
      <c r="H46" s="30">
        <f t="shared" si="16"/>
        <v>6</v>
      </c>
      <c r="I46" s="31">
        <v>6468</v>
      </c>
      <c r="M46" s="32" t="s">
        <v>124</v>
      </c>
      <c r="O46" s="11" t="s">
        <v>121</v>
      </c>
      <c r="P46" s="11" t="s">
        <v>125</v>
      </c>
      <c r="Q46" s="11" t="str">
        <f t="shared" si="17"/>
        <v>Teren aferent Strada Plopilor</v>
      </c>
      <c r="R46" s="13">
        <f t="shared" si="18"/>
        <v>75</v>
      </c>
      <c r="S46" s="13">
        <f t="shared" si="19"/>
        <v>60</v>
      </c>
      <c r="T46" s="11" t="s">
        <v>126</v>
      </c>
      <c r="U46" s="11">
        <f t="shared" si="20"/>
        <v>83</v>
      </c>
      <c r="V46" s="11">
        <f t="shared" si="21"/>
        <v>87</v>
      </c>
      <c r="W46" s="11" t="str">
        <f t="shared" si="22"/>
        <v>1078</v>
      </c>
      <c r="X46" s="11">
        <f t="shared" si="23"/>
        <v>89</v>
      </c>
      <c r="Y46" s="11" t="str">
        <f t="shared" si="24"/>
        <v>1078mp</v>
      </c>
      <c r="Z46" s="13" t="e">
        <f t="shared" si="25"/>
        <v>#VALUE!</v>
      </c>
      <c r="AA46" s="13">
        <f t="shared" si="26"/>
        <v>89</v>
      </c>
      <c r="AB46" s="13" t="e">
        <f t="shared" si="27"/>
        <v>#VALUE!</v>
      </c>
    </row>
    <row r="47" spans="2:28" s="13" customFormat="1" ht="15" x14ac:dyDescent="0.25">
      <c r="B47" s="26">
        <f t="shared" si="28"/>
        <v>38</v>
      </c>
      <c r="C47" s="42">
        <v>1000203</v>
      </c>
      <c r="D47" s="28" t="s">
        <v>20</v>
      </c>
      <c r="E47" s="26" t="s">
        <v>117</v>
      </c>
      <c r="F47" s="26"/>
      <c r="G47" s="29">
        <v>8916</v>
      </c>
      <c r="H47" s="30">
        <f t="shared" si="16"/>
        <v>6</v>
      </c>
      <c r="I47" s="31">
        <v>53496</v>
      </c>
      <c r="M47" s="32" t="s">
        <v>127</v>
      </c>
      <c r="O47" s="11" t="s">
        <v>121</v>
      </c>
      <c r="P47" s="11" t="s">
        <v>128</v>
      </c>
      <c r="Q47" s="11" t="str">
        <f t="shared" si="17"/>
        <v>Teren aferent Strada Porumbeilor</v>
      </c>
      <c r="R47" s="13">
        <f t="shared" si="18"/>
        <v>78</v>
      </c>
      <c r="S47" s="13">
        <f t="shared" si="19"/>
        <v>60</v>
      </c>
      <c r="T47" s="11" t="s">
        <v>129</v>
      </c>
      <c r="U47" s="11">
        <f t="shared" si="20"/>
        <v>83</v>
      </c>
      <c r="V47" s="11">
        <f t="shared" si="21"/>
        <v>87</v>
      </c>
      <c r="W47" s="11" t="str">
        <f t="shared" si="22"/>
        <v>8916</v>
      </c>
      <c r="X47" s="11">
        <f t="shared" si="23"/>
        <v>89</v>
      </c>
      <c r="Y47" s="11" t="str">
        <f t="shared" si="24"/>
        <v>8916mp</v>
      </c>
      <c r="Z47" s="13" t="e">
        <f t="shared" si="25"/>
        <v>#VALUE!</v>
      </c>
      <c r="AA47" s="13">
        <f t="shared" si="26"/>
        <v>89</v>
      </c>
      <c r="AB47" s="13" t="e">
        <f t="shared" si="27"/>
        <v>#VALUE!</v>
      </c>
    </row>
    <row r="48" spans="2:28" s="13" customFormat="1" ht="15" x14ac:dyDescent="0.25">
      <c r="B48" s="26">
        <f t="shared" si="28"/>
        <v>39</v>
      </c>
      <c r="C48" s="42">
        <v>1000204</v>
      </c>
      <c r="D48" s="28" t="s">
        <v>23</v>
      </c>
      <c r="E48" s="26" t="s">
        <v>117</v>
      </c>
      <c r="F48" s="26"/>
      <c r="G48" s="29">
        <v>9996</v>
      </c>
      <c r="H48" s="30">
        <f t="shared" si="16"/>
        <v>6</v>
      </c>
      <c r="I48" s="31">
        <v>59976</v>
      </c>
      <c r="M48" s="32" t="s">
        <v>130</v>
      </c>
      <c r="O48" s="11" t="s">
        <v>121</v>
      </c>
      <c r="P48" s="11" t="s">
        <v>131</v>
      </c>
      <c r="Q48" s="11" t="str">
        <f t="shared" si="17"/>
        <v>Teren aferent Strada Republicii</v>
      </c>
      <c r="R48" s="13">
        <f t="shared" si="18"/>
        <v>77</v>
      </c>
      <c r="S48" s="13">
        <f t="shared" si="19"/>
        <v>60</v>
      </c>
      <c r="T48" s="11" t="s">
        <v>132</v>
      </c>
      <c r="U48" s="11">
        <f t="shared" si="20"/>
        <v>83</v>
      </c>
      <c r="V48" s="11">
        <f t="shared" si="21"/>
        <v>87</v>
      </c>
      <c r="W48" s="11" t="str">
        <f t="shared" si="22"/>
        <v>9996</v>
      </c>
      <c r="X48" s="11">
        <f t="shared" si="23"/>
        <v>89</v>
      </c>
      <c r="Y48" s="11" t="str">
        <f t="shared" si="24"/>
        <v>9996mp</v>
      </c>
      <c r="Z48" s="13" t="e">
        <f t="shared" si="25"/>
        <v>#VALUE!</v>
      </c>
      <c r="AA48" s="13">
        <f t="shared" si="26"/>
        <v>89</v>
      </c>
      <c r="AB48" s="13" t="e">
        <f t="shared" si="27"/>
        <v>#VALUE!</v>
      </c>
    </row>
    <row r="49" spans="2:28" s="13" customFormat="1" ht="15" x14ac:dyDescent="0.25">
      <c r="B49" s="26">
        <f t="shared" si="28"/>
        <v>40</v>
      </c>
      <c r="C49" s="42">
        <v>1000205</v>
      </c>
      <c r="D49" s="28" t="s">
        <v>26</v>
      </c>
      <c r="E49" s="26" t="s">
        <v>117</v>
      </c>
      <c r="F49" s="26"/>
      <c r="G49" s="29">
        <v>4128</v>
      </c>
      <c r="H49" s="30">
        <f t="shared" si="16"/>
        <v>6</v>
      </c>
      <c r="I49" s="31">
        <v>24768</v>
      </c>
      <c r="M49" s="32" t="s">
        <v>133</v>
      </c>
      <c r="O49" s="11" t="s">
        <v>121</v>
      </c>
      <c r="P49" s="11" t="s">
        <v>134</v>
      </c>
      <c r="Q49" s="11" t="str">
        <f t="shared" si="17"/>
        <v>Teren aferent Strada Salcâmilor</v>
      </c>
      <c r="R49" s="13">
        <f t="shared" si="18"/>
        <v>77</v>
      </c>
      <c r="S49" s="13">
        <f t="shared" si="19"/>
        <v>60</v>
      </c>
      <c r="T49" s="11" t="s">
        <v>135</v>
      </c>
      <c r="U49" s="11">
        <f t="shared" si="20"/>
        <v>83</v>
      </c>
      <c r="V49" s="11">
        <f t="shared" si="21"/>
        <v>87</v>
      </c>
      <c r="W49" s="11" t="str">
        <f t="shared" si="22"/>
        <v>4128</v>
      </c>
      <c r="X49" s="11">
        <f t="shared" si="23"/>
        <v>89</v>
      </c>
      <c r="Y49" s="11" t="str">
        <f t="shared" si="24"/>
        <v>4128mp</v>
      </c>
      <c r="Z49" s="13" t="e">
        <f t="shared" si="25"/>
        <v>#VALUE!</v>
      </c>
      <c r="AA49" s="13">
        <f t="shared" si="26"/>
        <v>89</v>
      </c>
      <c r="AB49" s="13" t="e">
        <f t="shared" si="27"/>
        <v>#VALUE!</v>
      </c>
    </row>
    <row r="50" spans="2:28" s="13" customFormat="1" ht="15" x14ac:dyDescent="0.25">
      <c r="B50" s="26">
        <f t="shared" si="28"/>
        <v>41</v>
      </c>
      <c r="C50" s="42">
        <v>1000206</v>
      </c>
      <c r="D50" s="28" t="s">
        <v>29</v>
      </c>
      <c r="E50" s="26" t="s">
        <v>117</v>
      </c>
      <c r="F50" s="26"/>
      <c r="G50" s="29">
        <v>3300</v>
      </c>
      <c r="H50" s="30">
        <f t="shared" si="16"/>
        <v>6</v>
      </c>
      <c r="I50" s="31">
        <v>19800</v>
      </c>
      <c r="M50" s="32" t="s">
        <v>136</v>
      </c>
      <c r="O50" s="11" t="s">
        <v>121</v>
      </c>
      <c r="P50" s="11" t="s">
        <v>137</v>
      </c>
      <c r="Q50" s="11" t="str">
        <f t="shared" si="17"/>
        <v>Teren aferent Strada Someș</v>
      </c>
      <c r="R50" s="13">
        <f t="shared" si="18"/>
        <v>72</v>
      </c>
      <c r="S50" s="13">
        <f t="shared" si="19"/>
        <v>60</v>
      </c>
      <c r="T50" s="11" t="s">
        <v>138</v>
      </c>
      <c r="U50" s="11">
        <f t="shared" si="20"/>
        <v>83</v>
      </c>
      <c r="V50" s="11">
        <f t="shared" si="21"/>
        <v>87</v>
      </c>
      <c r="W50" s="11" t="str">
        <f t="shared" si="22"/>
        <v>3300</v>
      </c>
      <c r="X50" s="11">
        <f t="shared" si="23"/>
        <v>89</v>
      </c>
      <c r="Y50" s="11" t="str">
        <f t="shared" si="24"/>
        <v>3300mp</v>
      </c>
      <c r="Z50" s="13" t="e">
        <f t="shared" si="25"/>
        <v>#VALUE!</v>
      </c>
      <c r="AA50" s="13">
        <f t="shared" si="26"/>
        <v>89</v>
      </c>
      <c r="AB50" s="13" t="e">
        <f t="shared" si="27"/>
        <v>#VALUE!</v>
      </c>
    </row>
    <row r="51" spans="2:28" s="13" customFormat="1" ht="15" x14ac:dyDescent="0.25">
      <c r="B51" s="26">
        <f t="shared" si="28"/>
        <v>42</v>
      </c>
      <c r="C51" s="42">
        <v>1000208</v>
      </c>
      <c r="D51" s="28" t="s">
        <v>139</v>
      </c>
      <c r="E51" s="26" t="s">
        <v>117</v>
      </c>
      <c r="F51" s="26"/>
      <c r="G51" s="29">
        <v>136</v>
      </c>
      <c r="H51" s="30">
        <f t="shared" si="16"/>
        <v>6</v>
      </c>
      <c r="I51" s="31">
        <v>816</v>
      </c>
      <c r="M51" s="32" t="s">
        <v>140</v>
      </c>
      <c r="O51" s="11" t="s">
        <v>121</v>
      </c>
      <c r="P51" s="11" t="s">
        <v>141</v>
      </c>
      <c r="Q51" s="11" t="str">
        <f t="shared" si="17"/>
        <v>Teren aferent Strada Stadionului</v>
      </c>
      <c r="R51" s="13">
        <f t="shared" si="18"/>
        <v>78</v>
      </c>
      <c r="S51" s="13">
        <f t="shared" si="19"/>
        <v>60</v>
      </c>
      <c r="T51" s="11" t="s">
        <v>142</v>
      </c>
      <c r="U51" s="11">
        <f t="shared" si="20"/>
        <v>93</v>
      </c>
      <c r="V51" s="11">
        <f t="shared" si="21"/>
        <v>96</v>
      </c>
      <c r="W51" s="11" t="str">
        <f t="shared" si="22"/>
        <v>136</v>
      </c>
      <c r="X51" s="11">
        <f t="shared" si="23"/>
        <v>98</v>
      </c>
      <c r="Y51" s="11" t="str">
        <f t="shared" si="24"/>
        <v>136mp</v>
      </c>
      <c r="Z51" s="13" t="e">
        <f t="shared" si="25"/>
        <v>#VALUE!</v>
      </c>
      <c r="AA51" s="13">
        <f t="shared" si="26"/>
        <v>98</v>
      </c>
      <c r="AB51" s="13" t="e">
        <f t="shared" si="27"/>
        <v>#VALUE!</v>
      </c>
    </row>
    <row r="52" spans="2:28" s="13" customFormat="1" ht="15" x14ac:dyDescent="0.25">
      <c r="B52" s="26">
        <f t="shared" si="28"/>
        <v>43</v>
      </c>
      <c r="C52" s="42">
        <v>1000209</v>
      </c>
      <c r="D52" s="28" t="s">
        <v>143</v>
      </c>
      <c r="E52" s="26" t="s">
        <v>117</v>
      </c>
      <c r="F52" s="26"/>
      <c r="G52" s="29">
        <v>450</v>
      </c>
      <c r="H52" s="30">
        <f t="shared" si="16"/>
        <v>6</v>
      </c>
      <c r="I52" s="31">
        <v>2700</v>
      </c>
      <c r="M52" s="32" t="s">
        <v>144</v>
      </c>
      <c r="O52" s="11" t="s">
        <v>121</v>
      </c>
      <c r="P52" s="11" t="s">
        <v>145</v>
      </c>
      <c r="Q52" s="11" t="str">
        <f t="shared" si="17"/>
        <v>Teren aferent Strada Șesului</v>
      </c>
      <c r="R52" s="13">
        <f t="shared" si="18"/>
        <v>74</v>
      </c>
      <c r="S52" s="13">
        <f t="shared" si="19"/>
        <v>60</v>
      </c>
      <c r="T52" s="11" t="s">
        <v>146</v>
      </c>
      <c r="U52" s="11">
        <f t="shared" si="20"/>
        <v>93</v>
      </c>
      <c r="V52" s="11">
        <f t="shared" si="21"/>
        <v>96</v>
      </c>
      <c r="W52" s="11" t="str">
        <f t="shared" si="22"/>
        <v>450</v>
      </c>
      <c r="X52" s="11">
        <f t="shared" si="23"/>
        <v>98</v>
      </c>
      <c r="Y52" s="11" t="str">
        <f t="shared" si="24"/>
        <v>450mp</v>
      </c>
      <c r="Z52" s="13" t="e">
        <f t="shared" si="25"/>
        <v>#VALUE!</v>
      </c>
      <c r="AA52" s="13">
        <f t="shared" si="26"/>
        <v>98</v>
      </c>
      <c r="AB52" s="13" t="e">
        <f t="shared" si="27"/>
        <v>#VALUE!</v>
      </c>
    </row>
    <row r="53" spans="2:28" s="13" customFormat="1" ht="18" customHeight="1" x14ac:dyDescent="0.25">
      <c r="B53" s="2" t="s">
        <v>147</v>
      </c>
      <c r="C53" s="2"/>
      <c r="D53" s="2"/>
      <c r="E53" s="2"/>
      <c r="F53" s="2"/>
      <c r="G53" s="2"/>
      <c r="H53" s="2"/>
      <c r="I53" s="2"/>
      <c r="M53" s="32"/>
      <c r="O53" s="11"/>
      <c r="P53" s="11"/>
      <c r="Q53" s="11"/>
      <c r="T53" s="11"/>
      <c r="U53" s="11"/>
      <c r="V53" s="11"/>
      <c r="W53" s="11"/>
      <c r="X53" s="11"/>
      <c r="Y53" s="11"/>
    </row>
    <row r="54" spans="2:28" s="13" customFormat="1" ht="15" x14ac:dyDescent="0.25">
      <c r="B54" s="19">
        <f>B52+1</f>
        <v>44</v>
      </c>
      <c r="C54" s="38">
        <v>1000300</v>
      </c>
      <c r="D54" s="39" t="s">
        <v>148</v>
      </c>
      <c r="E54" s="19" t="s">
        <v>149</v>
      </c>
      <c r="F54" s="19"/>
      <c r="G54" s="40">
        <v>63600</v>
      </c>
      <c r="H54" s="24">
        <f t="shared" ref="H54:H69" si="29">I54/G54</f>
        <v>6</v>
      </c>
      <c r="I54" s="41">
        <v>381600</v>
      </c>
      <c r="M54" s="32" t="s">
        <v>150</v>
      </c>
      <c r="O54" s="11" t="s">
        <v>121</v>
      </c>
      <c r="P54" s="11" t="s">
        <v>151</v>
      </c>
      <c r="Q54" s="11" t="str">
        <f t="shared" ref="Q54:Q69" si="30">CONCATENATE(O54," ",P54)</f>
        <v>Teren aferent Strada Teilor</v>
      </c>
      <c r="R54" s="13">
        <f t="shared" ref="R54:R69" si="31">LEN(M54)</f>
        <v>73</v>
      </c>
      <c r="S54" s="13">
        <f t="shared" ref="S54:S60" si="32">FIND("Strada",M54)</f>
        <v>60</v>
      </c>
      <c r="T54" s="11" t="s">
        <v>152</v>
      </c>
      <c r="U54" s="11">
        <f t="shared" ref="U54:U69" si="33">FIND("S=",T54)+2</f>
        <v>74</v>
      </c>
      <c r="V54" s="11">
        <f t="shared" ref="V54:V69" si="34">FIND("mp",T54)</f>
        <v>79</v>
      </c>
      <c r="W54" s="11" t="str">
        <f t="shared" ref="W54:W69" si="35">MID(T54,U54,V54-U54)</f>
        <v>63600</v>
      </c>
      <c r="X54" s="11">
        <f t="shared" ref="X54:X69" si="36">LEN(T54)+1</f>
        <v>81</v>
      </c>
      <c r="Y54" s="11" t="str">
        <f t="shared" ref="Y54:Y69" si="37">MID(T54,U54,X54-U54)</f>
        <v>63600mp</v>
      </c>
      <c r="Z54" s="13" t="e">
        <f t="shared" ref="Z54:Z69" si="38">FIND("CF",T54)</f>
        <v>#VALUE!</v>
      </c>
      <c r="AA54" s="13">
        <f t="shared" ref="AA54:AA69" si="39">LEN(T54)+1</f>
        <v>81</v>
      </c>
      <c r="AB54" s="13" t="e">
        <f t="shared" ref="AB54:AB69" si="40">MID(T54,Z54,AA54-Z54)</f>
        <v>#VALUE!</v>
      </c>
    </row>
    <row r="55" spans="2:28" s="13" customFormat="1" ht="15" x14ac:dyDescent="0.25">
      <c r="B55" s="26">
        <f t="shared" ref="B55:B70" si="41">B54+1</f>
        <v>45</v>
      </c>
      <c r="C55" s="42">
        <v>1000301</v>
      </c>
      <c r="D55" s="28" t="s">
        <v>13</v>
      </c>
      <c r="E55" s="26" t="s">
        <v>149</v>
      </c>
      <c r="F55" s="26"/>
      <c r="G55" s="29">
        <v>4628</v>
      </c>
      <c r="H55" s="30">
        <f t="shared" si="29"/>
        <v>6</v>
      </c>
      <c r="I55" s="31">
        <v>27768</v>
      </c>
      <c r="M55" s="32" t="s">
        <v>153</v>
      </c>
      <c r="O55" s="11" t="s">
        <v>121</v>
      </c>
      <c r="P55" s="11" t="s">
        <v>154</v>
      </c>
      <c r="Q55" s="11" t="str">
        <f t="shared" si="30"/>
        <v>Teren aferent Strada Tineretului</v>
      </c>
      <c r="R55" s="13">
        <f t="shared" si="31"/>
        <v>78</v>
      </c>
      <c r="S55" s="13">
        <f t="shared" si="32"/>
        <v>60</v>
      </c>
      <c r="T55" s="11" t="s">
        <v>155</v>
      </c>
      <c r="U55" s="11">
        <f t="shared" si="33"/>
        <v>87</v>
      </c>
      <c r="V55" s="11">
        <f t="shared" si="34"/>
        <v>91</v>
      </c>
      <c r="W55" s="11" t="str">
        <f t="shared" si="35"/>
        <v>4628</v>
      </c>
      <c r="X55" s="11">
        <f t="shared" si="36"/>
        <v>93</v>
      </c>
      <c r="Y55" s="11" t="str">
        <f t="shared" si="37"/>
        <v>4628mp</v>
      </c>
      <c r="Z55" s="13" t="e">
        <f t="shared" si="38"/>
        <v>#VALUE!</v>
      </c>
      <c r="AA55" s="13">
        <f t="shared" si="39"/>
        <v>93</v>
      </c>
      <c r="AB55" s="13" t="e">
        <f t="shared" si="40"/>
        <v>#VALUE!</v>
      </c>
    </row>
    <row r="56" spans="2:28" s="13" customFormat="1" ht="15" x14ac:dyDescent="0.25">
      <c r="B56" s="26">
        <f t="shared" si="41"/>
        <v>46</v>
      </c>
      <c r="C56" s="42">
        <v>1000302</v>
      </c>
      <c r="D56" s="28" t="s">
        <v>17</v>
      </c>
      <c r="E56" s="26" t="s">
        <v>149</v>
      </c>
      <c r="F56" s="26"/>
      <c r="G56" s="29">
        <v>1500</v>
      </c>
      <c r="H56" s="30">
        <f t="shared" si="29"/>
        <v>6</v>
      </c>
      <c r="I56" s="31">
        <v>9000</v>
      </c>
      <c r="M56" s="32" t="s">
        <v>156</v>
      </c>
      <c r="O56" s="11" t="s">
        <v>121</v>
      </c>
      <c r="P56" s="11" t="s">
        <v>157</v>
      </c>
      <c r="Q56" s="11" t="str">
        <f t="shared" si="30"/>
        <v>Teren aferent Strada Traian</v>
      </c>
      <c r="R56" s="13">
        <f t="shared" si="31"/>
        <v>73</v>
      </c>
      <c r="S56" s="13">
        <f t="shared" si="32"/>
        <v>60</v>
      </c>
      <c r="T56" s="11" t="s">
        <v>158</v>
      </c>
      <c r="U56" s="11">
        <f t="shared" si="33"/>
        <v>87</v>
      </c>
      <c r="V56" s="11">
        <f t="shared" si="34"/>
        <v>91</v>
      </c>
      <c r="W56" s="11" t="str">
        <f t="shared" si="35"/>
        <v>1500</v>
      </c>
      <c r="X56" s="11">
        <f t="shared" si="36"/>
        <v>93</v>
      </c>
      <c r="Y56" s="11" t="str">
        <f t="shared" si="37"/>
        <v>1500mp</v>
      </c>
      <c r="Z56" s="13" t="e">
        <f t="shared" si="38"/>
        <v>#VALUE!</v>
      </c>
      <c r="AA56" s="13">
        <f t="shared" si="39"/>
        <v>93</v>
      </c>
      <c r="AB56" s="13" t="e">
        <f t="shared" si="40"/>
        <v>#VALUE!</v>
      </c>
    </row>
    <row r="57" spans="2:28" s="13" customFormat="1" ht="15" x14ac:dyDescent="0.25">
      <c r="B57" s="26">
        <f t="shared" si="41"/>
        <v>47</v>
      </c>
      <c r="C57" s="42">
        <v>1000303</v>
      </c>
      <c r="D57" s="28" t="s">
        <v>20</v>
      </c>
      <c r="E57" s="26" t="s">
        <v>149</v>
      </c>
      <c r="F57" s="26"/>
      <c r="G57" s="29">
        <v>20960</v>
      </c>
      <c r="H57" s="30">
        <f t="shared" si="29"/>
        <v>6</v>
      </c>
      <c r="I57" s="31">
        <v>125760</v>
      </c>
      <c r="M57" s="32" t="s">
        <v>159</v>
      </c>
      <c r="O57" s="11" t="s">
        <v>121</v>
      </c>
      <c r="P57" s="11" t="s">
        <v>160</v>
      </c>
      <c r="Q57" s="11" t="str">
        <f t="shared" si="30"/>
        <v>Teren aferent Strada Triaj</v>
      </c>
      <c r="R57" s="13">
        <f t="shared" si="31"/>
        <v>72</v>
      </c>
      <c r="S57" s="13">
        <f t="shared" si="32"/>
        <v>60</v>
      </c>
      <c r="T57" s="11" t="s">
        <v>161</v>
      </c>
      <c r="U57" s="11">
        <f t="shared" si="33"/>
        <v>87</v>
      </c>
      <c r="V57" s="11">
        <f t="shared" si="34"/>
        <v>92</v>
      </c>
      <c r="W57" s="11" t="str">
        <f t="shared" si="35"/>
        <v>20960</v>
      </c>
      <c r="X57" s="11">
        <f t="shared" si="36"/>
        <v>94</v>
      </c>
      <c r="Y57" s="11" t="str">
        <f t="shared" si="37"/>
        <v>20960mp</v>
      </c>
      <c r="Z57" s="13" t="e">
        <f t="shared" si="38"/>
        <v>#VALUE!</v>
      </c>
      <c r="AA57" s="13">
        <f t="shared" si="39"/>
        <v>94</v>
      </c>
      <c r="AB57" s="13" t="e">
        <f t="shared" si="40"/>
        <v>#VALUE!</v>
      </c>
    </row>
    <row r="58" spans="2:28" s="13" customFormat="1" ht="15" x14ac:dyDescent="0.25">
      <c r="B58" s="26">
        <f t="shared" si="41"/>
        <v>48</v>
      </c>
      <c r="C58" s="42">
        <v>1000304</v>
      </c>
      <c r="D58" s="28" t="s">
        <v>23</v>
      </c>
      <c r="E58" s="26" t="s">
        <v>149</v>
      </c>
      <c r="F58" s="26"/>
      <c r="G58" s="29">
        <v>4400</v>
      </c>
      <c r="H58" s="30">
        <f t="shared" si="29"/>
        <v>6</v>
      </c>
      <c r="I58" s="31">
        <v>26400</v>
      </c>
      <c r="M58" s="32" t="s">
        <v>162</v>
      </c>
      <c r="O58" s="11" t="s">
        <v>121</v>
      </c>
      <c r="P58" s="11" t="s">
        <v>163</v>
      </c>
      <c r="Q58" s="11" t="str">
        <f t="shared" si="30"/>
        <v>Teren aferent Strada Triunghi CFR</v>
      </c>
      <c r="R58" s="13">
        <f t="shared" si="31"/>
        <v>79</v>
      </c>
      <c r="S58" s="13">
        <f t="shared" si="32"/>
        <v>60</v>
      </c>
      <c r="T58" s="11" t="s">
        <v>164</v>
      </c>
      <c r="U58" s="11">
        <f t="shared" si="33"/>
        <v>87</v>
      </c>
      <c r="V58" s="11">
        <f t="shared" si="34"/>
        <v>91</v>
      </c>
      <c r="W58" s="11" t="str">
        <f t="shared" si="35"/>
        <v>4400</v>
      </c>
      <c r="X58" s="11">
        <f t="shared" si="36"/>
        <v>93</v>
      </c>
      <c r="Y58" s="11" t="str">
        <f t="shared" si="37"/>
        <v>4400mp</v>
      </c>
      <c r="Z58" s="13" t="e">
        <f t="shared" si="38"/>
        <v>#VALUE!</v>
      </c>
      <c r="AA58" s="13">
        <f t="shared" si="39"/>
        <v>93</v>
      </c>
      <c r="AB58" s="13" t="e">
        <f t="shared" si="40"/>
        <v>#VALUE!</v>
      </c>
    </row>
    <row r="59" spans="2:28" s="13" customFormat="1" ht="15" x14ac:dyDescent="0.25">
      <c r="B59" s="26">
        <f t="shared" si="41"/>
        <v>49</v>
      </c>
      <c r="C59" s="42">
        <v>1000305</v>
      </c>
      <c r="D59" s="28" t="s">
        <v>26</v>
      </c>
      <c r="E59" s="26" t="s">
        <v>149</v>
      </c>
      <c r="F59" s="26"/>
      <c r="G59" s="29">
        <v>8048</v>
      </c>
      <c r="H59" s="30">
        <f t="shared" si="29"/>
        <v>6</v>
      </c>
      <c r="I59" s="31">
        <v>48288</v>
      </c>
      <c r="M59" s="32" t="s">
        <v>165</v>
      </c>
      <c r="O59" s="11" t="s">
        <v>121</v>
      </c>
      <c r="P59" s="11" t="s">
        <v>166</v>
      </c>
      <c r="Q59" s="11" t="str">
        <f t="shared" si="30"/>
        <v>Teren aferent Strada Viitorului</v>
      </c>
      <c r="R59" s="13">
        <f t="shared" si="31"/>
        <v>77</v>
      </c>
      <c r="S59" s="13">
        <f t="shared" si="32"/>
        <v>60</v>
      </c>
      <c r="T59" s="11" t="s">
        <v>167</v>
      </c>
      <c r="U59" s="11">
        <f t="shared" si="33"/>
        <v>87</v>
      </c>
      <c r="V59" s="11">
        <f t="shared" si="34"/>
        <v>91</v>
      </c>
      <c r="W59" s="11" t="str">
        <f t="shared" si="35"/>
        <v>8048</v>
      </c>
      <c r="X59" s="11">
        <f t="shared" si="36"/>
        <v>93</v>
      </c>
      <c r="Y59" s="11" t="str">
        <f t="shared" si="37"/>
        <v>8048mp</v>
      </c>
      <c r="Z59" s="13" t="e">
        <f t="shared" si="38"/>
        <v>#VALUE!</v>
      </c>
      <c r="AA59" s="13">
        <f t="shared" si="39"/>
        <v>93</v>
      </c>
      <c r="AB59" s="13" t="e">
        <f t="shared" si="40"/>
        <v>#VALUE!</v>
      </c>
    </row>
    <row r="60" spans="2:28" s="13" customFormat="1" ht="15" customHeight="1" x14ac:dyDescent="0.25">
      <c r="B60" s="26">
        <f t="shared" si="41"/>
        <v>50</v>
      </c>
      <c r="C60" s="42">
        <v>1000306</v>
      </c>
      <c r="D60" s="28" t="s">
        <v>29</v>
      </c>
      <c r="E60" s="26" t="s">
        <v>149</v>
      </c>
      <c r="F60" s="26"/>
      <c r="G60" s="29">
        <v>6576</v>
      </c>
      <c r="H60" s="30">
        <f t="shared" si="29"/>
        <v>6</v>
      </c>
      <c r="I60" s="31">
        <v>39456</v>
      </c>
      <c r="M60" s="32" t="s">
        <v>168</v>
      </c>
      <c r="O60" s="11" t="s">
        <v>121</v>
      </c>
      <c r="P60" s="11" t="s">
        <v>169</v>
      </c>
      <c r="Q60" s="11" t="str">
        <f t="shared" si="30"/>
        <v>Teren aferent Strada Vlad Țepeș</v>
      </c>
      <c r="R60" s="13">
        <f t="shared" si="31"/>
        <v>77</v>
      </c>
      <c r="S60" s="13">
        <f t="shared" si="32"/>
        <v>60</v>
      </c>
      <c r="T60" s="11" t="s">
        <v>170</v>
      </c>
      <c r="U60" s="11">
        <f t="shared" si="33"/>
        <v>87</v>
      </c>
      <c r="V60" s="11">
        <f t="shared" si="34"/>
        <v>91</v>
      </c>
      <c r="W60" s="11" t="str">
        <f t="shared" si="35"/>
        <v>6576</v>
      </c>
      <c r="X60" s="11">
        <f t="shared" si="36"/>
        <v>93</v>
      </c>
      <c r="Y60" s="11" t="str">
        <f t="shared" si="37"/>
        <v>6576mp</v>
      </c>
      <c r="Z60" s="13" t="e">
        <f t="shared" si="38"/>
        <v>#VALUE!</v>
      </c>
      <c r="AA60" s="13">
        <f t="shared" si="39"/>
        <v>93</v>
      </c>
      <c r="AB60" s="13" t="e">
        <f t="shared" si="40"/>
        <v>#VALUE!</v>
      </c>
    </row>
    <row r="61" spans="2:28" s="13" customFormat="1" ht="15" x14ac:dyDescent="0.25">
      <c r="B61" s="19">
        <f t="shared" si="41"/>
        <v>51</v>
      </c>
      <c r="C61" s="38">
        <v>1000307</v>
      </c>
      <c r="D61" s="39" t="s">
        <v>32</v>
      </c>
      <c r="E61" s="43" t="s">
        <v>149</v>
      </c>
      <c r="F61" s="19"/>
      <c r="G61" s="40">
        <v>3200</v>
      </c>
      <c r="H61" s="24">
        <f t="shared" si="29"/>
        <v>6</v>
      </c>
      <c r="I61" s="41">
        <v>19200</v>
      </c>
      <c r="M61" s="44" t="s">
        <v>171</v>
      </c>
      <c r="O61" s="11" t="str">
        <f t="shared" ref="O61:O69" si="42">LEFT(M61,13)</f>
        <v>Teren aferent</v>
      </c>
      <c r="P61" s="11" t="str">
        <f t="shared" ref="P61:P69" si="43">MID(M61,S61,R61-S61)</f>
        <v xml:space="preserve">DC 79 (str. Petofi Sandor)                                                  </v>
      </c>
      <c r="Q61" s="11" t="str">
        <f t="shared" si="30"/>
        <v xml:space="preserve">Teren aferent DC 79 (str. Petofi Sandor)                                                  </v>
      </c>
      <c r="R61" s="13">
        <f t="shared" si="31"/>
        <v>136</v>
      </c>
      <c r="S61" s="13">
        <f>FIND("DC",M61)</f>
        <v>60</v>
      </c>
      <c r="T61" s="11" t="s">
        <v>172</v>
      </c>
      <c r="U61" s="11">
        <f t="shared" si="33"/>
        <v>87</v>
      </c>
      <c r="V61" s="11">
        <f t="shared" si="34"/>
        <v>91</v>
      </c>
      <c r="W61" s="11" t="str">
        <f t="shared" si="35"/>
        <v>3200</v>
      </c>
      <c r="X61" s="11">
        <f t="shared" si="36"/>
        <v>93</v>
      </c>
      <c r="Y61" s="11" t="str">
        <f t="shared" si="37"/>
        <v>3200mp</v>
      </c>
      <c r="Z61" s="13" t="e">
        <f t="shared" si="38"/>
        <v>#VALUE!</v>
      </c>
      <c r="AA61" s="13">
        <f t="shared" si="39"/>
        <v>93</v>
      </c>
      <c r="AB61" s="13" t="e">
        <f t="shared" si="40"/>
        <v>#VALUE!</v>
      </c>
    </row>
    <row r="62" spans="2:28" s="13" customFormat="1" ht="15" x14ac:dyDescent="0.25">
      <c r="B62" s="26">
        <f t="shared" si="41"/>
        <v>52</v>
      </c>
      <c r="C62" s="42">
        <v>1000308</v>
      </c>
      <c r="D62" s="28" t="s">
        <v>35</v>
      </c>
      <c r="E62" s="45" t="s">
        <v>149</v>
      </c>
      <c r="F62" s="26"/>
      <c r="G62" s="29">
        <v>3200</v>
      </c>
      <c r="H62" s="30">
        <f t="shared" si="29"/>
        <v>6</v>
      </c>
      <c r="I62" s="31">
        <v>19200</v>
      </c>
      <c r="M62" s="13" t="s">
        <v>173</v>
      </c>
      <c r="O62" s="11" t="str">
        <f t="shared" si="42"/>
        <v>Teren aferent</v>
      </c>
      <c r="P62" s="11" t="str">
        <f t="shared" si="43"/>
        <v>Strada Jozsa Bellai</v>
      </c>
      <c r="Q62" s="11" t="str">
        <f t="shared" si="30"/>
        <v>Teren aferent Strada Jozsa Bellai</v>
      </c>
      <c r="R62" s="13">
        <f t="shared" si="31"/>
        <v>79</v>
      </c>
      <c r="S62" s="13">
        <f>FIND("Strada",M62)</f>
        <v>60</v>
      </c>
      <c r="T62" s="11" t="s">
        <v>174</v>
      </c>
      <c r="U62" s="11">
        <f t="shared" si="33"/>
        <v>87</v>
      </c>
      <c r="V62" s="11">
        <f t="shared" si="34"/>
        <v>91</v>
      </c>
      <c r="W62" s="11" t="str">
        <f t="shared" si="35"/>
        <v>3200</v>
      </c>
      <c r="X62" s="11">
        <f t="shared" si="36"/>
        <v>93</v>
      </c>
      <c r="Y62" s="11" t="str">
        <f t="shared" si="37"/>
        <v>3200mp</v>
      </c>
      <c r="Z62" s="13" t="e">
        <f t="shared" si="38"/>
        <v>#VALUE!</v>
      </c>
      <c r="AA62" s="13">
        <f t="shared" si="39"/>
        <v>93</v>
      </c>
      <c r="AB62" s="13" t="e">
        <f t="shared" si="40"/>
        <v>#VALUE!</v>
      </c>
    </row>
    <row r="63" spans="2:28" s="13" customFormat="1" ht="15" x14ac:dyDescent="0.25">
      <c r="B63" s="26">
        <f t="shared" si="41"/>
        <v>53</v>
      </c>
      <c r="C63" s="42">
        <v>1000309</v>
      </c>
      <c r="D63" s="28" t="s">
        <v>38</v>
      </c>
      <c r="E63" s="45" t="s">
        <v>149</v>
      </c>
      <c r="F63" s="26"/>
      <c r="G63" s="29">
        <v>3348</v>
      </c>
      <c r="H63" s="30">
        <f t="shared" si="29"/>
        <v>6</v>
      </c>
      <c r="I63" s="31">
        <v>20088</v>
      </c>
      <c r="M63" s="13" t="s">
        <v>175</v>
      </c>
      <c r="O63" s="11" t="str">
        <f t="shared" si="42"/>
        <v>Teren aferent</v>
      </c>
      <c r="P63" s="11" t="str">
        <f t="shared" si="43"/>
        <v>Strada Salciei</v>
      </c>
      <c r="Q63" s="11" t="str">
        <f t="shared" si="30"/>
        <v>Teren aferent Strada Salciei</v>
      </c>
      <c r="R63" s="13">
        <f t="shared" si="31"/>
        <v>74</v>
      </c>
      <c r="S63" s="13">
        <f>FIND("Strada",M63)</f>
        <v>60</v>
      </c>
      <c r="T63" s="11" t="s">
        <v>176</v>
      </c>
      <c r="U63" s="11">
        <f t="shared" si="33"/>
        <v>87</v>
      </c>
      <c r="V63" s="11">
        <f t="shared" si="34"/>
        <v>91</v>
      </c>
      <c r="W63" s="11" t="str">
        <f t="shared" si="35"/>
        <v>3348</v>
      </c>
      <c r="X63" s="11">
        <f t="shared" si="36"/>
        <v>93</v>
      </c>
      <c r="Y63" s="11" t="str">
        <f t="shared" si="37"/>
        <v>3348mp</v>
      </c>
      <c r="Z63" s="13" t="e">
        <f t="shared" si="38"/>
        <v>#VALUE!</v>
      </c>
      <c r="AA63" s="13">
        <f t="shared" si="39"/>
        <v>93</v>
      </c>
      <c r="AB63" s="13" t="e">
        <f t="shared" si="40"/>
        <v>#VALUE!</v>
      </c>
    </row>
    <row r="64" spans="2:28" s="13" customFormat="1" ht="42.75" x14ac:dyDescent="0.25">
      <c r="B64" s="26">
        <f t="shared" si="41"/>
        <v>54</v>
      </c>
      <c r="C64" s="42">
        <v>1000310</v>
      </c>
      <c r="D64" s="28" t="s">
        <v>41</v>
      </c>
      <c r="E64" s="45" t="s">
        <v>149</v>
      </c>
      <c r="F64" s="26"/>
      <c r="G64" s="29">
        <v>2700</v>
      </c>
      <c r="H64" s="30">
        <f t="shared" si="29"/>
        <v>6</v>
      </c>
      <c r="I64" s="31">
        <v>16200</v>
      </c>
      <c r="M64" s="46" t="s">
        <v>177</v>
      </c>
      <c r="O64" s="11" t="str">
        <f t="shared" si="42"/>
        <v>Teren aferent</v>
      </c>
      <c r="P64" s="11" t="str">
        <f t="shared" si="43"/>
        <v>DC 154 (str. Salcâmilor)
Câmpeneșt</v>
      </c>
      <c r="Q64" s="11" t="str">
        <f t="shared" si="30"/>
        <v>Teren aferent DC 154 (str. Salcâmilor)
Câmpeneșt</v>
      </c>
      <c r="R64" s="13">
        <f t="shared" si="31"/>
        <v>94</v>
      </c>
      <c r="S64" s="13">
        <f>FIND("DC",M64)</f>
        <v>60</v>
      </c>
      <c r="T64" s="11" t="s">
        <v>178</v>
      </c>
      <c r="U64" s="11">
        <f t="shared" si="33"/>
        <v>88</v>
      </c>
      <c r="V64" s="11">
        <f t="shared" si="34"/>
        <v>92</v>
      </c>
      <c r="W64" s="11" t="str">
        <f t="shared" si="35"/>
        <v>2700</v>
      </c>
      <c r="X64" s="11">
        <f t="shared" si="36"/>
        <v>94</v>
      </c>
      <c r="Y64" s="11" t="str">
        <f t="shared" si="37"/>
        <v>2700mp</v>
      </c>
      <c r="Z64" s="13" t="e">
        <f t="shared" si="38"/>
        <v>#VALUE!</v>
      </c>
      <c r="AA64" s="13">
        <f t="shared" si="39"/>
        <v>94</v>
      </c>
      <c r="AB64" s="13" t="e">
        <f t="shared" si="40"/>
        <v>#VALUE!</v>
      </c>
    </row>
    <row r="65" spans="2:28" s="13" customFormat="1" ht="15" x14ac:dyDescent="0.25">
      <c r="B65" s="26">
        <f t="shared" si="41"/>
        <v>55</v>
      </c>
      <c r="C65" s="42">
        <v>1000311</v>
      </c>
      <c r="D65" s="28" t="s">
        <v>44</v>
      </c>
      <c r="E65" s="47" t="s">
        <v>149</v>
      </c>
      <c r="F65" s="26"/>
      <c r="G65" s="29">
        <v>2800</v>
      </c>
      <c r="H65" s="30">
        <f t="shared" si="29"/>
        <v>6</v>
      </c>
      <c r="I65" s="31">
        <v>16800</v>
      </c>
      <c r="M65" s="13" t="s">
        <v>179</v>
      </c>
      <c r="O65" s="11" t="str">
        <f t="shared" si="42"/>
        <v>Teren aferent</v>
      </c>
      <c r="P65" s="11" t="str">
        <f t="shared" si="43"/>
        <v>Strada Arieșului Câmpeneșt</v>
      </c>
      <c r="Q65" s="11" t="str">
        <f t="shared" si="30"/>
        <v>Teren aferent Strada Arieșului Câmpeneșt</v>
      </c>
      <c r="R65" s="13">
        <f t="shared" si="31"/>
        <v>86</v>
      </c>
      <c r="S65" s="13">
        <f>FIND("Strada",M65)</f>
        <v>60</v>
      </c>
      <c r="T65" s="11" t="s">
        <v>180</v>
      </c>
      <c r="U65" s="11">
        <f t="shared" si="33"/>
        <v>88</v>
      </c>
      <c r="V65" s="11">
        <f t="shared" si="34"/>
        <v>92</v>
      </c>
      <c r="W65" s="11" t="str">
        <f t="shared" si="35"/>
        <v>2800</v>
      </c>
      <c r="X65" s="11">
        <f t="shared" si="36"/>
        <v>94</v>
      </c>
      <c r="Y65" s="11" t="str">
        <f t="shared" si="37"/>
        <v>2800mp</v>
      </c>
      <c r="Z65" s="13" t="e">
        <f t="shared" si="38"/>
        <v>#VALUE!</v>
      </c>
      <c r="AA65" s="13">
        <f t="shared" si="39"/>
        <v>94</v>
      </c>
      <c r="AB65" s="13" t="e">
        <f t="shared" si="40"/>
        <v>#VALUE!</v>
      </c>
    </row>
    <row r="66" spans="2:28" s="13" customFormat="1" ht="15" x14ac:dyDescent="0.25">
      <c r="B66" s="26">
        <f t="shared" si="41"/>
        <v>56</v>
      </c>
      <c r="C66" s="42">
        <v>1000312</v>
      </c>
      <c r="D66" s="28" t="s">
        <v>47</v>
      </c>
      <c r="E66" s="45" t="s">
        <v>149</v>
      </c>
      <c r="F66" s="26"/>
      <c r="G66" s="29">
        <v>2890</v>
      </c>
      <c r="H66" s="30">
        <f t="shared" si="29"/>
        <v>6</v>
      </c>
      <c r="I66" s="31">
        <v>17340</v>
      </c>
      <c r="M66" s="13" t="s">
        <v>181</v>
      </c>
      <c r="O66" s="11" t="str">
        <f t="shared" si="42"/>
        <v>Teren aferent</v>
      </c>
      <c r="P66" s="11" t="str">
        <f t="shared" si="43"/>
        <v>Strada Bradului Câmpeneșt</v>
      </c>
      <c r="Q66" s="11" t="str">
        <f t="shared" si="30"/>
        <v>Teren aferent Strada Bradului Câmpeneșt</v>
      </c>
      <c r="R66" s="13">
        <f t="shared" si="31"/>
        <v>85</v>
      </c>
      <c r="S66" s="13">
        <f>FIND("Strada",M66)</f>
        <v>60</v>
      </c>
      <c r="T66" s="11" t="s">
        <v>182</v>
      </c>
      <c r="U66" s="11">
        <f t="shared" si="33"/>
        <v>88</v>
      </c>
      <c r="V66" s="11">
        <f t="shared" si="34"/>
        <v>92</v>
      </c>
      <c r="W66" s="11" t="str">
        <f t="shared" si="35"/>
        <v>2890</v>
      </c>
      <c r="X66" s="11">
        <f t="shared" si="36"/>
        <v>94</v>
      </c>
      <c r="Y66" s="11" t="str">
        <f t="shared" si="37"/>
        <v>2890mp</v>
      </c>
      <c r="Z66" s="13" t="e">
        <f t="shared" si="38"/>
        <v>#VALUE!</v>
      </c>
      <c r="AA66" s="13">
        <f t="shared" si="39"/>
        <v>94</v>
      </c>
      <c r="AB66" s="13" t="e">
        <f t="shared" si="40"/>
        <v>#VALUE!</v>
      </c>
    </row>
    <row r="67" spans="2:28" s="13" customFormat="1" ht="15" x14ac:dyDescent="0.25">
      <c r="B67" s="26">
        <f t="shared" si="41"/>
        <v>57</v>
      </c>
      <c r="C67" s="42">
        <v>1000313</v>
      </c>
      <c r="D67" s="28" t="s">
        <v>50</v>
      </c>
      <c r="E67" s="48" t="s">
        <v>149</v>
      </c>
      <c r="F67" s="49"/>
      <c r="G67" s="50">
        <v>7656</v>
      </c>
      <c r="H67" s="30">
        <f t="shared" si="29"/>
        <v>6</v>
      </c>
      <c r="I67" s="31">
        <v>45936</v>
      </c>
      <c r="M67" s="13" t="s">
        <v>183</v>
      </c>
      <c r="O67" s="11" t="str">
        <f t="shared" si="42"/>
        <v>Teren aferent</v>
      </c>
      <c r="P67" s="11" t="str">
        <f t="shared" si="43"/>
        <v>Strada Caisului Câmpeneșt</v>
      </c>
      <c r="Q67" s="11" t="str">
        <f t="shared" si="30"/>
        <v>Teren aferent Strada Caisului Câmpeneșt</v>
      </c>
      <c r="R67" s="13">
        <f t="shared" si="31"/>
        <v>85</v>
      </c>
      <c r="S67" s="13">
        <f>FIND("Strada",M67)</f>
        <v>60</v>
      </c>
      <c r="T67" s="11" t="s">
        <v>184</v>
      </c>
      <c r="U67" s="11">
        <f t="shared" si="33"/>
        <v>88</v>
      </c>
      <c r="V67" s="11">
        <f t="shared" si="34"/>
        <v>92</v>
      </c>
      <c r="W67" s="11" t="str">
        <f t="shared" si="35"/>
        <v>7656</v>
      </c>
      <c r="X67" s="11">
        <f t="shared" si="36"/>
        <v>94</v>
      </c>
      <c r="Y67" s="11" t="str">
        <f t="shared" si="37"/>
        <v>7656mp</v>
      </c>
      <c r="Z67" s="13" t="e">
        <f t="shared" si="38"/>
        <v>#VALUE!</v>
      </c>
      <c r="AA67" s="13">
        <f t="shared" si="39"/>
        <v>94</v>
      </c>
      <c r="AB67" s="13" t="e">
        <f t="shared" si="40"/>
        <v>#VALUE!</v>
      </c>
    </row>
    <row r="68" spans="2:28" s="13" customFormat="1" ht="15" x14ac:dyDescent="0.25">
      <c r="B68" s="19">
        <f t="shared" si="41"/>
        <v>58</v>
      </c>
      <c r="C68" s="38">
        <v>1000314</v>
      </c>
      <c r="D68" s="51" t="s">
        <v>53</v>
      </c>
      <c r="E68" s="45" t="s">
        <v>149</v>
      </c>
      <c r="F68" s="26"/>
      <c r="G68" s="29">
        <v>8424</v>
      </c>
      <c r="H68" s="24">
        <f t="shared" si="29"/>
        <v>6</v>
      </c>
      <c r="I68" s="41">
        <v>50544</v>
      </c>
      <c r="M68" s="13" t="s">
        <v>185</v>
      </c>
      <c r="O68" s="11" t="str">
        <f t="shared" si="42"/>
        <v>Teren aferent</v>
      </c>
      <c r="P68" s="11" t="str">
        <f t="shared" si="43"/>
        <v>Strada Dunării Câmpeneșt</v>
      </c>
      <c r="Q68" s="11" t="str">
        <f t="shared" si="30"/>
        <v>Teren aferent Strada Dunării Câmpeneșt</v>
      </c>
      <c r="R68" s="13">
        <f t="shared" si="31"/>
        <v>84</v>
      </c>
      <c r="S68" s="13">
        <f>FIND("Strada",M68)</f>
        <v>60</v>
      </c>
      <c r="T68" s="11" t="s">
        <v>186</v>
      </c>
      <c r="U68" s="11">
        <f t="shared" si="33"/>
        <v>88</v>
      </c>
      <c r="V68" s="11">
        <f t="shared" si="34"/>
        <v>92</v>
      </c>
      <c r="W68" s="11" t="str">
        <f t="shared" si="35"/>
        <v>8424</v>
      </c>
      <c r="X68" s="11">
        <f t="shared" si="36"/>
        <v>94</v>
      </c>
      <c r="Y68" s="11" t="str">
        <f t="shared" si="37"/>
        <v>8424mp</v>
      </c>
      <c r="Z68" s="13" t="e">
        <f t="shared" si="38"/>
        <v>#VALUE!</v>
      </c>
      <c r="AA68" s="13">
        <f t="shared" si="39"/>
        <v>94</v>
      </c>
      <c r="AB68" s="13" t="e">
        <f t="shared" si="40"/>
        <v>#VALUE!</v>
      </c>
    </row>
    <row r="69" spans="2:28" s="13" customFormat="1" ht="15" x14ac:dyDescent="0.25">
      <c r="B69" s="26">
        <f t="shared" si="41"/>
        <v>59</v>
      </c>
      <c r="C69" s="42">
        <v>1000315</v>
      </c>
      <c r="D69" s="52" t="s">
        <v>56</v>
      </c>
      <c r="E69" s="45" t="s">
        <v>149</v>
      </c>
      <c r="F69" s="26"/>
      <c r="G69" s="29">
        <v>4606</v>
      </c>
      <c r="H69" s="30">
        <f t="shared" si="29"/>
        <v>6</v>
      </c>
      <c r="I69" s="31">
        <v>27636</v>
      </c>
      <c r="M69" s="13" t="s">
        <v>187</v>
      </c>
      <c r="O69" s="11" t="str">
        <f t="shared" si="42"/>
        <v>Teren aferent</v>
      </c>
      <c r="P69" s="11" t="str">
        <f t="shared" si="43"/>
        <v>Strada Fundeni Câmpeneșt</v>
      </c>
      <c r="Q69" s="11" t="str">
        <f t="shared" si="30"/>
        <v>Teren aferent Strada Fundeni Câmpeneșt</v>
      </c>
      <c r="R69" s="13">
        <f t="shared" si="31"/>
        <v>84</v>
      </c>
      <c r="S69" s="13">
        <f>FIND("Strada",M69)</f>
        <v>60</v>
      </c>
      <c r="T69" s="11" t="s">
        <v>188</v>
      </c>
      <c r="U69" s="11">
        <f t="shared" si="33"/>
        <v>88</v>
      </c>
      <c r="V69" s="11">
        <f t="shared" si="34"/>
        <v>92</v>
      </c>
      <c r="W69" s="11" t="str">
        <f t="shared" si="35"/>
        <v>4606</v>
      </c>
      <c r="X69" s="11">
        <f t="shared" si="36"/>
        <v>94</v>
      </c>
      <c r="Y69" s="11" t="str">
        <f t="shared" si="37"/>
        <v>4606mp</v>
      </c>
      <c r="Z69" s="13" t="e">
        <f t="shared" si="38"/>
        <v>#VALUE!</v>
      </c>
      <c r="AA69" s="13">
        <f t="shared" si="39"/>
        <v>94</v>
      </c>
      <c r="AB69" s="13" t="e">
        <f t="shared" si="40"/>
        <v>#VALUE!</v>
      </c>
    </row>
    <row r="70" spans="2:28" s="13" customFormat="1" ht="15" x14ac:dyDescent="0.25">
      <c r="B70" s="26">
        <f t="shared" si="41"/>
        <v>60</v>
      </c>
      <c r="C70" s="42">
        <v>1000316</v>
      </c>
      <c r="D70" s="52" t="s">
        <v>59</v>
      </c>
      <c r="E70" s="45" t="s">
        <v>149</v>
      </c>
      <c r="F70" s="26"/>
      <c r="G70" s="29">
        <v>12060</v>
      </c>
      <c r="H70" s="30">
        <v>6</v>
      </c>
      <c r="I70" s="31">
        <v>72360</v>
      </c>
      <c r="O70" s="11"/>
      <c r="P70" s="11"/>
      <c r="Q70" s="11"/>
      <c r="T70" s="11"/>
      <c r="U70" s="11"/>
      <c r="V70" s="11"/>
      <c r="W70" s="11"/>
      <c r="X70" s="11"/>
      <c r="Y70" s="11"/>
    </row>
    <row r="71" spans="2:28" s="13" customFormat="1" ht="18.75" customHeight="1" x14ac:dyDescent="0.25">
      <c r="B71" s="3" t="s">
        <v>189</v>
      </c>
      <c r="C71" s="3"/>
      <c r="D71" s="3"/>
      <c r="E71" s="3"/>
      <c r="F71" s="3"/>
      <c r="G71" s="3"/>
      <c r="H71" s="3"/>
      <c r="I71" s="3"/>
      <c r="O71" s="11"/>
      <c r="P71" s="11"/>
      <c r="Q71" s="11"/>
      <c r="T71" s="11"/>
      <c r="U71" s="11"/>
      <c r="V71" s="11"/>
      <c r="W71" s="11"/>
      <c r="X71" s="11"/>
      <c r="Y71" s="11"/>
    </row>
    <row r="72" spans="2:28" s="13" customFormat="1" ht="18.75" customHeight="1" x14ac:dyDescent="0.25">
      <c r="B72" s="2" t="s">
        <v>12</v>
      </c>
      <c r="C72" s="2"/>
      <c r="D72" s="2"/>
      <c r="E72" s="2"/>
      <c r="F72" s="2"/>
      <c r="G72" s="2"/>
      <c r="H72" s="2"/>
      <c r="I72" s="2"/>
      <c r="O72" s="11"/>
      <c r="P72" s="11"/>
      <c r="Q72" s="11"/>
      <c r="T72" s="11"/>
      <c r="U72" s="11"/>
      <c r="V72" s="11"/>
      <c r="W72" s="11"/>
      <c r="X72" s="11"/>
      <c r="Y72" s="11"/>
    </row>
    <row r="73" spans="2:28" s="13" customFormat="1" ht="57" x14ac:dyDescent="0.25">
      <c r="B73" s="26">
        <f>B70+1</f>
        <v>61</v>
      </c>
      <c r="C73" s="42">
        <v>1000400</v>
      </c>
      <c r="D73" s="52" t="s">
        <v>190</v>
      </c>
      <c r="E73" s="45" t="s">
        <v>14</v>
      </c>
      <c r="F73" s="53" t="s">
        <v>191</v>
      </c>
      <c r="G73" s="29">
        <v>104543</v>
      </c>
      <c r="H73" s="30">
        <f t="shared" ref="H73:H104" si="44">I73/G73</f>
        <v>1.4999952172790143</v>
      </c>
      <c r="I73" s="31">
        <v>156814</v>
      </c>
      <c r="O73" s="11"/>
      <c r="P73" s="11"/>
      <c r="Q73" s="11"/>
      <c r="T73" s="11"/>
      <c r="U73" s="11"/>
      <c r="V73" s="11"/>
      <c r="W73" s="11"/>
      <c r="X73" s="11"/>
      <c r="Y73" s="11"/>
    </row>
    <row r="74" spans="2:28" s="13" customFormat="1" ht="15" x14ac:dyDescent="0.25">
      <c r="B74" s="26">
        <f t="shared" ref="B74:B105" si="45">B73+1</f>
        <v>62</v>
      </c>
      <c r="C74" s="42">
        <f t="shared" ref="C74:C105" si="46">C73+1</f>
        <v>1000401</v>
      </c>
      <c r="D74" s="52" t="s">
        <v>192</v>
      </c>
      <c r="E74" s="45" t="s">
        <v>14</v>
      </c>
      <c r="F74" s="26" t="s">
        <v>193</v>
      </c>
      <c r="G74" s="29">
        <v>3900</v>
      </c>
      <c r="H74" s="30">
        <f t="shared" si="44"/>
        <v>1.5</v>
      </c>
      <c r="I74" s="31">
        <v>5850</v>
      </c>
      <c r="O74" s="11"/>
      <c r="P74" s="11"/>
      <c r="Q74" s="11"/>
      <c r="T74" s="11" t="s">
        <v>194</v>
      </c>
      <c r="U74" s="11">
        <f t="shared" ref="U74:U105" si="47">FIND("S=",T74)+2</f>
        <v>87</v>
      </c>
      <c r="V74" s="11">
        <f t="shared" ref="V74:V105" si="48">FIND("mp",T74)</f>
        <v>91</v>
      </c>
      <c r="W74" s="11" t="str">
        <f t="shared" ref="W74:W105" si="49">MID(T74,U74,V74-U74)</f>
        <v>3900</v>
      </c>
      <c r="X74" s="11">
        <f t="shared" ref="X74:X105" si="50">LEN(T74)+1</f>
        <v>126</v>
      </c>
      <c r="Y74" s="11" t="str">
        <f t="shared" ref="Y74:Y105" si="51">MID(T74,U74,X74-U74)</f>
        <v>3900mp, inscris in CF 53930 parcela 736</v>
      </c>
      <c r="Z74" s="13">
        <f t="shared" ref="Z74:Z92" si="52">FIND("CF",T74)</f>
        <v>106</v>
      </c>
      <c r="AA74" s="13">
        <f t="shared" ref="AA74:AA92" si="53">LEN(T74)+1</f>
        <v>126</v>
      </c>
      <c r="AB74" s="13" t="str">
        <f t="shared" ref="AB74:AB85" si="54">MID(T74,Z74,AA74-Z74)</f>
        <v>CF 53930 parcela 736</v>
      </c>
    </row>
    <row r="75" spans="2:28" s="13" customFormat="1" ht="15" x14ac:dyDescent="0.25">
      <c r="B75" s="26">
        <f t="shared" si="45"/>
        <v>63</v>
      </c>
      <c r="C75" s="42">
        <f t="shared" si="46"/>
        <v>1000402</v>
      </c>
      <c r="D75" s="52" t="s">
        <v>195</v>
      </c>
      <c r="E75" s="45" t="s">
        <v>14</v>
      </c>
      <c r="F75" s="26" t="s">
        <v>196</v>
      </c>
      <c r="G75" s="29">
        <v>380</v>
      </c>
      <c r="H75" s="30">
        <f t="shared" si="44"/>
        <v>1.5</v>
      </c>
      <c r="I75" s="31">
        <v>570</v>
      </c>
      <c r="O75" s="11"/>
      <c r="P75" s="11"/>
      <c r="Q75" s="11"/>
      <c r="T75" s="11" t="s">
        <v>197</v>
      </c>
      <c r="U75" s="11">
        <f t="shared" si="47"/>
        <v>133</v>
      </c>
      <c r="V75" s="11">
        <f t="shared" si="48"/>
        <v>136</v>
      </c>
      <c r="W75" s="11" t="str">
        <f t="shared" si="49"/>
        <v>380</v>
      </c>
      <c r="X75" s="11">
        <f t="shared" si="50"/>
        <v>170</v>
      </c>
      <c r="Y75" s="11" t="str">
        <f t="shared" si="51"/>
        <v>380mp, inscris in CF 53931, CAD 53931</v>
      </c>
      <c r="Z75" s="13">
        <f t="shared" si="52"/>
        <v>151</v>
      </c>
      <c r="AA75" s="13">
        <f t="shared" si="53"/>
        <v>170</v>
      </c>
      <c r="AB75" s="13" t="str">
        <f t="shared" si="54"/>
        <v>CF 53931, CAD 53931</v>
      </c>
    </row>
    <row r="76" spans="2:28" s="13" customFormat="1" ht="15" x14ac:dyDescent="0.25">
      <c r="B76" s="26">
        <f t="shared" si="45"/>
        <v>64</v>
      </c>
      <c r="C76" s="42">
        <f t="shared" si="46"/>
        <v>1000403</v>
      </c>
      <c r="D76" s="52" t="s">
        <v>198</v>
      </c>
      <c r="E76" s="45" t="s">
        <v>14</v>
      </c>
      <c r="F76" s="26" t="s">
        <v>199</v>
      </c>
      <c r="G76" s="29">
        <v>1002</v>
      </c>
      <c r="H76" s="30">
        <f t="shared" si="44"/>
        <v>1.5</v>
      </c>
      <c r="I76" s="31">
        <v>1503</v>
      </c>
      <c r="O76" s="11"/>
      <c r="P76" s="11"/>
      <c r="Q76" s="11"/>
      <c r="T76" s="11" t="s">
        <v>200</v>
      </c>
      <c r="U76" s="11">
        <f t="shared" si="47"/>
        <v>133</v>
      </c>
      <c r="V76" s="11">
        <f t="shared" si="48"/>
        <v>137</v>
      </c>
      <c r="W76" s="11" t="str">
        <f t="shared" si="49"/>
        <v>1002</v>
      </c>
      <c r="X76" s="11">
        <f t="shared" si="50"/>
        <v>171</v>
      </c>
      <c r="Y76" s="11" t="str">
        <f t="shared" si="51"/>
        <v>1002mp, inscris in CF 54229, CAD 54229</v>
      </c>
      <c r="Z76" s="13">
        <f t="shared" si="52"/>
        <v>152</v>
      </c>
      <c r="AA76" s="13">
        <f t="shared" si="53"/>
        <v>171</v>
      </c>
      <c r="AB76" s="13" t="str">
        <f t="shared" si="54"/>
        <v>CF 54229, CAD 54229</v>
      </c>
    </row>
    <row r="77" spans="2:28" s="13" customFormat="1" ht="15" x14ac:dyDescent="0.25">
      <c r="B77" s="26">
        <f t="shared" si="45"/>
        <v>65</v>
      </c>
      <c r="C77" s="42">
        <f t="shared" si="46"/>
        <v>1000404</v>
      </c>
      <c r="D77" s="52" t="s">
        <v>201</v>
      </c>
      <c r="E77" s="45" t="s">
        <v>14</v>
      </c>
      <c r="F77" s="26" t="s">
        <v>202</v>
      </c>
      <c r="G77" s="29">
        <v>1327</v>
      </c>
      <c r="H77" s="30">
        <f t="shared" si="44"/>
        <v>1.4996232102486813</v>
      </c>
      <c r="I77" s="31">
        <v>1990</v>
      </c>
      <c r="O77" s="11"/>
      <c r="P77" s="11"/>
      <c r="Q77" s="11"/>
      <c r="T77" s="11" t="s">
        <v>203</v>
      </c>
      <c r="U77" s="11">
        <f t="shared" si="47"/>
        <v>133</v>
      </c>
      <c r="V77" s="11">
        <f t="shared" si="48"/>
        <v>137</v>
      </c>
      <c r="W77" s="11" t="str">
        <f t="shared" si="49"/>
        <v>1327</v>
      </c>
      <c r="X77" s="11">
        <f t="shared" si="50"/>
        <v>205</v>
      </c>
      <c r="Y77" s="11" t="str">
        <f t="shared" si="51"/>
        <v>1327mp, inscris provizoriu in CF 54182, CAD 54182, tarla 71, parcela 399</v>
      </c>
      <c r="Z77" s="13">
        <f t="shared" si="52"/>
        <v>163</v>
      </c>
      <c r="AA77" s="13">
        <f t="shared" si="53"/>
        <v>205</v>
      </c>
      <c r="AB77" s="13" t="str">
        <f t="shared" si="54"/>
        <v>CF 54182, CAD 54182, tarla 71, parcela 399</v>
      </c>
    </row>
    <row r="78" spans="2:28" s="13" customFormat="1" ht="15" x14ac:dyDescent="0.25">
      <c r="B78" s="26">
        <f t="shared" si="45"/>
        <v>66</v>
      </c>
      <c r="C78" s="42">
        <f t="shared" si="46"/>
        <v>1000405</v>
      </c>
      <c r="D78" s="52" t="s">
        <v>204</v>
      </c>
      <c r="E78" s="45" t="s">
        <v>14</v>
      </c>
      <c r="F78" s="26" t="s">
        <v>205</v>
      </c>
      <c r="G78" s="29">
        <v>1605</v>
      </c>
      <c r="H78" s="30">
        <f t="shared" si="44"/>
        <v>1.4996884735202491</v>
      </c>
      <c r="I78" s="31">
        <v>2407</v>
      </c>
      <c r="O78" s="11"/>
      <c r="P78" s="11"/>
      <c r="Q78" s="11"/>
      <c r="T78" s="11" t="s">
        <v>206</v>
      </c>
      <c r="U78" s="11">
        <f t="shared" si="47"/>
        <v>133</v>
      </c>
      <c r="V78" s="11">
        <f t="shared" si="48"/>
        <v>137</v>
      </c>
      <c r="W78" s="11" t="str">
        <f t="shared" si="49"/>
        <v>1605</v>
      </c>
      <c r="X78" s="11">
        <f t="shared" si="50"/>
        <v>182</v>
      </c>
      <c r="Y78" s="11" t="str">
        <f t="shared" si="51"/>
        <v>1605mp, inscris provizoriu in CF 54212, CAD 54212</v>
      </c>
      <c r="Z78" s="13">
        <f t="shared" si="52"/>
        <v>163</v>
      </c>
      <c r="AA78" s="13">
        <f t="shared" si="53"/>
        <v>182</v>
      </c>
      <c r="AB78" s="13" t="str">
        <f t="shared" si="54"/>
        <v>CF 54212, CAD 54212</v>
      </c>
    </row>
    <row r="79" spans="2:28" s="13" customFormat="1" ht="15" x14ac:dyDescent="0.25">
      <c r="B79" s="26">
        <f t="shared" si="45"/>
        <v>67</v>
      </c>
      <c r="C79" s="42">
        <f t="shared" si="46"/>
        <v>1000406</v>
      </c>
      <c r="D79" s="52" t="s">
        <v>207</v>
      </c>
      <c r="E79" s="45" t="s">
        <v>14</v>
      </c>
      <c r="F79" s="26" t="s">
        <v>208</v>
      </c>
      <c r="G79" s="29">
        <v>1141</v>
      </c>
      <c r="H79" s="30">
        <f t="shared" si="44"/>
        <v>1.4995617879053462</v>
      </c>
      <c r="I79" s="31">
        <v>1711</v>
      </c>
      <c r="O79" s="11"/>
      <c r="P79" s="11"/>
      <c r="Q79" s="11"/>
      <c r="T79" s="11" t="s">
        <v>209</v>
      </c>
      <c r="U79" s="11">
        <f t="shared" si="47"/>
        <v>133</v>
      </c>
      <c r="V79" s="11">
        <f t="shared" si="48"/>
        <v>137</v>
      </c>
      <c r="W79" s="11" t="str">
        <f t="shared" si="49"/>
        <v>1141</v>
      </c>
      <c r="X79" s="11">
        <f t="shared" si="50"/>
        <v>182</v>
      </c>
      <c r="Y79" s="11" t="str">
        <f t="shared" si="51"/>
        <v>1141mp, inscris provizoriu in CF 54441, CAD 54441</v>
      </c>
      <c r="Z79" s="13">
        <f t="shared" si="52"/>
        <v>163</v>
      </c>
      <c r="AA79" s="13">
        <f t="shared" si="53"/>
        <v>182</v>
      </c>
      <c r="AB79" s="13" t="str">
        <f t="shared" si="54"/>
        <v>CF 54441, CAD 54441</v>
      </c>
    </row>
    <row r="80" spans="2:28" s="13" customFormat="1" ht="15" x14ac:dyDescent="0.25">
      <c r="B80" s="26">
        <f t="shared" si="45"/>
        <v>68</v>
      </c>
      <c r="C80" s="42">
        <f t="shared" si="46"/>
        <v>1000407</v>
      </c>
      <c r="D80" s="52" t="s">
        <v>210</v>
      </c>
      <c r="E80" s="45" t="s">
        <v>14</v>
      </c>
      <c r="F80" s="26" t="s">
        <v>211</v>
      </c>
      <c r="G80" s="29">
        <v>1489</v>
      </c>
      <c r="H80" s="30">
        <f t="shared" si="44"/>
        <v>1.4996642041638684</v>
      </c>
      <c r="I80" s="31">
        <v>2233</v>
      </c>
      <c r="O80" s="11"/>
      <c r="P80" s="11"/>
      <c r="Q80" s="11"/>
      <c r="T80" s="11" t="s">
        <v>212</v>
      </c>
      <c r="U80" s="11">
        <f t="shared" si="47"/>
        <v>133</v>
      </c>
      <c r="V80" s="11">
        <f t="shared" si="48"/>
        <v>137</v>
      </c>
      <c r="W80" s="11" t="str">
        <f t="shared" si="49"/>
        <v>1489</v>
      </c>
      <c r="X80" s="11">
        <f t="shared" si="50"/>
        <v>205</v>
      </c>
      <c r="Y80" s="11" t="str">
        <f t="shared" si="51"/>
        <v>1489mp, inscris provizoriu in CF 54458, CAD 54458, tarla 74, parcela 407</v>
      </c>
      <c r="Z80" s="13">
        <f t="shared" si="52"/>
        <v>163</v>
      </c>
      <c r="AA80" s="13">
        <f t="shared" si="53"/>
        <v>205</v>
      </c>
      <c r="AB80" s="13" t="str">
        <f t="shared" si="54"/>
        <v>CF 54458, CAD 54458, tarla 74, parcela 407</v>
      </c>
    </row>
    <row r="81" spans="2:28" s="13" customFormat="1" ht="15" x14ac:dyDescent="0.25">
      <c r="B81" s="26">
        <f t="shared" si="45"/>
        <v>69</v>
      </c>
      <c r="C81" s="42">
        <f t="shared" si="46"/>
        <v>1000408</v>
      </c>
      <c r="D81" s="52" t="s">
        <v>213</v>
      </c>
      <c r="E81" s="45" t="s">
        <v>14</v>
      </c>
      <c r="F81" s="26" t="s">
        <v>214</v>
      </c>
      <c r="G81" s="29">
        <v>3764</v>
      </c>
      <c r="H81" s="30">
        <f t="shared" si="44"/>
        <v>1.5</v>
      </c>
      <c r="I81" s="31">
        <v>5646</v>
      </c>
      <c r="O81" s="11"/>
      <c r="P81" s="11"/>
      <c r="Q81" s="11"/>
      <c r="T81" s="11" t="s">
        <v>215</v>
      </c>
      <c r="U81" s="11">
        <f t="shared" si="47"/>
        <v>133</v>
      </c>
      <c r="V81" s="11">
        <f t="shared" si="48"/>
        <v>137</v>
      </c>
      <c r="W81" s="11" t="str">
        <f t="shared" si="49"/>
        <v>3764</v>
      </c>
      <c r="X81" s="11">
        <f t="shared" si="50"/>
        <v>206</v>
      </c>
      <c r="Y81" s="11" t="str">
        <f t="shared" si="51"/>
        <v>3764mp, inscris provizoriu in CF 54510, CAD 54510, tarla 126, parcela 658</v>
      </c>
      <c r="Z81" s="13">
        <f t="shared" si="52"/>
        <v>163</v>
      </c>
      <c r="AA81" s="13">
        <f t="shared" si="53"/>
        <v>206</v>
      </c>
      <c r="AB81" s="13" t="str">
        <f t="shared" si="54"/>
        <v>CF 54510, CAD 54510, tarla 126, parcela 658</v>
      </c>
    </row>
    <row r="82" spans="2:28" s="13" customFormat="1" ht="15" x14ac:dyDescent="0.25">
      <c r="B82" s="26">
        <f t="shared" si="45"/>
        <v>70</v>
      </c>
      <c r="C82" s="42">
        <f t="shared" si="46"/>
        <v>1000409</v>
      </c>
      <c r="D82" s="52" t="s">
        <v>216</v>
      </c>
      <c r="E82" s="45" t="s">
        <v>14</v>
      </c>
      <c r="F82" s="26" t="s">
        <v>217</v>
      </c>
      <c r="G82" s="29">
        <v>1394</v>
      </c>
      <c r="H82" s="30">
        <f t="shared" si="44"/>
        <v>1.5</v>
      </c>
      <c r="I82" s="31">
        <v>2091</v>
      </c>
      <c r="O82" s="11"/>
      <c r="P82" s="11"/>
      <c r="Q82" s="11"/>
      <c r="T82" s="11" t="s">
        <v>218</v>
      </c>
      <c r="U82" s="11">
        <f t="shared" si="47"/>
        <v>133</v>
      </c>
      <c r="V82" s="11">
        <f t="shared" si="48"/>
        <v>137</v>
      </c>
      <c r="W82" s="11" t="str">
        <f t="shared" si="49"/>
        <v>1394</v>
      </c>
      <c r="X82" s="11">
        <f t="shared" si="50"/>
        <v>182</v>
      </c>
      <c r="Y82" s="11" t="str">
        <f t="shared" si="51"/>
        <v>1394mp, inscris provizoriu in CF 54539, CAD 54539</v>
      </c>
      <c r="Z82" s="13">
        <f t="shared" si="52"/>
        <v>163</v>
      </c>
      <c r="AA82" s="13">
        <f t="shared" si="53"/>
        <v>182</v>
      </c>
      <c r="AB82" s="13" t="str">
        <f t="shared" si="54"/>
        <v>CF 54539, CAD 54539</v>
      </c>
    </row>
    <row r="83" spans="2:28" s="13" customFormat="1" ht="15" x14ac:dyDescent="0.25">
      <c r="B83" s="26">
        <f t="shared" si="45"/>
        <v>71</v>
      </c>
      <c r="C83" s="42">
        <f t="shared" si="46"/>
        <v>1000410</v>
      </c>
      <c r="D83" s="52" t="s">
        <v>219</v>
      </c>
      <c r="E83" s="45" t="s">
        <v>14</v>
      </c>
      <c r="F83" s="26" t="s">
        <v>220</v>
      </c>
      <c r="G83" s="29">
        <v>1947</v>
      </c>
      <c r="H83" s="30">
        <f t="shared" si="44"/>
        <v>1.499743194658449</v>
      </c>
      <c r="I83" s="31">
        <v>2920</v>
      </c>
      <c r="O83" s="11"/>
      <c r="P83" s="11"/>
      <c r="Q83" s="11"/>
      <c r="T83" s="11" t="s">
        <v>221</v>
      </c>
      <c r="U83" s="11">
        <f t="shared" si="47"/>
        <v>133</v>
      </c>
      <c r="V83" s="11">
        <f t="shared" si="48"/>
        <v>137</v>
      </c>
      <c r="W83" s="11" t="str">
        <f t="shared" si="49"/>
        <v>1947</v>
      </c>
      <c r="X83" s="11">
        <f t="shared" si="50"/>
        <v>182</v>
      </c>
      <c r="Y83" s="11" t="str">
        <f t="shared" si="51"/>
        <v>1947mp, inscris provizoriu in CF 54542, CAD 54542</v>
      </c>
      <c r="Z83" s="13">
        <f t="shared" si="52"/>
        <v>163</v>
      </c>
      <c r="AA83" s="13">
        <f t="shared" si="53"/>
        <v>182</v>
      </c>
      <c r="AB83" s="13" t="str">
        <f t="shared" si="54"/>
        <v>CF 54542, CAD 54542</v>
      </c>
    </row>
    <row r="84" spans="2:28" s="13" customFormat="1" ht="15" x14ac:dyDescent="0.25">
      <c r="B84" s="26">
        <f t="shared" si="45"/>
        <v>72</v>
      </c>
      <c r="C84" s="42">
        <f t="shared" si="46"/>
        <v>1000411</v>
      </c>
      <c r="D84" s="52" t="s">
        <v>222</v>
      </c>
      <c r="E84" s="45" t="s">
        <v>14</v>
      </c>
      <c r="F84" s="26" t="s">
        <v>223</v>
      </c>
      <c r="G84" s="29">
        <v>5590</v>
      </c>
      <c r="H84" s="30">
        <f t="shared" si="44"/>
        <v>1.5</v>
      </c>
      <c r="I84" s="31">
        <v>8385</v>
      </c>
      <c r="O84" s="11"/>
      <c r="P84" s="11"/>
      <c r="Q84" s="11"/>
      <c r="T84" s="11" t="s">
        <v>224</v>
      </c>
      <c r="U84" s="11">
        <f t="shared" si="47"/>
        <v>133</v>
      </c>
      <c r="V84" s="11">
        <f t="shared" si="48"/>
        <v>137</v>
      </c>
      <c r="W84" s="11" t="str">
        <f t="shared" si="49"/>
        <v>5590</v>
      </c>
      <c r="X84" s="11">
        <f t="shared" si="50"/>
        <v>182</v>
      </c>
      <c r="Y84" s="11" t="str">
        <f t="shared" si="51"/>
        <v>5590mp, inscris provizoriu in CF 54575, CAD 54575</v>
      </c>
      <c r="Z84" s="13">
        <f t="shared" si="52"/>
        <v>163</v>
      </c>
      <c r="AA84" s="13">
        <f t="shared" si="53"/>
        <v>182</v>
      </c>
      <c r="AB84" s="13" t="str">
        <f t="shared" si="54"/>
        <v>CF 54575, CAD 54575</v>
      </c>
    </row>
    <row r="85" spans="2:28" s="13" customFormat="1" ht="15" x14ac:dyDescent="0.25">
      <c r="B85" s="26">
        <f t="shared" si="45"/>
        <v>73</v>
      </c>
      <c r="C85" s="42">
        <f t="shared" si="46"/>
        <v>1000412</v>
      </c>
      <c r="D85" s="52" t="s">
        <v>225</v>
      </c>
      <c r="E85" s="45" t="s">
        <v>14</v>
      </c>
      <c r="F85" s="26" t="s">
        <v>226</v>
      </c>
      <c r="G85" s="29">
        <v>466</v>
      </c>
      <c r="H85" s="30">
        <f t="shared" si="44"/>
        <v>1.5</v>
      </c>
      <c r="I85" s="31">
        <v>699</v>
      </c>
      <c r="O85" s="11"/>
      <c r="P85" s="11"/>
      <c r="Q85" s="11"/>
      <c r="T85" s="11" t="s">
        <v>227</v>
      </c>
      <c r="U85" s="11">
        <f t="shared" si="47"/>
        <v>133</v>
      </c>
      <c r="V85" s="11">
        <f t="shared" si="48"/>
        <v>136</v>
      </c>
      <c r="W85" s="11" t="str">
        <f t="shared" si="49"/>
        <v>466</v>
      </c>
      <c r="X85" s="11">
        <f t="shared" si="50"/>
        <v>204</v>
      </c>
      <c r="Y85" s="11" t="str">
        <f t="shared" si="51"/>
        <v>466mp, inscris provizoriu in CF 54621, CAD 54621, tarla 74, parcela 407</v>
      </c>
      <c r="Z85" s="13">
        <f t="shared" si="52"/>
        <v>162</v>
      </c>
      <c r="AA85" s="13">
        <f t="shared" si="53"/>
        <v>204</v>
      </c>
      <c r="AB85" s="13" t="str">
        <f t="shared" si="54"/>
        <v>CF 54621, CAD 54621, tarla 74, parcela 407</v>
      </c>
    </row>
    <row r="86" spans="2:28" s="13" customFormat="1" ht="15" x14ac:dyDescent="0.25">
      <c r="B86" s="26">
        <f t="shared" si="45"/>
        <v>74</v>
      </c>
      <c r="C86" s="42">
        <f t="shared" si="46"/>
        <v>1000413</v>
      </c>
      <c r="D86" s="52" t="s">
        <v>228</v>
      </c>
      <c r="E86" s="45" t="s">
        <v>229</v>
      </c>
      <c r="F86" s="26"/>
      <c r="G86" s="29">
        <v>1057</v>
      </c>
      <c r="H86" s="30">
        <f t="shared" si="44"/>
        <v>1.4995269631031221</v>
      </c>
      <c r="I86" s="31">
        <v>1585</v>
      </c>
      <c r="O86" s="11"/>
      <c r="P86" s="11"/>
      <c r="Q86" s="11"/>
      <c r="T86" s="11" t="s">
        <v>230</v>
      </c>
      <c r="U86" s="11">
        <f t="shared" si="47"/>
        <v>208</v>
      </c>
      <c r="V86" s="11">
        <f t="shared" si="48"/>
        <v>212</v>
      </c>
      <c r="W86" s="11" t="str">
        <f t="shared" si="49"/>
        <v>1057</v>
      </c>
      <c r="X86" s="11">
        <f t="shared" si="50"/>
        <v>214</v>
      </c>
      <c r="Y86" s="11" t="str">
        <f t="shared" si="51"/>
        <v>1057mp</v>
      </c>
      <c r="Z86" s="13" t="e">
        <f t="shared" si="52"/>
        <v>#VALUE!</v>
      </c>
      <c r="AA86" s="13">
        <f t="shared" si="53"/>
        <v>214</v>
      </c>
    </row>
    <row r="87" spans="2:28" s="13" customFormat="1" ht="15" x14ac:dyDescent="0.25">
      <c r="B87" s="26">
        <f t="shared" si="45"/>
        <v>75</v>
      </c>
      <c r="C87" s="42">
        <f t="shared" si="46"/>
        <v>1000414</v>
      </c>
      <c r="D87" s="52" t="s">
        <v>231</v>
      </c>
      <c r="E87" s="45" t="s">
        <v>14</v>
      </c>
      <c r="F87" s="26" t="s">
        <v>232</v>
      </c>
      <c r="G87" s="29">
        <v>3498</v>
      </c>
      <c r="H87" s="30">
        <f t="shared" si="44"/>
        <v>1.5</v>
      </c>
      <c r="I87" s="31">
        <v>5247</v>
      </c>
      <c r="O87" s="11"/>
      <c r="P87" s="11"/>
      <c r="Q87" s="11"/>
      <c r="T87" s="11" t="s">
        <v>233</v>
      </c>
      <c r="U87" s="11">
        <f t="shared" si="47"/>
        <v>133</v>
      </c>
      <c r="V87" s="11">
        <f t="shared" si="48"/>
        <v>137</v>
      </c>
      <c r="W87" s="11" t="str">
        <f t="shared" si="49"/>
        <v>3498</v>
      </c>
      <c r="X87" s="11">
        <f t="shared" si="50"/>
        <v>194</v>
      </c>
      <c r="Y87" s="11" t="str">
        <f t="shared" si="51"/>
        <v>3498mp, inscris in CF 54330, CAD 54330, tarla 72, parcela 402</v>
      </c>
      <c r="Z87" s="13">
        <f t="shared" si="52"/>
        <v>152</v>
      </c>
      <c r="AA87" s="13">
        <f t="shared" si="53"/>
        <v>194</v>
      </c>
      <c r="AB87" s="13" t="str">
        <f>MID(T87,Z87,AA87-Z87)</f>
        <v>CF 54330, CAD 54330, tarla 72, parcela 402</v>
      </c>
    </row>
    <row r="88" spans="2:28" s="13" customFormat="1" ht="15" x14ac:dyDescent="0.25">
      <c r="B88" s="26">
        <f t="shared" si="45"/>
        <v>76</v>
      </c>
      <c r="C88" s="42">
        <f t="shared" si="46"/>
        <v>1000415</v>
      </c>
      <c r="D88" s="52" t="s">
        <v>234</v>
      </c>
      <c r="E88" s="45" t="s">
        <v>235</v>
      </c>
      <c r="F88" s="26"/>
      <c r="G88" s="29">
        <v>3015</v>
      </c>
      <c r="H88" s="30">
        <f t="shared" si="44"/>
        <v>1.4998341625207297</v>
      </c>
      <c r="I88" s="31">
        <v>4522</v>
      </c>
      <c r="O88" s="11"/>
      <c r="P88" s="11"/>
      <c r="Q88" s="11"/>
      <c r="T88" s="11" t="s">
        <v>236</v>
      </c>
      <c r="U88" s="11">
        <f t="shared" si="47"/>
        <v>208</v>
      </c>
      <c r="V88" s="11">
        <f t="shared" si="48"/>
        <v>212</v>
      </c>
      <c r="W88" s="11" t="str">
        <f t="shared" si="49"/>
        <v>3015</v>
      </c>
      <c r="X88" s="11">
        <f t="shared" si="50"/>
        <v>214</v>
      </c>
      <c r="Y88" s="11" t="str">
        <f t="shared" si="51"/>
        <v>3015mp</v>
      </c>
      <c r="Z88" s="13" t="e">
        <f t="shared" si="52"/>
        <v>#VALUE!</v>
      </c>
      <c r="AA88" s="13">
        <f t="shared" si="53"/>
        <v>214</v>
      </c>
    </row>
    <row r="89" spans="2:28" s="13" customFormat="1" ht="15" x14ac:dyDescent="0.25">
      <c r="B89" s="26">
        <f t="shared" si="45"/>
        <v>77</v>
      </c>
      <c r="C89" s="42">
        <f t="shared" si="46"/>
        <v>1000416</v>
      </c>
      <c r="D89" s="52" t="s">
        <v>237</v>
      </c>
      <c r="E89" s="45" t="s">
        <v>14</v>
      </c>
      <c r="F89" s="26" t="s">
        <v>238</v>
      </c>
      <c r="G89" s="29">
        <v>1468</v>
      </c>
      <c r="H89" s="30">
        <f t="shared" si="44"/>
        <v>1.5</v>
      </c>
      <c r="I89" s="31">
        <v>2202</v>
      </c>
      <c r="O89" s="11"/>
      <c r="P89" s="11"/>
      <c r="Q89" s="11"/>
      <c r="T89" s="11" t="s">
        <v>239</v>
      </c>
      <c r="U89" s="11">
        <f t="shared" si="47"/>
        <v>133</v>
      </c>
      <c r="V89" s="11">
        <f t="shared" si="48"/>
        <v>137</v>
      </c>
      <c r="W89" s="11" t="str">
        <f t="shared" si="49"/>
        <v>1468</v>
      </c>
      <c r="X89" s="11">
        <f t="shared" si="50"/>
        <v>196</v>
      </c>
      <c r="Y89" s="11" t="str">
        <f t="shared" si="51"/>
        <v>1468mp, inscris in CF 54421, CAD 54421, tarla 70, parcela 392/1</v>
      </c>
      <c r="Z89" s="13">
        <f t="shared" si="52"/>
        <v>152</v>
      </c>
      <c r="AA89" s="13">
        <f t="shared" si="53"/>
        <v>196</v>
      </c>
      <c r="AB89" s="13" t="str">
        <f t="shared" ref="AB89:AB120" si="55">MID(T89,Z89,AA89-Z89)</f>
        <v>CF 54421, CAD 54421, tarla 70, parcela 392/1</v>
      </c>
    </row>
    <row r="90" spans="2:28" s="13" customFormat="1" ht="15" x14ac:dyDescent="0.25">
      <c r="B90" s="26">
        <f t="shared" si="45"/>
        <v>78</v>
      </c>
      <c r="C90" s="42">
        <f t="shared" si="46"/>
        <v>1000417</v>
      </c>
      <c r="D90" s="52" t="s">
        <v>240</v>
      </c>
      <c r="E90" s="45" t="s">
        <v>14</v>
      </c>
      <c r="F90" s="26" t="s">
        <v>241</v>
      </c>
      <c r="G90" s="29">
        <v>189</v>
      </c>
      <c r="H90" s="30">
        <f t="shared" si="44"/>
        <v>1.4973544973544974</v>
      </c>
      <c r="I90" s="31">
        <v>283</v>
      </c>
      <c r="O90" s="11"/>
      <c r="P90" s="11"/>
      <c r="Q90" s="11"/>
      <c r="T90" s="11" t="s">
        <v>242</v>
      </c>
      <c r="U90" s="11">
        <f t="shared" si="47"/>
        <v>133</v>
      </c>
      <c r="V90" s="11">
        <f t="shared" si="48"/>
        <v>136</v>
      </c>
      <c r="W90" s="11" t="str">
        <f t="shared" si="49"/>
        <v>189</v>
      </c>
      <c r="X90" s="11">
        <f t="shared" si="50"/>
        <v>170</v>
      </c>
      <c r="Y90" s="11" t="str">
        <f t="shared" si="51"/>
        <v>189mp, inscris in CF 54275, CAD 54275</v>
      </c>
      <c r="Z90" s="13">
        <f t="shared" si="52"/>
        <v>151</v>
      </c>
      <c r="AA90" s="13">
        <f t="shared" si="53"/>
        <v>170</v>
      </c>
      <c r="AB90" s="13" t="str">
        <f t="shared" si="55"/>
        <v>CF 54275, CAD 54275</v>
      </c>
    </row>
    <row r="91" spans="2:28" s="13" customFormat="1" ht="15" x14ac:dyDescent="0.25">
      <c r="B91" s="26">
        <f t="shared" si="45"/>
        <v>79</v>
      </c>
      <c r="C91" s="42">
        <f t="shared" si="46"/>
        <v>1000418</v>
      </c>
      <c r="D91" s="52" t="s">
        <v>243</v>
      </c>
      <c r="E91" s="45" t="s">
        <v>14</v>
      </c>
      <c r="F91" s="26" t="s">
        <v>244</v>
      </c>
      <c r="G91" s="29">
        <v>2374</v>
      </c>
      <c r="H91" s="30">
        <f t="shared" si="44"/>
        <v>1.5</v>
      </c>
      <c r="I91" s="31">
        <v>3561</v>
      </c>
      <c r="O91" s="11"/>
      <c r="P91" s="11"/>
      <c r="Q91" s="11"/>
      <c r="T91" s="11" t="s">
        <v>245</v>
      </c>
      <c r="U91" s="11">
        <f t="shared" si="47"/>
        <v>133</v>
      </c>
      <c r="V91" s="11">
        <f t="shared" si="48"/>
        <v>137</v>
      </c>
      <c r="W91" s="11" t="str">
        <f t="shared" si="49"/>
        <v>2374</v>
      </c>
      <c r="X91" s="11">
        <f t="shared" si="50"/>
        <v>171</v>
      </c>
      <c r="Y91" s="11" t="str">
        <f t="shared" si="51"/>
        <v>2374mp, inscris in CF 54270, CAD 54270</v>
      </c>
      <c r="Z91" s="13">
        <f t="shared" si="52"/>
        <v>152</v>
      </c>
      <c r="AA91" s="13">
        <f t="shared" si="53"/>
        <v>171</v>
      </c>
      <c r="AB91" s="13" t="str">
        <f t="shared" si="55"/>
        <v>CF 54270, CAD 54270</v>
      </c>
    </row>
    <row r="92" spans="2:28" s="13" customFormat="1" ht="15" x14ac:dyDescent="0.25">
      <c r="B92" s="26">
        <f t="shared" si="45"/>
        <v>80</v>
      </c>
      <c r="C92" s="42">
        <f t="shared" si="46"/>
        <v>1000419</v>
      </c>
      <c r="D92" s="52" t="s">
        <v>246</v>
      </c>
      <c r="E92" s="45" t="s">
        <v>14</v>
      </c>
      <c r="F92" s="26" t="s">
        <v>247</v>
      </c>
      <c r="G92" s="29">
        <v>653</v>
      </c>
      <c r="H92" s="30">
        <f t="shared" si="44"/>
        <v>1.4992343032159265</v>
      </c>
      <c r="I92" s="31">
        <v>979</v>
      </c>
      <c r="O92" s="11"/>
      <c r="P92" s="11"/>
      <c r="Q92" s="11"/>
      <c r="T92" s="11" t="s">
        <v>248</v>
      </c>
      <c r="U92" s="11">
        <f t="shared" si="47"/>
        <v>133</v>
      </c>
      <c r="V92" s="11">
        <f t="shared" si="48"/>
        <v>136</v>
      </c>
      <c r="W92" s="11" t="str">
        <f t="shared" si="49"/>
        <v>653</v>
      </c>
      <c r="X92" s="11">
        <f t="shared" si="50"/>
        <v>170</v>
      </c>
      <c r="Y92" s="11" t="str">
        <f t="shared" si="51"/>
        <v>653mp, inscris in CF 54253, CAD 54253</v>
      </c>
      <c r="Z92" s="13">
        <f t="shared" si="52"/>
        <v>151</v>
      </c>
      <c r="AA92" s="13">
        <f t="shared" si="53"/>
        <v>170</v>
      </c>
      <c r="AB92" s="13" t="str">
        <f t="shared" si="55"/>
        <v>CF 54253, CAD 54253</v>
      </c>
    </row>
    <row r="93" spans="2:28" s="13" customFormat="1" ht="15" x14ac:dyDescent="0.25">
      <c r="B93" s="26">
        <f t="shared" si="45"/>
        <v>81</v>
      </c>
      <c r="C93" s="42">
        <f t="shared" si="46"/>
        <v>1000420</v>
      </c>
      <c r="D93" s="52" t="s">
        <v>249</v>
      </c>
      <c r="E93" s="45" t="s">
        <v>250</v>
      </c>
      <c r="F93" s="26"/>
      <c r="G93" s="29">
        <v>14025</v>
      </c>
      <c r="H93" s="30">
        <f t="shared" si="44"/>
        <v>1.4999643493761141</v>
      </c>
      <c r="I93" s="31">
        <v>21037</v>
      </c>
      <c r="O93" s="11"/>
      <c r="P93" s="11"/>
      <c r="Q93" s="11"/>
      <c r="T93" s="11" t="s">
        <v>251</v>
      </c>
      <c r="U93" s="11">
        <f t="shared" si="47"/>
        <v>208</v>
      </c>
      <c r="V93" s="11">
        <f t="shared" si="48"/>
        <v>213</v>
      </c>
      <c r="W93" s="11" t="str">
        <f t="shared" si="49"/>
        <v>14025</v>
      </c>
      <c r="X93" s="11">
        <f t="shared" si="50"/>
        <v>215</v>
      </c>
      <c r="Y93" s="11" t="str">
        <f t="shared" si="51"/>
        <v>14025mp</v>
      </c>
      <c r="Z93" s="13">
        <f t="shared" ref="Z93:Z124" si="56">FIND("coordonatele",T93)+13</f>
        <v>160</v>
      </c>
      <c r="AA93" s="13">
        <f t="shared" ref="AA93:AA124" si="57">FIND("E",T93)+1</f>
        <v>185</v>
      </c>
      <c r="AB93" s="13" t="str">
        <f t="shared" si="55"/>
        <v>46°40'34.5"N 21°29'28.7"E</v>
      </c>
    </row>
    <row r="94" spans="2:28" s="13" customFormat="1" ht="15" x14ac:dyDescent="0.25">
      <c r="B94" s="26">
        <f t="shared" si="45"/>
        <v>82</v>
      </c>
      <c r="C94" s="42">
        <f t="shared" si="46"/>
        <v>1000421</v>
      </c>
      <c r="D94" s="52" t="s">
        <v>252</v>
      </c>
      <c r="E94" s="45" t="s">
        <v>253</v>
      </c>
      <c r="F94" s="26"/>
      <c r="G94" s="29">
        <v>8050</v>
      </c>
      <c r="H94" s="30">
        <f t="shared" si="44"/>
        <v>1.5</v>
      </c>
      <c r="I94" s="31">
        <v>12075</v>
      </c>
      <c r="O94" s="11"/>
      <c r="P94" s="11"/>
      <c r="Q94" s="11"/>
      <c r="T94" s="11" t="s">
        <v>254</v>
      </c>
      <c r="U94" s="11">
        <f t="shared" si="47"/>
        <v>208</v>
      </c>
      <c r="V94" s="11">
        <f t="shared" si="48"/>
        <v>212</v>
      </c>
      <c r="W94" s="11" t="str">
        <f t="shared" si="49"/>
        <v>8050</v>
      </c>
      <c r="X94" s="11">
        <f t="shared" si="50"/>
        <v>214</v>
      </c>
      <c r="Y94" s="11" t="str">
        <f t="shared" si="51"/>
        <v>8050mp</v>
      </c>
      <c r="Z94" s="13">
        <f t="shared" si="56"/>
        <v>160</v>
      </c>
      <c r="AA94" s="13">
        <f t="shared" si="57"/>
        <v>185</v>
      </c>
      <c r="AB94" s="13" t="str">
        <f t="shared" si="55"/>
        <v>46°40'32.9"N 21°28'58.1"E</v>
      </c>
    </row>
    <row r="95" spans="2:28" s="13" customFormat="1" ht="15" x14ac:dyDescent="0.25">
      <c r="B95" s="26">
        <f t="shared" si="45"/>
        <v>83</v>
      </c>
      <c r="C95" s="42">
        <f t="shared" si="46"/>
        <v>1000422</v>
      </c>
      <c r="D95" s="52" t="s">
        <v>255</v>
      </c>
      <c r="E95" s="45" t="s">
        <v>256</v>
      </c>
      <c r="F95" s="26"/>
      <c r="G95" s="29">
        <v>6580</v>
      </c>
      <c r="H95" s="30">
        <f t="shared" si="44"/>
        <v>1.5</v>
      </c>
      <c r="I95" s="31">
        <v>9870</v>
      </c>
      <c r="O95" s="11"/>
      <c r="P95" s="11"/>
      <c r="Q95" s="11"/>
      <c r="T95" s="11" t="s">
        <v>257</v>
      </c>
      <c r="U95" s="11">
        <f t="shared" si="47"/>
        <v>208</v>
      </c>
      <c r="V95" s="11">
        <f t="shared" si="48"/>
        <v>212</v>
      </c>
      <c r="W95" s="11" t="str">
        <f t="shared" si="49"/>
        <v>6580</v>
      </c>
      <c r="X95" s="11">
        <f t="shared" si="50"/>
        <v>214</v>
      </c>
      <c r="Y95" s="11" t="str">
        <f t="shared" si="51"/>
        <v>6580mp</v>
      </c>
      <c r="Z95" s="13">
        <f t="shared" si="56"/>
        <v>160</v>
      </c>
      <c r="AA95" s="13">
        <f t="shared" si="57"/>
        <v>185</v>
      </c>
      <c r="AB95" s="13" t="str">
        <f t="shared" si="55"/>
        <v>46°40'04.7"N 21°29'28.6"E</v>
      </c>
    </row>
    <row r="96" spans="2:28" s="13" customFormat="1" ht="15" x14ac:dyDescent="0.25">
      <c r="B96" s="26">
        <f t="shared" si="45"/>
        <v>84</v>
      </c>
      <c r="C96" s="42">
        <f t="shared" si="46"/>
        <v>1000423</v>
      </c>
      <c r="D96" s="52" t="s">
        <v>258</v>
      </c>
      <c r="E96" s="45" t="s">
        <v>259</v>
      </c>
      <c r="F96" s="26"/>
      <c r="G96" s="29">
        <v>24626</v>
      </c>
      <c r="H96" s="30">
        <f t="shared" si="44"/>
        <v>1.5</v>
      </c>
      <c r="I96" s="31">
        <v>36939</v>
      </c>
      <c r="O96" s="11"/>
      <c r="P96" s="11"/>
      <c r="Q96" s="11"/>
      <c r="T96" s="11" t="s">
        <v>260</v>
      </c>
      <c r="U96" s="11">
        <f t="shared" si="47"/>
        <v>208</v>
      </c>
      <c r="V96" s="11">
        <f t="shared" si="48"/>
        <v>213</v>
      </c>
      <c r="W96" s="11" t="str">
        <f t="shared" si="49"/>
        <v>24626</v>
      </c>
      <c r="X96" s="11">
        <f t="shared" si="50"/>
        <v>215</v>
      </c>
      <c r="Y96" s="11" t="str">
        <f t="shared" si="51"/>
        <v>24626mp</v>
      </c>
      <c r="Z96" s="13">
        <f t="shared" si="56"/>
        <v>160</v>
      </c>
      <c r="AA96" s="13">
        <f t="shared" si="57"/>
        <v>185</v>
      </c>
      <c r="AB96" s="13" t="str">
        <f t="shared" si="55"/>
        <v>46°40'02.7"N 21°29'49.2"E</v>
      </c>
    </row>
    <row r="97" spans="2:28" s="13" customFormat="1" ht="15" x14ac:dyDescent="0.25">
      <c r="B97" s="26">
        <f t="shared" si="45"/>
        <v>85</v>
      </c>
      <c r="C97" s="42">
        <f t="shared" si="46"/>
        <v>1000424</v>
      </c>
      <c r="D97" s="52" t="s">
        <v>261</v>
      </c>
      <c r="E97" s="45" t="s">
        <v>262</v>
      </c>
      <c r="F97" s="26"/>
      <c r="G97" s="29">
        <v>7716</v>
      </c>
      <c r="H97" s="30">
        <f t="shared" si="44"/>
        <v>1.5</v>
      </c>
      <c r="I97" s="31">
        <v>11574</v>
      </c>
      <c r="O97" s="11"/>
      <c r="P97" s="11"/>
      <c r="Q97" s="11"/>
      <c r="T97" s="11" t="s">
        <v>263</v>
      </c>
      <c r="U97" s="11">
        <f t="shared" si="47"/>
        <v>208</v>
      </c>
      <c r="V97" s="11">
        <f t="shared" si="48"/>
        <v>212</v>
      </c>
      <c r="W97" s="11" t="str">
        <f t="shared" si="49"/>
        <v>7716</v>
      </c>
      <c r="X97" s="11">
        <f t="shared" si="50"/>
        <v>214</v>
      </c>
      <c r="Y97" s="11" t="str">
        <f t="shared" si="51"/>
        <v>7716mp</v>
      </c>
      <c r="Z97" s="13">
        <f t="shared" si="56"/>
        <v>160</v>
      </c>
      <c r="AA97" s="13">
        <f t="shared" si="57"/>
        <v>185</v>
      </c>
      <c r="AB97" s="13" t="str">
        <f t="shared" si="55"/>
        <v>46°39'54.9"N 21°30'09.9"E</v>
      </c>
    </row>
    <row r="98" spans="2:28" s="13" customFormat="1" ht="15" x14ac:dyDescent="0.25">
      <c r="B98" s="26">
        <f t="shared" si="45"/>
        <v>86</v>
      </c>
      <c r="C98" s="42">
        <f t="shared" si="46"/>
        <v>1000425</v>
      </c>
      <c r="D98" s="52" t="s">
        <v>264</v>
      </c>
      <c r="E98" s="45" t="s">
        <v>265</v>
      </c>
      <c r="F98" s="26"/>
      <c r="G98" s="29">
        <v>3152</v>
      </c>
      <c r="H98" s="30">
        <f t="shared" si="44"/>
        <v>1.5</v>
      </c>
      <c r="I98" s="31">
        <v>4728</v>
      </c>
      <c r="O98" s="11"/>
      <c r="P98" s="11"/>
      <c r="Q98" s="11"/>
      <c r="T98" s="11" t="s">
        <v>266</v>
      </c>
      <c r="U98" s="11">
        <f t="shared" si="47"/>
        <v>208</v>
      </c>
      <c r="V98" s="11">
        <f t="shared" si="48"/>
        <v>212</v>
      </c>
      <c r="W98" s="11" t="str">
        <f t="shared" si="49"/>
        <v>3152</v>
      </c>
      <c r="X98" s="11">
        <f t="shared" si="50"/>
        <v>214</v>
      </c>
      <c r="Y98" s="11" t="str">
        <f t="shared" si="51"/>
        <v>3152mp</v>
      </c>
      <c r="Z98" s="13">
        <f t="shared" si="56"/>
        <v>160</v>
      </c>
      <c r="AA98" s="13">
        <f t="shared" si="57"/>
        <v>185</v>
      </c>
      <c r="AB98" s="13" t="str">
        <f t="shared" si="55"/>
        <v>46°38'23.3"N 21°30'59.3"E</v>
      </c>
    </row>
    <row r="99" spans="2:28" s="13" customFormat="1" ht="15" x14ac:dyDescent="0.25">
      <c r="B99" s="26">
        <f t="shared" si="45"/>
        <v>87</v>
      </c>
      <c r="C99" s="42">
        <f t="shared" si="46"/>
        <v>1000426</v>
      </c>
      <c r="D99" s="52" t="s">
        <v>267</v>
      </c>
      <c r="E99" s="45" t="s">
        <v>268</v>
      </c>
      <c r="F99" s="26"/>
      <c r="G99" s="29">
        <v>21049</v>
      </c>
      <c r="H99" s="30">
        <f t="shared" si="44"/>
        <v>1.4999762459024182</v>
      </c>
      <c r="I99" s="31">
        <v>31573</v>
      </c>
      <c r="O99" s="11"/>
      <c r="P99" s="11"/>
      <c r="Q99" s="11"/>
      <c r="T99" s="11" t="s">
        <v>269</v>
      </c>
      <c r="U99" s="11">
        <f t="shared" si="47"/>
        <v>208</v>
      </c>
      <c r="V99" s="11">
        <f t="shared" si="48"/>
        <v>213</v>
      </c>
      <c r="W99" s="11" t="str">
        <f t="shared" si="49"/>
        <v>21049</v>
      </c>
      <c r="X99" s="11">
        <f t="shared" si="50"/>
        <v>215</v>
      </c>
      <c r="Y99" s="11" t="str">
        <f t="shared" si="51"/>
        <v>21049mp</v>
      </c>
      <c r="Z99" s="13">
        <f t="shared" si="56"/>
        <v>160</v>
      </c>
      <c r="AA99" s="13">
        <f t="shared" si="57"/>
        <v>185</v>
      </c>
      <c r="AB99" s="13" t="str">
        <f t="shared" si="55"/>
        <v>46°40'58.1"N 21°30'08.1"E</v>
      </c>
    </row>
    <row r="100" spans="2:28" s="13" customFormat="1" ht="15" x14ac:dyDescent="0.25">
      <c r="B100" s="26">
        <f t="shared" si="45"/>
        <v>88</v>
      </c>
      <c r="C100" s="42">
        <f t="shared" si="46"/>
        <v>1000427</v>
      </c>
      <c r="D100" s="52" t="s">
        <v>270</v>
      </c>
      <c r="E100" s="45" t="s">
        <v>271</v>
      </c>
      <c r="F100" s="26"/>
      <c r="G100" s="29">
        <v>1593</v>
      </c>
      <c r="H100" s="30">
        <f t="shared" si="44"/>
        <v>1.499686126804771</v>
      </c>
      <c r="I100" s="31">
        <v>2389</v>
      </c>
      <c r="O100" s="11"/>
      <c r="P100" s="11"/>
      <c r="Q100" s="11"/>
      <c r="T100" s="11" t="s">
        <v>272</v>
      </c>
      <c r="U100" s="11">
        <f t="shared" si="47"/>
        <v>208</v>
      </c>
      <c r="V100" s="11">
        <f t="shared" si="48"/>
        <v>212</v>
      </c>
      <c r="W100" s="11" t="str">
        <f t="shared" si="49"/>
        <v>1593</v>
      </c>
      <c r="X100" s="11">
        <f t="shared" si="50"/>
        <v>214</v>
      </c>
      <c r="Y100" s="11" t="str">
        <f t="shared" si="51"/>
        <v>1593mp</v>
      </c>
      <c r="Z100" s="13">
        <f t="shared" si="56"/>
        <v>160</v>
      </c>
      <c r="AA100" s="13">
        <f t="shared" si="57"/>
        <v>185</v>
      </c>
      <c r="AB100" s="13" t="str">
        <f t="shared" si="55"/>
        <v>46°41'13.4"N 21°29'54.4"E</v>
      </c>
    </row>
    <row r="101" spans="2:28" s="13" customFormat="1" ht="15" x14ac:dyDescent="0.25">
      <c r="B101" s="26">
        <f t="shared" si="45"/>
        <v>89</v>
      </c>
      <c r="C101" s="42">
        <f t="shared" si="46"/>
        <v>1000428</v>
      </c>
      <c r="D101" s="52" t="s">
        <v>273</v>
      </c>
      <c r="E101" s="45" t="s">
        <v>274</v>
      </c>
      <c r="F101" s="26"/>
      <c r="G101" s="29">
        <v>3447</v>
      </c>
      <c r="H101" s="30">
        <f t="shared" si="44"/>
        <v>1.499854946330142</v>
      </c>
      <c r="I101" s="31">
        <v>5170</v>
      </c>
      <c r="O101" s="11"/>
      <c r="P101" s="11"/>
      <c r="Q101" s="11"/>
      <c r="T101" s="11" t="s">
        <v>275</v>
      </c>
      <c r="U101" s="11">
        <f t="shared" si="47"/>
        <v>208</v>
      </c>
      <c r="V101" s="11">
        <f t="shared" si="48"/>
        <v>212</v>
      </c>
      <c r="W101" s="11" t="str">
        <f t="shared" si="49"/>
        <v>3447</v>
      </c>
      <c r="X101" s="11">
        <f t="shared" si="50"/>
        <v>214</v>
      </c>
      <c r="Y101" s="11" t="str">
        <f t="shared" si="51"/>
        <v>3447mp</v>
      </c>
      <c r="Z101" s="13">
        <f t="shared" si="56"/>
        <v>160</v>
      </c>
      <c r="AA101" s="13">
        <f t="shared" si="57"/>
        <v>185</v>
      </c>
      <c r="AB101" s="13" t="str">
        <f t="shared" si="55"/>
        <v>46°41'09.0"N 21°30'04.5"E</v>
      </c>
    </row>
    <row r="102" spans="2:28" s="13" customFormat="1" ht="15" x14ac:dyDescent="0.25">
      <c r="B102" s="26">
        <f t="shared" si="45"/>
        <v>90</v>
      </c>
      <c r="C102" s="42">
        <f t="shared" si="46"/>
        <v>1000429</v>
      </c>
      <c r="D102" s="52" t="s">
        <v>276</v>
      </c>
      <c r="E102" s="45" t="s">
        <v>277</v>
      </c>
      <c r="F102" s="26"/>
      <c r="G102" s="29">
        <v>1599</v>
      </c>
      <c r="H102" s="30">
        <f t="shared" si="44"/>
        <v>1.4996873045653534</v>
      </c>
      <c r="I102" s="31">
        <v>2398</v>
      </c>
      <c r="O102" s="11"/>
      <c r="P102" s="11"/>
      <c r="Q102" s="11"/>
      <c r="T102" s="11" t="s">
        <v>278</v>
      </c>
      <c r="U102" s="11">
        <f t="shared" si="47"/>
        <v>208</v>
      </c>
      <c r="V102" s="11">
        <f t="shared" si="48"/>
        <v>212</v>
      </c>
      <c r="W102" s="11" t="str">
        <f t="shared" si="49"/>
        <v>1599</v>
      </c>
      <c r="X102" s="11">
        <f t="shared" si="50"/>
        <v>214</v>
      </c>
      <c r="Y102" s="11" t="str">
        <f t="shared" si="51"/>
        <v>1599mp</v>
      </c>
      <c r="Z102" s="13">
        <f t="shared" si="56"/>
        <v>160</v>
      </c>
      <c r="AA102" s="13">
        <f t="shared" si="57"/>
        <v>185</v>
      </c>
      <c r="AB102" s="13" t="str">
        <f t="shared" si="55"/>
        <v>46°40'49.5"N 21°31'20.9"E</v>
      </c>
    </row>
    <row r="103" spans="2:28" s="13" customFormat="1" ht="15" x14ac:dyDescent="0.25">
      <c r="B103" s="26">
        <f t="shared" si="45"/>
        <v>91</v>
      </c>
      <c r="C103" s="42">
        <f t="shared" si="46"/>
        <v>1000430</v>
      </c>
      <c r="D103" s="52" t="s">
        <v>279</v>
      </c>
      <c r="E103" s="45" t="s">
        <v>280</v>
      </c>
      <c r="F103" s="26"/>
      <c r="G103" s="29">
        <v>7768</v>
      </c>
      <c r="H103" s="30">
        <f t="shared" si="44"/>
        <v>1.5</v>
      </c>
      <c r="I103" s="31">
        <v>11652</v>
      </c>
      <c r="O103" s="11"/>
      <c r="P103" s="11"/>
      <c r="Q103" s="11"/>
      <c r="T103" s="11" t="s">
        <v>281</v>
      </c>
      <c r="U103" s="11">
        <f t="shared" si="47"/>
        <v>208</v>
      </c>
      <c r="V103" s="11">
        <f t="shared" si="48"/>
        <v>212</v>
      </c>
      <c r="W103" s="11" t="str">
        <f t="shared" si="49"/>
        <v>7768</v>
      </c>
      <c r="X103" s="11">
        <f t="shared" si="50"/>
        <v>214</v>
      </c>
      <c r="Y103" s="11" t="str">
        <f t="shared" si="51"/>
        <v>7768mp</v>
      </c>
      <c r="Z103" s="13">
        <f t="shared" si="56"/>
        <v>160</v>
      </c>
      <c r="AA103" s="13">
        <f t="shared" si="57"/>
        <v>185</v>
      </c>
      <c r="AB103" s="13" t="str">
        <f t="shared" si="55"/>
        <v>46°40'57.9"N 21°31'34.3"E</v>
      </c>
    </row>
    <row r="104" spans="2:28" s="13" customFormat="1" ht="15" x14ac:dyDescent="0.25">
      <c r="B104" s="26">
        <f t="shared" si="45"/>
        <v>92</v>
      </c>
      <c r="C104" s="42">
        <f t="shared" si="46"/>
        <v>1000431</v>
      </c>
      <c r="D104" s="52" t="s">
        <v>282</v>
      </c>
      <c r="E104" s="45" t="s">
        <v>283</v>
      </c>
      <c r="F104" s="26"/>
      <c r="G104" s="29">
        <v>894</v>
      </c>
      <c r="H104" s="30">
        <f t="shared" si="44"/>
        <v>1.5</v>
      </c>
      <c r="I104" s="31">
        <v>1341</v>
      </c>
      <c r="O104" s="11"/>
      <c r="P104" s="11"/>
      <c r="Q104" s="11"/>
      <c r="T104" s="11" t="s">
        <v>284</v>
      </c>
      <c r="U104" s="11">
        <f t="shared" si="47"/>
        <v>208</v>
      </c>
      <c r="V104" s="11">
        <f t="shared" si="48"/>
        <v>211</v>
      </c>
      <c r="W104" s="11" t="str">
        <f t="shared" si="49"/>
        <v>894</v>
      </c>
      <c r="X104" s="11">
        <f t="shared" si="50"/>
        <v>213</v>
      </c>
      <c r="Y104" s="11" t="str">
        <f t="shared" si="51"/>
        <v>894mp</v>
      </c>
      <c r="Z104" s="13">
        <f t="shared" si="56"/>
        <v>160</v>
      </c>
      <c r="AA104" s="13">
        <f t="shared" si="57"/>
        <v>185</v>
      </c>
      <c r="AB104" s="13" t="str">
        <f t="shared" si="55"/>
        <v>46°40'59.3"N 21°31'27.8"E</v>
      </c>
    </row>
    <row r="105" spans="2:28" s="13" customFormat="1" ht="15" x14ac:dyDescent="0.25">
      <c r="B105" s="26">
        <f t="shared" si="45"/>
        <v>93</v>
      </c>
      <c r="C105" s="42">
        <f t="shared" si="46"/>
        <v>1000432</v>
      </c>
      <c r="D105" s="52" t="s">
        <v>285</v>
      </c>
      <c r="E105" s="45" t="s">
        <v>286</v>
      </c>
      <c r="F105" s="26"/>
      <c r="G105" s="29">
        <v>5697</v>
      </c>
      <c r="H105" s="30">
        <f t="shared" ref="H105:H136" si="58">I105/G105</f>
        <v>1.4999122345093909</v>
      </c>
      <c r="I105" s="31">
        <v>8545</v>
      </c>
      <c r="O105" s="11"/>
      <c r="P105" s="11"/>
      <c r="Q105" s="11"/>
      <c r="T105" s="11" t="s">
        <v>287</v>
      </c>
      <c r="U105" s="11">
        <f t="shared" si="47"/>
        <v>208</v>
      </c>
      <c r="V105" s="11">
        <f t="shared" si="48"/>
        <v>212</v>
      </c>
      <c r="W105" s="11" t="str">
        <f t="shared" si="49"/>
        <v>5697</v>
      </c>
      <c r="X105" s="11">
        <f t="shared" si="50"/>
        <v>214</v>
      </c>
      <c r="Y105" s="11" t="str">
        <f t="shared" si="51"/>
        <v>5697mp</v>
      </c>
      <c r="Z105" s="13">
        <f t="shared" si="56"/>
        <v>160</v>
      </c>
      <c r="AA105" s="13">
        <f t="shared" si="57"/>
        <v>185</v>
      </c>
      <c r="AB105" s="13" t="str">
        <f t="shared" si="55"/>
        <v>46°41'00.8"N 21°31'34.9"E</v>
      </c>
    </row>
    <row r="106" spans="2:28" s="13" customFormat="1" ht="15" x14ac:dyDescent="0.25">
      <c r="B106" s="26">
        <f t="shared" ref="B106:B142" si="59">B105+1</f>
        <v>94</v>
      </c>
      <c r="C106" s="42">
        <f t="shared" ref="C106:C142" si="60">C105+1</f>
        <v>1000433</v>
      </c>
      <c r="D106" s="52" t="s">
        <v>288</v>
      </c>
      <c r="E106" s="45" t="s">
        <v>289</v>
      </c>
      <c r="F106" s="26"/>
      <c r="G106" s="29">
        <v>1806</v>
      </c>
      <c r="H106" s="30">
        <f t="shared" si="58"/>
        <v>1.5</v>
      </c>
      <c r="I106" s="31">
        <v>2709</v>
      </c>
      <c r="O106" s="11"/>
      <c r="P106" s="11"/>
      <c r="Q106" s="11"/>
      <c r="T106" s="11" t="s">
        <v>290</v>
      </c>
      <c r="U106" s="11">
        <f t="shared" ref="U106:U137" si="61">FIND("S=",T106)+2</f>
        <v>208</v>
      </c>
      <c r="V106" s="11">
        <f t="shared" ref="V106:V142" si="62">FIND("mp",T106)</f>
        <v>212</v>
      </c>
      <c r="W106" s="11" t="str">
        <f t="shared" ref="W106:W137" si="63">MID(T106,U106,V106-U106)</f>
        <v>1806</v>
      </c>
      <c r="X106" s="11">
        <f t="shared" ref="X106:X142" si="64">LEN(T106)+1</f>
        <v>214</v>
      </c>
      <c r="Y106" s="11" t="str">
        <f t="shared" ref="Y106:Y137" si="65">MID(T106,U106,X106-U106)</f>
        <v>1806mp</v>
      </c>
      <c r="Z106" s="13">
        <f t="shared" si="56"/>
        <v>160</v>
      </c>
      <c r="AA106" s="13">
        <f t="shared" si="57"/>
        <v>185</v>
      </c>
      <c r="AB106" s="13" t="str">
        <f t="shared" si="55"/>
        <v>46°40'58.9"N 21°31'39.2"E</v>
      </c>
    </row>
    <row r="107" spans="2:28" s="13" customFormat="1" ht="15" x14ac:dyDescent="0.25">
      <c r="B107" s="26">
        <f t="shared" si="59"/>
        <v>95</v>
      </c>
      <c r="C107" s="42">
        <f t="shared" si="60"/>
        <v>1000434</v>
      </c>
      <c r="D107" s="52" t="s">
        <v>291</v>
      </c>
      <c r="E107" s="45" t="s">
        <v>292</v>
      </c>
      <c r="F107" s="26"/>
      <c r="G107" s="29">
        <v>16677</v>
      </c>
      <c r="H107" s="30">
        <f t="shared" si="58"/>
        <v>1.4999700185884752</v>
      </c>
      <c r="I107" s="31">
        <v>25015</v>
      </c>
      <c r="O107" s="11"/>
      <c r="P107" s="11"/>
      <c r="Q107" s="11"/>
      <c r="T107" s="11" t="s">
        <v>293</v>
      </c>
      <c r="U107" s="11">
        <f t="shared" si="61"/>
        <v>208</v>
      </c>
      <c r="V107" s="11">
        <f t="shared" si="62"/>
        <v>213</v>
      </c>
      <c r="W107" s="11" t="str">
        <f t="shared" si="63"/>
        <v>16677</v>
      </c>
      <c r="X107" s="11">
        <f t="shared" si="64"/>
        <v>215</v>
      </c>
      <c r="Y107" s="11" t="str">
        <f t="shared" si="65"/>
        <v>16677mp</v>
      </c>
      <c r="Z107" s="13">
        <f t="shared" si="56"/>
        <v>160</v>
      </c>
      <c r="AA107" s="13">
        <f t="shared" si="57"/>
        <v>185</v>
      </c>
      <c r="AB107" s="13" t="str">
        <f t="shared" si="55"/>
        <v>46°41'17.0"N 21°30'59.3"E</v>
      </c>
    </row>
    <row r="108" spans="2:28" s="13" customFormat="1" ht="15" x14ac:dyDescent="0.25">
      <c r="B108" s="26">
        <f t="shared" si="59"/>
        <v>96</v>
      </c>
      <c r="C108" s="42">
        <f t="shared" si="60"/>
        <v>1000435</v>
      </c>
      <c r="D108" s="52" t="s">
        <v>294</v>
      </c>
      <c r="E108" s="45" t="s">
        <v>295</v>
      </c>
      <c r="F108" s="26"/>
      <c r="G108" s="29">
        <v>7105</v>
      </c>
      <c r="H108" s="30">
        <f t="shared" si="58"/>
        <v>1.4999296270232232</v>
      </c>
      <c r="I108" s="31">
        <v>10657</v>
      </c>
      <c r="O108" s="11"/>
      <c r="P108" s="11"/>
      <c r="Q108" s="11"/>
      <c r="T108" s="11" t="s">
        <v>296</v>
      </c>
      <c r="U108" s="11">
        <f t="shared" si="61"/>
        <v>208</v>
      </c>
      <c r="V108" s="11">
        <f t="shared" si="62"/>
        <v>212</v>
      </c>
      <c r="W108" s="11" t="str">
        <f t="shared" si="63"/>
        <v>7105</v>
      </c>
      <c r="X108" s="11">
        <f t="shared" si="64"/>
        <v>214</v>
      </c>
      <c r="Y108" s="11" t="str">
        <f t="shared" si="65"/>
        <v>7105mp</v>
      </c>
      <c r="Z108" s="13">
        <f t="shared" si="56"/>
        <v>160</v>
      </c>
      <c r="AA108" s="13">
        <f t="shared" si="57"/>
        <v>185</v>
      </c>
      <c r="AB108" s="13" t="str">
        <f t="shared" si="55"/>
        <v>46°41'41.4"N 21°31'09.2"E</v>
      </c>
    </row>
    <row r="109" spans="2:28" s="13" customFormat="1" ht="15" x14ac:dyDescent="0.25">
      <c r="B109" s="26">
        <f t="shared" si="59"/>
        <v>97</v>
      </c>
      <c r="C109" s="42">
        <f t="shared" si="60"/>
        <v>1000436</v>
      </c>
      <c r="D109" s="52" t="s">
        <v>297</v>
      </c>
      <c r="E109" s="45" t="s">
        <v>298</v>
      </c>
      <c r="F109" s="26"/>
      <c r="G109" s="29">
        <v>6849</v>
      </c>
      <c r="H109" s="30">
        <f t="shared" si="58"/>
        <v>1.4999269966418456</v>
      </c>
      <c r="I109" s="31">
        <v>10273</v>
      </c>
      <c r="O109" s="11"/>
      <c r="P109" s="11"/>
      <c r="Q109" s="11"/>
      <c r="T109" s="11" t="s">
        <v>299</v>
      </c>
      <c r="U109" s="11">
        <f t="shared" si="61"/>
        <v>208</v>
      </c>
      <c r="V109" s="11">
        <f t="shared" si="62"/>
        <v>212</v>
      </c>
      <c r="W109" s="11" t="str">
        <f t="shared" si="63"/>
        <v>6849</v>
      </c>
      <c r="X109" s="11">
        <f t="shared" si="64"/>
        <v>214</v>
      </c>
      <c r="Y109" s="11" t="str">
        <f t="shared" si="65"/>
        <v>6849mp</v>
      </c>
      <c r="Z109" s="13">
        <f t="shared" si="56"/>
        <v>160</v>
      </c>
      <c r="AA109" s="13">
        <f t="shared" si="57"/>
        <v>185</v>
      </c>
      <c r="AB109" s="13" t="str">
        <f t="shared" si="55"/>
        <v>46°41'49.2"N 21°31'09.8"E</v>
      </c>
    </row>
    <row r="110" spans="2:28" s="13" customFormat="1" ht="15" x14ac:dyDescent="0.25">
      <c r="B110" s="26">
        <f t="shared" si="59"/>
        <v>98</v>
      </c>
      <c r="C110" s="42">
        <f t="shared" si="60"/>
        <v>1000437</v>
      </c>
      <c r="D110" s="52" t="s">
        <v>300</v>
      </c>
      <c r="E110" s="45" t="s">
        <v>301</v>
      </c>
      <c r="F110" s="26"/>
      <c r="G110" s="29">
        <v>3192</v>
      </c>
      <c r="H110" s="30">
        <f t="shared" si="58"/>
        <v>1.5</v>
      </c>
      <c r="I110" s="31">
        <v>4788</v>
      </c>
      <c r="O110" s="11"/>
      <c r="P110" s="11"/>
      <c r="Q110" s="11"/>
      <c r="T110" s="11" t="s">
        <v>302</v>
      </c>
      <c r="U110" s="11">
        <f t="shared" si="61"/>
        <v>208</v>
      </c>
      <c r="V110" s="11">
        <f t="shared" si="62"/>
        <v>212</v>
      </c>
      <c r="W110" s="11" t="str">
        <f t="shared" si="63"/>
        <v>3192</v>
      </c>
      <c r="X110" s="11">
        <f t="shared" si="64"/>
        <v>214</v>
      </c>
      <c r="Y110" s="11" t="str">
        <f t="shared" si="65"/>
        <v>3192mp</v>
      </c>
      <c r="Z110" s="13">
        <f t="shared" si="56"/>
        <v>160</v>
      </c>
      <c r="AA110" s="13">
        <f t="shared" si="57"/>
        <v>185</v>
      </c>
      <c r="AB110" s="13" t="str">
        <f t="shared" si="55"/>
        <v>46°41'58.6"N 21°30'53.4"E</v>
      </c>
    </row>
    <row r="111" spans="2:28" s="13" customFormat="1" ht="15" x14ac:dyDescent="0.25">
      <c r="B111" s="26">
        <f t="shared" si="59"/>
        <v>99</v>
      </c>
      <c r="C111" s="42">
        <f t="shared" si="60"/>
        <v>1000438</v>
      </c>
      <c r="D111" s="52" t="s">
        <v>303</v>
      </c>
      <c r="E111" s="45" t="s">
        <v>304</v>
      </c>
      <c r="F111" s="26"/>
      <c r="G111" s="29">
        <v>4190</v>
      </c>
      <c r="H111" s="30">
        <f t="shared" si="58"/>
        <v>1.5</v>
      </c>
      <c r="I111" s="31">
        <v>6285</v>
      </c>
      <c r="O111" s="11"/>
      <c r="P111" s="11"/>
      <c r="Q111" s="11"/>
      <c r="T111" s="11" t="s">
        <v>305</v>
      </c>
      <c r="U111" s="11">
        <f t="shared" si="61"/>
        <v>208</v>
      </c>
      <c r="V111" s="11">
        <f t="shared" si="62"/>
        <v>212</v>
      </c>
      <c r="W111" s="11" t="str">
        <f t="shared" si="63"/>
        <v>4190</v>
      </c>
      <c r="X111" s="11">
        <f t="shared" si="64"/>
        <v>214</v>
      </c>
      <c r="Y111" s="11" t="str">
        <f t="shared" si="65"/>
        <v>4190mp</v>
      </c>
      <c r="Z111" s="13">
        <f t="shared" si="56"/>
        <v>160</v>
      </c>
      <c r="AA111" s="13">
        <f t="shared" si="57"/>
        <v>185</v>
      </c>
      <c r="AB111" s="13" t="str">
        <f t="shared" si="55"/>
        <v>46°41'20.3"N 21°32'01.3"E</v>
      </c>
    </row>
    <row r="112" spans="2:28" s="13" customFormat="1" ht="15" x14ac:dyDescent="0.25">
      <c r="B112" s="26">
        <f t="shared" si="59"/>
        <v>100</v>
      </c>
      <c r="C112" s="42">
        <f t="shared" si="60"/>
        <v>1000439</v>
      </c>
      <c r="D112" s="52" t="s">
        <v>306</v>
      </c>
      <c r="E112" s="45" t="s">
        <v>307</v>
      </c>
      <c r="F112" s="26"/>
      <c r="G112" s="29">
        <v>1210</v>
      </c>
      <c r="H112" s="30">
        <f t="shared" si="58"/>
        <v>1.5</v>
      </c>
      <c r="I112" s="31">
        <v>1815</v>
      </c>
      <c r="O112" s="11"/>
      <c r="P112" s="11"/>
      <c r="Q112" s="11"/>
      <c r="T112" s="11" t="s">
        <v>308</v>
      </c>
      <c r="U112" s="11">
        <f t="shared" si="61"/>
        <v>208</v>
      </c>
      <c r="V112" s="11">
        <f t="shared" si="62"/>
        <v>212</v>
      </c>
      <c r="W112" s="11" t="str">
        <f t="shared" si="63"/>
        <v>1210</v>
      </c>
      <c r="X112" s="11">
        <f t="shared" si="64"/>
        <v>214</v>
      </c>
      <c r="Y112" s="11" t="str">
        <f t="shared" si="65"/>
        <v>1210mp</v>
      </c>
      <c r="Z112" s="13">
        <f t="shared" si="56"/>
        <v>160</v>
      </c>
      <c r="AA112" s="13">
        <f t="shared" si="57"/>
        <v>185</v>
      </c>
      <c r="AB112" s="13" t="str">
        <f t="shared" si="55"/>
        <v>46°41'31.7"N 21°31'45.9"E</v>
      </c>
    </row>
    <row r="113" spans="2:28" s="13" customFormat="1" ht="15" x14ac:dyDescent="0.25">
      <c r="B113" s="26">
        <f t="shared" si="59"/>
        <v>101</v>
      </c>
      <c r="C113" s="42">
        <f t="shared" si="60"/>
        <v>1000440</v>
      </c>
      <c r="D113" s="52" t="s">
        <v>309</v>
      </c>
      <c r="E113" s="45" t="s">
        <v>310</v>
      </c>
      <c r="F113" s="26"/>
      <c r="G113" s="29">
        <v>6335</v>
      </c>
      <c r="H113" s="30">
        <f t="shared" si="58"/>
        <v>1.4999210734017363</v>
      </c>
      <c r="I113" s="31">
        <v>9502</v>
      </c>
      <c r="O113" s="11"/>
      <c r="P113" s="11"/>
      <c r="Q113" s="11"/>
      <c r="T113" s="11" t="s">
        <v>311</v>
      </c>
      <c r="U113" s="11">
        <f t="shared" si="61"/>
        <v>208</v>
      </c>
      <c r="V113" s="11">
        <f t="shared" si="62"/>
        <v>212</v>
      </c>
      <c r="W113" s="11" t="str">
        <f t="shared" si="63"/>
        <v>6335</v>
      </c>
      <c r="X113" s="11">
        <f t="shared" si="64"/>
        <v>214</v>
      </c>
      <c r="Y113" s="11" t="str">
        <f t="shared" si="65"/>
        <v>6335mp</v>
      </c>
      <c r="Z113" s="13">
        <f t="shared" si="56"/>
        <v>160</v>
      </c>
      <c r="AA113" s="13">
        <f t="shared" si="57"/>
        <v>185</v>
      </c>
      <c r="AB113" s="13" t="str">
        <f t="shared" si="55"/>
        <v>46°41'34.8"N 21°32'18.1"E</v>
      </c>
    </row>
    <row r="114" spans="2:28" s="13" customFormat="1" ht="15" x14ac:dyDescent="0.25">
      <c r="B114" s="26">
        <f t="shared" si="59"/>
        <v>102</v>
      </c>
      <c r="C114" s="42">
        <f t="shared" si="60"/>
        <v>1000441</v>
      </c>
      <c r="D114" s="52" t="s">
        <v>312</v>
      </c>
      <c r="E114" s="45" t="s">
        <v>313</v>
      </c>
      <c r="F114" s="26"/>
      <c r="G114" s="29">
        <v>1306</v>
      </c>
      <c r="H114" s="30">
        <f t="shared" si="58"/>
        <v>1.5</v>
      </c>
      <c r="I114" s="31">
        <v>1959</v>
      </c>
      <c r="O114" s="11"/>
      <c r="P114" s="11"/>
      <c r="Q114" s="11"/>
      <c r="T114" s="11" t="s">
        <v>314</v>
      </c>
      <c r="U114" s="11">
        <f t="shared" si="61"/>
        <v>208</v>
      </c>
      <c r="V114" s="11">
        <f t="shared" si="62"/>
        <v>212</v>
      </c>
      <c r="W114" s="11" t="str">
        <f t="shared" si="63"/>
        <v>1306</v>
      </c>
      <c r="X114" s="11">
        <f t="shared" si="64"/>
        <v>214</v>
      </c>
      <c r="Y114" s="11" t="str">
        <f t="shared" si="65"/>
        <v>1306mp</v>
      </c>
      <c r="Z114" s="13">
        <f t="shared" si="56"/>
        <v>160</v>
      </c>
      <c r="AA114" s="13">
        <f t="shared" si="57"/>
        <v>185</v>
      </c>
      <c r="AB114" s="13" t="str">
        <f t="shared" si="55"/>
        <v>46°41'50.8"N 21°32'18.3"E</v>
      </c>
    </row>
    <row r="115" spans="2:28" s="13" customFormat="1" ht="15" x14ac:dyDescent="0.25">
      <c r="B115" s="26">
        <f t="shared" si="59"/>
        <v>103</v>
      </c>
      <c r="C115" s="42">
        <f t="shared" si="60"/>
        <v>1000442</v>
      </c>
      <c r="D115" s="52" t="s">
        <v>315</v>
      </c>
      <c r="E115" s="45" t="s">
        <v>316</v>
      </c>
      <c r="F115" s="26"/>
      <c r="G115" s="29">
        <v>4206</v>
      </c>
      <c r="H115" s="30">
        <f t="shared" si="58"/>
        <v>1.5</v>
      </c>
      <c r="I115" s="31">
        <v>6309</v>
      </c>
      <c r="O115" s="11"/>
      <c r="P115" s="11"/>
      <c r="Q115" s="11"/>
      <c r="T115" s="11" t="s">
        <v>317</v>
      </c>
      <c r="U115" s="11">
        <f t="shared" si="61"/>
        <v>208</v>
      </c>
      <c r="V115" s="11">
        <f t="shared" si="62"/>
        <v>212</v>
      </c>
      <c r="W115" s="11" t="str">
        <f t="shared" si="63"/>
        <v>4206</v>
      </c>
      <c r="X115" s="11">
        <f t="shared" si="64"/>
        <v>214</v>
      </c>
      <c r="Y115" s="11" t="str">
        <f t="shared" si="65"/>
        <v>4206mp</v>
      </c>
      <c r="Z115" s="13">
        <f t="shared" si="56"/>
        <v>160</v>
      </c>
      <c r="AA115" s="13">
        <f t="shared" si="57"/>
        <v>185</v>
      </c>
      <c r="AB115" s="13" t="str">
        <f t="shared" si="55"/>
        <v>46°42'05.2"N 21°31'43.7"E</v>
      </c>
    </row>
    <row r="116" spans="2:28" s="13" customFormat="1" ht="15" x14ac:dyDescent="0.25">
      <c r="B116" s="26">
        <f t="shared" si="59"/>
        <v>104</v>
      </c>
      <c r="C116" s="42">
        <f t="shared" si="60"/>
        <v>1000443</v>
      </c>
      <c r="D116" s="52" t="s">
        <v>318</v>
      </c>
      <c r="E116" s="45" t="s">
        <v>319</v>
      </c>
      <c r="F116" s="26"/>
      <c r="G116" s="29">
        <v>7396</v>
      </c>
      <c r="H116" s="30">
        <f t="shared" si="58"/>
        <v>1.5</v>
      </c>
      <c r="I116" s="31">
        <v>11094</v>
      </c>
      <c r="O116" s="11"/>
      <c r="P116" s="11"/>
      <c r="Q116" s="11"/>
      <c r="T116" s="11" t="s">
        <v>320</v>
      </c>
      <c r="U116" s="11">
        <f t="shared" si="61"/>
        <v>208</v>
      </c>
      <c r="V116" s="11">
        <f t="shared" si="62"/>
        <v>212</v>
      </c>
      <c r="W116" s="11" t="str">
        <f t="shared" si="63"/>
        <v>7396</v>
      </c>
      <c r="X116" s="11">
        <f t="shared" si="64"/>
        <v>214</v>
      </c>
      <c r="Y116" s="11" t="str">
        <f t="shared" si="65"/>
        <v>7396mp</v>
      </c>
      <c r="Z116" s="13">
        <f t="shared" si="56"/>
        <v>160</v>
      </c>
      <c r="AA116" s="13">
        <f t="shared" si="57"/>
        <v>185</v>
      </c>
      <c r="AB116" s="13" t="str">
        <f t="shared" si="55"/>
        <v>46°42'17.6"N 21°31'47.8"E</v>
      </c>
    </row>
    <row r="117" spans="2:28" s="13" customFormat="1" ht="15" x14ac:dyDescent="0.25">
      <c r="B117" s="26">
        <f t="shared" si="59"/>
        <v>105</v>
      </c>
      <c r="C117" s="42">
        <f t="shared" si="60"/>
        <v>1000444</v>
      </c>
      <c r="D117" s="52" t="s">
        <v>321</v>
      </c>
      <c r="E117" s="45" t="s">
        <v>322</v>
      </c>
      <c r="F117" s="26"/>
      <c r="G117" s="29">
        <v>12618</v>
      </c>
      <c r="H117" s="30">
        <f t="shared" si="58"/>
        <v>1.5</v>
      </c>
      <c r="I117" s="31">
        <v>18927</v>
      </c>
      <c r="O117" s="11"/>
      <c r="P117" s="11"/>
      <c r="Q117" s="11"/>
      <c r="T117" s="11" t="s">
        <v>323</v>
      </c>
      <c r="U117" s="11">
        <f t="shared" si="61"/>
        <v>208</v>
      </c>
      <c r="V117" s="11">
        <f t="shared" si="62"/>
        <v>213</v>
      </c>
      <c r="W117" s="11" t="str">
        <f t="shared" si="63"/>
        <v>12618</v>
      </c>
      <c r="X117" s="11">
        <f t="shared" si="64"/>
        <v>215</v>
      </c>
      <c r="Y117" s="11" t="str">
        <f t="shared" si="65"/>
        <v>12618mp</v>
      </c>
      <c r="Z117" s="13">
        <f t="shared" si="56"/>
        <v>160</v>
      </c>
      <c r="AA117" s="13">
        <f t="shared" si="57"/>
        <v>185</v>
      </c>
      <c r="AB117" s="13" t="str">
        <f t="shared" si="55"/>
        <v>46°42'37.9"N 21°31'22.3"E</v>
      </c>
    </row>
    <row r="118" spans="2:28" s="13" customFormat="1" ht="15" x14ac:dyDescent="0.25">
      <c r="B118" s="26">
        <f t="shared" si="59"/>
        <v>106</v>
      </c>
      <c r="C118" s="42">
        <f t="shared" si="60"/>
        <v>1000445</v>
      </c>
      <c r="D118" s="52" t="s">
        <v>324</v>
      </c>
      <c r="E118" s="45" t="s">
        <v>325</v>
      </c>
      <c r="F118" s="26"/>
      <c r="G118" s="29">
        <v>6527</v>
      </c>
      <c r="H118" s="30">
        <f t="shared" si="58"/>
        <v>1.49992339512793</v>
      </c>
      <c r="I118" s="31">
        <v>9790</v>
      </c>
      <c r="O118" s="11"/>
      <c r="P118" s="11"/>
      <c r="Q118" s="11"/>
      <c r="T118" s="11" t="s">
        <v>326</v>
      </c>
      <c r="U118" s="11">
        <f t="shared" si="61"/>
        <v>208</v>
      </c>
      <c r="V118" s="11">
        <f t="shared" si="62"/>
        <v>212</v>
      </c>
      <c r="W118" s="11" t="str">
        <f t="shared" si="63"/>
        <v>6527</v>
      </c>
      <c r="X118" s="11">
        <f t="shared" si="64"/>
        <v>214</v>
      </c>
      <c r="Y118" s="11" t="str">
        <f t="shared" si="65"/>
        <v>6527mp</v>
      </c>
      <c r="Z118" s="13">
        <f t="shared" si="56"/>
        <v>160</v>
      </c>
      <c r="AA118" s="13">
        <f t="shared" si="57"/>
        <v>185</v>
      </c>
      <c r="AB118" s="13" t="str">
        <f t="shared" si="55"/>
        <v>46°42'45.3"N 21°32'23.8"E</v>
      </c>
    </row>
    <row r="119" spans="2:28" s="13" customFormat="1" ht="15" x14ac:dyDescent="0.25">
      <c r="B119" s="26">
        <f t="shared" si="59"/>
        <v>107</v>
      </c>
      <c r="C119" s="42">
        <f t="shared" si="60"/>
        <v>1000446</v>
      </c>
      <c r="D119" s="52" t="s">
        <v>327</v>
      </c>
      <c r="E119" s="45" t="s">
        <v>328</v>
      </c>
      <c r="F119" s="26"/>
      <c r="G119" s="29">
        <v>9231</v>
      </c>
      <c r="H119" s="30">
        <f t="shared" si="58"/>
        <v>1.4999458346874661</v>
      </c>
      <c r="I119" s="31">
        <v>13846</v>
      </c>
      <c r="O119" s="11"/>
      <c r="P119" s="11"/>
      <c r="Q119" s="11"/>
      <c r="T119" s="11" t="s">
        <v>329</v>
      </c>
      <c r="U119" s="11">
        <f t="shared" si="61"/>
        <v>208</v>
      </c>
      <c r="V119" s="11">
        <f t="shared" si="62"/>
        <v>212</v>
      </c>
      <c r="W119" s="11" t="str">
        <f t="shared" si="63"/>
        <v>9231</v>
      </c>
      <c r="X119" s="11">
        <f t="shared" si="64"/>
        <v>214</v>
      </c>
      <c r="Y119" s="11" t="str">
        <f t="shared" si="65"/>
        <v>9231mp</v>
      </c>
      <c r="Z119" s="13">
        <f t="shared" si="56"/>
        <v>160</v>
      </c>
      <c r="AA119" s="13">
        <f t="shared" si="57"/>
        <v>185</v>
      </c>
      <c r="AB119" s="13" t="str">
        <f t="shared" si="55"/>
        <v>46°42'59.4"N 21°32'15.9"E</v>
      </c>
    </row>
    <row r="120" spans="2:28" s="13" customFormat="1" ht="15" x14ac:dyDescent="0.25">
      <c r="B120" s="26">
        <f t="shared" si="59"/>
        <v>108</v>
      </c>
      <c r="C120" s="42">
        <f t="shared" si="60"/>
        <v>1000447</v>
      </c>
      <c r="D120" s="52" t="s">
        <v>330</v>
      </c>
      <c r="E120" s="45" t="s">
        <v>331</v>
      </c>
      <c r="F120" s="26"/>
      <c r="G120" s="29">
        <v>10741</v>
      </c>
      <c r="H120" s="30">
        <f t="shared" si="58"/>
        <v>1.4999534493994973</v>
      </c>
      <c r="I120" s="31">
        <v>16111</v>
      </c>
      <c r="O120" s="11"/>
      <c r="P120" s="11"/>
      <c r="Q120" s="11"/>
      <c r="T120" s="11" t="s">
        <v>332</v>
      </c>
      <c r="U120" s="11">
        <f t="shared" si="61"/>
        <v>208</v>
      </c>
      <c r="V120" s="11">
        <f t="shared" si="62"/>
        <v>213</v>
      </c>
      <c r="W120" s="11" t="str">
        <f t="shared" si="63"/>
        <v>10741</v>
      </c>
      <c r="X120" s="11">
        <f t="shared" si="64"/>
        <v>215</v>
      </c>
      <c r="Y120" s="11" t="str">
        <f t="shared" si="65"/>
        <v>10741mp</v>
      </c>
      <c r="Z120" s="13">
        <f t="shared" si="56"/>
        <v>160</v>
      </c>
      <c r="AA120" s="13">
        <f t="shared" si="57"/>
        <v>185</v>
      </c>
      <c r="AB120" s="13" t="str">
        <f t="shared" si="55"/>
        <v>46°42'52.6"N 21°32'36.1"E</v>
      </c>
    </row>
    <row r="121" spans="2:28" s="13" customFormat="1" ht="15" x14ac:dyDescent="0.25">
      <c r="B121" s="26">
        <f t="shared" si="59"/>
        <v>109</v>
      </c>
      <c r="C121" s="42">
        <f t="shared" si="60"/>
        <v>1000448</v>
      </c>
      <c r="D121" s="52" t="s">
        <v>333</v>
      </c>
      <c r="E121" s="45" t="s">
        <v>334</v>
      </c>
      <c r="F121" s="26"/>
      <c r="G121" s="29">
        <v>11882</v>
      </c>
      <c r="H121" s="30">
        <f t="shared" si="58"/>
        <v>1.5</v>
      </c>
      <c r="I121" s="31">
        <v>17823</v>
      </c>
      <c r="O121" s="11"/>
      <c r="P121" s="11"/>
      <c r="Q121" s="11"/>
      <c r="T121" s="11" t="s">
        <v>335</v>
      </c>
      <c r="U121" s="11">
        <f t="shared" si="61"/>
        <v>208</v>
      </c>
      <c r="V121" s="11">
        <f t="shared" si="62"/>
        <v>213</v>
      </c>
      <c r="W121" s="11" t="str">
        <f t="shared" si="63"/>
        <v>11882</v>
      </c>
      <c r="X121" s="11">
        <f t="shared" si="64"/>
        <v>215</v>
      </c>
      <c r="Y121" s="11" t="str">
        <f t="shared" si="65"/>
        <v>11882mp</v>
      </c>
      <c r="Z121" s="13">
        <f t="shared" si="56"/>
        <v>160</v>
      </c>
      <c r="AA121" s="13">
        <f t="shared" si="57"/>
        <v>185</v>
      </c>
      <c r="AB121" s="13" t="str">
        <f t="shared" ref="AB121:AB152" si="66">MID(T121,Z121,AA121-Z121)</f>
        <v>46°43'19.0"N 21°32'53.9"E</v>
      </c>
    </row>
    <row r="122" spans="2:28" s="13" customFormat="1" ht="15" x14ac:dyDescent="0.25">
      <c r="B122" s="26">
        <f t="shared" si="59"/>
        <v>110</v>
      </c>
      <c r="C122" s="42">
        <f t="shared" si="60"/>
        <v>1000449</v>
      </c>
      <c r="D122" s="52" t="s">
        <v>336</v>
      </c>
      <c r="E122" s="45" t="s">
        <v>337</v>
      </c>
      <c r="F122" s="26"/>
      <c r="G122" s="29">
        <v>10959</v>
      </c>
      <c r="H122" s="30">
        <f t="shared" si="58"/>
        <v>1.4999543753992153</v>
      </c>
      <c r="I122" s="31">
        <v>16438</v>
      </c>
      <c r="O122" s="11"/>
      <c r="P122" s="11"/>
      <c r="Q122" s="11"/>
      <c r="T122" s="11" t="s">
        <v>338</v>
      </c>
      <c r="U122" s="11">
        <f t="shared" si="61"/>
        <v>208</v>
      </c>
      <c r="V122" s="11">
        <f t="shared" si="62"/>
        <v>213</v>
      </c>
      <c r="W122" s="11" t="str">
        <f t="shared" si="63"/>
        <v>10959</v>
      </c>
      <c r="X122" s="11">
        <f t="shared" si="64"/>
        <v>215</v>
      </c>
      <c r="Y122" s="11" t="str">
        <f t="shared" si="65"/>
        <v>10959mp</v>
      </c>
      <c r="Z122" s="13">
        <f t="shared" si="56"/>
        <v>160</v>
      </c>
      <c r="AA122" s="13">
        <f t="shared" si="57"/>
        <v>185</v>
      </c>
      <c r="AB122" s="13" t="str">
        <f t="shared" si="66"/>
        <v>46°43'40.2"N 21°32'51.2"E</v>
      </c>
    </row>
    <row r="123" spans="2:28" s="13" customFormat="1" ht="15" x14ac:dyDescent="0.25">
      <c r="B123" s="26">
        <f t="shared" si="59"/>
        <v>111</v>
      </c>
      <c r="C123" s="42">
        <f t="shared" si="60"/>
        <v>1000450</v>
      </c>
      <c r="D123" s="52" t="s">
        <v>339</v>
      </c>
      <c r="E123" s="45" t="s">
        <v>340</v>
      </c>
      <c r="F123" s="26"/>
      <c r="G123" s="29">
        <v>5767</v>
      </c>
      <c r="H123" s="30">
        <f t="shared" si="58"/>
        <v>1.4999132998092595</v>
      </c>
      <c r="I123" s="31">
        <v>8650</v>
      </c>
      <c r="O123" s="11"/>
      <c r="P123" s="11"/>
      <c r="Q123" s="11"/>
      <c r="T123" s="11" t="s">
        <v>341</v>
      </c>
      <c r="U123" s="11">
        <f t="shared" si="61"/>
        <v>208</v>
      </c>
      <c r="V123" s="11">
        <f t="shared" si="62"/>
        <v>212</v>
      </c>
      <c r="W123" s="11" t="str">
        <f t="shared" si="63"/>
        <v>5767</v>
      </c>
      <c r="X123" s="11">
        <f t="shared" si="64"/>
        <v>214</v>
      </c>
      <c r="Y123" s="11" t="str">
        <f t="shared" si="65"/>
        <v>5767mp</v>
      </c>
      <c r="Z123" s="13">
        <f t="shared" si="56"/>
        <v>160</v>
      </c>
      <c r="AA123" s="13">
        <f t="shared" si="57"/>
        <v>185</v>
      </c>
      <c r="AB123" s="13" t="str">
        <f t="shared" si="66"/>
        <v>46°42'08.0"N 21°34'17.2"E</v>
      </c>
    </row>
    <row r="124" spans="2:28" s="13" customFormat="1" ht="15" x14ac:dyDescent="0.25">
      <c r="B124" s="26">
        <f t="shared" si="59"/>
        <v>112</v>
      </c>
      <c r="C124" s="42">
        <f t="shared" si="60"/>
        <v>1000451</v>
      </c>
      <c r="D124" s="52" t="s">
        <v>342</v>
      </c>
      <c r="E124" s="45" t="s">
        <v>343</v>
      </c>
      <c r="F124" s="26"/>
      <c r="G124" s="29">
        <v>7712</v>
      </c>
      <c r="H124" s="30">
        <f t="shared" si="58"/>
        <v>1.5</v>
      </c>
      <c r="I124" s="31">
        <v>11568</v>
      </c>
      <c r="O124" s="11"/>
      <c r="P124" s="11"/>
      <c r="Q124" s="11"/>
      <c r="T124" s="11" t="s">
        <v>344</v>
      </c>
      <c r="U124" s="11">
        <f t="shared" si="61"/>
        <v>208</v>
      </c>
      <c r="V124" s="11">
        <f t="shared" si="62"/>
        <v>212</v>
      </c>
      <c r="W124" s="11" t="str">
        <f t="shared" si="63"/>
        <v>7712</v>
      </c>
      <c r="X124" s="11">
        <f t="shared" si="64"/>
        <v>214</v>
      </c>
      <c r="Y124" s="11" t="str">
        <f t="shared" si="65"/>
        <v>7712mp</v>
      </c>
      <c r="Z124" s="13">
        <f t="shared" si="56"/>
        <v>160</v>
      </c>
      <c r="AA124" s="13">
        <f t="shared" si="57"/>
        <v>185</v>
      </c>
      <c r="AB124" s="13" t="str">
        <f t="shared" si="66"/>
        <v>46°41'55.6"N 21°33'29.6"E</v>
      </c>
    </row>
    <row r="125" spans="2:28" s="13" customFormat="1" ht="15" x14ac:dyDescent="0.25">
      <c r="B125" s="26">
        <f t="shared" si="59"/>
        <v>113</v>
      </c>
      <c r="C125" s="42">
        <f t="shared" si="60"/>
        <v>1000452</v>
      </c>
      <c r="D125" s="52" t="s">
        <v>345</v>
      </c>
      <c r="E125" s="45" t="s">
        <v>346</v>
      </c>
      <c r="F125" s="26"/>
      <c r="G125" s="29">
        <v>18489</v>
      </c>
      <c r="H125" s="30">
        <f t="shared" si="58"/>
        <v>1.4999729568932878</v>
      </c>
      <c r="I125" s="31">
        <v>27733</v>
      </c>
      <c r="O125" s="11"/>
      <c r="P125" s="11"/>
      <c r="Q125" s="11"/>
      <c r="T125" s="11" t="s">
        <v>347</v>
      </c>
      <c r="U125" s="11">
        <f t="shared" si="61"/>
        <v>208</v>
      </c>
      <c r="V125" s="11">
        <f t="shared" si="62"/>
        <v>213</v>
      </c>
      <c r="W125" s="11" t="str">
        <f t="shared" si="63"/>
        <v>18489</v>
      </c>
      <c r="X125" s="11">
        <f t="shared" si="64"/>
        <v>215</v>
      </c>
      <c r="Y125" s="11" t="str">
        <f t="shared" si="65"/>
        <v>18489mp</v>
      </c>
      <c r="Z125" s="13">
        <f t="shared" ref="Z125:Z142" si="67">FIND("coordonatele",T125)+13</f>
        <v>160</v>
      </c>
      <c r="AA125" s="13">
        <f t="shared" ref="AA125:AA142" si="68">FIND("E",T125)+1</f>
        <v>185</v>
      </c>
      <c r="AB125" s="13" t="str">
        <f t="shared" si="66"/>
        <v>46°41'41.2"N 21°32'57.5"E</v>
      </c>
    </row>
    <row r="126" spans="2:28" s="13" customFormat="1" ht="15" x14ac:dyDescent="0.25">
      <c r="B126" s="26">
        <f t="shared" si="59"/>
        <v>114</v>
      </c>
      <c r="C126" s="42">
        <f t="shared" si="60"/>
        <v>1000453</v>
      </c>
      <c r="D126" s="52" t="s">
        <v>348</v>
      </c>
      <c r="E126" s="45" t="s">
        <v>349</v>
      </c>
      <c r="F126" s="26"/>
      <c r="G126" s="29">
        <v>3780</v>
      </c>
      <c r="H126" s="30">
        <f t="shared" si="58"/>
        <v>1.5</v>
      </c>
      <c r="I126" s="31">
        <v>5670</v>
      </c>
      <c r="O126" s="11"/>
      <c r="P126" s="11"/>
      <c r="Q126" s="11"/>
      <c r="T126" s="11" t="s">
        <v>350</v>
      </c>
      <c r="U126" s="11">
        <f t="shared" si="61"/>
        <v>208</v>
      </c>
      <c r="V126" s="11">
        <f t="shared" si="62"/>
        <v>212</v>
      </c>
      <c r="W126" s="11" t="str">
        <f t="shared" si="63"/>
        <v>3780</v>
      </c>
      <c r="X126" s="11">
        <f t="shared" si="64"/>
        <v>214</v>
      </c>
      <c r="Y126" s="11" t="str">
        <f t="shared" si="65"/>
        <v>3780mp</v>
      </c>
      <c r="Z126" s="13">
        <f t="shared" si="67"/>
        <v>160</v>
      </c>
      <c r="AA126" s="13">
        <f t="shared" si="68"/>
        <v>185</v>
      </c>
      <c r="AB126" s="13" t="str">
        <f t="shared" si="66"/>
        <v>46°41'28.0"N 21°32'42.4"E</v>
      </c>
    </row>
    <row r="127" spans="2:28" s="13" customFormat="1" ht="15" x14ac:dyDescent="0.25">
      <c r="B127" s="26">
        <f t="shared" si="59"/>
        <v>115</v>
      </c>
      <c r="C127" s="42">
        <f t="shared" si="60"/>
        <v>1000454</v>
      </c>
      <c r="D127" s="52" t="s">
        <v>351</v>
      </c>
      <c r="E127" s="45" t="s">
        <v>352</v>
      </c>
      <c r="F127" s="26"/>
      <c r="G127" s="29">
        <v>12957</v>
      </c>
      <c r="H127" s="30">
        <f t="shared" si="58"/>
        <v>1.499961410820406</v>
      </c>
      <c r="I127" s="31">
        <v>19435</v>
      </c>
      <c r="O127" s="11"/>
      <c r="P127" s="11"/>
      <c r="Q127" s="11"/>
      <c r="T127" s="11" t="s">
        <v>353</v>
      </c>
      <c r="U127" s="11">
        <f t="shared" si="61"/>
        <v>208</v>
      </c>
      <c r="V127" s="11">
        <f t="shared" si="62"/>
        <v>213</v>
      </c>
      <c r="W127" s="11" t="str">
        <f t="shared" si="63"/>
        <v>12957</v>
      </c>
      <c r="X127" s="11">
        <f t="shared" si="64"/>
        <v>215</v>
      </c>
      <c r="Y127" s="11" t="str">
        <f t="shared" si="65"/>
        <v>12957mp</v>
      </c>
      <c r="Z127" s="13">
        <f t="shared" si="67"/>
        <v>160</v>
      </c>
      <c r="AA127" s="13">
        <f t="shared" si="68"/>
        <v>185</v>
      </c>
      <c r="AB127" s="13" t="str">
        <f t="shared" si="66"/>
        <v>46°41'02.2"N 21°33'09.7"E</v>
      </c>
    </row>
    <row r="128" spans="2:28" s="13" customFormat="1" ht="15" x14ac:dyDescent="0.25">
      <c r="B128" s="26">
        <f t="shared" si="59"/>
        <v>116</v>
      </c>
      <c r="C128" s="42">
        <f t="shared" si="60"/>
        <v>1000455</v>
      </c>
      <c r="D128" s="52" t="s">
        <v>354</v>
      </c>
      <c r="E128" s="45" t="s">
        <v>355</v>
      </c>
      <c r="F128" s="26"/>
      <c r="G128" s="29">
        <v>4121</v>
      </c>
      <c r="H128" s="30">
        <f t="shared" si="58"/>
        <v>1.4998786702256734</v>
      </c>
      <c r="I128" s="31">
        <v>6181</v>
      </c>
      <c r="O128" s="11"/>
      <c r="P128" s="11"/>
      <c r="Q128" s="11"/>
      <c r="T128" s="11" t="s">
        <v>356</v>
      </c>
      <c r="U128" s="11">
        <f t="shared" si="61"/>
        <v>208</v>
      </c>
      <c r="V128" s="11">
        <f t="shared" si="62"/>
        <v>212</v>
      </c>
      <c r="W128" s="11" t="str">
        <f t="shared" si="63"/>
        <v>4121</v>
      </c>
      <c r="X128" s="11">
        <f t="shared" si="64"/>
        <v>214</v>
      </c>
      <c r="Y128" s="11" t="str">
        <f t="shared" si="65"/>
        <v>4121mp</v>
      </c>
      <c r="Z128" s="13">
        <f t="shared" si="67"/>
        <v>160</v>
      </c>
      <c r="AA128" s="13">
        <f t="shared" si="68"/>
        <v>185</v>
      </c>
      <c r="AB128" s="13" t="str">
        <f t="shared" si="66"/>
        <v>46°41'20.4"N 21°32'27.0"E</v>
      </c>
    </row>
    <row r="129" spans="2:28" s="13" customFormat="1" ht="15" x14ac:dyDescent="0.25">
      <c r="B129" s="26">
        <f t="shared" si="59"/>
        <v>117</v>
      </c>
      <c r="C129" s="42">
        <f t="shared" si="60"/>
        <v>1000456</v>
      </c>
      <c r="D129" s="52" t="s">
        <v>357</v>
      </c>
      <c r="E129" s="45" t="s">
        <v>358</v>
      </c>
      <c r="F129" s="26"/>
      <c r="G129" s="29">
        <v>6027</v>
      </c>
      <c r="H129" s="30">
        <f t="shared" si="58"/>
        <v>1.4999170399867263</v>
      </c>
      <c r="I129" s="31">
        <v>9040</v>
      </c>
      <c r="O129" s="11"/>
      <c r="P129" s="11"/>
      <c r="Q129" s="11"/>
      <c r="T129" s="11" t="s">
        <v>359</v>
      </c>
      <c r="U129" s="11">
        <f t="shared" si="61"/>
        <v>208</v>
      </c>
      <c r="V129" s="11">
        <f t="shared" si="62"/>
        <v>212</v>
      </c>
      <c r="W129" s="11" t="str">
        <f t="shared" si="63"/>
        <v>6027</v>
      </c>
      <c r="X129" s="11">
        <f t="shared" si="64"/>
        <v>214</v>
      </c>
      <c r="Y129" s="11" t="str">
        <f t="shared" si="65"/>
        <v>6027mp</v>
      </c>
      <c r="Z129" s="13">
        <f t="shared" si="67"/>
        <v>160</v>
      </c>
      <c r="AA129" s="13">
        <f t="shared" si="68"/>
        <v>185</v>
      </c>
      <c r="AB129" s="13" t="str">
        <f t="shared" si="66"/>
        <v>46°41'10.4"N 21°32'27.7"E</v>
      </c>
    </row>
    <row r="130" spans="2:28" s="13" customFormat="1" ht="15" x14ac:dyDescent="0.25">
      <c r="B130" s="26">
        <f t="shared" si="59"/>
        <v>118</v>
      </c>
      <c r="C130" s="42">
        <f t="shared" si="60"/>
        <v>1000457</v>
      </c>
      <c r="D130" s="52" t="s">
        <v>360</v>
      </c>
      <c r="E130" s="45" t="s">
        <v>361</v>
      </c>
      <c r="F130" s="26"/>
      <c r="G130" s="29">
        <v>3240</v>
      </c>
      <c r="H130" s="30">
        <f t="shared" si="58"/>
        <v>1.5</v>
      </c>
      <c r="I130" s="31">
        <v>4860</v>
      </c>
      <c r="O130" s="11"/>
      <c r="P130" s="11"/>
      <c r="Q130" s="11"/>
      <c r="T130" s="11" t="s">
        <v>362</v>
      </c>
      <c r="U130" s="11">
        <f t="shared" si="61"/>
        <v>208</v>
      </c>
      <c r="V130" s="11">
        <f t="shared" si="62"/>
        <v>212</v>
      </c>
      <c r="W130" s="11" t="str">
        <f t="shared" si="63"/>
        <v>3240</v>
      </c>
      <c r="X130" s="11">
        <f t="shared" si="64"/>
        <v>214</v>
      </c>
      <c r="Y130" s="11" t="str">
        <f t="shared" si="65"/>
        <v>3240mp</v>
      </c>
      <c r="Z130" s="13">
        <f t="shared" si="67"/>
        <v>160</v>
      </c>
      <c r="AA130" s="13">
        <f t="shared" si="68"/>
        <v>185</v>
      </c>
      <c r="AB130" s="13" t="str">
        <f t="shared" si="66"/>
        <v>46°41'07.0"N 21°32'10.1"E</v>
      </c>
    </row>
    <row r="131" spans="2:28" s="13" customFormat="1" ht="15" x14ac:dyDescent="0.25">
      <c r="B131" s="26">
        <f t="shared" si="59"/>
        <v>119</v>
      </c>
      <c r="C131" s="42">
        <f t="shared" si="60"/>
        <v>1000458</v>
      </c>
      <c r="D131" s="52" t="s">
        <v>363</v>
      </c>
      <c r="E131" s="45" t="s">
        <v>364</v>
      </c>
      <c r="F131" s="26"/>
      <c r="G131" s="29">
        <v>6625</v>
      </c>
      <c r="H131" s="30">
        <f t="shared" si="58"/>
        <v>1.4999245283018867</v>
      </c>
      <c r="I131" s="31">
        <v>9937</v>
      </c>
      <c r="O131" s="11"/>
      <c r="P131" s="11"/>
      <c r="Q131" s="11"/>
      <c r="T131" s="11" t="s">
        <v>365</v>
      </c>
      <c r="U131" s="11">
        <f t="shared" si="61"/>
        <v>208</v>
      </c>
      <c r="V131" s="11">
        <f t="shared" si="62"/>
        <v>212</v>
      </c>
      <c r="W131" s="11" t="str">
        <f t="shared" si="63"/>
        <v>6625</v>
      </c>
      <c r="X131" s="11">
        <f t="shared" si="64"/>
        <v>214</v>
      </c>
      <c r="Y131" s="11" t="str">
        <f t="shared" si="65"/>
        <v>6625mp</v>
      </c>
      <c r="Z131" s="13">
        <f t="shared" si="67"/>
        <v>160</v>
      </c>
      <c r="AA131" s="13">
        <f t="shared" si="68"/>
        <v>185</v>
      </c>
      <c r="AB131" s="13" t="str">
        <f t="shared" si="66"/>
        <v>46°40'45.6"N 21°31'49.3"E</v>
      </c>
    </row>
    <row r="132" spans="2:28" s="13" customFormat="1" ht="15" x14ac:dyDescent="0.25">
      <c r="B132" s="26">
        <f t="shared" si="59"/>
        <v>120</v>
      </c>
      <c r="C132" s="42">
        <f t="shared" si="60"/>
        <v>1000459</v>
      </c>
      <c r="D132" s="52" t="s">
        <v>366</v>
      </c>
      <c r="E132" s="45" t="s">
        <v>367</v>
      </c>
      <c r="F132" s="26"/>
      <c r="G132" s="29">
        <v>10281</v>
      </c>
      <c r="H132" s="30">
        <f t="shared" si="58"/>
        <v>1.49995136659858</v>
      </c>
      <c r="I132" s="31">
        <v>15421</v>
      </c>
      <c r="O132" s="11"/>
      <c r="P132" s="11"/>
      <c r="Q132" s="11"/>
      <c r="T132" s="11" t="s">
        <v>368</v>
      </c>
      <c r="U132" s="11">
        <f t="shared" si="61"/>
        <v>208</v>
      </c>
      <c r="V132" s="11">
        <f t="shared" si="62"/>
        <v>213</v>
      </c>
      <c r="W132" s="11" t="str">
        <f t="shared" si="63"/>
        <v>10281</v>
      </c>
      <c r="X132" s="11">
        <f t="shared" si="64"/>
        <v>215</v>
      </c>
      <c r="Y132" s="11" t="str">
        <f t="shared" si="65"/>
        <v>10281mp</v>
      </c>
      <c r="Z132" s="13">
        <f t="shared" si="67"/>
        <v>160</v>
      </c>
      <c r="AA132" s="13">
        <f t="shared" si="68"/>
        <v>185</v>
      </c>
      <c r="AB132" s="13" t="str">
        <f t="shared" si="66"/>
        <v>46°40'47.6"N 21°32'21.3"E</v>
      </c>
    </row>
    <row r="133" spans="2:28" s="13" customFormat="1" ht="15" x14ac:dyDescent="0.25">
      <c r="B133" s="26">
        <f t="shared" si="59"/>
        <v>121</v>
      </c>
      <c r="C133" s="42">
        <f t="shared" si="60"/>
        <v>1000460</v>
      </c>
      <c r="D133" s="52" t="s">
        <v>369</v>
      </c>
      <c r="E133" s="45" t="s">
        <v>370</v>
      </c>
      <c r="F133" s="26"/>
      <c r="G133" s="29">
        <v>6441</v>
      </c>
      <c r="H133" s="30">
        <f t="shared" si="58"/>
        <v>1.4999223723024375</v>
      </c>
      <c r="I133" s="31">
        <v>9661</v>
      </c>
      <c r="O133" s="11"/>
      <c r="P133" s="11"/>
      <c r="Q133" s="11"/>
      <c r="T133" s="11" t="s">
        <v>371</v>
      </c>
      <c r="U133" s="11">
        <f t="shared" si="61"/>
        <v>208</v>
      </c>
      <c r="V133" s="11">
        <f t="shared" si="62"/>
        <v>212</v>
      </c>
      <c r="W133" s="11" t="str">
        <f t="shared" si="63"/>
        <v>6441</v>
      </c>
      <c r="X133" s="11">
        <f t="shared" si="64"/>
        <v>214</v>
      </c>
      <c r="Y133" s="11" t="str">
        <f t="shared" si="65"/>
        <v>6441mp</v>
      </c>
      <c r="Z133" s="13">
        <f t="shared" si="67"/>
        <v>160</v>
      </c>
      <c r="AA133" s="13">
        <f t="shared" si="68"/>
        <v>185</v>
      </c>
      <c r="AB133" s="13" t="str">
        <f t="shared" si="66"/>
        <v>46°40'35.4"N 21°31'52.0"E</v>
      </c>
    </row>
    <row r="134" spans="2:28" s="13" customFormat="1" ht="15" x14ac:dyDescent="0.25">
      <c r="B134" s="26">
        <f t="shared" si="59"/>
        <v>122</v>
      </c>
      <c r="C134" s="42">
        <f t="shared" si="60"/>
        <v>1000461</v>
      </c>
      <c r="D134" s="52" t="s">
        <v>372</v>
      </c>
      <c r="E134" s="45" t="s">
        <v>373</v>
      </c>
      <c r="F134" s="26"/>
      <c r="G134" s="29">
        <v>35775</v>
      </c>
      <c r="H134" s="30">
        <f t="shared" si="58"/>
        <v>1.4999860237596088</v>
      </c>
      <c r="I134" s="31">
        <v>53662</v>
      </c>
      <c r="O134" s="11"/>
      <c r="P134" s="11"/>
      <c r="Q134" s="11"/>
      <c r="T134" s="11" t="s">
        <v>374</v>
      </c>
      <c r="U134" s="11">
        <f t="shared" si="61"/>
        <v>208</v>
      </c>
      <c r="V134" s="11">
        <f t="shared" si="62"/>
        <v>213</v>
      </c>
      <c r="W134" s="11" t="str">
        <f t="shared" si="63"/>
        <v>35775</v>
      </c>
      <c r="X134" s="11">
        <f t="shared" si="64"/>
        <v>215</v>
      </c>
      <c r="Y134" s="11" t="str">
        <f t="shared" si="65"/>
        <v>35775mp</v>
      </c>
      <c r="Z134" s="13">
        <f t="shared" si="67"/>
        <v>160</v>
      </c>
      <c r="AA134" s="13">
        <f t="shared" si="68"/>
        <v>185</v>
      </c>
      <c r="AB134" s="13" t="str">
        <f t="shared" si="66"/>
        <v>46°40'27.2"N 21°32'17.8"E</v>
      </c>
    </row>
    <row r="135" spans="2:28" s="13" customFormat="1" ht="15" x14ac:dyDescent="0.25">
      <c r="B135" s="26">
        <f t="shared" si="59"/>
        <v>123</v>
      </c>
      <c r="C135" s="42">
        <f t="shared" si="60"/>
        <v>1000462</v>
      </c>
      <c r="D135" s="52" t="s">
        <v>375</v>
      </c>
      <c r="E135" s="45" t="s">
        <v>376</v>
      </c>
      <c r="F135" s="26"/>
      <c r="G135" s="29">
        <v>3697</v>
      </c>
      <c r="H135" s="30">
        <f t="shared" si="58"/>
        <v>1.4998647552069246</v>
      </c>
      <c r="I135" s="31">
        <v>5545</v>
      </c>
      <c r="O135" s="11"/>
      <c r="P135" s="11"/>
      <c r="Q135" s="11"/>
      <c r="T135" s="11" t="s">
        <v>377</v>
      </c>
      <c r="U135" s="11">
        <f t="shared" si="61"/>
        <v>208</v>
      </c>
      <c r="V135" s="11">
        <f t="shared" si="62"/>
        <v>212</v>
      </c>
      <c r="W135" s="11" t="str">
        <f t="shared" si="63"/>
        <v>3697</v>
      </c>
      <c r="X135" s="11">
        <f t="shared" si="64"/>
        <v>214</v>
      </c>
      <c r="Y135" s="11" t="str">
        <f t="shared" si="65"/>
        <v>3697mp</v>
      </c>
      <c r="Z135" s="13">
        <f t="shared" si="67"/>
        <v>160</v>
      </c>
      <c r="AA135" s="13">
        <f t="shared" si="68"/>
        <v>185</v>
      </c>
      <c r="AB135" s="13" t="str">
        <f t="shared" si="66"/>
        <v>46°40'18.8"N 21°33'01.3"E</v>
      </c>
    </row>
    <row r="136" spans="2:28" s="13" customFormat="1" ht="15" x14ac:dyDescent="0.25">
      <c r="B136" s="26">
        <f t="shared" si="59"/>
        <v>124</v>
      </c>
      <c r="C136" s="42">
        <f t="shared" si="60"/>
        <v>1000463</v>
      </c>
      <c r="D136" s="52" t="s">
        <v>378</v>
      </c>
      <c r="E136" s="45" t="s">
        <v>379</v>
      </c>
      <c r="F136" s="26"/>
      <c r="G136" s="29">
        <v>12779</v>
      </c>
      <c r="H136" s="30">
        <f t="shared" si="58"/>
        <v>1.4999608733077705</v>
      </c>
      <c r="I136" s="31">
        <v>19168</v>
      </c>
      <c r="O136" s="11"/>
      <c r="P136" s="11"/>
      <c r="Q136" s="11"/>
      <c r="T136" s="11" t="s">
        <v>380</v>
      </c>
      <c r="U136" s="11">
        <f t="shared" si="61"/>
        <v>208</v>
      </c>
      <c r="V136" s="11">
        <f t="shared" si="62"/>
        <v>213</v>
      </c>
      <c r="W136" s="11" t="str">
        <f t="shared" si="63"/>
        <v>12779</v>
      </c>
      <c r="X136" s="11">
        <f t="shared" si="64"/>
        <v>215</v>
      </c>
      <c r="Y136" s="11" t="str">
        <f t="shared" si="65"/>
        <v>12779mp</v>
      </c>
      <c r="Z136" s="13">
        <f t="shared" si="67"/>
        <v>160</v>
      </c>
      <c r="AA136" s="13">
        <f t="shared" si="68"/>
        <v>185</v>
      </c>
      <c r="AB136" s="13" t="str">
        <f t="shared" si="66"/>
        <v>46°39'46.9"N 21°32'30.6"E</v>
      </c>
    </row>
    <row r="137" spans="2:28" s="13" customFormat="1" ht="15" x14ac:dyDescent="0.25">
      <c r="B137" s="26">
        <f t="shared" si="59"/>
        <v>125</v>
      </c>
      <c r="C137" s="42">
        <f t="shared" si="60"/>
        <v>1000464</v>
      </c>
      <c r="D137" s="52" t="s">
        <v>381</v>
      </c>
      <c r="E137" s="45" t="s">
        <v>382</v>
      </c>
      <c r="F137" s="26"/>
      <c r="G137" s="29">
        <v>4720</v>
      </c>
      <c r="H137" s="30">
        <f t="shared" ref="H137:H168" si="69">I137/G137</f>
        <v>1.5</v>
      </c>
      <c r="I137" s="31">
        <v>7080</v>
      </c>
      <c r="O137" s="11"/>
      <c r="P137" s="11"/>
      <c r="Q137" s="11"/>
      <c r="T137" s="11" t="s">
        <v>383</v>
      </c>
      <c r="U137" s="11">
        <f t="shared" si="61"/>
        <v>208</v>
      </c>
      <c r="V137" s="11">
        <f t="shared" si="62"/>
        <v>212</v>
      </c>
      <c r="W137" s="11" t="str">
        <f t="shared" si="63"/>
        <v>4720</v>
      </c>
      <c r="X137" s="11">
        <f t="shared" si="64"/>
        <v>214</v>
      </c>
      <c r="Y137" s="11" t="str">
        <f t="shared" si="65"/>
        <v>4720mp</v>
      </c>
      <c r="Z137" s="13">
        <f t="shared" si="67"/>
        <v>160</v>
      </c>
      <c r="AA137" s="13">
        <f t="shared" si="68"/>
        <v>185</v>
      </c>
      <c r="AB137" s="13" t="str">
        <f t="shared" si="66"/>
        <v>46°40'12.9"N 21°32'04.6"E</v>
      </c>
    </row>
    <row r="138" spans="2:28" s="13" customFormat="1" ht="15" x14ac:dyDescent="0.25">
      <c r="B138" s="26">
        <f t="shared" si="59"/>
        <v>126</v>
      </c>
      <c r="C138" s="42">
        <f t="shared" si="60"/>
        <v>1000465</v>
      </c>
      <c r="D138" s="52" t="s">
        <v>384</v>
      </c>
      <c r="E138" s="45" t="s">
        <v>385</v>
      </c>
      <c r="F138" s="26"/>
      <c r="G138" s="29">
        <v>5060</v>
      </c>
      <c r="H138" s="30">
        <f t="shared" si="69"/>
        <v>1.5</v>
      </c>
      <c r="I138" s="31">
        <v>7590</v>
      </c>
      <c r="O138" s="11"/>
      <c r="P138" s="11"/>
      <c r="Q138" s="11"/>
      <c r="T138" s="11" t="s">
        <v>386</v>
      </c>
      <c r="U138" s="11">
        <f t="shared" ref="U138:U169" si="70">FIND("S=",T138)+2</f>
        <v>208</v>
      </c>
      <c r="V138" s="11">
        <f t="shared" si="62"/>
        <v>212</v>
      </c>
      <c r="W138" s="11" t="str">
        <f t="shared" ref="W138:W169" si="71">MID(T138,U138,V138-U138)</f>
        <v>5060</v>
      </c>
      <c r="X138" s="11">
        <f t="shared" si="64"/>
        <v>214</v>
      </c>
      <c r="Y138" s="11" t="str">
        <f t="shared" ref="Y138:Y169" si="72">MID(T138,U138,X138-U138)</f>
        <v>5060mp</v>
      </c>
      <c r="Z138" s="13">
        <f t="shared" si="67"/>
        <v>160</v>
      </c>
      <c r="AA138" s="13">
        <f t="shared" si="68"/>
        <v>185</v>
      </c>
      <c r="AB138" s="13" t="str">
        <f t="shared" si="66"/>
        <v>46°40'00.0"N 21°32'33.3"E</v>
      </c>
    </row>
    <row r="139" spans="2:28" s="13" customFormat="1" ht="15" x14ac:dyDescent="0.25">
      <c r="B139" s="26">
        <f t="shared" si="59"/>
        <v>127</v>
      </c>
      <c r="C139" s="42">
        <f t="shared" si="60"/>
        <v>1000466</v>
      </c>
      <c r="D139" s="52" t="s">
        <v>387</v>
      </c>
      <c r="E139" s="45" t="s">
        <v>388</v>
      </c>
      <c r="F139" s="26"/>
      <c r="G139" s="29">
        <v>3679</v>
      </c>
      <c r="H139" s="30">
        <f t="shared" si="69"/>
        <v>1.4998640935036696</v>
      </c>
      <c r="I139" s="31">
        <v>5518</v>
      </c>
      <c r="O139" s="11"/>
      <c r="P139" s="11"/>
      <c r="Q139" s="11"/>
      <c r="T139" s="11" t="s">
        <v>389</v>
      </c>
      <c r="U139" s="11">
        <f t="shared" si="70"/>
        <v>208</v>
      </c>
      <c r="V139" s="11">
        <f t="shared" si="62"/>
        <v>212</v>
      </c>
      <c r="W139" s="11" t="str">
        <f t="shared" si="71"/>
        <v>3679</v>
      </c>
      <c r="X139" s="11">
        <f t="shared" si="64"/>
        <v>214</v>
      </c>
      <c r="Y139" s="11" t="str">
        <f t="shared" si="72"/>
        <v>3679mp</v>
      </c>
      <c r="Z139" s="13">
        <f t="shared" si="67"/>
        <v>160</v>
      </c>
      <c r="AA139" s="13">
        <f t="shared" si="68"/>
        <v>185</v>
      </c>
      <c r="AB139" s="13" t="str">
        <f t="shared" si="66"/>
        <v>46°39'52.2"N 21°32'45.0"E</v>
      </c>
    </row>
    <row r="140" spans="2:28" s="13" customFormat="1" ht="15" x14ac:dyDescent="0.25">
      <c r="B140" s="26">
        <f t="shared" si="59"/>
        <v>128</v>
      </c>
      <c r="C140" s="42">
        <f t="shared" si="60"/>
        <v>1000467</v>
      </c>
      <c r="D140" s="52" t="s">
        <v>390</v>
      </c>
      <c r="E140" s="45" t="s">
        <v>391</v>
      </c>
      <c r="F140" s="26"/>
      <c r="G140" s="29">
        <v>7509</v>
      </c>
      <c r="H140" s="30">
        <f t="shared" si="69"/>
        <v>1.4999334132374484</v>
      </c>
      <c r="I140" s="31">
        <v>11263</v>
      </c>
      <c r="O140" s="11"/>
      <c r="P140" s="11"/>
      <c r="Q140" s="11"/>
      <c r="T140" s="11" t="s">
        <v>392</v>
      </c>
      <c r="U140" s="11">
        <f t="shared" si="70"/>
        <v>208</v>
      </c>
      <c r="V140" s="11">
        <f t="shared" si="62"/>
        <v>212</v>
      </c>
      <c r="W140" s="11" t="str">
        <f t="shared" si="71"/>
        <v>7509</v>
      </c>
      <c r="X140" s="11">
        <f t="shared" si="64"/>
        <v>214</v>
      </c>
      <c r="Y140" s="11" t="str">
        <f t="shared" si="72"/>
        <v>7509mp</v>
      </c>
      <c r="Z140" s="13">
        <f t="shared" si="67"/>
        <v>160</v>
      </c>
      <c r="AA140" s="13">
        <f t="shared" si="68"/>
        <v>185</v>
      </c>
      <c r="AB140" s="13" t="str">
        <f t="shared" si="66"/>
        <v>46°39'37.9"N 21°33'00.4"E</v>
      </c>
    </row>
    <row r="141" spans="2:28" s="13" customFormat="1" ht="15" x14ac:dyDescent="0.25">
      <c r="B141" s="26">
        <f t="shared" si="59"/>
        <v>129</v>
      </c>
      <c r="C141" s="42">
        <f t="shared" si="60"/>
        <v>1000468</v>
      </c>
      <c r="D141" s="52" t="s">
        <v>393</v>
      </c>
      <c r="E141" s="45" t="s">
        <v>394</v>
      </c>
      <c r="F141" s="26"/>
      <c r="G141" s="29">
        <v>1587</v>
      </c>
      <c r="H141" s="30">
        <f t="shared" si="69"/>
        <v>1.4996849401386263</v>
      </c>
      <c r="I141" s="31">
        <v>2380</v>
      </c>
      <c r="O141" s="11"/>
      <c r="P141" s="11"/>
      <c r="Q141" s="11"/>
      <c r="T141" s="11" t="s">
        <v>395</v>
      </c>
      <c r="U141" s="11">
        <f t="shared" si="70"/>
        <v>208</v>
      </c>
      <c r="V141" s="11">
        <f t="shared" si="62"/>
        <v>212</v>
      </c>
      <c r="W141" s="11" t="str">
        <f t="shared" si="71"/>
        <v>1587</v>
      </c>
      <c r="X141" s="11">
        <f t="shared" si="64"/>
        <v>214</v>
      </c>
      <c r="Y141" s="11" t="str">
        <f t="shared" si="72"/>
        <v>1587mp</v>
      </c>
      <c r="Z141" s="13">
        <f t="shared" si="67"/>
        <v>160</v>
      </c>
      <c r="AA141" s="13">
        <f t="shared" si="68"/>
        <v>185</v>
      </c>
      <c r="AB141" s="13" t="str">
        <f t="shared" si="66"/>
        <v>46°39'40.5"N 21°32'06.5"E</v>
      </c>
    </row>
    <row r="142" spans="2:28" s="13" customFormat="1" ht="15" x14ac:dyDescent="0.25">
      <c r="B142" s="26">
        <f t="shared" si="59"/>
        <v>130</v>
      </c>
      <c r="C142" s="42">
        <f t="shared" si="60"/>
        <v>1000469</v>
      </c>
      <c r="D142" s="52" t="s">
        <v>396</v>
      </c>
      <c r="E142" s="45" t="s">
        <v>397</v>
      </c>
      <c r="F142" s="26"/>
      <c r="G142" s="29">
        <v>19558</v>
      </c>
      <c r="H142" s="30">
        <f t="shared" si="69"/>
        <v>1.5</v>
      </c>
      <c r="I142" s="31">
        <v>29337</v>
      </c>
      <c r="O142" s="11"/>
      <c r="P142" s="11"/>
      <c r="Q142" s="11"/>
      <c r="T142" s="11" t="s">
        <v>398</v>
      </c>
      <c r="U142" s="11">
        <f t="shared" si="70"/>
        <v>208</v>
      </c>
      <c r="V142" s="11">
        <f t="shared" si="62"/>
        <v>213</v>
      </c>
      <c r="W142" s="11" t="str">
        <f t="shared" si="71"/>
        <v>19558</v>
      </c>
      <c r="X142" s="11">
        <f t="shared" si="64"/>
        <v>215</v>
      </c>
      <c r="Y142" s="11" t="str">
        <f t="shared" si="72"/>
        <v>19558mp</v>
      </c>
      <c r="Z142" s="13">
        <f t="shared" si="67"/>
        <v>160</v>
      </c>
      <c r="AA142" s="13">
        <f t="shared" si="68"/>
        <v>185</v>
      </c>
      <c r="AB142" s="13" t="str">
        <f t="shared" si="66"/>
        <v>46°39'32.7"N 21°31'48.7"E</v>
      </c>
    </row>
    <row r="143" spans="2:28" s="13" customFormat="1" ht="18" customHeight="1" x14ac:dyDescent="0.25">
      <c r="B143" s="2" t="s">
        <v>115</v>
      </c>
      <c r="C143" s="2"/>
      <c r="D143" s="2"/>
      <c r="E143" s="2"/>
      <c r="F143" s="2"/>
      <c r="G143" s="2"/>
      <c r="H143" s="2"/>
      <c r="I143" s="2"/>
      <c r="O143" s="11"/>
      <c r="P143" s="11"/>
      <c r="Q143" s="11"/>
      <c r="T143" s="11"/>
      <c r="U143" s="11"/>
      <c r="V143" s="11"/>
      <c r="W143" s="11"/>
      <c r="X143" s="11"/>
      <c r="Y143" s="11"/>
    </row>
    <row r="144" spans="2:28" s="13" customFormat="1" ht="15" x14ac:dyDescent="0.25">
      <c r="B144" s="26">
        <f>B142+1</f>
        <v>131</v>
      </c>
      <c r="C144" s="42">
        <v>1000500</v>
      </c>
      <c r="D144" s="52" t="s">
        <v>190</v>
      </c>
      <c r="E144" s="45" t="s">
        <v>117</v>
      </c>
      <c r="F144" s="26" t="s">
        <v>399</v>
      </c>
      <c r="G144" s="29">
        <v>91996</v>
      </c>
      <c r="H144" s="30">
        <f t="shared" ref="H144:H151" si="73">I144/G144</f>
        <v>1.5</v>
      </c>
      <c r="I144" s="31">
        <v>137994</v>
      </c>
      <c r="O144" s="11"/>
      <c r="P144" s="11"/>
      <c r="Q144" s="11"/>
      <c r="T144" s="11" t="s">
        <v>400</v>
      </c>
      <c r="U144" s="11">
        <f t="shared" ref="U144:U150" si="74">FIND("S=",T144)+2</f>
        <v>200</v>
      </c>
      <c r="V144" s="11">
        <f t="shared" ref="V144:V150" si="75">FIND("mp",T144)</f>
        <v>204</v>
      </c>
      <c r="W144" s="11" t="str">
        <f t="shared" ref="W144:W150" si="76">MID(T144,U144,V144-U144)</f>
        <v>4737</v>
      </c>
      <c r="X144" s="11">
        <f t="shared" ref="X144:X150" si="77">LEN(T144)+1</f>
        <v>206</v>
      </c>
      <c r="Y144" s="11" t="str">
        <f t="shared" ref="Y144:Y150" si="78">MID(T144,U144,X144-U144)</f>
        <v>4737mp</v>
      </c>
      <c r="Z144" s="13">
        <f t="shared" ref="Z144:Z150" si="79">FIND("coordonatele",T144)+13</f>
        <v>152</v>
      </c>
      <c r="AA144" s="13">
        <f t="shared" ref="AA144:AA150" si="80">FIND("E",T144)+1</f>
        <v>177</v>
      </c>
      <c r="AB144" s="13" t="str">
        <f t="shared" ref="AB144:AB150" si="81">MID(T144,Z144,AA144-Z144)</f>
        <v>46°40'05.4"N 21°27'56.2"E</v>
      </c>
    </row>
    <row r="145" spans="2:28" s="13" customFormat="1" ht="15" x14ac:dyDescent="0.25">
      <c r="B145" s="26">
        <f t="shared" ref="B145:B151" si="82">B144+1</f>
        <v>132</v>
      </c>
      <c r="C145" s="42">
        <v>1000501</v>
      </c>
      <c r="D145" s="52" t="s">
        <v>192</v>
      </c>
      <c r="E145" s="45" t="s">
        <v>401</v>
      </c>
      <c r="F145" s="26"/>
      <c r="G145" s="29">
        <v>4737</v>
      </c>
      <c r="H145" s="30">
        <f t="shared" si="73"/>
        <v>1.4998944479628458</v>
      </c>
      <c r="I145" s="31">
        <v>7105</v>
      </c>
      <c r="O145" s="11"/>
      <c r="P145" s="11"/>
      <c r="Q145" s="11"/>
      <c r="T145" s="11" t="s">
        <v>402</v>
      </c>
      <c r="U145" s="11">
        <f t="shared" si="74"/>
        <v>200</v>
      </c>
      <c r="V145" s="11">
        <f t="shared" si="75"/>
        <v>204</v>
      </c>
      <c r="W145" s="11" t="str">
        <f t="shared" si="76"/>
        <v>6672</v>
      </c>
      <c r="X145" s="11">
        <f t="shared" si="77"/>
        <v>206</v>
      </c>
      <c r="Y145" s="11" t="str">
        <f t="shared" si="78"/>
        <v>6672mp</v>
      </c>
      <c r="Z145" s="13">
        <f t="shared" si="79"/>
        <v>152</v>
      </c>
      <c r="AA145" s="13">
        <f t="shared" si="80"/>
        <v>177</v>
      </c>
      <c r="AB145" s="13" t="str">
        <f t="shared" si="81"/>
        <v>46°39'46.3"N 21°28'35.0"E</v>
      </c>
    </row>
    <row r="146" spans="2:28" s="13" customFormat="1" ht="15" x14ac:dyDescent="0.25">
      <c r="B146" s="26">
        <f t="shared" si="82"/>
        <v>133</v>
      </c>
      <c r="C146" s="42">
        <v>1000502</v>
      </c>
      <c r="D146" s="52" t="s">
        <v>195</v>
      </c>
      <c r="E146" s="45" t="s">
        <v>403</v>
      </c>
      <c r="F146" s="26"/>
      <c r="G146" s="29">
        <v>6672</v>
      </c>
      <c r="H146" s="30">
        <f t="shared" si="73"/>
        <v>1.5</v>
      </c>
      <c r="I146" s="31">
        <v>10008</v>
      </c>
      <c r="O146" s="11"/>
      <c r="P146" s="11"/>
      <c r="Q146" s="11"/>
      <c r="T146" s="11" t="s">
        <v>404</v>
      </c>
      <c r="U146" s="11">
        <f t="shared" si="74"/>
        <v>200</v>
      </c>
      <c r="V146" s="11">
        <f t="shared" si="75"/>
        <v>204</v>
      </c>
      <c r="W146" s="11" t="str">
        <f t="shared" si="76"/>
        <v>1530</v>
      </c>
      <c r="X146" s="11">
        <f t="shared" si="77"/>
        <v>206</v>
      </c>
      <c r="Y146" s="11" t="str">
        <f t="shared" si="78"/>
        <v>1530mp</v>
      </c>
      <c r="Z146" s="13">
        <f t="shared" si="79"/>
        <v>152</v>
      </c>
      <c r="AA146" s="13">
        <f t="shared" si="80"/>
        <v>177</v>
      </c>
      <c r="AB146" s="13" t="str">
        <f t="shared" si="81"/>
        <v>46°40'06.2"N 21°28'41.4"E</v>
      </c>
    </row>
    <row r="147" spans="2:28" s="13" customFormat="1" ht="15" x14ac:dyDescent="0.25">
      <c r="B147" s="26">
        <f t="shared" si="82"/>
        <v>134</v>
      </c>
      <c r="C147" s="42">
        <v>1000503</v>
      </c>
      <c r="D147" s="52" t="s">
        <v>198</v>
      </c>
      <c r="E147" s="45" t="s">
        <v>405</v>
      </c>
      <c r="F147" s="26"/>
      <c r="G147" s="29">
        <v>1530</v>
      </c>
      <c r="H147" s="30">
        <f t="shared" si="73"/>
        <v>1.5</v>
      </c>
      <c r="I147" s="31">
        <v>2295</v>
      </c>
      <c r="O147" s="11"/>
      <c r="P147" s="11"/>
      <c r="Q147" s="11"/>
      <c r="T147" s="11" t="s">
        <v>406</v>
      </c>
      <c r="U147" s="11">
        <f t="shared" si="74"/>
        <v>200</v>
      </c>
      <c r="V147" s="11">
        <f t="shared" si="75"/>
        <v>205</v>
      </c>
      <c r="W147" s="11" t="str">
        <f t="shared" si="76"/>
        <v>10524</v>
      </c>
      <c r="X147" s="11">
        <f t="shared" si="77"/>
        <v>207</v>
      </c>
      <c r="Y147" s="11" t="str">
        <f t="shared" si="78"/>
        <v>10524mp</v>
      </c>
      <c r="Z147" s="13">
        <f t="shared" si="79"/>
        <v>152</v>
      </c>
      <c r="AA147" s="13">
        <f t="shared" si="80"/>
        <v>177</v>
      </c>
      <c r="AB147" s="13" t="str">
        <f t="shared" si="81"/>
        <v>46°40'10.9"N 21°28'29.2"E</v>
      </c>
    </row>
    <row r="148" spans="2:28" s="13" customFormat="1" ht="15" x14ac:dyDescent="0.25">
      <c r="B148" s="26">
        <f t="shared" si="82"/>
        <v>135</v>
      </c>
      <c r="C148" s="42">
        <v>1000504</v>
      </c>
      <c r="D148" s="52" t="s">
        <v>201</v>
      </c>
      <c r="E148" s="45" t="s">
        <v>407</v>
      </c>
      <c r="F148" s="26"/>
      <c r="G148" s="29">
        <v>10524</v>
      </c>
      <c r="H148" s="30">
        <f t="shared" si="73"/>
        <v>1.5</v>
      </c>
      <c r="I148" s="31">
        <v>15786</v>
      </c>
      <c r="O148" s="11"/>
      <c r="P148" s="11"/>
      <c r="Q148" s="11"/>
      <c r="T148" s="11" t="s">
        <v>408</v>
      </c>
      <c r="U148" s="11">
        <f t="shared" si="74"/>
        <v>200</v>
      </c>
      <c r="V148" s="11">
        <f t="shared" si="75"/>
        <v>205</v>
      </c>
      <c r="W148" s="11" t="str">
        <f t="shared" si="76"/>
        <v>12348</v>
      </c>
      <c r="X148" s="11">
        <f t="shared" si="77"/>
        <v>207</v>
      </c>
      <c r="Y148" s="11" t="str">
        <f t="shared" si="78"/>
        <v>12348mp</v>
      </c>
      <c r="Z148" s="13">
        <f t="shared" si="79"/>
        <v>152</v>
      </c>
      <c r="AA148" s="13">
        <f t="shared" si="80"/>
        <v>177</v>
      </c>
      <c r="AB148" s="13" t="str">
        <f t="shared" si="81"/>
        <v>46°40'17.8"N 21°26'35.4"E</v>
      </c>
    </row>
    <row r="149" spans="2:28" s="13" customFormat="1" ht="15" x14ac:dyDescent="0.25">
      <c r="B149" s="26">
        <f t="shared" si="82"/>
        <v>136</v>
      </c>
      <c r="C149" s="42">
        <v>1000505</v>
      </c>
      <c r="D149" s="52" t="s">
        <v>204</v>
      </c>
      <c r="E149" s="45" t="s">
        <v>409</v>
      </c>
      <c r="F149" s="26"/>
      <c r="G149" s="29">
        <v>12348</v>
      </c>
      <c r="H149" s="30">
        <f t="shared" si="73"/>
        <v>1.5</v>
      </c>
      <c r="I149" s="31">
        <v>18522</v>
      </c>
      <c r="O149" s="11"/>
      <c r="P149" s="11"/>
      <c r="Q149" s="11"/>
      <c r="T149" s="11" t="s">
        <v>410</v>
      </c>
      <c r="U149" s="11">
        <f t="shared" si="74"/>
        <v>200</v>
      </c>
      <c r="V149" s="11">
        <f t="shared" si="75"/>
        <v>204</v>
      </c>
      <c r="W149" s="11" t="str">
        <f t="shared" si="76"/>
        <v>9126</v>
      </c>
      <c r="X149" s="11">
        <f t="shared" si="77"/>
        <v>206</v>
      </c>
      <c r="Y149" s="11" t="str">
        <f t="shared" si="78"/>
        <v>9126mp</v>
      </c>
      <c r="Z149" s="13">
        <f t="shared" si="79"/>
        <v>152</v>
      </c>
      <c r="AA149" s="13">
        <f t="shared" si="80"/>
        <v>177</v>
      </c>
      <c r="AB149" s="13" t="str">
        <f t="shared" si="81"/>
        <v>46°40'29.2"N 21°27'12.9"E</v>
      </c>
    </row>
    <row r="150" spans="2:28" s="13" customFormat="1" ht="15" x14ac:dyDescent="0.25">
      <c r="B150" s="26">
        <f t="shared" si="82"/>
        <v>137</v>
      </c>
      <c r="C150" s="42">
        <v>1000506</v>
      </c>
      <c r="D150" s="52" t="s">
        <v>207</v>
      </c>
      <c r="E150" s="45" t="s">
        <v>411</v>
      </c>
      <c r="F150" s="26"/>
      <c r="G150" s="29">
        <v>9126</v>
      </c>
      <c r="H150" s="30">
        <f t="shared" si="73"/>
        <v>1.5</v>
      </c>
      <c r="I150" s="31">
        <v>13689</v>
      </c>
      <c r="O150" s="11"/>
      <c r="P150" s="11"/>
      <c r="Q150" s="11"/>
      <c r="T150" s="11" t="s">
        <v>412</v>
      </c>
      <c r="U150" s="11">
        <f t="shared" si="74"/>
        <v>200</v>
      </c>
      <c r="V150" s="11">
        <f t="shared" si="75"/>
        <v>205</v>
      </c>
      <c r="W150" s="11" t="str">
        <f t="shared" si="76"/>
        <v>13224</v>
      </c>
      <c r="X150" s="11">
        <f t="shared" si="77"/>
        <v>207</v>
      </c>
      <c r="Y150" s="11" t="str">
        <f t="shared" si="78"/>
        <v>13224mp</v>
      </c>
      <c r="Z150" s="13">
        <f t="shared" si="79"/>
        <v>152</v>
      </c>
      <c r="AA150" s="13">
        <f t="shared" si="80"/>
        <v>177</v>
      </c>
      <c r="AB150" s="13" t="str">
        <f t="shared" si="81"/>
        <v>46°40'51.9"N 21°28'18.1"E</v>
      </c>
    </row>
    <row r="151" spans="2:28" s="13" customFormat="1" ht="15" x14ac:dyDescent="0.25">
      <c r="B151" s="26">
        <f t="shared" si="82"/>
        <v>138</v>
      </c>
      <c r="C151" s="42">
        <v>1000507</v>
      </c>
      <c r="D151" s="52" t="s">
        <v>210</v>
      </c>
      <c r="E151" s="45" t="s">
        <v>413</v>
      </c>
      <c r="F151" s="26"/>
      <c r="G151" s="29">
        <v>13224</v>
      </c>
      <c r="H151" s="30">
        <f t="shared" si="73"/>
        <v>1.5</v>
      </c>
      <c r="I151" s="31">
        <v>19836</v>
      </c>
      <c r="O151" s="11"/>
      <c r="P151" s="11"/>
      <c r="Q151" s="11"/>
      <c r="T151" s="11"/>
      <c r="U151" s="11"/>
      <c r="V151" s="11"/>
      <c r="W151" s="11"/>
      <c r="X151" s="11"/>
      <c r="Y151" s="11"/>
    </row>
    <row r="152" spans="2:28" s="13" customFormat="1" ht="18" customHeight="1" x14ac:dyDescent="0.25">
      <c r="B152" s="2" t="s">
        <v>147</v>
      </c>
      <c r="C152" s="2"/>
      <c r="D152" s="2"/>
      <c r="E152" s="2"/>
      <c r="F152" s="2"/>
      <c r="G152" s="2"/>
      <c r="H152" s="2"/>
      <c r="I152" s="2"/>
      <c r="O152" s="11"/>
      <c r="P152" s="11"/>
      <c r="Q152" s="11"/>
      <c r="T152" s="11"/>
      <c r="U152" s="11"/>
      <c r="V152" s="11"/>
      <c r="W152" s="11"/>
      <c r="X152" s="11"/>
      <c r="Y152" s="11"/>
    </row>
    <row r="153" spans="2:28" s="13" customFormat="1" ht="15" x14ac:dyDescent="0.25">
      <c r="B153" s="26">
        <f>B151+1</f>
        <v>139</v>
      </c>
      <c r="C153" s="42">
        <v>1000600</v>
      </c>
      <c r="D153" s="52" t="s">
        <v>190</v>
      </c>
      <c r="E153" s="45" t="s">
        <v>149</v>
      </c>
      <c r="F153" s="26" t="s">
        <v>414</v>
      </c>
      <c r="G153" s="29">
        <v>7450</v>
      </c>
      <c r="H153" s="30">
        <f t="shared" ref="H153:H172" si="83">I153/G153</f>
        <v>1.5</v>
      </c>
      <c r="I153" s="31">
        <v>11175</v>
      </c>
      <c r="O153" s="11"/>
      <c r="P153" s="11"/>
      <c r="Q153" s="11"/>
      <c r="T153" s="11" t="s">
        <v>415</v>
      </c>
      <c r="U153" s="11">
        <f t="shared" ref="U153:U171" si="84">FIND("S=",T153)+2</f>
        <v>126</v>
      </c>
      <c r="V153" s="11">
        <f t="shared" ref="V153:V171" si="85">FIND("mp",T153)</f>
        <v>131</v>
      </c>
      <c r="W153" s="11" t="str">
        <f t="shared" ref="W153:W171" si="86">MID(T153,U153,V153-U153)</f>
        <v>18514</v>
      </c>
      <c r="X153" s="11">
        <f t="shared" ref="X153:X171" si="87">LEN(T153)+1</f>
        <v>133</v>
      </c>
      <c r="Y153" s="11" t="str">
        <f t="shared" ref="Y153:Y171" si="88">MID(T153,U153,X153-U153)</f>
        <v>18514mp</v>
      </c>
      <c r="Z153" s="13" t="e">
        <f t="shared" ref="Z153:Z171" si="89">FIND("coordonatele",T153)+13</f>
        <v>#VALUE!</v>
      </c>
      <c r="AA153" s="13" t="e">
        <f t="shared" ref="AA153:AA171" si="90">FIND("E",T153)+1</f>
        <v>#VALUE!</v>
      </c>
      <c r="AB153" s="13" t="e">
        <f t="shared" ref="AB153:AB171" si="91">MID(T153,Z153,AA153-Z153)</f>
        <v>#VALUE!</v>
      </c>
    </row>
    <row r="154" spans="2:28" s="13" customFormat="1" ht="15" x14ac:dyDescent="0.25">
      <c r="B154" s="26">
        <f t="shared" ref="B154:B172" si="92">B153+1</f>
        <v>140</v>
      </c>
      <c r="C154" s="42">
        <v>1000601</v>
      </c>
      <c r="D154" s="52" t="s">
        <v>192</v>
      </c>
      <c r="E154" s="45" t="s">
        <v>149</v>
      </c>
      <c r="F154" s="26"/>
      <c r="G154" s="29">
        <v>18514</v>
      </c>
      <c r="H154" s="30">
        <f t="shared" si="83"/>
        <v>1.5</v>
      </c>
      <c r="I154" s="31">
        <v>27771</v>
      </c>
      <c r="O154" s="11"/>
      <c r="P154" s="11"/>
      <c r="Q154" s="11"/>
      <c r="T154" s="11" t="s">
        <v>416</v>
      </c>
      <c r="U154" s="11">
        <f t="shared" si="84"/>
        <v>204</v>
      </c>
      <c r="V154" s="11">
        <f t="shared" si="85"/>
        <v>208</v>
      </c>
      <c r="W154" s="11" t="str">
        <f t="shared" si="86"/>
        <v>2316</v>
      </c>
      <c r="X154" s="11">
        <f t="shared" si="87"/>
        <v>210</v>
      </c>
      <c r="Y154" s="11" t="str">
        <f t="shared" si="88"/>
        <v>2316mp</v>
      </c>
      <c r="Z154" s="13">
        <f t="shared" si="89"/>
        <v>156</v>
      </c>
      <c r="AA154" s="13">
        <f t="shared" si="90"/>
        <v>181</v>
      </c>
      <c r="AB154" s="13" t="str">
        <f t="shared" si="91"/>
        <v>46°38'27.5"N 21°33'06.7"E</v>
      </c>
    </row>
    <row r="155" spans="2:28" s="13" customFormat="1" ht="15" x14ac:dyDescent="0.25">
      <c r="B155" s="26">
        <f t="shared" si="92"/>
        <v>141</v>
      </c>
      <c r="C155" s="42">
        <v>1000602</v>
      </c>
      <c r="D155" s="52" t="s">
        <v>195</v>
      </c>
      <c r="E155" s="45" t="s">
        <v>417</v>
      </c>
      <c r="F155" s="26"/>
      <c r="G155" s="29">
        <v>2316</v>
      </c>
      <c r="H155" s="30">
        <f t="shared" si="83"/>
        <v>1.5</v>
      </c>
      <c r="I155" s="31">
        <v>3474</v>
      </c>
      <c r="O155" s="11"/>
      <c r="P155" s="11"/>
      <c r="Q155" s="11"/>
      <c r="T155" s="11" t="s">
        <v>418</v>
      </c>
      <c r="U155" s="11">
        <f t="shared" si="84"/>
        <v>204</v>
      </c>
      <c r="V155" s="11">
        <f t="shared" si="85"/>
        <v>208</v>
      </c>
      <c r="W155" s="11" t="str">
        <f t="shared" si="86"/>
        <v>1410</v>
      </c>
      <c r="X155" s="11">
        <f t="shared" si="87"/>
        <v>210</v>
      </c>
      <c r="Y155" s="11" t="str">
        <f t="shared" si="88"/>
        <v>1410mp</v>
      </c>
      <c r="Z155" s="13">
        <f t="shared" si="89"/>
        <v>156</v>
      </c>
      <c r="AA155" s="13">
        <f t="shared" si="90"/>
        <v>181</v>
      </c>
      <c r="AB155" s="13" t="str">
        <f t="shared" si="91"/>
        <v>46°38'27.7"N 21°32'19.6"E</v>
      </c>
    </row>
    <row r="156" spans="2:28" s="13" customFormat="1" ht="15" x14ac:dyDescent="0.25">
      <c r="B156" s="26">
        <f t="shared" si="92"/>
        <v>142</v>
      </c>
      <c r="C156" s="42">
        <v>1000603</v>
      </c>
      <c r="D156" s="52" t="s">
        <v>198</v>
      </c>
      <c r="E156" s="45" t="s">
        <v>419</v>
      </c>
      <c r="F156" s="26"/>
      <c r="G156" s="29">
        <v>1410</v>
      </c>
      <c r="H156" s="30">
        <f t="shared" si="83"/>
        <v>1.5</v>
      </c>
      <c r="I156" s="31">
        <v>2115</v>
      </c>
      <c r="O156" s="11"/>
      <c r="P156" s="11"/>
      <c r="Q156" s="11"/>
      <c r="T156" s="11" t="s">
        <v>420</v>
      </c>
      <c r="U156" s="11">
        <f t="shared" si="84"/>
        <v>204</v>
      </c>
      <c r="V156" s="11">
        <f t="shared" si="85"/>
        <v>208</v>
      </c>
      <c r="W156" s="11" t="str">
        <f t="shared" si="86"/>
        <v>4764</v>
      </c>
      <c r="X156" s="11">
        <f t="shared" si="87"/>
        <v>210</v>
      </c>
      <c r="Y156" s="11" t="str">
        <f t="shared" si="88"/>
        <v>4764mp</v>
      </c>
      <c r="Z156" s="13">
        <f t="shared" si="89"/>
        <v>156</v>
      </c>
      <c r="AA156" s="13">
        <f t="shared" si="90"/>
        <v>181</v>
      </c>
      <c r="AB156" s="13" t="str">
        <f t="shared" si="91"/>
        <v>46°38'33.5"N 21°31'41.9"E</v>
      </c>
    </row>
    <row r="157" spans="2:28" s="13" customFormat="1" ht="15" x14ac:dyDescent="0.25">
      <c r="B157" s="26">
        <f t="shared" si="92"/>
        <v>143</v>
      </c>
      <c r="C157" s="42">
        <v>1000604</v>
      </c>
      <c r="D157" s="52" t="s">
        <v>201</v>
      </c>
      <c r="E157" s="45" t="s">
        <v>421</v>
      </c>
      <c r="F157" s="26"/>
      <c r="G157" s="29">
        <v>4764</v>
      </c>
      <c r="H157" s="30">
        <f t="shared" si="83"/>
        <v>1.5</v>
      </c>
      <c r="I157" s="31">
        <v>7146</v>
      </c>
      <c r="O157" s="11"/>
      <c r="P157" s="11"/>
      <c r="Q157" s="11"/>
      <c r="T157" s="11" t="s">
        <v>422</v>
      </c>
      <c r="U157" s="11">
        <f t="shared" si="84"/>
        <v>204</v>
      </c>
      <c r="V157" s="11">
        <f t="shared" si="85"/>
        <v>209</v>
      </c>
      <c r="W157" s="11" t="str">
        <f t="shared" si="86"/>
        <v>13428</v>
      </c>
      <c r="X157" s="11">
        <f t="shared" si="87"/>
        <v>211</v>
      </c>
      <c r="Y157" s="11" t="str">
        <f t="shared" si="88"/>
        <v>13428mp</v>
      </c>
      <c r="Z157" s="13">
        <f t="shared" si="89"/>
        <v>156</v>
      </c>
      <c r="AA157" s="13">
        <f t="shared" si="90"/>
        <v>181</v>
      </c>
      <c r="AB157" s="13" t="str">
        <f t="shared" si="91"/>
        <v>46°39'14.6"N 21°33'31.7"E</v>
      </c>
    </row>
    <row r="158" spans="2:28" s="13" customFormat="1" ht="15" x14ac:dyDescent="0.25">
      <c r="B158" s="26">
        <f t="shared" si="92"/>
        <v>144</v>
      </c>
      <c r="C158" s="42">
        <v>1000605</v>
      </c>
      <c r="D158" s="52" t="s">
        <v>204</v>
      </c>
      <c r="E158" s="45" t="s">
        <v>423</v>
      </c>
      <c r="F158" s="26"/>
      <c r="G158" s="29">
        <v>13428</v>
      </c>
      <c r="H158" s="30">
        <f t="shared" si="83"/>
        <v>1.5</v>
      </c>
      <c r="I158" s="31">
        <v>20142</v>
      </c>
      <c r="O158" s="11"/>
      <c r="P158" s="11"/>
      <c r="Q158" s="11"/>
      <c r="T158" s="11" t="s">
        <v>424</v>
      </c>
      <c r="U158" s="11">
        <f t="shared" si="84"/>
        <v>204</v>
      </c>
      <c r="V158" s="11">
        <f t="shared" si="85"/>
        <v>208</v>
      </c>
      <c r="W158" s="11" t="str">
        <f t="shared" si="86"/>
        <v>5166</v>
      </c>
      <c r="X158" s="11">
        <f t="shared" si="87"/>
        <v>210</v>
      </c>
      <c r="Y158" s="11" t="str">
        <f t="shared" si="88"/>
        <v>5166mp</v>
      </c>
      <c r="Z158" s="13">
        <f t="shared" si="89"/>
        <v>156</v>
      </c>
      <c r="AA158" s="13">
        <f t="shared" si="90"/>
        <v>181</v>
      </c>
      <c r="AB158" s="13" t="str">
        <f t="shared" si="91"/>
        <v>46°39'40.6"N 21°33'46.3"E</v>
      </c>
    </row>
    <row r="159" spans="2:28" s="13" customFormat="1" ht="15" x14ac:dyDescent="0.25">
      <c r="B159" s="26">
        <f t="shared" si="92"/>
        <v>145</v>
      </c>
      <c r="C159" s="42">
        <v>1000606</v>
      </c>
      <c r="D159" s="52" t="s">
        <v>207</v>
      </c>
      <c r="E159" s="45" t="s">
        <v>425</v>
      </c>
      <c r="F159" s="26"/>
      <c r="G159" s="29">
        <v>5166</v>
      </c>
      <c r="H159" s="30">
        <f t="shared" si="83"/>
        <v>1.5</v>
      </c>
      <c r="I159" s="31">
        <v>7749</v>
      </c>
      <c r="O159" s="11"/>
      <c r="P159" s="11"/>
      <c r="Q159" s="11"/>
      <c r="T159" s="11" t="s">
        <v>426</v>
      </c>
      <c r="U159" s="11">
        <f t="shared" si="84"/>
        <v>204</v>
      </c>
      <c r="V159" s="11">
        <f t="shared" si="85"/>
        <v>208</v>
      </c>
      <c r="W159" s="11" t="str">
        <f t="shared" si="86"/>
        <v>2182</v>
      </c>
      <c r="X159" s="11">
        <f t="shared" si="87"/>
        <v>210</v>
      </c>
      <c r="Y159" s="11" t="str">
        <f t="shared" si="88"/>
        <v>2182mp</v>
      </c>
      <c r="Z159" s="13">
        <f t="shared" si="89"/>
        <v>156</v>
      </c>
      <c r="AA159" s="13">
        <f t="shared" si="90"/>
        <v>181</v>
      </c>
      <c r="AB159" s="13" t="str">
        <f t="shared" si="91"/>
        <v>46°38'43.9"N 21°33'39.1"E</v>
      </c>
    </row>
    <row r="160" spans="2:28" s="13" customFormat="1" ht="15" x14ac:dyDescent="0.25">
      <c r="B160" s="26">
        <f t="shared" si="92"/>
        <v>146</v>
      </c>
      <c r="C160" s="42">
        <v>1000607</v>
      </c>
      <c r="D160" s="52" t="s">
        <v>210</v>
      </c>
      <c r="E160" s="45" t="s">
        <v>427</v>
      </c>
      <c r="F160" s="26"/>
      <c r="G160" s="29">
        <v>2182</v>
      </c>
      <c r="H160" s="30">
        <f t="shared" si="83"/>
        <v>1.5</v>
      </c>
      <c r="I160" s="31">
        <v>3273</v>
      </c>
      <c r="O160" s="11"/>
      <c r="P160" s="11"/>
      <c r="Q160" s="11"/>
      <c r="T160" s="11" t="s">
        <v>428</v>
      </c>
      <c r="U160" s="11">
        <f t="shared" si="84"/>
        <v>204</v>
      </c>
      <c r="V160" s="11">
        <f t="shared" si="85"/>
        <v>208</v>
      </c>
      <c r="W160" s="11" t="str">
        <f t="shared" si="86"/>
        <v>4551</v>
      </c>
      <c r="X160" s="11">
        <f t="shared" si="87"/>
        <v>210</v>
      </c>
      <c r="Y160" s="11" t="str">
        <f t="shared" si="88"/>
        <v>4551mp</v>
      </c>
      <c r="Z160" s="13">
        <f t="shared" si="89"/>
        <v>156</v>
      </c>
      <c r="AA160" s="13">
        <f t="shared" si="90"/>
        <v>181</v>
      </c>
      <c r="AB160" s="13" t="str">
        <f t="shared" si="91"/>
        <v>46°38'24.0"N 21°33'49.5"E</v>
      </c>
    </row>
    <row r="161" spans="2:28" s="13" customFormat="1" ht="15" x14ac:dyDescent="0.25">
      <c r="B161" s="26">
        <f t="shared" si="92"/>
        <v>147</v>
      </c>
      <c r="C161" s="42">
        <v>1000608</v>
      </c>
      <c r="D161" s="52" t="s">
        <v>213</v>
      </c>
      <c r="E161" s="45" t="s">
        <v>429</v>
      </c>
      <c r="F161" s="26"/>
      <c r="G161" s="29">
        <v>4551</v>
      </c>
      <c r="H161" s="30">
        <f t="shared" si="83"/>
        <v>1.4998901340364754</v>
      </c>
      <c r="I161" s="31">
        <v>6826</v>
      </c>
      <c r="O161" s="11"/>
      <c r="P161" s="11"/>
      <c r="Q161" s="11"/>
      <c r="T161" s="11" t="s">
        <v>430</v>
      </c>
      <c r="U161" s="11">
        <f t="shared" si="84"/>
        <v>204</v>
      </c>
      <c r="V161" s="11">
        <f t="shared" si="85"/>
        <v>208</v>
      </c>
      <c r="W161" s="11" t="str">
        <f t="shared" si="86"/>
        <v>5720</v>
      </c>
      <c r="X161" s="11">
        <f t="shared" si="87"/>
        <v>210</v>
      </c>
      <c r="Y161" s="11" t="str">
        <f t="shared" si="88"/>
        <v>5720mp</v>
      </c>
      <c r="Z161" s="13">
        <f t="shared" si="89"/>
        <v>156</v>
      </c>
      <c r="AA161" s="13">
        <f t="shared" si="90"/>
        <v>181</v>
      </c>
      <c r="AB161" s="13" t="str">
        <f t="shared" si="91"/>
        <v>46°39'08.1"N 21°34'52.9"E</v>
      </c>
    </row>
    <row r="162" spans="2:28" s="13" customFormat="1" ht="15" x14ac:dyDescent="0.25">
      <c r="B162" s="26">
        <f t="shared" si="92"/>
        <v>148</v>
      </c>
      <c r="C162" s="42">
        <v>1000609</v>
      </c>
      <c r="D162" s="52" t="s">
        <v>216</v>
      </c>
      <c r="E162" s="45" t="s">
        <v>431</v>
      </c>
      <c r="F162" s="26"/>
      <c r="G162" s="29">
        <v>5720</v>
      </c>
      <c r="H162" s="30">
        <f t="shared" si="83"/>
        <v>1.5</v>
      </c>
      <c r="I162" s="31">
        <v>8580</v>
      </c>
      <c r="O162" s="11"/>
      <c r="P162" s="11"/>
      <c r="Q162" s="11"/>
      <c r="T162" s="11" t="s">
        <v>432</v>
      </c>
      <c r="U162" s="11">
        <f t="shared" si="84"/>
        <v>204</v>
      </c>
      <c r="V162" s="11">
        <f t="shared" si="85"/>
        <v>208</v>
      </c>
      <c r="W162" s="11" t="str">
        <f t="shared" si="86"/>
        <v>6435</v>
      </c>
      <c r="X162" s="11">
        <f t="shared" si="87"/>
        <v>210</v>
      </c>
      <c r="Y162" s="11" t="str">
        <f t="shared" si="88"/>
        <v>6435mp</v>
      </c>
      <c r="Z162" s="13">
        <f t="shared" si="89"/>
        <v>156</v>
      </c>
      <c r="AA162" s="13">
        <f t="shared" si="90"/>
        <v>181</v>
      </c>
      <c r="AB162" s="13" t="str">
        <f t="shared" si="91"/>
        <v>46°39'18.5"N 21°34'58.3"E</v>
      </c>
    </row>
    <row r="163" spans="2:28" s="13" customFormat="1" ht="15" x14ac:dyDescent="0.25">
      <c r="B163" s="26">
        <f t="shared" si="92"/>
        <v>149</v>
      </c>
      <c r="C163" s="42">
        <v>1000610</v>
      </c>
      <c r="D163" s="52" t="s">
        <v>219</v>
      </c>
      <c r="E163" s="45" t="s">
        <v>433</v>
      </c>
      <c r="F163" s="26"/>
      <c r="G163" s="29">
        <v>6435</v>
      </c>
      <c r="H163" s="30">
        <f t="shared" si="83"/>
        <v>1.4999222999222999</v>
      </c>
      <c r="I163" s="31">
        <v>9652</v>
      </c>
      <c r="O163" s="11"/>
      <c r="P163" s="11"/>
      <c r="Q163" s="11"/>
      <c r="T163" s="11" t="s">
        <v>434</v>
      </c>
      <c r="U163" s="11">
        <f t="shared" si="84"/>
        <v>204</v>
      </c>
      <c r="V163" s="11">
        <f t="shared" si="85"/>
        <v>208</v>
      </c>
      <c r="W163" s="11" t="str">
        <f t="shared" si="86"/>
        <v>5405</v>
      </c>
      <c r="X163" s="11">
        <f t="shared" si="87"/>
        <v>210</v>
      </c>
      <c r="Y163" s="11" t="str">
        <f t="shared" si="88"/>
        <v>5405mp</v>
      </c>
      <c r="Z163" s="13">
        <f t="shared" si="89"/>
        <v>156</v>
      </c>
      <c r="AA163" s="13">
        <f t="shared" si="90"/>
        <v>181</v>
      </c>
      <c r="AB163" s="13" t="str">
        <f t="shared" si="91"/>
        <v>46°39'06.2"N 21°34'29.7"E</v>
      </c>
    </row>
    <row r="164" spans="2:28" s="13" customFormat="1" ht="15" x14ac:dyDescent="0.25">
      <c r="B164" s="26">
        <f t="shared" si="92"/>
        <v>150</v>
      </c>
      <c r="C164" s="42">
        <v>1000611</v>
      </c>
      <c r="D164" s="52" t="s">
        <v>222</v>
      </c>
      <c r="E164" s="45" t="s">
        <v>435</v>
      </c>
      <c r="F164" s="26"/>
      <c r="G164" s="29">
        <v>5405</v>
      </c>
      <c r="H164" s="30">
        <f t="shared" si="83"/>
        <v>1.4999074930619796</v>
      </c>
      <c r="I164" s="31">
        <v>8107</v>
      </c>
      <c r="O164" s="11"/>
      <c r="P164" s="11"/>
      <c r="Q164" s="11"/>
      <c r="T164" s="11" t="s">
        <v>436</v>
      </c>
      <c r="U164" s="11">
        <f t="shared" si="84"/>
        <v>204</v>
      </c>
      <c r="V164" s="11">
        <f t="shared" si="85"/>
        <v>209</v>
      </c>
      <c r="W164" s="11" t="str">
        <f t="shared" si="86"/>
        <v>10455</v>
      </c>
      <c r="X164" s="11">
        <f t="shared" si="87"/>
        <v>211</v>
      </c>
      <c r="Y164" s="11" t="str">
        <f t="shared" si="88"/>
        <v>10455mp</v>
      </c>
      <c r="Z164" s="13">
        <f t="shared" si="89"/>
        <v>156</v>
      </c>
      <c r="AA164" s="13">
        <f t="shared" si="90"/>
        <v>181</v>
      </c>
      <c r="AB164" s="13" t="str">
        <f t="shared" si="91"/>
        <v>46°38'59.0"N 21°35'58.0"E</v>
      </c>
    </row>
    <row r="165" spans="2:28" s="13" customFormat="1" ht="15" x14ac:dyDescent="0.25">
      <c r="B165" s="26">
        <f t="shared" si="92"/>
        <v>151</v>
      </c>
      <c r="C165" s="42">
        <v>1000612</v>
      </c>
      <c r="D165" s="52" t="s">
        <v>225</v>
      </c>
      <c r="E165" s="45" t="s">
        <v>437</v>
      </c>
      <c r="F165" s="26"/>
      <c r="G165" s="29">
        <v>10455</v>
      </c>
      <c r="H165" s="30">
        <f t="shared" si="83"/>
        <v>1.4999521759923482</v>
      </c>
      <c r="I165" s="31">
        <v>15682</v>
      </c>
      <c r="O165" s="11"/>
      <c r="P165" s="11"/>
      <c r="Q165" s="11"/>
      <c r="T165" s="11" t="s">
        <v>438</v>
      </c>
      <c r="U165" s="11">
        <f t="shared" si="84"/>
        <v>204</v>
      </c>
      <c r="V165" s="11">
        <f t="shared" si="85"/>
        <v>208</v>
      </c>
      <c r="W165" s="11" t="str">
        <f t="shared" si="86"/>
        <v>1765</v>
      </c>
      <c r="X165" s="11">
        <f t="shared" si="87"/>
        <v>210</v>
      </c>
      <c r="Y165" s="11" t="str">
        <f t="shared" si="88"/>
        <v>1765mp</v>
      </c>
      <c r="Z165" s="13">
        <f t="shared" si="89"/>
        <v>156</v>
      </c>
      <c r="AA165" s="13">
        <f t="shared" si="90"/>
        <v>181</v>
      </c>
      <c r="AB165" s="13" t="str">
        <f t="shared" si="91"/>
        <v>46°37'50.6"N 21°32'42.9"E</v>
      </c>
    </row>
    <row r="166" spans="2:28" s="13" customFormat="1" ht="15" x14ac:dyDescent="0.25">
      <c r="B166" s="26">
        <f t="shared" si="92"/>
        <v>152</v>
      </c>
      <c r="C166" s="42">
        <v>1000613</v>
      </c>
      <c r="D166" s="52" t="s">
        <v>228</v>
      </c>
      <c r="E166" s="45" t="s">
        <v>439</v>
      </c>
      <c r="F166" s="26"/>
      <c r="G166" s="29">
        <v>1765</v>
      </c>
      <c r="H166" s="30">
        <f t="shared" si="83"/>
        <v>1.4997167138810199</v>
      </c>
      <c r="I166" s="31">
        <v>2647</v>
      </c>
      <c r="O166" s="11"/>
      <c r="P166" s="11"/>
      <c r="Q166" s="11"/>
      <c r="T166" s="11" t="s">
        <v>440</v>
      </c>
      <c r="U166" s="11">
        <f t="shared" si="84"/>
        <v>204</v>
      </c>
      <c r="V166" s="11">
        <f t="shared" si="85"/>
        <v>208</v>
      </c>
      <c r="W166" s="11" t="str">
        <f t="shared" si="86"/>
        <v>2146</v>
      </c>
      <c r="X166" s="11">
        <f t="shared" si="87"/>
        <v>210</v>
      </c>
      <c r="Y166" s="11" t="str">
        <f t="shared" si="88"/>
        <v>2146mp</v>
      </c>
      <c r="Z166" s="13">
        <f t="shared" si="89"/>
        <v>156</v>
      </c>
      <c r="AA166" s="13">
        <f t="shared" si="90"/>
        <v>181</v>
      </c>
      <c r="AB166" s="13" t="str">
        <f t="shared" si="91"/>
        <v>46°38'11.3"N 21°33'16.2"E</v>
      </c>
    </row>
    <row r="167" spans="2:28" s="13" customFormat="1" ht="15" x14ac:dyDescent="0.25">
      <c r="B167" s="26">
        <f t="shared" si="92"/>
        <v>153</v>
      </c>
      <c r="C167" s="42">
        <v>1000614</v>
      </c>
      <c r="D167" s="52" t="s">
        <v>231</v>
      </c>
      <c r="E167" s="45" t="s">
        <v>441</v>
      </c>
      <c r="F167" s="26"/>
      <c r="G167" s="29">
        <v>2146</v>
      </c>
      <c r="H167" s="30">
        <f t="shared" si="83"/>
        <v>1.5</v>
      </c>
      <c r="I167" s="31">
        <v>3219</v>
      </c>
      <c r="O167" s="11"/>
      <c r="P167" s="11"/>
      <c r="Q167" s="11"/>
      <c r="T167" s="11" t="s">
        <v>442</v>
      </c>
      <c r="U167" s="11">
        <f t="shared" si="84"/>
        <v>204</v>
      </c>
      <c r="V167" s="11">
        <f t="shared" si="85"/>
        <v>208</v>
      </c>
      <c r="W167" s="11" t="str">
        <f t="shared" si="86"/>
        <v>2834</v>
      </c>
      <c r="X167" s="11">
        <f t="shared" si="87"/>
        <v>210</v>
      </c>
      <c r="Y167" s="11" t="str">
        <f t="shared" si="88"/>
        <v>2834mp</v>
      </c>
      <c r="Z167" s="13">
        <f t="shared" si="89"/>
        <v>156</v>
      </c>
      <c r="AA167" s="13">
        <f t="shared" si="90"/>
        <v>181</v>
      </c>
      <c r="AB167" s="13" t="str">
        <f t="shared" si="91"/>
        <v>46°37'47.9"N 21°33'49.6"E</v>
      </c>
    </row>
    <row r="168" spans="2:28" s="13" customFormat="1" ht="15" x14ac:dyDescent="0.25">
      <c r="B168" s="26">
        <f t="shared" si="92"/>
        <v>154</v>
      </c>
      <c r="C168" s="42">
        <v>1000615</v>
      </c>
      <c r="D168" s="52" t="s">
        <v>234</v>
      </c>
      <c r="E168" s="45" t="s">
        <v>443</v>
      </c>
      <c r="F168" s="26"/>
      <c r="G168" s="29">
        <v>2834</v>
      </c>
      <c r="H168" s="30">
        <f t="shared" si="83"/>
        <v>1.5</v>
      </c>
      <c r="I168" s="31">
        <v>4251</v>
      </c>
      <c r="O168" s="11"/>
      <c r="P168" s="11"/>
      <c r="Q168" s="11"/>
      <c r="T168" s="11" t="s">
        <v>444</v>
      </c>
      <c r="U168" s="11">
        <f t="shared" si="84"/>
        <v>204</v>
      </c>
      <c r="V168" s="11">
        <f t="shared" si="85"/>
        <v>208</v>
      </c>
      <c r="W168" s="11" t="str">
        <f t="shared" si="86"/>
        <v>4941</v>
      </c>
      <c r="X168" s="11">
        <f t="shared" si="87"/>
        <v>210</v>
      </c>
      <c r="Y168" s="11" t="str">
        <f t="shared" si="88"/>
        <v>4941mp</v>
      </c>
      <c r="Z168" s="13">
        <f t="shared" si="89"/>
        <v>156</v>
      </c>
      <c r="AA168" s="13">
        <f t="shared" si="90"/>
        <v>181</v>
      </c>
      <c r="AB168" s="13" t="str">
        <f t="shared" si="91"/>
        <v>46°37'30.0"N 21°33'55.1"E</v>
      </c>
    </row>
    <row r="169" spans="2:28" s="13" customFormat="1" ht="15" x14ac:dyDescent="0.25">
      <c r="B169" s="26">
        <f t="shared" si="92"/>
        <v>155</v>
      </c>
      <c r="C169" s="42">
        <v>1000616</v>
      </c>
      <c r="D169" s="52" t="s">
        <v>237</v>
      </c>
      <c r="E169" s="45" t="s">
        <v>445</v>
      </c>
      <c r="F169" s="26"/>
      <c r="G169" s="29">
        <v>4941</v>
      </c>
      <c r="H169" s="30">
        <f t="shared" si="83"/>
        <v>1.4998988059097349</v>
      </c>
      <c r="I169" s="31">
        <v>7411</v>
      </c>
      <c r="O169" s="11"/>
      <c r="P169" s="11"/>
      <c r="Q169" s="11"/>
      <c r="T169" s="11" t="s">
        <v>446</v>
      </c>
      <c r="U169" s="11">
        <f t="shared" si="84"/>
        <v>204</v>
      </c>
      <c r="V169" s="11">
        <f t="shared" si="85"/>
        <v>208</v>
      </c>
      <c r="W169" s="11" t="str">
        <f t="shared" si="86"/>
        <v>3919</v>
      </c>
      <c r="X169" s="11">
        <f t="shared" si="87"/>
        <v>210</v>
      </c>
      <c r="Y169" s="11" t="str">
        <f t="shared" si="88"/>
        <v>3919mp</v>
      </c>
      <c r="Z169" s="13">
        <f t="shared" si="89"/>
        <v>156</v>
      </c>
      <c r="AA169" s="13">
        <f t="shared" si="90"/>
        <v>181</v>
      </c>
      <c r="AB169" s="13" t="str">
        <f t="shared" si="91"/>
        <v>46°37'43.6"N 21°33'35.4"E</v>
      </c>
    </row>
    <row r="170" spans="2:28" s="13" customFormat="1" ht="15" x14ac:dyDescent="0.25">
      <c r="B170" s="26">
        <f t="shared" si="92"/>
        <v>156</v>
      </c>
      <c r="C170" s="42">
        <v>1000617</v>
      </c>
      <c r="D170" s="52" t="s">
        <v>240</v>
      </c>
      <c r="E170" s="45" t="s">
        <v>447</v>
      </c>
      <c r="F170" s="26"/>
      <c r="G170" s="29">
        <v>3919</v>
      </c>
      <c r="H170" s="30">
        <f t="shared" si="83"/>
        <v>1.4998724164327635</v>
      </c>
      <c r="I170" s="31">
        <v>5878</v>
      </c>
      <c r="O170" s="11"/>
      <c r="P170" s="11"/>
      <c r="Q170" s="11"/>
      <c r="T170" s="11" t="s">
        <v>448</v>
      </c>
      <c r="U170" s="11">
        <f t="shared" si="84"/>
        <v>204</v>
      </c>
      <c r="V170" s="11">
        <f t="shared" si="85"/>
        <v>208</v>
      </c>
      <c r="W170" s="11" t="str">
        <f t="shared" si="86"/>
        <v>2731</v>
      </c>
      <c r="X170" s="11">
        <f t="shared" si="87"/>
        <v>210</v>
      </c>
      <c r="Y170" s="11" t="str">
        <f t="shared" si="88"/>
        <v>2731mp</v>
      </c>
      <c r="Z170" s="13">
        <f t="shared" si="89"/>
        <v>156</v>
      </c>
      <c r="AA170" s="13">
        <f t="shared" si="90"/>
        <v>181</v>
      </c>
      <c r="AB170" s="13" t="str">
        <f t="shared" si="91"/>
        <v>46°37'21.7"N 21°33'43.8"E</v>
      </c>
    </row>
    <row r="171" spans="2:28" s="13" customFormat="1" ht="15" x14ac:dyDescent="0.25">
      <c r="B171" s="26">
        <f t="shared" si="92"/>
        <v>157</v>
      </c>
      <c r="C171" s="42">
        <v>1000618</v>
      </c>
      <c r="D171" s="52" t="s">
        <v>243</v>
      </c>
      <c r="E171" s="45" t="s">
        <v>449</v>
      </c>
      <c r="F171" s="26"/>
      <c r="G171" s="29">
        <v>2731</v>
      </c>
      <c r="H171" s="30">
        <f t="shared" si="83"/>
        <v>1.4998169168802635</v>
      </c>
      <c r="I171" s="31">
        <v>4096</v>
      </c>
      <c r="O171" s="11"/>
      <c r="P171" s="11"/>
      <c r="Q171" s="11"/>
      <c r="T171" s="11" t="s">
        <v>450</v>
      </c>
      <c r="U171" s="11">
        <f t="shared" si="84"/>
        <v>204</v>
      </c>
      <c r="V171" s="11">
        <f t="shared" si="85"/>
        <v>208</v>
      </c>
      <c r="W171" s="11" t="str">
        <f t="shared" si="86"/>
        <v>3838</v>
      </c>
      <c r="X171" s="11">
        <f t="shared" si="87"/>
        <v>210</v>
      </c>
      <c r="Y171" s="11" t="str">
        <f t="shared" si="88"/>
        <v>3838mp</v>
      </c>
      <c r="Z171" s="13">
        <f t="shared" si="89"/>
        <v>156</v>
      </c>
      <c r="AA171" s="13">
        <f t="shared" si="90"/>
        <v>181</v>
      </c>
      <c r="AB171" s="13" t="str">
        <f t="shared" si="91"/>
        <v>46°37'22.4"N 21°33'22.6"E</v>
      </c>
    </row>
    <row r="172" spans="2:28" s="13" customFormat="1" ht="15" x14ac:dyDescent="0.25">
      <c r="B172" s="26">
        <f t="shared" si="92"/>
        <v>158</v>
      </c>
      <c r="C172" s="42">
        <v>1000619</v>
      </c>
      <c r="D172" s="52" t="s">
        <v>246</v>
      </c>
      <c r="E172" s="45" t="s">
        <v>451</v>
      </c>
      <c r="F172" s="26"/>
      <c r="G172" s="29">
        <v>3838</v>
      </c>
      <c r="H172" s="30">
        <f t="shared" si="83"/>
        <v>1.5</v>
      </c>
      <c r="I172" s="31">
        <v>5757</v>
      </c>
      <c r="O172" s="11"/>
      <c r="P172" s="11"/>
      <c r="Q172" s="11"/>
      <c r="T172" s="11"/>
      <c r="U172" s="11"/>
      <c r="V172" s="11"/>
      <c r="W172" s="11"/>
      <c r="X172" s="11"/>
      <c r="Y172" s="11"/>
    </row>
    <row r="173" spans="2:28" s="13" customFormat="1" ht="15.75" x14ac:dyDescent="0.25">
      <c r="B173" s="1" t="s">
        <v>452</v>
      </c>
      <c r="C173" s="1"/>
      <c r="D173" s="1"/>
      <c r="E173" s="1"/>
      <c r="F173" s="1"/>
      <c r="G173" s="1"/>
      <c r="H173" s="1"/>
      <c r="I173" s="54">
        <f>SUM(I9:I172)</f>
        <v>5449629</v>
      </c>
      <c r="O173" s="11"/>
      <c r="P173" s="11"/>
      <c r="Q173" s="11"/>
      <c r="T173" s="11"/>
      <c r="U173" s="11"/>
      <c r="V173" s="11"/>
      <c r="W173" s="11"/>
      <c r="X173" s="11"/>
      <c r="Y173" s="11"/>
    </row>
    <row r="174" spans="2:28" s="13" customFormat="1" ht="15" x14ac:dyDescent="0.25">
      <c r="B174" s="55"/>
      <c r="C174" s="55"/>
      <c r="D174" s="55"/>
      <c r="E174" s="55"/>
      <c r="F174" s="55"/>
      <c r="G174" s="55"/>
      <c r="H174" s="55"/>
      <c r="M174" s="56"/>
      <c r="O174" s="11"/>
      <c r="P174" s="11"/>
      <c r="Q174" s="11"/>
      <c r="T174" s="11"/>
      <c r="U174" s="11"/>
      <c r="V174" s="11"/>
      <c r="W174" s="11"/>
      <c r="X174" s="11"/>
      <c r="Y174" s="11"/>
    </row>
    <row r="175" spans="2:28" s="13" customFormat="1" x14ac:dyDescent="0.25">
      <c r="O175" s="11"/>
      <c r="P175" s="11"/>
      <c r="Q175" s="11"/>
      <c r="T175" s="11"/>
      <c r="U175" s="11"/>
      <c r="V175" s="11"/>
      <c r="W175" s="11"/>
      <c r="X175" s="11"/>
      <c r="Y175" s="11"/>
    </row>
    <row r="176" spans="2:28" s="13" customFormat="1" x14ac:dyDescent="0.25">
      <c r="O176" s="11"/>
      <c r="P176" s="11"/>
      <c r="Q176" s="11"/>
      <c r="T176" s="11"/>
      <c r="U176" s="11"/>
      <c r="V176" s="11"/>
      <c r="W176" s="11"/>
      <c r="X176" s="11"/>
      <c r="Y176" s="11"/>
    </row>
    <row r="177" spans="15:25" s="13" customFormat="1" x14ac:dyDescent="0.25">
      <c r="O177" s="11"/>
      <c r="P177" s="11"/>
      <c r="Q177" s="11"/>
      <c r="T177" s="11"/>
      <c r="U177" s="11"/>
      <c r="V177" s="11"/>
      <c r="W177" s="11"/>
      <c r="X177" s="11"/>
      <c r="Y177" s="11"/>
    </row>
    <row r="178" spans="15:25" s="13" customFormat="1" x14ac:dyDescent="0.25">
      <c r="O178" s="11"/>
      <c r="P178" s="11"/>
      <c r="Q178" s="11"/>
      <c r="T178" s="11"/>
      <c r="U178" s="11"/>
      <c r="V178" s="11"/>
      <c r="W178" s="11"/>
      <c r="X178" s="11"/>
      <c r="Y178" s="11"/>
    </row>
    <row r="179" spans="15:25" s="13" customFormat="1" x14ac:dyDescent="0.25">
      <c r="O179" s="11"/>
      <c r="P179" s="11"/>
      <c r="Q179" s="11"/>
      <c r="T179" s="11"/>
      <c r="U179" s="11"/>
      <c r="V179" s="11"/>
      <c r="W179" s="11"/>
      <c r="X179" s="11"/>
      <c r="Y179" s="11"/>
    </row>
    <row r="180" spans="15:25" s="13" customFormat="1" x14ac:dyDescent="0.25">
      <c r="O180" s="11"/>
      <c r="P180" s="11"/>
      <c r="Q180" s="11"/>
      <c r="T180" s="11"/>
      <c r="U180" s="11"/>
      <c r="V180" s="11"/>
      <c r="W180" s="11"/>
      <c r="X180" s="11"/>
      <c r="Y180" s="11"/>
    </row>
    <row r="181" spans="15:25" s="13" customFormat="1" x14ac:dyDescent="0.25">
      <c r="O181" s="11"/>
      <c r="P181" s="11"/>
      <c r="Q181" s="11"/>
      <c r="T181" s="11"/>
      <c r="U181" s="11"/>
      <c r="V181" s="11"/>
      <c r="W181" s="11"/>
      <c r="X181" s="11"/>
      <c r="Y181" s="11"/>
    </row>
    <row r="182" spans="15:25" s="13" customFormat="1" x14ac:dyDescent="0.25">
      <c r="O182" s="11"/>
      <c r="P182" s="11"/>
      <c r="Q182" s="11"/>
      <c r="T182" s="11"/>
      <c r="U182" s="11"/>
      <c r="V182" s="11"/>
      <c r="W182" s="11"/>
      <c r="X182" s="11"/>
      <c r="Y182" s="11"/>
    </row>
    <row r="183" spans="15:25" s="13" customFormat="1" x14ac:dyDescent="0.25">
      <c r="O183" s="11"/>
      <c r="P183" s="11"/>
      <c r="Q183" s="11"/>
      <c r="T183" s="11"/>
      <c r="U183" s="11"/>
      <c r="V183" s="11"/>
      <c r="W183" s="11"/>
      <c r="X183" s="11"/>
      <c r="Y183" s="11"/>
    </row>
    <row r="184" spans="15:25" s="13" customFormat="1" x14ac:dyDescent="0.25">
      <c r="O184" s="11"/>
      <c r="P184" s="11"/>
      <c r="Q184" s="11"/>
      <c r="T184" s="11"/>
      <c r="U184" s="11"/>
      <c r="V184" s="11"/>
      <c r="W184" s="11"/>
      <c r="X184" s="11"/>
      <c r="Y184" s="11"/>
    </row>
    <row r="185" spans="15:25" s="13" customFormat="1" x14ac:dyDescent="0.25">
      <c r="O185" s="11"/>
      <c r="P185" s="11"/>
      <c r="Q185" s="11"/>
      <c r="T185" s="11"/>
      <c r="U185" s="11"/>
      <c r="V185" s="11"/>
      <c r="W185" s="11"/>
      <c r="X185" s="11"/>
      <c r="Y185" s="11"/>
    </row>
    <row r="186" spans="15:25" s="13" customFormat="1" x14ac:dyDescent="0.25">
      <c r="O186" s="11"/>
      <c r="P186" s="11"/>
      <c r="Q186" s="11"/>
      <c r="T186" s="11"/>
      <c r="U186" s="11"/>
      <c r="V186" s="11"/>
      <c r="W186" s="11"/>
      <c r="X186" s="11"/>
      <c r="Y186" s="11"/>
    </row>
    <row r="187" spans="15:25" s="13" customFormat="1" x14ac:dyDescent="0.25">
      <c r="O187" s="11"/>
      <c r="P187" s="11"/>
      <c r="Q187" s="11"/>
      <c r="T187" s="11"/>
      <c r="U187" s="11"/>
      <c r="V187" s="11"/>
      <c r="W187" s="11"/>
      <c r="X187" s="11"/>
      <c r="Y187" s="11"/>
    </row>
    <row r="188" spans="15:25" s="13" customFormat="1" x14ac:dyDescent="0.25">
      <c r="O188" s="11"/>
      <c r="P188" s="11"/>
      <c r="Q188" s="11"/>
      <c r="T188" s="11"/>
      <c r="U188" s="11"/>
      <c r="V188" s="11"/>
      <c r="W188" s="11"/>
      <c r="X188" s="11"/>
      <c r="Y188" s="11"/>
    </row>
    <row r="189" spans="15:25" s="13" customFormat="1" x14ac:dyDescent="0.25">
      <c r="O189" s="11"/>
      <c r="P189" s="11"/>
      <c r="Q189" s="11"/>
      <c r="T189" s="11"/>
      <c r="U189" s="11"/>
      <c r="V189" s="11"/>
      <c r="W189" s="11"/>
      <c r="X189" s="11"/>
      <c r="Y189" s="11"/>
    </row>
    <row r="190" spans="15:25" s="13" customFormat="1" x14ac:dyDescent="0.25">
      <c r="O190" s="11"/>
      <c r="P190" s="11"/>
      <c r="Q190" s="11"/>
      <c r="T190" s="11"/>
      <c r="U190" s="11"/>
      <c r="V190" s="11"/>
      <c r="W190" s="11"/>
      <c r="X190" s="11"/>
      <c r="Y190" s="11"/>
    </row>
    <row r="191" spans="15:25" s="13" customFormat="1" x14ac:dyDescent="0.25">
      <c r="O191" s="11"/>
      <c r="P191" s="11"/>
      <c r="Q191" s="11"/>
      <c r="T191" s="11"/>
      <c r="U191" s="11"/>
      <c r="V191" s="11"/>
      <c r="W191" s="11"/>
      <c r="X191" s="11"/>
      <c r="Y191" s="11"/>
    </row>
    <row r="192" spans="15:25" s="13" customFormat="1" x14ac:dyDescent="0.25">
      <c r="O192" s="11"/>
      <c r="P192" s="11"/>
      <c r="Q192" s="11"/>
      <c r="T192" s="11"/>
      <c r="U192" s="11"/>
      <c r="V192" s="11"/>
      <c r="W192" s="11"/>
      <c r="X192" s="11"/>
      <c r="Y192" s="11"/>
    </row>
    <row r="193" spans="15:25" s="13" customFormat="1" x14ac:dyDescent="0.25">
      <c r="O193" s="11"/>
      <c r="P193" s="11"/>
      <c r="Q193" s="11"/>
      <c r="T193" s="11"/>
      <c r="U193" s="11"/>
      <c r="V193" s="11"/>
      <c r="W193" s="11"/>
      <c r="X193" s="11"/>
      <c r="Y193" s="11"/>
    </row>
    <row r="194" spans="15:25" s="13" customFormat="1" x14ac:dyDescent="0.25">
      <c r="O194" s="11"/>
      <c r="P194" s="11"/>
      <c r="Q194" s="11"/>
      <c r="T194" s="11"/>
      <c r="U194" s="11"/>
      <c r="V194" s="11"/>
      <c r="W194" s="11"/>
      <c r="X194" s="11"/>
      <c r="Y194" s="11"/>
    </row>
    <row r="195" spans="15:25" s="13" customFormat="1" x14ac:dyDescent="0.25">
      <c r="O195" s="11"/>
      <c r="P195" s="11"/>
      <c r="Q195" s="11"/>
      <c r="T195" s="11"/>
      <c r="U195" s="11"/>
      <c r="V195" s="11"/>
      <c r="W195" s="11"/>
      <c r="X195" s="11"/>
      <c r="Y195" s="11"/>
    </row>
    <row r="196" spans="15:25" s="13" customFormat="1" x14ac:dyDescent="0.25">
      <c r="O196" s="11"/>
      <c r="P196" s="11"/>
      <c r="Q196" s="11"/>
      <c r="T196" s="11"/>
      <c r="U196" s="11"/>
      <c r="V196" s="11"/>
      <c r="W196" s="11"/>
      <c r="X196" s="11"/>
      <c r="Y196" s="11"/>
    </row>
    <row r="197" spans="15:25" s="13" customFormat="1" x14ac:dyDescent="0.25">
      <c r="O197" s="11"/>
      <c r="P197" s="11"/>
      <c r="Q197" s="11"/>
      <c r="T197" s="11"/>
      <c r="U197" s="11"/>
      <c r="V197" s="11"/>
      <c r="W197" s="11"/>
      <c r="X197" s="11"/>
      <c r="Y197" s="11"/>
    </row>
    <row r="198" spans="15:25" s="13" customFormat="1" x14ac:dyDescent="0.25">
      <c r="O198" s="11"/>
      <c r="P198" s="11"/>
      <c r="Q198" s="11"/>
      <c r="T198" s="11"/>
      <c r="U198" s="11"/>
      <c r="V198" s="11"/>
      <c r="W198" s="11"/>
      <c r="X198" s="11"/>
      <c r="Y198" s="11"/>
    </row>
    <row r="199" spans="15:25" s="13" customFormat="1" x14ac:dyDescent="0.25">
      <c r="O199" s="11"/>
      <c r="P199" s="11"/>
      <c r="Q199" s="11"/>
      <c r="T199" s="11"/>
      <c r="U199" s="11"/>
      <c r="V199" s="11"/>
      <c r="W199" s="11"/>
      <c r="X199" s="11"/>
      <c r="Y199" s="11"/>
    </row>
    <row r="200" spans="15:25" s="13" customFormat="1" x14ac:dyDescent="0.25">
      <c r="O200" s="11"/>
      <c r="P200" s="11"/>
      <c r="Q200" s="11"/>
      <c r="T200" s="11"/>
      <c r="U200" s="11"/>
      <c r="V200" s="11"/>
      <c r="W200" s="11"/>
      <c r="X200" s="11"/>
      <c r="Y200" s="11"/>
    </row>
    <row r="201" spans="15:25" s="13" customFormat="1" x14ac:dyDescent="0.25">
      <c r="O201" s="11"/>
      <c r="P201" s="11"/>
      <c r="Q201" s="11"/>
      <c r="T201" s="11"/>
      <c r="U201" s="11"/>
      <c r="V201" s="11"/>
      <c r="W201" s="11"/>
      <c r="X201" s="11"/>
      <c r="Y201" s="11"/>
    </row>
    <row r="202" spans="15:25" s="13" customFormat="1" x14ac:dyDescent="0.25">
      <c r="O202" s="11"/>
      <c r="P202" s="11"/>
      <c r="Q202" s="11"/>
      <c r="T202" s="11"/>
      <c r="U202" s="11"/>
      <c r="V202" s="11"/>
      <c r="W202" s="11"/>
      <c r="X202" s="11"/>
      <c r="Y202" s="11"/>
    </row>
    <row r="203" spans="15:25" s="13" customFormat="1" x14ac:dyDescent="0.25">
      <c r="O203" s="11"/>
      <c r="P203" s="11"/>
      <c r="Q203" s="11"/>
      <c r="T203" s="11"/>
      <c r="U203" s="11"/>
      <c r="V203" s="11"/>
      <c r="W203" s="11"/>
      <c r="X203" s="11"/>
      <c r="Y203" s="11"/>
    </row>
    <row r="204" spans="15:25" s="13" customFormat="1" x14ac:dyDescent="0.25">
      <c r="O204" s="11"/>
      <c r="P204" s="11"/>
      <c r="Q204" s="11"/>
      <c r="T204" s="11"/>
      <c r="U204" s="11"/>
      <c r="V204" s="11"/>
      <c r="W204" s="11"/>
      <c r="X204" s="11"/>
      <c r="Y204" s="11"/>
    </row>
    <row r="205" spans="15:25" s="13" customFormat="1" x14ac:dyDescent="0.25">
      <c r="O205" s="11"/>
      <c r="P205" s="11"/>
      <c r="Q205" s="11"/>
      <c r="T205" s="11"/>
      <c r="U205" s="11"/>
      <c r="V205" s="11"/>
      <c r="W205" s="11"/>
      <c r="X205" s="11"/>
      <c r="Y205" s="11"/>
    </row>
    <row r="206" spans="15:25" s="13" customFormat="1" x14ac:dyDescent="0.25">
      <c r="O206" s="11"/>
      <c r="P206" s="11"/>
      <c r="Q206" s="11"/>
      <c r="T206" s="11"/>
      <c r="U206" s="11"/>
      <c r="V206" s="11"/>
      <c r="W206" s="11"/>
      <c r="X206" s="11"/>
      <c r="Y206" s="11"/>
    </row>
    <row r="207" spans="15:25" s="13" customFormat="1" x14ac:dyDescent="0.25">
      <c r="O207" s="11"/>
      <c r="P207" s="11"/>
      <c r="Q207" s="11"/>
      <c r="T207" s="11"/>
      <c r="U207" s="11"/>
      <c r="V207" s="11"/>
      <c r="W207" s="11"/>
      <c r="X207" s="11"/>
      <c r="Y207" s="11"/>
    </row>
    <row r="208" spans="15:25" s="13" customFormat="1" x14ac:dyDescent="0.25">
      <c r="O208" s="11"/>
      <c r="P208" s="11"/>
      <c r="Q208" s="11"/>
      <c r="T208" s="11"/>
      <c r="U208" s="11"/>
      <c r="V208" s="11"/>
      <c r="W208" s="11"/>
      <c r="X208" s="11"/>
      <c r="Y208" s="11"/>
    </row>
    <row r="209" spans="15:25" s="13" customFormat="1" x14ac:dyDescent="0.25">
      <c r="O209" s="11"/>
      <c r="P209" s="11"/>
      <c r="Q209" s="11"/>
      <c r="T209" s="11"/>
      <c r="U209" s="11"/>
      <c r="V209" s="11"/>
      <c r="W209" s="11"/>
      <c r="X209" s="11"/>
      <c r="Y209" s="11"/>
    </row>
    <row r="210" spans="15:25" s="13" customFormat="1" x14ac:dyDescent="0.25">
      <c r="O210" s="11"/>
      <c r="P210" s="11"/>
      <c r="Q210" s="11"/>
      <c r="T210" s="11"/>
      <c r="U210" s="11"/>
      <c r="V210" s="11"/>
      <c r="W210" s="11"/>
      <c r="X210" s="11"/>
      <c r="Y210" s="11"/>
    </row>
    <row r="211" spans="15:25" s="13" customFormat="1" x14ac:dyDescent="0.25">
      <c r="O211" s="11"/>
      <c r="P211" s="11"/>
      <c r="Q211" s="11"/>
      <c r="T211" s="11"/>
      <c r="U211" s="11"/>
      <c r="V211" s="11"/>
      <c r="W211" s="11"/>
      <c r="X211" s="11"/>
      <c r="Y211" s="11"/>
    </row>
    <row r="212" spans="15:25" s="13" customFormat="1" x14ac:dyDescent="0.25">
      <c r="O212" s="11"/>
      <c r="P212" s="11"/>
      <c r="Q212" s="11"/>
      <c r="T212" s="11"/>
      <c r="U212" s="11"/>
      <c r="V212" s="11"/>
      <c r="W212" s="11"/>
      <c r="X212" s="11"/>
      <c r="Y212" s="11"/>
    </row>
    <row r="213" spans="15:25" s="13" customFormat="1" x14ac:dyDescent="0.25">
      <c r="O213" s="11"/>
      <c r="P213" s="11"/>
      <c r="Q213" s="11"/>
      <c r="T213" s="11"/>
      <c r="U213" s="11"/>
      <c r="V213" s="11"/>
      <c r="W213" s="11"/>
      <c r="X213" s="11"/>
      <c r="Y213" s="11"/>
    </row>
    <row r="214" spans="15:25" s="13" customFormat="1" x14ac:dyDescent="0.25">
      <c r="O214" s="11"/>
      <c r="P214" s="11"/>
      <c r="Q214" s="11"/>
      <c r="T214" s="11"/>
      <c r="U214" s="11"/>
      <c r="V214" s="11"/>
      <c r="W214" s="11"/>
      <c r="X214" s="11"/>
      <c r="Y214" s="11"/>
    </row>
    <row r="215" spans="15:25" s="13" customFormat="1" x14ac:dyDescent="0.25">
      <c r="O215" s="11"/>
      <c r="P215" s="11"/>
      <c r="Q215" s="11"/>
      <c r="T215" s="11"/>
      <c r="U215" s="11"/>
      <c r="V215" s="11"/>
      <c r="W215" s="11"/>
      <c r="X215" s="11"/>
      <c r="Y215" s="11"/>
    </row>
    <row r="216" spans="15:25" s="13" customFormat="1" x14ac:dyDescent="0.25">
      <c r="O216" s="11"/>
      <c r="P216" s="11"/>
      <c r="Q216" s="11"/>
      <c r="T216" s="11"/>
      <c r="U216" s="11"/>
      <c r="V216" s="11"/>
      <c r="W216" s="11"/>
      <c r="X216" s="11"/>
      <c r="Y216" s="11"/>
    </row>
    <row r="217" spans="15:25" s="13" customFormat="1" x14ac:dyDescent="0.25">
      <c r="O217" s="11"/>
      <c r="P217" s="11"/>
      <c r="Q217" s="11"/>
      <c r="T217" s="11"/>
      <c r="U217" s="11"/>
      <c r="V217" s="11"/>
      <c r="W217" s="11"/>
      <c r="X217" s="11"/>
      <c r="Y217" s="11"/>
    </row>
    <row r="218" spans="15:25" s="13" customFormat="1" x14ac:dyDescent="0.25">
      <c r="O218" s="11"/>
      <c r="P218" s="11"/>
      <c r="Q218" s="11"/>
      <c r="T218" s="11"/>
      <c r="U218" s="11"/>
      <c r="V218" s="11"/>
      <c r="W218" s="11"/>
      <c r="X218" s="11"/>
      <c r="Y218" s="11"/>
    </row>
    <row r="219" spans="15:25" s="13" customFormat="1" x14ac:dyDescent="0.25">
      <c r="O219" s="11"/>
      <c r="P219" s="11"/>
      <c r="Q219" s="11"/>
      <c r="T219" s="11"/>
      <c r="U219" s="11"/>
      <c r="V219" s="11"/>
      <c r="W219" s="11"/>
      <c r="X219" s="11"/>
      <c r="Y219" s="11"/>
    </row>
    <row r="220" spans="15:25" s="13" customFormat="1" x14ac:dyDescent="0.25">
      <c r="O220" s="11"/>
      <c r="P220" s="11"/>
      <c r="Q220" s="11"/>
      <c r="T220" s="11"/>
      <c r="U220" s="11"/>
      <c r="V220" s="11"/>
      <c r="W220" s="11"/>
      <c r="X220" s="11"/>
      <c r="Y220" s="11"/>
    </row>
    <row r="221" spans="15:25" s="13" customFormat="1" x14ac:dyDescent="0.25">
      <c r="O221" s="11"/>
      <c r="P221" s="11"/>
      <c r="Q221" s="11"/>
      <c r="T221" s="11"/>
      <c r="U221" s="11"/>
      <c r="V221" s="11"/>
      <c r="W221" s="11"/>
      <c r="X221" s="11"/>
      <c r="Y221" s="11"/>
    </row>
    <row r="222" spans="15:25" s="13" customFormat="1" x14ac:dyDescent="0.25">
      <c r="O222" s="11"/>
      <c r="P222" s="11"/>
      <c r="Q222" s="11"/>
      <c r="T222" s="11"/>
      <c r="U222" s="11"/>
      <c r="V222" s="11"/>
      <c r="W222" s="11"/>
      <c r="X222" s="11"/>
      <c r="Y222" s="11"/>
    </row>
    <row r="223" spans="15:25" s="13" customFormat="1" x14ac:dyDescent="0.25">
      <c r="O223" s="11"/>
      <c r="P223" s="11"/>
      <c r="Q223" s="11"/>
      <c r="T223" s="11"/>
      <c r="U223" s="11"/>
      <c r="V223" s="11"/>
      <c r="W223" s="11"/>
      <c r="X223" s="11"/>
      <c r="Y223" s="11"/>
    </row>
    <row r="224" spans="15:25" s="13" customFormat="1" x14ac:dyDescent="0.25">
      <c r="O224" s="11"/>
      <c r="P224" s="11"/>
      <c r="Q224" s="11"/>
      <c r="T224" s="11"/>
      <c r="U224" s="11"/>
      <c r="V224" s="11"/>
      <c r="W224" s="11"/>
      <c r="X224" s="11"/>
      <c r="Y224" s="11"/>
    </row>
    <row r="225" spans="15:25" s="13" customFormat="1" x14ac:dyDescent="0.25">
      <c r="O225" s="11"/>
      <c r="P225" s="11"/>
      <c r="Q225" s="11"/>
      <c r="T225" s="11"/>
      <c r="U225" s="11"/>
      <c r="V225" s="11"/>
      <c r="W225" s="11"/>
      <c r="X225" s="11"/>
      <c r="Y225" s="11"/>
    </row>
    <row r="226" spans="15:25" s="13" customFormat="1" x14ac:dyDescent="0.25">
      <c r="O226" s="11"/>
      <c r="P226" s="11"/>
      <c r="Q226" s="11"/>
      <c r="T226" s="11"/>
      <c r="U226" s="11"/>
      <c r="V226" s="11"/>
      <c r="W226" s="11"/>
      <c r="X226" s="11"/>
      <c r="Y226" s="11"/>
    </row>
    <row r="227" spans="15:25" s="13" customFormat="1" x14ac:dyDescent="0.25">
      <c r="O227" s="11"/>
      <c r="P227" s="11"/>
      <c r="Q227" s="11"/>
      <c r="T227" s="11"/>
      <c r="U227" s="11"/>
      <c r="V227" s="11"/>
      <c r="W227" s="11"/>
      <c r="X227" s="11"/>
      <c r="Y227" s="11"/>
    </row>
    <row r="228" spans="15:25" s="13" customFormat="1" x14ac:dyDescent="0.25">
      <c r="O228" s="11"/>
      <c r="P228" s="11"/>
      <c r="Q228" s="11"/>
      <c r="T228" s="11"/>
      <c r="U228" s="11"/>
      <c r="V228" s="11"/>
      <c r="W228" s="11"/>
      <c r="X228" s="11"/>
      <c r="Y228" s="11"/>
    </row>
    <row r="229" spans="15:25" s="13" customFormat="1" x14ac:dyDescent="0.25">
      <c r="O229" s="11"/>
      <c r="P229" s="11"/>
      <c r="Q229" s="11"/>
      <c r="T229" s="11"/>
      <c r="U229" s="11"/>
      <c r="V229" s="11"/>
      <c r="W229" s="11"/>
      <c r="X229" s="11"/>
      <c r="Y229" s="11"/>
    </row>
    <row r="230" spans="15:25" s="13" customFormat="1" x14ac:dyDescent="0.25">
      <c r="O230" s="11"/>
      <c r="P230" s="11"/>
      <c r="Q230" s="11"/>
      <c r="T230" s="11"/>
      <c r="U230" s="11"/>
      <c r="V230" s="11"/>
      <c r="W230" s="11"/>
      <c r="X230" s="11"/>
      <c r="Y230" s="11"/>
    </row>
    <row r="231" spans="15:25" s="13" customFormat="1" x14ac:dyDescent="0.25">
      <c r="O231" s="11"/>
      <c r="P231" s="11"/>
      <c r="Q231" s="11"/>
      <c r="T231" s="11"/>
      <c r="U231" s="11"/>
      <c r="V231" s="11"/>
      <c r="W231" s="11"/>
      <c r="X231" s="11"/>
      <c r="Y231" s="11"/>
    </row>
    <row r="232" spans="15:25" s="13" customFormat="1" x14ac:dyDescent="0.25">
      <c r="O232" s="11"/>
      <c r="P232" s="11"/>
      <c r="Q232" s="11"/>
      <c r="T232" s="11"/>
      <c r="U232" s="11"/>
      <c r="V232" s="11"/>
      <c r="W232" s="11"/>
      <c r="X232" s="11"/>
      <c r="Y232" s="11"/>
    </row>
    <row r="233" spans="15:25" s="13" customFormat="1" x14ac:dyDescent="0.25">
      <c r="O233" s="11"/>
      <c r="P233" s="11"/>
      <c r="Q233" s="11"/>
      <c r="T233" s="11"/>
      <c r="U233" s="11"/>
      <c r="V233" s="11"/>
      <c r="W233" s="11"/>
      <c r="X233" s="11"/>
      <c r="Y233" s="11"/>
    </row>
    <row r="234" spans="15:25" s="13" customFormat="1" x14ac:dyDescent="0.25">
      <c r="O234" s="11"/>
      <c r="P234" s="11"/>
      <c r="Q234" s="11"/>
      <c r="T234" s="11"/>
      <c r="U234" s="11"/>
      <c r="V234" s="11"/>
      <c r="W234" s="11"/>
      <c r="X234" s="11"/>
      <c r="Y234" s="11"/>
    </row>
    <row r="235" spans="15:25" s="13" customFormat="1" x14ac:dyDescent="0.25">
      <c r="O235" s="11"/>
      <c r="P235" s="11"/>
      <c r="Q235" s="11"/>
      <c r="T235" s="11"/>
      <c r="U235" s="11"/>
      <c r="V235" s="11"/>
      <c r="W235" s="11"/>
      <c r="X235" s="11"/>
      <c r="Y235" s="11"/>
    </row>
    <row r="236" spans="15:25" s="13" customFormat="1" x14ac:dyDescent="0.25">
      <c r="O236" s="11"/>
      <c r="P236" s="11"/>
      <c r="Q236" s="11"/>
      <c r="T236" s="11"/>
      <c r="U236" s="11"/>
      <c r="V236" s="11"/>
      <c r="W236" s="11"/>
      <c r="X236" s="11"/>
      <c r="Y236" s="11"/>
    </row>
    <row r="237" spans="15:25" s="13" customFormat="1" x14ac:dyDescent="0.25">
      <c r="O237" s="11"/>
      <c r="P237" s="11"/>
      <c r="Q237" s="11"/>
      <c r="T237" s="11"/>
      <c r="U237" s="11"/>
      <c r="V237" s="11"/>
      <c r="W237" s="11"/>
      <c r="X237" s="11"/>
      <c r="Y237" s="11"/>
    </row>
    <row r="238" spans="15:25" s="13" customFormat="1" x14ac:dyDescent="0.25">
      <c r="O238" s="11"/>
      <c r="P238" s="11"/>
      <c r="Q238" s="11"/>
      <c r="T238" s="11"/>
      <c r="U238" s="11"/>
      <c r="V238" s="11"/>
      <c r="W238" s="11"/>
      <c r="X238" s="11"/>
      <c r="Y238" s="11"/>
    </row>
    <row r="239" spans="15:25" s="13" customFormat="1" x14ac:dyDescent="0.25">
      <c r="O239" s="11"/>
      <c r="P239" s="11"/>
      <c r="Q239" s="11"/>
      <c r="T239" s="11"/>
      <c r="U239" s="11"/>
      <c r="V239" s="11"/>
      <c r="W239" s="11"/>
      <c r="X239" s="11"/>
      <c r="Y239" s="11"/>
    </row>
    <row r="240" spans="15:25" s="13" customFormat="1" x14ac:dyDescent="0.25">
      <c r="O240" s="11"/>
      <c r="P240" s="11"/>
      <c r="Q240" s="11"/>
      <c r="T240" s="11"/>
      <c r="U240" s="11"/>
      <c r="V240" s="11"/>
      <c r="W240" s="11"/>
      <c r="X240" s="11"/>
      <c r="Y240" s="11"/>
    </row>
    <row r="241" spans="15:25" s="13" customFormat="1" x14ac:dyDescent="0.25">
      <c r="O241" s="11"/>
      <c r="P241" s="11"/>
      <c r="Q241" s="11"/>
      <c r="T241" s="11"/>
      <c r="U241" s="11"/>
      <c r="V241" s="11"/>
      <c r="W241" s="11"/>
      <c r="X241" s="11"/>
      <c r="Y241" s="11"/>
    </row>
    <row r="242" spans="15:25" s="13" customFormat="1" x14ac:dyDescent="0.25">
      <c r="O242" s="11"/>
      <c r="P242" s="11"/>
      <c r="Q242" s="11"/>
      <c r="T242" s="11"/>
      <c r="U242" s="11"/>
      <c r="V242" s="11"/>
      <c r="W242" s="11"/>
      <c r="X242" s="11"/>
      <c r="Y242" s="11"/>
    </row>
    <row r="243" spans="15:25" s="13" customFormat="1" x14ac:dyDescent="0.25">
      <c r="O243" s="11"/>
      <c r="P243" s="11"/>
      <c r="Q243" s="11"/>
      <c r="T243" s="11"/>
      <c r="U243" s="11"/>
      <c r="V243" s="11"/>
      <c r="W243" s="11"/>
      <c r="X243" s="11"/>
      <c r="Y243" s="11"/>
    </row>
    <row r="244" spans="15:25" s="13" customFormat="1" x14ac:dyDescent="0.25">
      <c r="O244" s="11"/>
      <c r="P244" s="11"/>
      <c r="Q244" s="11"/>
      <c r="T244" s="11"/>
      <c r="U244" s="11"/>
      <c r="V244" s="11"/>
      <c r="W244" s="11"/>
      <c r="X244" s="11"/>
      <c r="Y244" s="11"/>
    </row>
    <row r="245" spans="15:25" s="13" customFormat="1" x14ac:dyDescent="0.25">
      <c r="O245" s="11"/>
      <c r="P245" s="11"/>
      <c r="Q245" s="11"/>
      <c r="T245" s="11"/>
      <c r="U245" s="11"/>
      <c r="V245" s="11"/>
      <c r="W245" s="11"/>
      <c r="X245" s="11"/>
      <c r="Y245" s="11"/>
    </row>
    <row r="246" spans="15:25" s="13" customFormat="1" x14ac:dyDescent="0.25">
      <c r="O246" s="11"/>
      <c r="P246" s="11"/>
      <c r="Q246" s="11"/>
      <c r="T246" s="11"/>
      <c r="U246" s="11"/>
      <c r="V246" s="11"/>
      <c r="W246" s="11"/>
      <c r="X246" s="11"/>
      <c r="Y246" s="11"/>
    </row>
    <row r="247" spans="15:25" s="13" customFormat="1" x14ac:dyDescent="0.25">
      <c r="O247" s="11"/>
      <c r="P247" s="11"/>
      <c r="Q247" s="11"/>
      <c r="T247" s="11"/>
      <c r="U247" s="11"/>
      <c r="V247" s="11"/>
      <c r="W247" s="11"/>
      <c r="X247" s="11"/>
      <c r="Y247" s="11"/>
    </row>
    <row r="248" spans="15:25" s="13" customFormat="1" x14ac:dyDescent="0.25">
      <c r="O248" s="11"/>
      <c r="P248" s="11"/>
      <c r="Q248" s="11"/>
      <c r="T248" s="11"/>
      <c r="U248" s="11"/>
      <c r="V248" s="11"/>
      <c r="W248" s="11"/>
      <c r="X248" s="11"/>
      <c r="Y248" s="11"/>
    </row>
    <row r="249" spans="15:25" s="13" customFormat="1" x14ac:dyDescent="0.25">
      <c r="O249" s="11"/>
      <c r="P249" s="11"/>
      <c r="Q249" s="11"/>
      <c r="T249" s="11"/>
      <c r="U249" s="11"/>
      <c r="V249" s="11"/>
      <c r="W249" s="11"/>
      <c r="X249" s="11"/>
      <c r="Y249" s="11"/>
    </row>
    <row r="250" spans="15:25" s="13" customFormat="1" x14ac:dyDescent="0.25">
      <c r="O250" s="11"/>
      <c r="P250" s="11"/>
      <c r="Q250" s="11"/>
      <c r="T250" s="11"/>
      <c r="U250" s="11"/>
      <c r="V250" s="11"/>
      <c r="W250" s="11"/>
      <c r="X250" s="11"/>
      <c r="Y250" s="11"/>
    </row>
    <row r="251" spans="15:25" s="13" customFormat="1" x14ac:dyDescent="0.25">
      <c r="O251" s="11"/>
      <c r="P251" s="11"/>
      <c r="Q251" s="11"/>
      <c r="T251" s="11"/>
      <c r="U251" s="11"/>
      <c r="V251" s="11"/>
      <c r="W251" s="11"/>
      <c r="X251" s="11"/>
      <c r="Y251" s="11"/>
    </row>
    <row r="252" spans="15:25" s="13" customFormat="1" x14ac:dyDescent="0.25">
      <c r="O252" s="11"/>
      <c r="P252" s="11"/>
      <c r="Q252" s="11"/>
      <c r="T252" s="11"/>
      <c r="U252" s="11"/>
      <c r="V252" s="11"/>
      <c r="W252" s="11"/>
      <c r="X252" s="11"/>
      <c r="Y252" s="11"/>
    </row>
    <row r="253" spans="15:25" s="13" customFormat="1" x14ac:dyDescent="0.25">
      <c r="O253" s="11"/>
      <c r="P253" s="11"/>
      <c r="Q253" s="11"/>
      <c r="T253" s="11"/>
      <c r="U253" s="11"/>
      <c r="V253" s="11"/>
      <c r="W253" s="11"/>
      <c r="X253" s="11"/>
      <c r="Y253" s="11"/>
    </row>
    <row r="254" spans="15:25" s="13" customFormat="1" x14ac:dyDescent="0.25">
      <c r="O254" s="11"/>
      <c r="P254" s="11"/>
      <c r="Q254" s="11"/>
      <c r="T254" s="11"/>
      <c r="U254" s="11"/>
      <c r="V254" s="11"/>
      <c r="W254" s="11"/>
      <c r="X254" s="11"/>
      <c r="Y254" s="11"/>
    </row>
    <row r="255" spans="15:25" s="13" customFormat="1" x14ac:dyDescent="0.25">
      <c r="O255" s="11"/>
      <c r="P255" s="11"/>
      <c r="Q255" s="11"/>
      <c r="T255" s="11"/>
      <c r="U255" s="11"/>
      <c r="V255" s="11"/>
      <c r="W255" s="11"/>
      <c r="X255" s="11"/>
      <c r="Y255" s="11"/>
    </row>
    <row r="256" spans="15:25" s="13" customFormat="1" x14ac:dyDescent="0.25">
      <c r="O256" s="11"/>
      <c r="P256" s="11"/>
      <c r="Q256" s="11"/>
      <c r="T256" s="11"/>
      <c r="U256" s="11"/>
      <c r="V256" s="11"/>
      <c r="W256" s="11"/>
      <c r="X256" s="11"/>
      <c r="Y256" s="11"/>
    </row>
    <row r="257" spans="15:25" s="13" customFormat="1" x14ac:dyDescent="0.25">
      <c r="O257" s="11"/>
      <c r="P257" s="11"/>
      <c r="Q257" s="11"/>
      <c r="T257" s="11"/>
      <c r="U257" s="11"/>
      <c r="V257" s="11"/>
      <c r="W257" s="11"/>
      <c r="X257" s="11"/>
      <c r="Y257" s="11"/>
    </row>
    <row r="258" spans="15:25" s="13" customFormat="1" x14ac:dyDescent="0.25">
      <c r="O258" s="11"/>
      <c r="P258" s="11"/>
      <c r="Q258" s="11"/>
      <c r="T258" s="11"/>
      <c r="U258" s="11"/>
      <c r="V258" s="11"/>
      <c r="W258" s="11"/>
      <c r="X258" s="11"/>
      <c r="Y258" s="11"/>
    </row>
    <row r="259" spans="15:25" s="13" customFormat="1" x14ac:dyDescent="0.25">
      <c r="O259" s="11"/>
      <c r="P259" s="11"/>
      <c r="Q259" s="11"/>
      <c r="T259" s="11"/>
      <c r="U259" s="11"/>
      <c r="V259" s="11"/>
      <c r="W259" s="11"/>
      <c r="X259" s="11"/>
      <c r="Y259" s="11"/>
    </row>
    <row r="260" spans="15:25" s="13" customFormat="1" x14ac:dyDescent="0.25">
      <c r="O260" s="11"/>
      <c r="P260" s="11"/>
      <c r="Q260" s="11"/>
      <c r="T260" s="11"/>
      <c r="U260" s="11"/>
      <c r="V260" s="11"/>
      <c r="W260" s="11"/>
      <c r="X260" s="11"/>
      <c r="Y260" s="11"/>
    </row>
    <row r="261" spans="15:25" s="13" customFormat="1" x14ac:dyDescent="0.25">
      <c r="O261" s="11"/>
      <c r="P261" s="11"/>
      <c r="Q261" s="11"/>
      <c r="T261" s="11"/>
      <c r="U261" s="11"/>
      <c r="V261" s="11"/>
      <c r="W261" s="11"/>
      <c r="X261" s="11"/>
      <c r="Y261" s="11"/>
    </row>
    <row r="262" spans="15:25" s="13" customFormat="1" x14ac:dyDescent="0.25">
      <c r="O262" s="11"/>
      <c r="P262" s="11"/>
      <c r="Q262" s="11"/>
      <c r="T262" s="11"/>
      <c r="U262" s="11"/>
      <c r="V262" s="11"/>
      <c r="W262" s="11"/>
      <c r="X262" s="11"/>
      <c r="Y262" s="11"/>
    </row>
    <row r="263" spans="15:25" s="13" customFormat="1" x14ac:dyDescent="0.25">
      <c r="O263" s="11"/>
      <c r="P263" s="11"/>
      <c r="Q263" s="11"/>
      <c r="T263" s="11"/>
      <c r="U263" s="11"/>
      <c r="V263" s="11"/>
      <c r="W263" s="11"/>
      <c r="X263" s="11"/>
      <c r="Y263" s="11"/>
    </row>
    <row r="264" spans="15:25" s="13" customFormat="1" x14ac:dyDescent="0.25">
      <c r="O264" s="11"/>
      <c r="P264" s="11"/>
      <c r="Q264" s="11"/>
      <c r="T264" s="11"/>
      <c r="U264" s="11"/>
      <c r="V264" s="11"/>
      <c r="W264" s="11"/>
      <c r="X264" s="11"/>
      <c r="Y264" s="11"/>
    </row>
    <row r="265" spans="15:25" s="13" customFormat="1" x14ac:dyDescent="0.25">
      <c r="O265" s="11"/>
      <c r="P265" s="11"/>
      <c r="Q265" s="11"/>
      <c r="T265" s="11"/>
      <c r="U265" s="11"/>
      <c r="V265" s="11"/>
      <c r="W265" s="11"/>
      <c r="X265" s="11"/>
      <c r="Y265" s="11"/>
    </row>
    <row r="266" spans="15:25" s="13" customFormat="1" x14ac:dyDescent="0.25">
      <c r="O266" s="11"/>
      <c r="P266" s="11"/>
      <c r="Q266" s="11"/>
      <c r="T266" s="11"/>
      <c r="U266" s="11"/>
      <c r="V266" s="11"/>
      <c r="W266" s="11"/>
      <c r="X266" s="11"/>
      <c r="Y266" s="11"/>
    </row>
    <row r="267" spans="15:25" s="13" customFormat="1" x14ac:dyDescent="0.25">
      <c r="O267" s="11"/>
      <c r="P267" s="11"/>
      <c r="Q267" s="11"/>
      <c r="T267" s="11"/>
      <c r="U267" s="11"/>
      <c r="V267" s="11"/>
      <c r="W267" s="11"/>
      <c r="X267" s="11"/>
      <c r="Y267" s="11"/>
    </row>
    <row r="268" spans="15:25" s="13" customFormat="1" x14ac:dyDescent="0.25">
      <c r="O268" s="11"/>
      <c r="P268" s="11"/>
      <c r="Q268" s="11"/>
      <c r="T268" s="11"/>
      <c r="U268" s="11"/>
      <c r="V268" s="11"/>
      <c r="W268" s="11"/>
      <c r="X268" s="11"/>
      <c r="Y268" s="11"/>
    </row>
    <row r="269" spans="15:25" s="13" customFormat="1" x14ac:dyDescent="0.25">
      <c r="O269" s="11"/>
      <c r="P269" s="11"/>
      <c r="Q269" s="11"/>
      <c r="T269" s="11"/>
      <c r="U269" s="11"/>
      <c r="V269" s="11"/>
      <c r="W269" s="11"/>
      <c r="X269" s="11"/>
      <c r="Y269" s="11"/>
    </row>
    <row r="270" spans="15:25" s="13" customFormat="1" x14ac:dyDescent="0.25">
      <c r="O270" s="11"/>
      <c r="P270" s="11"/>
      <c r="Q270" s="11"/>
      <c r="T270" s="11"/>
      <c r="U270" s="11"/>
      <c r="V270" s="11"/>
      <c r="W270" s="11"/>
      <c r="X270" s="11"/>
      <c r="Y270" s="11"/>
    </row>
    <row r="271" spans="15:25" s="13" customFormat="1" x14ac:dyDescent="0.25">
      <c r="O271" s="11"/>
      <c r="P271" s="11"/>
      <c r="Q271" s="11"/>
      <c r="T271" s="11"/>
      <c r="U271" s="11"/>
      <c r="V271" s="11"/>
      <c r="W271" s="11"/>
      <c r="X271" s="11"/>
      <c r="Y271" s="11"/>
    </row>
    <row r="272" spans="15:25" s="13" customFormat="1" x14ac:dyDescent="0.25">
      <c r="O272" s="11"/>
      <c r="P272" s="11"/>
      <c r="Q272" s="11"/>
      <c r="T272" s="11"/>
      <c r="U272" s="11"/>
      <c r="V272" s="11"/>
      <c r="W272" s="11"/>
      <c r="X272" s="11"/>
      <c r="Y272" s="11"/>
    </row>
    <row r="273" spans="15:25" s="13" customFormat="1" x14ac:dyDescent="0.25">
      <c r="O273" s="11"/>
      <c r="P273" s="11"/>
      <c r="Q273" s="11"/>
      <c r="T273" s="11"/>
      <c r="U273" s="11"/>
      <c r="V273" s="11"/>
      <c r="W273" s="11"/>
      <c r="X273" s="11"/>
      <c r="Y273" s="11"/>
    </row>
    <row r="274" spans="15:25" s="13" customFormat="1" x14ac:dyDescent="0.25">
      <c r="O274" s="11"/>
      <c r="P274" s="11"/>
      <c r="Q274" s="11"/>
      <c r="T274" s="11"/>
      <c r="U274" s="11"/>
      <c r="V274" s="11"/>
      <c r="W274" s="11"/>
      <c r="X274" s="11"/>
      <c r="Y274" s="11"/>
    </row>
    <row r="275" spans="15:25" s="13" customFormat="1" x14ac:dyDescent="0.25">
      <c r="O275" s="11"/>
      <c r="P275" s="11"/>
      <c r="Q275" s="11"/>
      <c r="T275" s="11"/>
      <c r="U275" s="11"/>
      <c r="V275" s="11"/>
      <c r="W275" s="11"/>
      <c r="X275" s="11"/>
      <c r="Y275" s="11"/>
    </row>
    <row r="276" spans="15:25" s="13" customFormat="1" x14ac:dyDescent="0.25">
      <c r="O276" s="11"/>
      <c r="P276" s="11"/>
      <c r="Q276" s="11"/>
      <c r="T276" s="11"/>
      <c r="U276" s="11"/>
      <c r="V276" s="11"/>
      <c r="W276" s="11"/>
      <c r="X276" s="11"/>
      <c r="Y276" s="11"/>
    </row>
    <row r="277" spans="15:25" s="13" customFormat="1" x14ac:dyDescent="0.25">
      <c r="O277" s="11"/>
      <c r="P277" s="11"/>
      <c r="Q277" s="11"/>
      <c r="T277" s="11"/>
      <c r="U277" s="11"/>
      <c r="V277" s="11"/>
      <c r="W277" s="11"/>
      <c r="X277" s="11"/>
      <c r="Y277" s="11"/>
    </row>
    <row r="278" spans="15:25" s="13" customFormat="1" x14ac:dyDescent="0.25">
      <c r="O278" s="11"/>
      <c r="P278" s="11"/>
      <c r="Q278" s="11"/>
      <c r="T278" s="11"/>
      <c r="U278" s="11"/>
      <c r="V278" s="11"/>
      <c r="W278" s="11"/>
      <c r="X278" s="11"/>
      <c r="Y278" s="11"/>
    </row>
    <row r="279" spans="15:25" s="13" customFormat="1" x14ac:dyDescent="0.25">
      <c r="O279" s="11"/>
      <c r="P279" s="11"/>
      <c r="Q279" s="11"/>
      <c r="T279" s="11"/>
      <c r="U279" s="11"/>
      <c r="V279" s="11"/>
      <c r="W279" s="11"/>
      <c r="X279" s="11"/>
      <c r="Y279" s="11"/>
    </row>
    <row r="280" spans="15:25" s="13" customFormat="1" x14ac:dyDescent="0.25">
      <c r="O280" s="11"/>
      <c r="P280" s="11"/>
      <c r="Q280" s="11"/>
      <c r="T280" s="11"/>
      <c r="U280" s="11"/>
      <c r="V280" s="11"/>
      <c r="W280" s="11"/>
      <c r="X280" s="11"/>
      <c r="Y280" s="11"/>
    </row>
    <row r="281" spans="15:25" s="13" customFormat="1" x14ac:dyDescent="0.25">
      <c r="O281" s="11"/>
      <c r="P281" s="11"/>
      <c r="Q281" s="11"/>
      <c r="T281" s="11"/>
      <c r="U281" s="11"/>
      <c r="V281" s="11"/>
      <c r="W281" s="11"/>
      <c r="X281" s="11"/>
      <c r="Y281" s="11"/>
    </row>
    <row r="282" spans="15:25" s="13" customFormat="1" x14ac:dyDescent="0.25">
      <c r="O282" s="11"/>
      <c r="P282" s="11"/>
      <c r="Q282" s="11"/>
      <c r="T282" s="11"/>
      <c r="U282" s="11"/>
      <c r="V282" s="11"/>
      <c r="W282" s="11"/>
      <c r="X282" s="11"/>
      <c r="Y282" s="11"/>
    </row>
    <row r="283" spans="15:25" s="13" customFormat="1" x14ac:dyDescent="0.25">
      <c r="O283" s="11"/>
      <c r="P283" s="11"/>
      <c r="Q283" s="11"/>
      <c r="T283" s="11"/>
      <c r="U283" s="11"/>
      <c r="V283" s="11"/>
      <c r="W283" s="11"/>
      <c r="X283" s="11"/>
      <c r="Y283" s="11"/>
    </row>
    <row r="284" spans="15:25" s="13" customFormat="1" x14ac:dyDescent="0.25">
      <c r="O284" s="11"/>
      <c r="P284" s="11"/>
      <c r="Q284" s="11"/>
      <c r="T284" s="11"/>
      <c r="U284" s="11"/>
      <c r="V284" s="11"/>
      <c r="W284" s="11"/>
      <c r="X284" s="11"/>
      <c r="Y284" s="11"/>
    </row>
    <row r="285" spans="15:25" s="13" customFormat="1" x14ac:dyDescent="0.25">
      <c r="O285" s="11"/>
      <c r="P285" s="11"/>
      <c r="Q285" s="11"/>
      <c r="T285" s="11"/>
      <c r="U285" s="11"/>
      <c r="V285" s="11"/>
      <c r="W285" s="11"/>
      <c r="X285" s="11"/>
      <c r="Y285" s="11"/>
    </row>
    <row r="286" spans="15:25" s="13" customFormat="1" x14ac:dyDescent="0.25">
      <c r="O286" s="11"/>
      <c r="P286" s="11"/>
      <c r="Q286" s="11"/>
      <c r="T286" s="11"/>
      <c r="U286" s="11"/>
      <c r="V286" s="11"/>
      <c r="W286" s="11"/>
      <c r="X286" s="11"/>
      <c r="Y286" s="11"/>
    </row>
    <row r="287" spans="15:25" s="13" customFormat="1" x14ac:dyDescent="0.25">
      <c r="O287" s="11"/>
      <c r="P287" s="11"/>
      <c r="Q287" s="11"/>
      <c r="T287" s="11"/>
      <c r="U287" s="11"/>
      <c r="V287" s="11"/>
      <c r="W287" s="11"/>
      <c r="X287" s="11"/>
      <c r="Y287" s="11"/>
    </row>
    <row r="288" spans="15:25" s="13" customFormat="1" x14ac:dyDescent="0.25">
      <c r="O288" s="11"/>
      <c r="P288" s="11"/>
      <c r="Q288" s="11"/>
      <c r="T288" s="11"/>
      <c r="U288" s="11"/>
      <c r="V288" s="11"/>
      <c r="W288" s="11"/>
      <c r="X288" s="11"/>
      <c r="Y288" s="11"/>
    </row>
    <row r="289" spans="15:25" s="13" customFormat="1" x14ac:dyDescent="0.25">
      <c r="O289" s="11"/>
      <c r="P289" s="11"/>
      <c r="Q289" s="11"/>
      <c r="T289" s="11"/>
      <c r="U289" s="11"/>
      <c r="V289" s="11"/>
      <c r="W289" s="11"/>
      <c r="X289" s="11"/>
      <c r="Y289" s="11"/>
    </row>
    <row r="290" spans="15:25" s="13" customFormat="1" x14ac:dyDescent="0.25">
      <c r="O290" s="11"/>
      <c r="P290" s="11"/>
      <c r="Q290" s="11"/>
      <c r="T290" s="11"/>
      <c r="U290" s="11"/>
      <c r="V290" s="11"/>
      <c r="W290" s="11"/>
      <c r="X290" s="11"/>
      <c r="Y290" s="11"/>
    </row>
    <row r="291" spans="15:25" s="13" customFormat="1" x14ac:dyDescent="0.25">
      <c r="O291" s="11"/>
      <c r="P291" s="11"/>
      <c r="Q291" s="11"/>
      <c r="T291" s="11"/>
      <c r="U291" s="11"/>
      <c r="V291" s="11"/>
      <c r="W291" s="11"/>
      <c r="X291" s="11"/>
      <c r="Y291" s="11"/>
    </row>
    <row r="292" spans="15:25" s="13" customFormat="1" x14ac:dyDescent="0.25">
      <c r="O292" s="11"/>
      <c r="P292" s="11"/>
      <c r="Q292" s="11"/>
      <c r="T292" s="11"/>
      <c r="U292" s="11"/>
      <c r="V292" s="11"/>
      <c r="W292" s="11"/>
      <c r="X292" s="11"/>
      <c r="Y292" s="11"/>
    </row>
    <row r="293" spans="15:25" s="13" customFormat="1" x14ac:dyDescent="0.25">
      <c r="O293" s="11"/>
      <c r="P293" s="11"/>
      <c r="Q293" s="11"/>
      <c r="T293" s="11"/>
      <c r="U293" s="11"/>
      <c r="V293" s="11"/>
      <c r="W293" s="11"/>
      <c r="X293" s="11"/>
      <c r="Y293" s="11"/>
    </row>
    <row r="294" spans="15:25" s="13" customFormat="1" x14ac:dyDescent="0.25">
      <c r="O294" s="11"/>
      <c r="P294" s="11"/>
      <c r="Q294" s="11"/>
      <c r="T294" s="11"/>
      <c r="U294" s="11"/>
      <c r="V294" s="11"/>
      <c r="W294" s="11"/>
      <c r="X294" s="11"/>
      <c r="Y294" s="11"/>
    </row>
    <row r="295" spans="15:25" s="13" customFormat="1" x14ac:dyDescent="0.25">
      <c r="O295" s="11"/>
      <c r="P295" s="11"/>
      <c r="Q295" s="11"/>
      <c r="T295" s="11"/>
      <c r="U295" s="11"/>
      <c r="V295" s="11"/>
      <c r="W295" s="11"/>
      <c r="X295" s="11"/>
      <c r="Y295" s="11"/>
    </row>
    <row r="296" spans="15:25" s="13" customFormat="1" x14ac:dyDescent="0.25">
      <c r="O296" s="11"/>
      <c r="P296" s="11"/>
      <c r="Q296" s="11"/>
      <c r="T296" s="11"/>
      <c r="U296" s="11"/>
      <c r="V296" s="11"/>
      <c r="W296" s="11"/>
      <c r="X296" s="11"/>
      <c r="Y296" s="11"/>
    </row>
    <row r="297" spans="15:25" s="13" customFormat="1" x14ac:dyDescent="0.25">
      <c r="O297" s="11"/>
      <c r="P297" s="11"/>
      <c r="Q297" s="11"/>
      <c r="T297" s="11"/>
      <c r="U297" s="11"/>
      <c r="V297" s="11"/>
      <c r="W297" s="11"/>
      <c r="X297" s="11"/>
      <c r="Y297" s="11"/>
    </row>
    <row r="298" spans="15:25" s="13" customFormat="1" x14ac:dyDescent="0.25">
      <c r="O298" s="11"/>
      <c r="P298" s="11"/>
      <c r="Q298" s="11"/>
      <c r="T298" s="11"/>
      <c r="U298" s="11"/>
      <c r="V298" s="11"/>
      <c r="W298" s="11"/>
      <c r="X298" s="11"/>
      <c r="Y298" s="11"/>
    </row>
    <row r="299" spans="15:25" s="13" customFormat="1" x14ac:dyDescent="0.25">
      <c r="O299" s="11"/>
      <c r="P299" s="11"/>
      <c r="Q299" s="11"/>
      <c r="T299" s="11"/>
      <c r="U299" s="11"/>
      <c r="V299" s="11"/>
      <c r="W299" s="11"/>
      <c r="X299" s="11"/>
      <c r="Y299" s="11"/>
    </row>
    <row r="300" spans="15:25" s="13" customFormat="1" x14ac:dyDescent="0.25">
      <c r="O300" s="11"/>
      <c r="P300" s="11"/>
      <c r="Q300" s="11"/>
      <c r="T300" s="11"/>
      <c r="U300" s="11"/>
      <c r="V300" s="11"/>
      <c r="W300" s="11"/>
      <c r="X300" s="11"/>
      <c r="Y300" s="11"/>
    </row>
    <row r="301" spans="15:25" s="13" customFormat="1" x14ac:dyDescent="0.25">
      <c r="O301" s="11"/>
      <c r="P301" s="11"/>
      <c r="Q301" s="11"/>
      <c r="T301" s="11"/>
      <c r="U301" s="11"/>
      <c r="V301" s="11"/>
      <c r="W301" s="11"/>
      <c r="X301" s="11"/>
      <c r="Y301" s="11"/>
    </row>
    <row r="302" spans="15:25" s="13" customFormat="1" x14ac:dyDescent="0.25">
      <c r="O302" s="11"/>
      <c r="P302" s="11"/>
      <c r="Q302" s="11"/>
      <c r="T302" s="11"/>
      <c r="U302" s="11"/>
      <c r="V302" s="11"/>
      <c r="W302" s="11"/>
      <c r="X302" s="11"/>
      <c r="Y302" s="11"/>
    </row>
    <row r="303" spans="15:25" s="13" customFormat="1" x14ac:dyDescent="0.25">
      <c r="O303" s="11"/>
      <c r="P303" s="11"/>
      <c r="Q303" s="11"/>
      <c r="T303" s="11"/>
      <c r="U303" s="11"/>
      <c r="V303" s="11"/>
      <c r="W303" s="11"/>
      <c r="X303" s="11"/>
      <c r="Y303" s="11"/>
    </row>
    <row r="304" spans="15:25" s="13" customFormat="1" x14ac:dyDescent="0.25">
      <c r="O304" s="11"/>
      <c r="P304" s="11"/>
      <c r="Q304" s="11"/>
      <c r="T304" s="11"/>
      <c r="U304" s="11"/>
      <c r="V304" s="11"/>
      <c r="W304" s="11"/>
      <c r="X304" s="11"/>
      <c r="Y304" s="11"/>
    </row>
    <row r="305" spans="15:25" s="13" customFormat="1" x14ac:dyDescent="0.25">
      <c r="O305" s="11"/>
      <c r="P305" s="11"/>
      <c r="Q305" s="11"/>
      <c r="T305" s="11"/>
      <c r="U305" s="11"/>
      <c r="V305" s="11"/>
      <c r="W305" s="11"/>
      <c r="X305" s="11"/>
      <c r="Y305" s="11"/>
    </row>
    <row r="306" spans="15:25" s="13" customFormat="1" x14ac:dyDescent="0.25">
      <c r="O306" s="11"/>
      <c r="P306" s="11"/>
      <c r="Q306" s="11"/>
      <c r="T306" s="11"/>
      <c r="U306" s="11"/>
      <c r="V306" s="11"/>
      <c r="W306" s="11"/>
      <c r="X306" s="11"/>
      <c r="Y306" s="11"/>
    </row>
    <row r="307" spans="15:25" s="13" customFormat="1" x14ac:dyDescent="0.25">
      <c r="O307" s="11"/>
      <c r="P307" s="11"/>
      <c r="Q307" s="11"/>
      <c r="T307" s="11"/>
      <c r="U307" s="11"/>
      <c r="V307" s="11"/>
      <c r="W307" s="11"/>
      <c r="X307" s="11"/>
      <c r="Y307" s="11"/>
    </row>
    <row r="308" spans="15:25" s="13" customFormat="1" x14ac:dyDescent="0.25">
      <c r="O308" s="11"/>
      <c r="P308" s="11"/>
      <c r="Q308" s="11"/>
      <c r="T308" s="11"/>
      <c r="U308" s="11"/>
      <c r="V308" s="11"/>
      <c r="W308" s="11"/>
      <c r="X308" s="11"/>
      <c r="Y308" s="11"/>
    </row>
    <row r="309" spans="15:25" s="13" customFormat="1" x14ac:dyDescent="0.25">
      <c r="O309" s="11"/>
      <c r="P309" s="11"/>
      <c r="Q309" s="11"/>
      <c r="T309" s="11"/>
      <c r="U309" s="11"/>
      <c r="V309" s="11"/>
      <c r="W309" s="11"/>
      <c r="X309" s="11"/>
      <c r="Y309" s="11"/>
    </row>
    <row r="310" spans="15:25" s="13" customFormat="1" x14ac:dyDescent="0.25">
      <c r="O310" s="11"/>
      <c r="P310" s="11"/>
      <c r="Q310" s="11"/>
      <c r="T310" s="11"/>
      <c r="U310" s="11"/>
      <c r="V310" s="11"/>
      <c r="W310" s="11"/>
      <c r="X310" s="11"/>
      <c r="Y310" s="11"/>
    </row>
    <row r="311" spans="15:25" s="13" customFormat="1" x14ac:dyDescent="0.25">
      <c r="O311" s="11"/>
      <c r="P311" s="11"/>
      <c r="Q311" s="11"/>
      <c r="T311" s="11"/>
      <c r="U311" s="11"/>
      <c r="V311" s="11"/>
      <c r="W311" s="11"/>
      <c r="X311" s="11"/>
      <c r="Y311" s="11"/>
    </row>
    <row r="312" spans="15:25" s="13" customFormat="1" x14ac:dyDescent="0.25">
      <c r="O312" s="11"/>
      <c r="P312" s="11"/>
      <c r="Q312" s="11"/>
      <c r="T312" s="11"/>
      <c r="U312" s="11"/>
      <c r="V312" s="11"/>
      <c r="W312" s="11"/>
      <c r="X312" s="11"/>
      <c r="Y312" s="11"/>
    </row>
    <row r="313" spans="15:25" s="13" customFormat="1" x14ac:dyDescent="0.25">
      <c r="O313" s="11"/>
      <c r="P313" s="11"/>
      <c r="Q313" s="11"/>
      <c r="T313" s="11"/>
      <c r="U313" s="11"/>
      <c r="V313" s="11"/>
      <c r="W313" s="11"/>
      <c r="X313" s="11"/>
      <c r="Y313" s="11"/>
    </row>
    <row r="314" spans="15:25" s="13" customFormat="1" x14ac:dyDescent="0.25">
      <c r="O314" s="11"/>
      <c r="P314" s="11"/>
      <c r="Q314" s="11"/>
      <c r="T314" s="11"/>
      <c r="U314" s="11"/>
      <c r="V314" s="11"/>
      <c r="W314" s="11"/>
      <c r="X314" s="11"/>
      <c r="Y314" s="11"/>
    </row>
    <row r="315" spans="15:25" s="13" customFormat="1" x14ac:dyDescent="0.25">
      <c r="O315" s="11"/>
      <c r="P315" s="11"/>
      <c r="Q315" s="11"/>
      <c r="T315" s="11"/>
      <c r="U315" s="11"/>
      <c r="V315" s="11"/>
      <c r="W315" s="11"/>
      <c r="X315" s="11"/>
      <c r="Y315" s="11"/>
    </row>
    <row r="316" spans="15:25" s="13" customFormat="1" x14ac:dyDescent="0.25">
      <c r="O316" s="11"/>
      <c r="P316" s="11"/>
      <c r="Q316" s="11"/>
      <c r="T316" s="11"/>
      <c r="U316" s="11"/>
      <c r="V316" s="11"/>
      <c r="W316" s="11"/>
      <c r="X316" s="11"/>
      <c r="Y316" s="11"/>
    </row>
    <row r="317" spans="15:25" s="13" customFormat="1" x14ac:dyDescent="0.25">
      <c r="O317" s="11"/>
      <c r="P317" s="11"/>
      <c r="Q317" s="11"/>
      <c r="T317" s="11"/>
      <c r="U317" s="11"/>
      <c r="V317" s="11"/>
      <c r="W317" s="11"/>
      <c r="X317" s="11"/>
      <c r="Y317" s="11"/>
    </row>
    <row r="318" spans="15:25" s="13" customFormat="1" x14ac:dyDescent="0.25">
      <c r="O318" s="11"/>
      <c r="P318" s="11"/>
      <c r="Q318" s="11"/>
      <c r="T318" s="11"/>
      <c r="U318" s="11"/>
      <c r="V318" s="11"/>
      <c r="W318" s="11"/>
      <c r="X318" s="11"/>
      <c r="Y318" s="11"/>
    </row>
    <row r="319" spans="15:25" s="13" customFormat="1" x14ac:dyDescent="0.25">
      <c r="O319" s="11"/>
      <c r="P319" s="11"/>
      <c r="Q319" s="11"/>
      <c r="T319" s="11"/>
      <c r="U319" s="11"/>
      <c r="V319" s="11"/>
      <c r="W319" s="11"/>
      <c r="X319" s="11"/>
      <c r="Y319" s="11"/>
    </row>
    <row r="320" spans="15:25" s="13" customFormat="1" x14ac:dyDescent="0.25">
      <c r="O320" s="11"/>
      <c r="P320" s="11"/>
      <c r="Q320" s="11"/>
      <c r="T320" s="11"/>
      <c r="U320" s="11"/>
      <c r="V320" s="11"/>
      <c r="W320" s="11"/>
      <c r="X320" s="11"/>
      <c r="Y320" s="11"/>
    </row>
    <row r="321" spans="15:25" s="13" customFormat="1" x14ac:dyDescent="0.25">
      <c r="O321" s="11"/>
      <c r="P321" s="11"/>
      <c r="Q321" s="11"/>
      <c r="T321" s="11"/>
      <c r="U321" s="11"/>
      <c r="V321" s="11"/>
      <c r="W321" s="11"/>
      <c r="X321" s="11"/>
      <c r="Y321" s="11"/>
    </row>
    <row r="322" spans="15:25" s="13" customFormat="1" x14ac:dyDescent="0.25">
      <c r="O322" s="11"/>
      <c r="P322" s="11"/>
      <c r="Q322" s="11"/>
      <c r="T322" s="11"/>
      <c r="U322" s="11"/>
      <c r="V322" s="11"/>
      <c r="W322" s="11"/>
      <c r="X322" s="11"/>
      <c r="Y322" s="11"/>
    </row>
    <row r="323" spans="15:25" s="13" customFormat="1" x14ac:dyDescent="0.25">
      <c r="O323" s="11"/>
      <c r="P323" s="11"/>
      <c r="Q323" s="11"/>
      <c r="T323" s="11"/>
      <c r="U323" s="11"/>
      <c r="V323" s="11"/>
      <c r="W323" s="11"/>
      <c r="X323" s="11"/>
      <c r="Y323" s="11"/>
    </row>
    <row r="324" spans="15:25" s="13" customFormat="1" x14ac:dyDescent="0.25">
      <c r="O324" s="11"/>
      <c r="P324" s="11"/>
      <c r="Q324" s="11"/>
      <c r="T324" s="11"/>
      <c r="U324" s="11"/>
      <c r="V324" s="11"/>
      <c r="W324" s="11"/>
      <c r="X324" s="11"/>
      <c r="Y324" s="11"/>
    </row>
    <row r="325" spans="15:25" s="13" customFormat="1" x14ac:dyDescent="0.25">
      <c r="O325" s="11"/>
      <c r="P325" s="11"/>
      <c r="Q325" s="11"/>
      <c r="T325" s="11"/>
      <c r="U325" s="11"/>
      <c r="V325" s="11"/>
      <c r="W325" s="11"/>
      <c r="X325" s="11"/>
      <c r="Y325" s="11"/>
    </row>
    <row r="326" spans="15:25" s="13" customFormat="1" x14ac:dyDescent="0.25">
      <c r="O326" s="11"/>
      <c r="P326" s="11"/>
      <c r="Q326" s="11"/>
      <c r="T326" s="11"/>
      <c r="U326" s="11"/>
      <c r="V326" s="11"/>
      <c r="W326" s="11"/>
      <c r="X326" s="11"/>
      <c r="Y326" s="11"/>
    </row>
    <row r="327" spans="15:25" s="13" customFormat="1" x14ac:dyDescent="0.25">
      <c r="O327" s="11"/>
      <c r="P327" s="11"/>
      <c r="Q327" s="11"/>
      <c r="T327" s="11"/>
      <c r="U327" s="11"/>
      <c r="V327" s="11"/>
      <c r="W327" s="11"/>
      <c r="X327" s="11"/>
      <c r="Y327" s="11"/>
    </row>
    <row r="328" spans="15:25" s="13" customFormat="1" x14ac:dyDescent="0.25">
      <c r="O328" s="11"/>
      <c r="P328" s="11"/>
      <c r="Q328" s="11"/>
      <c r="T328" s="11"/>
      <c r="U328" s="11"/>
      <c r="V328" s="11"/>
      <c r="W328" s="11"/>
      <c r="X328" s="11"/>
      <c r="Y328" s="11"/>
    </row>
    <row r="329" spans="15:25" s="13" customFormat="1" x14ac:dyDescent="0.25">
      <c r="O329" s="11"/>
      <c r="P329" s="11"/>
      <c r="Q329" s="11"/>
      <c r="T329" s="11"/>
      <c r="U329" s="11"/>
      <c r="V329" s="11"/>
      <c r="W329" s="11"/>
      <c r="X329" s="11"/>
      <c r="Y329" s="11"/>
    </row>
    <row r="330" spans="15:25" s="13" customFormat="1" x14ac:dyDescent="0.25">
      <c r="O330" s="11"/>
      <c r="P330" s="11"/>
      <c r="Q330" s="11"/>
      <c r="T330" s="11"/>
      <c r="U330" s="11"/>
      <c r="V330" s="11"/>
      <c r="W330" s="11"/>
      <c r="X330" s="11"/>
      <c r="Y330" s="11"/>
    </row>
    <row r="331" spans="15:25" s="13" customFormat="1" x14ac:dyDescent="0.25">
      <c r="O331" s="11"/>
      <c r="P331" s="11"/>
      <c r="Q331" s="11"/>
      <c r="T331" s="11"/>
      <c r="U331" s="11"/>
      <c r="V331" s="11"/>
      <c r="W331" s="11"/>
      <c r="X331" s="11"/>
      <c r="Y331" s="11"/>
    </row>
    <row r="332" spans="15:25" s="13" customFormat="1" x14ac:dyDescent="0.25">
      <c r="O332" s="11"/>
      <c r="P332" s="11"/>
      <c r="Q332" s="11"/>
      <c r="T332" s="11"/>
      <c r="U332" s="11"/>
      <c r="V332" s="11"/>
      <c r="W332" s="11"/>
      <c r="X332" s="11"/>
      <c r="Y332" s="11"/>
    </row>
    <row r="333" spans="15:25" s="13" customFormat="1" x14ac:dyDescent="0.25">
      <c r="O333" s="11"/>
      <c r="P333" s="11"/>
      <c r="Q333" s="11"/>
      <c r="T333" s="11"/>
      <c r="U333" s="11"/>
      <c r="V333" s="11"/>
      <c r="W333" s="11"/>
      <c r="X333" s="11"/>
      <c r="Y333" s="11"/>
    </row>
    <row r="334" spans="15:25" s="13" customFormat="1" x14ac:dyDescent="0.25">
      <c r="O334" s="11"/>
      <c r="P334" s="11"/>
      <c r="Q334" s="11"/>
      <c r="T334" s="11"/>
      <c r="U334" s="11"/>
      <c r="V334" s="11"/>
      <c r="W334" s="11"/>
      <c r="X334" s="11"/>
      <c r="Y334" s="11"/>
    </row>
    <row r="335" spans="15:25" s="13" customFormat="1" x14ac:dyDescent="0.25">
      <c r="O335" s="11"/>
      <c r="P335" s="11"/>
      <c r="Q335" s="11"/>
      <c r="T335" s="11"/>
      <c r="U335" s="11"/>
      <c r="V335" s="11"/>
      <c r="W335" s="11"/>
      <c r="X335" s="11"/>
      <c r="Y335" s="11"/>
    </row>
    <row r="336" spans="15:25" s="13" customFormat="1" x14ac:dyDescent="0.25">
      <c r="O336" s="11"/>
      <c r="P336" s="11"/>
      <c r="Q336" s="11"/>
      <c r="T336" s="11"/>
      <c r="U336" s="11"/>
      <c r="V336" s="11"/>
      <c r="W336" s="11"/>
      <c r="X336" s="11"/>
      <c r="Y336" s="11"/>
    </row>
    <row r="337" spans="15:25" s="13" customFormat="1" x14ac:dyDescent="0.25">
      <c r="O337" s="11"/>
      <c r="P337" s="11"/>
      <c r="Q337" s="11"/>
      <c r="T337" s="11"/>
      <c r="U337" s="11"/>
      <c r="V337" s="11"/>
      <c r="W337" s="11"/>
      <c r="X337" s="11"/>
      <c r="Y337" s="11"/>
    </row>
    <row r="338" spans="15:25" s="13" customFormat="1" x14ac:dyDescent="0.25">
      <c r="O338" s="11"/>
      <c r="P338" s="11"/>
      <c r="Q338" s="11"/>
      <c r="T338" s="11"/>
      <c r="U338" s="11"/>
      <c r="V338" s="11"/>
      <c r="W338" s="11"/>
      <c r="X338" s="11"/>
      <c r="Y338" s="11"/>
    </row>
    <row r="339" spans="15:25" s="13" customFormat="1" x14ac:dyDescent="0.25">
      <c r="O339" s="11"/>
      <c r="P339" s="11"/>
      <c r="Q339" s="11"/>
      <c r="T339" s="11"/>
      <c r="U339" s="11"/>
      <c r="V339" s="11"/>
      <c r="W339" s="11"/>
      <c r="X339" s="11"/>
      <c r="Y339" s="11"/>
    </row>
    <row r="340" spans="15:25" s="13" customFormat="1" x14ac:dyDescent="0.25">
      <c r="O340" s="11"/>
      <c r="P340" s="11"/>
      <c r="Q340" s="11"/>
      <c r="T340" s="11"/>
      <c r="U340" s="11"/>
      <c r="V340" s="11"/>
      <c r="W340" s="11"/>
      <c r="X340" s="11"/>
      <c r="Y340" s="11"/>
    </row>
    <row r="341" spans="15:25" s="13" customFormat="1" x14ac:dyDescent="0.25">
      <c r="O341" s="11"/>
      <c r="P341" s="11"/>
      <c r="Q341" s="11"/>
      <c r="T341" s="11"/>
      <c r="U341" s="11"/>
      <c r="V341" s="11"/>
      <c r="W341" s="11"/>
      <c r="X341" s="11"/>
      <c r="Y341" s="11"/>
    </row>
    <row r="342" spans="15:25" s="13" customFormat="1" x14ac:dyDescent="0.25">
      <c r="O342" s="11"/>
      <c r="P342" s="11"/>
      <c r="Q342" s="11"/>
      <c r="T342" s="11"/>
      <c r="U342" s="11"/>
      <c r="V342" s="11"/>
      <c r="W342" s="11"/>
      <c r="X342" s="11"/>
      <c r="Y342" s="11"/>
    </row>
    <row r="343" spans="15:25" s="13" customFormat="1" x14ac:dyDescent="0.25">
      <c r="O343" s="11"/>
      <c r="P343" s="11"/>
      <c r="Q343" s="11"/>
      <c r="T343" s="11"/>
      <c r="U343" s="11"/>
      <c r="V343" s="11"/>
      <c r="W343" s="11"/>
      <c r="X343" s="11"/>
      <c r="Y343" s="11"/>
    </row>
    <row r="344" spans="15:25" s="13" customFormat="1" x14ac:dyDescent="0.25">
      <c r="O344" s="11"/>
      <c r="P344" s="11"/>
      <c r="Q344" s="11"/>
      <c r="T344" s="11"/>
      <c r="U344" s="11"/>
      <c r="V344" s="11"/>
      <c r="W344" s="11"/>
      <c r="X344" s="11"/>
      <c r="Y344" s="11"/>
    </row>
    <row r="345" spans="15:25" s="13" customFormat="1" x14ac:dyDescent="0.25">
      <c r="O345" s="11"/>
      <c r="P345" s="11"/>
      <c r="Q345" s="11"/>
      <c r="T345" s="11"/>
      <c r="U345" s="11"/>
      <c r="V345" s="11"/>
      <c r="W345" s="11"/>
      <c r="X345" s="11"/>
      <c r="Y345" s="11"/>
    </row>
    <row r="346" spans="15:25" s="13" customFormat="1" x14ac:dyDescent="0.25">
      <c r="O346" s="11"/>
      <c r="P346" s="11"/>
      <c r="Q346" s="11"/>
      <c r="T346" s="11"/>
      <c r="U346" s="11"/>
      <c r="V346" s="11"/>
      <c r="W346" s="11"/>
      <c r="X346" s="11"/>
      <c r="Y346" s="11"/>
    </row>
    <row r="347" spans="15:25" s="13" customFormat="1" x14ac:dyDescent="0.25">
      <c r="O347" s="11"/>
      <c r="P347" s="11"/>
      <c r="Q347" s="11"/>
      <c r="T347" s="11"/>
      <c r="U347" s="11"/>
      <c r="V347" s="11"/>
      <c r="W347" s="11"/>
      <c r="X347" s="11"/>
      <c r="Y347" s="11"/>
    </row>
    <row r="348" spans="15:25" s="13" customFormat="1" x14ac:dyDescent="0.25">
      <c r="O348" s="11"/>
      <c r="P348" s="11"/>
      <c r="Q348" s="11"/>
      <c r="T348" s="11"/>
      <c r="U348" s="11"/>
      <c r="V348" s="11"/>
      <c r="W348" s="11"/>
      <c r="X348" s="11"/>
      <c r="Y348" s="11"/>
    </row>
    <row r="349" spans="15:25" s="13" customFormat="1" x14ac:dyDescent="0.25">
      <c r="O349" s="11"/>
      <c r="P349" s="11"/>
      <c r="Q349" s="11"/>
      <c r="T349" s="11"/>
      <c r="U349" s="11"/>
      <c r="V349" s="11"/>
      <c r="W349" s="11"/>
      <c r="X349" s="11"/>
      <c r="Y349" s="11"/>
    </row>
    <row r="350" spans="15:25" s="13" customFormat="1" x14ac:dyDescent="0.25">
      <c r="O350" s="11"/>
      <c r="P350" s="11"/>
      <c r="Q350" s="11"/>
      <c r="T350" s="11"/>
      <c r="U350" s="11"/>
      <c r="V350" s="11"/>
      <c r="W350" s="11"/>
      <c r="X350" s="11"/>
      <c r="Y350" s="11"/>
    </row>
    <row r="351" spans="15:25" s="13" customFormat="1" x14ac:dyDescent="0.25">
      <c r="O351" s="11"/>
      <c r="P351" s="11"/>
      <c r="Q351" s="11"/>
      <c r="T351" s="11"/>
      <c r="U351" s="11"/>
      <c r="V351" s="11"/>
      <c r="W351" s="11"/>
      <c r="X351" s="11"/>
      <c r="Y351" s="11"/>
    </row>
    <row r="352" spans="15:25" s="13" customFormat="1" x14ac:dyDescent="0.25">
      <c r="O352" s="11"/>
      <c r="P352" s="11"/>
      <c r="Q352" s="11"/>
      <c r="T352" s="11"/>
      <c r="U352" s="11"/>
      <c r="V352" s="11"/>
      <c r="W352" s="11"/>
      <c r="X352" s="11"/>
      <c r="Y352" s="11"/>
    </row>
    <row r="353" spans="15:25" s="13" customFormat="1" x14ac:dyDescent="0.25">
      <c r="O353" s="11"/>
      <c r="P353" s="11"/>
      <c r="Q353" s="11"/>
      <c r="T353" s="11"/>
      <c r="U353" s="11"/>
      <c r="V353" s="11"/>
      <c r="W353" s="11"/>
      <c r="X353" s="11"/>
      <c r="Y353" s="11"/>
    </row>
    <row r="354" spans="15:25" s="13" customFormat="1" x14ac:dyDescent="0.25">
      <c r="O354" s="11"/>
      <c r="P354" s="11"/>
      <c r="Q354" s="11"/>
      <c r="T354" s="11"/>
      <c r="U354" s="11"/>
      <c r="V354" s="11"/>
      <c r="W354" s="11"/>
      <c r="X354" s="11"/>
      <c r="Y354" s="11"/>
    </row>
    <row r="355" spans="15:25" s="13" customFormat="1" x14ac:dyDescent="0.25">
      <c r="O355" s="11"/>
      <c r="P355" s="11"/>
      <c r="Q355" s="11"/>
      <c r="T355" s="11"/>
      <c r="U355" s="11"/>
      <c r="V355" s="11"/>
      <c r="W355" s="11"/>
      <c r="X355" s="11"/>
      <c r="Y355" s="11"/>
    </row>
    <row r="356" spans="15:25" s="13" customFormat="1" x14ac:dyDescent="0.25">
      <c r="O356" s="11"/>
      <c r="P356" s="11"/>
      <c r="Q356" s="11"/>
      <c r="T356" s="11"/>
      <c r="U356" s="11"/>
      <c r="V356" s="11"/>
      <c r="W356" s="11"/>
      <c r="X356" s="11"/>
      <c r="Y356" s="11"/>
    </row>
    <row r="357" spans="15:25" s="13" customFormat="1" x14ac:dyDescent="0.25">
      <c r="O357" s="11"/>
      <c r="P357" s="11"/>
      <c r="Q357" s="11"/>
      <c r="T357" s="11"/>
      <c r="U357" s="11"/>
      <c r="V357" s="11"/>
      <c r="W357" s="11"/>
      <c r="X357" s="11"/>
      <c r="Y357" s="11"/>
    </row>
    <row r="358" spans="15:25" s="13" customFormat="1" x14ac:dyDescent="0.25">
      <c r="O358" s="11"/>
      <c r="P358" s="11"/>
      <c r="Q358" s="11"/>
      <c r="T358" s="11"/>
      <c r="U358" s="11"/>
      <c r="V358" s="11"/>
      <c r="W358" s="11"/>
      <c r="X358" s="11"/>
      <c r="Y358" s="11"/>
    </row>
    <row r="359" spans="15:25" s="13" customFormat="1" x14ac:dyDescent="0.25">
      <c r="O359" s="11"/>
      <c r="P359" s="11"/>
      <c r="Q359" s="11"/>
      <c r="T359" s="11"/>
      <c r="U359" s="11"/>
      <c r="V359" s="11"/>
      <c r="W359" s="11"/>
      <c r="X359" s="11"/>
      <c r="Y359" s="11"/>
    </row>
    <row r="360" spans="15:25" s="13" customFormat="1" x14ac:dyDescent="0.25">
      <c r="O360" s="11"/>
      <c r="P360" s="11"/>
      <c r="Q360" s="11"/>
      <c r="T360" s="11"/>
      <c r="U360" s="11"/>
      <c r="V360" s="11"/>
      <c r="W360" s="11"/>
      <c r="X360" s="11"/>
      <c r="Y360" s="11"/>
    </row>
    <row r="361" spans="15:25" s="13" customFormat="1" x14ac:dyDescent="0.25">
      <c r="O361" s="11"/>
      <c r="P361" s="11"/>
      <c r="Q361" s="11"/>
      <c r="T361" s="11"/>
      <c r="U361" s="11"/>
      <c r="V361" s="11"/>
      <c r="W361" s="11"/>
      <c r="X361" s="11"/>
      <c r="Y361" s="11"/>
    </row>
    <row r="362" spans="15:25" s="13" customFormat="1" x14ac:dyDescent="0.25">
      <c r="O362" s="11"/>
      <c r="P362" s="11"/>
      <c r="Q362" s="11"/>
      <c r="T362" s="11"/>
      <c r="U362" s="11"/>
      <c r="V362" s="11"/>
      <c r="W362" s="11"/>
      <c r="X362" s="11"/>
      <c r="Y362" s="11"/>
    </row>
    <row r="363" spans="15:25" s="13" customFormat="1" x14ac:dyDescent="0.25">
      <c r="O363" s="11"/>
      <c r="P363" s="11"/>
      <c r="Q363" s="11"/>
      <c r="T363" s="11"/>
      <c r="U363" s="11"/>
      <c r="V363" s="11"/>
      <c r="W363" s="11"/>
      <c r="X363" s="11"/>
      <c r="Y363" s="11"/>
    </row>
    <row r="364" spans="15:25" s="13" customFormat="1" x14ac:dyDescent="0.25">
      <c r="O364" s="11"/>
      <c r="P364" s="11"/>
      <c r="Q364" s="11"/>
      <c r="T364" s="11"/>
      <c r="U364" s="11"/>
      <c r="V364" s="11"/>
      <c r="W364" s="11"/>
      <c r="X364" s="11"/>
      <c r="Y364" s="11"/>
    </row>
    <row r="365" spans="15:25" s="13" customFormat="1" x14ac:dyDescent="0.25">
      <c r="O365" s="11"/>
      <c r="P365" s="11"/>
      <c r="Q365" s="11"/>
      <c r="T365" s="11"/>
      <c r="U365" s="11"/>
      <c r="V365" s="11"/>
      <c r="W365" s="11"/>
      <c r="X365" s="11"/>
      <c r="Y365" s="11"/>
    </row>
    <row r="366" spans="15:25" s="13" customFormat="1" x14ac:dyDescent="0.25">
      <c r="O366" s="11"/>
      <c r="P366" s="11"/>
      <c r="Q366" s="11"/>
      <c r="T366" s="11"/>
      <c r="U366" s="11"/>
      <c r="V366" s="11"/>
      <c r="W366" s="11"/>
      <c r="X366" s="11"/>
      <c r="Y366" s="11"/>
    </row>
    <row r="367" spans="15:25" s="13" customFormat="1" x14ac:dyDescent="0.25">
      <c r="O367" s="11"/>
      <c r="P367" s="11"/>
      <c r="Q367" s="11"/>
      <c r="T367" s="11"/>
      <c r="U367" s="11"/>
      <c r="V367" s="11"/>
      <c r="W367" s="11"/>
      <c r="X367" s="11"/>
      <c r="Y367" s="11"/>
    </row>
    <row r="368" spans="15:25" s="13" customFormat="1" x14ac:dyDescent="0.25">
      <c r="O368" s="11"/>
      <c r="P368" s="11"/>
      <c r="Q368" s="11"/>
      <c r="T368" s="11"/>
      <c r="U368" s="11"/>
      <c r="V368" s="11"/>
      <c r="W368" s="11"/>
      <c r="X368" s="11"/>
      <c r="Y368" s="11"/>
    </row>
    <row r="369" spans="2:25" s="13" customFormat="1" x14ac:dyDescent="0.25">
      <c r="O369" s="11"/>
      <c r="P369" s="11"/>
      <c r="Q369" s="11"/>
      <c r="T369" s="11"/>
      <c r="U369" s="11"/>
      <c r="V369" s="11"/>
      <c r="W369" s="11"/>
      <c r="X369" s="11"/>
      <c r="Y369" s="11"/>
    </row>
    <row r="370" spans="2:25" s="13" customFormat="1" x14ac:dyDescent="0.25">
      <c r="O370" s="11"/>
      <c r="P370" s="11"/>
      <c r="Q370" s="11"/>
      <c r="T370" s="11"/>
      <c r="U370" s="11"/>
      <c r="V370" s="11"/>
      <c r="W370" s="11"/>
      <c r="X370" s="11"/>
      <c r="Y370" s="11"/>
    </row>
    <row r="371" spans="2:25" s="13" customFormat="1" x14ac:dyDescent="0.25">
      <c r="O371" s="11"/>
      <c r="P371" s="11"/>
      <c r="Q371" s="11"/>
      <c r="T371" s="11"/>
      <c r="U371" s="11"/>
      <c r="V371" s="11"/>
      <c r="W371" s="11"/>
      <c r="X371" s="11"/>
      <c r="Y371" s="11"/>
    </row>
    <row r="372" spans="2:25" s="13" customFormat="1" x14ac:dyDescent="0.25">
      <c r="O372" s="11"/>
      <c r="P372" s="11"/>
      <c r="Q372" s="11"/>
      <c r="T372" s="11"/>
      <c r="U372" s="11"/>
      <c r="V372" s="11"/>
      <c r="W372" s="11"/>
      <c r="X372" s="11"/>
      <c r="Y372" s="11"/>
    </row>
    <row r="373" spans="2:25" s="13" customFormat="1" x14ac:dyDescent="0.25">
      <c r="O373" s="11"/>
      <c r="P373" s="11"/>
      <c r="Q373" s="11"/>
      <c r="T373" s="11"/>
      <c r="U373" s="11"/>
      <c r="V373" s="11"/>
      <c r="W373" s="11"/>
      <c r="X373" s="11"/>
      <c r="Y373" s="11"/>
    </row>
    <row r="374" spans="2:25" s="13" customFormat="1" x14ac:dyDescent="0.25">
      <c r="O374" s="11"/>
      <c r="P374" s="11"/>
      <c r="Q374" s="11"/>
      <c r="T374" s="11"/>
      <c r="U374" s="11"/>
      <c r="V374" s="11"/>
      <c r="W374" s="11"/>
      <c r="X374" s="11"/>
      <c r="Y374" s="11"/>
    </row>
    <row r="375" spans="2:25" s="13" customFormat="1" x14ac:dyDescent="0.25">
      <c r="O375" s="11"/>
      <c r="P375" s="11"/>
      <c r="Q375" s="11"/>
      <c r="T375" s="11"/>
      <c r="U375" s="11"/>
      <c r="V375" s="11"/>
      <c r="W375" s="11"/>
      <c r="X375" s="11"/>
      <c r="Y375" s="11"/>
    </row>
    <row r="376" spans="2:25" s="13" customFormat="1" x14ac:dyDescent="0.25">
      <c r="O376" s="11"/>
      <c r="P376" s="11"/>
      <c r="Q376" s="11"/>
      <c r="T376" s="11"/>
      <c r="U376" s="11"/>
      <c r="V376" s="11"/>
      <c r="W376" s="11"/>
      <c r="X376" s="11"/>
      <c r="Y376" s="11"/>
    </row>
    <row r="377" spans="2:25" s="13" customFormat="1" x14ac:dyDescent="0.25">
      <c r="O377" s="11"/>
      <c r="P377" s="11"/>
      <c r="Q377" s="11"/>
      <c r="T377" s="11"/>
      <c r="U377" s="11"/>
      <c r="V377" s="11"/>
      <c r="W377" s="11"/>
      <c r="X377" s="11"/>
      <c r="Y377" s="11"/>
    </row>
    <row r="378" spans="2:25" s="13" customFormat="1" x14ac:dyDescent="0.25">
      <c r="O378" s="11"/>
      <c r="P378" s="11"/>
      <c r="Q378" s="11"/>
      <c r="T378" s="11"/>
      <c r="U378" s="11"/>
      <c r="V378" s="11"/>
      <c r="W378" s="11"/>
      <c r="X378" s="11"/>
      <c r="Y378" s="11"/>
    </row>
    <row r="379" spans="2:25" s="13" customFormat="1" x14ac:dyDescent="0.25">
      <c r="O379" s="11"/>
      <c r="P379" s="11"/>
      <c r="Q379" s="11"/>
      <c r="T379" s="11"/>
      <c r="U379" s="11"/>
      <c r="V379" s="11"/>
      <c r="W379" s="11"/>
      <c r="X379" s="11"/>
      <c r="Y379" s="11"/>
    </row>
    <row r="380" spans="2:25" x14ac:dyDescent="0.2">
      <c r="B380" s="13"/>
      <c r="C380" s="13"/>
      <c r="D380" s="13"/>
      <c r="E380" s="13"/>
      <c r="F380" s="13"/>
      <c r="G380" s="13"/>
      <c r="H380" s="13"/>
      <c r="I380" s="13"/>
      <c r="M380" s="13"/>
    </row>
    <row r="381" spans="2:25" x14ac:dyDescent="0.2">
      <c r="M381" s="13"/>
    </row>
  </sheetData>
  <mergeCells count="21">
    <mergeCell ref="B72:I72"/>
    <mergeCell ref="B143:I143"/>
    <mergeCell ref="B152:I152"/>
    <mergeCell ref="B173:H173"/>
    <mergeCell ref="B7:I7"/>
    <mergeCell ref="B8:I8"/>
    <mergeCell ref="B43:I43"/>
    <mergeCell ref="B53:I53"/>
    <mergeCell ref="B71:I71"/>
    <mergeCell ref="B2:E2"/>
    <mergeCell ref="F2:I2"/>
    <mergeCell ref="B3:E3"/>
    <mergeCell ref="F3:I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511811023622047" footer="0.511811023622047"/>
  <pageSetup paperSize="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Alexcom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</dc:creator>
  <dc:description/>
  <cp:lastModifiedBy>user</cp:lastModifiedBy>
  <cp:revision>1</cp:revision>
  <cp:lastPrinted>2023-11-23T09:25:30Z</cp:lastPrinted>
  <dcterms:created xsi:type="dcterms:W3CDTF">2019-07-13T08:10:13Z</dcterms:created>
  <dcterms:modified xsi:type="dcterms:W3CDTF">2023-11-23T09:26:30Z</dcterms:modified>
  <dc:language>en-US</dc:language>
</cp:coreProperties>
</file>