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FA14B752-75C4-4F2B-AE9E-66B47B5972B6}" xr6:coauthVersionLast="47" xr6:coauthVersionMax="47" xr10:uidLastSave="{00000000-0000-0000-0000-000000000000}"/>
  <bookViews>
    <workbookView xWindow="3630" yWindow="1125" windowWidth="22815" windowHeight="12900" tabRatio="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Sheet1!$A$1:$K$40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30" i="1" l="1"/>
  <c r="T29" i="1"/>
  <c r="U29" i="1" s="1"/>
  <c r="S29" i="1"/>
  <c r="R29" i="1"/>
  <c r="P29" i="1"/>
  <c r="N29" i="1"/>
  <c r="M29" i="1"/>
  <c r="Q29" i="1" s="1"/>
  <c r="I29" i="1"/>
  <c r="H29" i="1"/>
  <c r="S28" i="1"/>
  <c r="R28" i="1"/>
  <c r="T28" i="1" s="1"/>
  <c r="U28" i="1" s="1"/>
  <c r="P28" i="1"/>
  <c r="N28" i="1"/>
  <c r="M28" i="1"/>
  <c r="Q28" i="1" s="1"/>
  <c r="I28" i="1"/>
  <c r="H28" i="1"/>
  <c r="S26" i="1"/>
  <c r="R26" i="1"/>
  <c r="T26" i="1" s="1"/>
  <c r="U26" i="1" s="1"/>
  <c r="P26" i="1"/>
  <c r="N26" i="1"/>
  <c r="M26" i="1"/>
  <c r="Q26" i="1" s="1"/>
  <c r="I26" i="1"/>
  <c r="H26" i="1"/>
  <c r="S25" i="1"/>
  <c r="R25" i="1"/>
  <c r="T25" i="1" s="1"/>
  <c r="U25" i="1" s="1"/>
  <c r="P25" i="1"/>
  <c r="N25" i="1"/>
  <c r="M25" i="1"/>
  <c r="Q25" i="1" s="1"/>
  <c r="I25" i="1"/>
  <c r="H25" i="1"/>
  <c r="S24" i="1"/>
  <c r="R24" i="1"/>
  <c r="T24" i="1" s="1"/>
  <c r="U24" i="1" s="1"/>
  <c r="P24" i="1"/>
  <c r="N24" i="1"/>
  <c r="M24" i="1"/>
  <c r="Q24" i="1" s="1"/>
  <c r="I24" i="1"/>
  <c r="H24" i="1"/>
  <c r="S23" i="1"/>
  <c r="R23" i="1"/>
  <c r="T23" i="1" s="1"/>
  <c r="U23" i="1" s="1"/>
  <c r="P23" i="1"/>
  <c r="N23" i="1"/>
  <c r="M23" i="1"/>
  <c r="Q23" i="1" s="1"/>
  <c r="I23" i="1"/>
  <c r="H23" i="1"/>
  <c r="S22" i="1"/>
  <c r="R22" i="1"/>
  <c r="T22" i="1" s="1"/>
  <c r="U22" i="1" s="1"/>
  <c r="P22" i="1"/>
  <c r="N22" i="1"/>
  <c r="M22" i="1"/>
  <c r="Q22" i="1" s="1"/>
  <c r="I22" i="1"/>
  <c r="H22" i="1"/>
  <c r="S21" i="1"/>
  <c r="R21" i="1"/>
  <c r="T21" i="1" s="1"/>
  <c r="U21" i="1" s="1"/>
  <c r="P21" i="1"/>
  <c r="N21" i="1"/>
  <c r="M21" i="1"/>
  <c r="Q21" i="1" s="1"/>
  <c r="I21" i="1"/>
  <c r="H21" i="1"/>
  <c r="S20" i="1"/>
  <c r="R20" i="1"/>
  <c r="T20" i="1" s="1"/>
  <c r="U20" i="1" s="1"/>
  <c r="P20" i="1"/>
  <c r="N20" i="1"/>
  <c r="M20" i="1"/>
  <c r="Q20" i="1" s="1"/>
  <c r="I20" i="1"/>
  <c r="H20" i="1"/>
  <c r="S19" i="1"/>
  <c r="R19" i="1"/>
  <c r="T19" i="1" s="1"/>
  <c r="U19" i="1" s="1"/>
  <c r="P19" i="1"/>
  <c r="N19" i="1"/>
  <c r="M19" i="1"/>
  <c r="Q19" i="1" s="1"/>
  <c r="I19" i="1"/>
  <c r="H19" i="1"/>
  <c r="S18" i="1"/>
  <c r="R18" i="1"/>
  <c r="T18" i="1" s="1"/>
  <c r="U18" i="1" s="1"/>
  <c r="P18" i="1"/>
  <c r="N18" i="1"/>
  <c r="M18" i="1"/>
  <c r="Q18" i="1" s="1"/>
  <c r="I18" i="1"/>
  <c r="H18" i="1"/>
  <c r="S17" i="1"/>
  <c r="R17" i="1"/>
  <c r="T17" i="1" s="1"/>
  <c r="U17" i="1" s="1"/>
  <c r="P17" i="1"/>
  <c r="N17" i="1"/>
  <c r="M17" i="1"/>
  <c r="Q17" i="1" s="1"/>
  <c r="I17" i="1"/>
  <c r="H17" i="1"/>
  <c r="S16" i="1"/>
  <c r="R16" i="1"/>
  <c r="T16" i="1" s="1"/>
  <c r="U16" i="1" s="1"/>
  <c r="P16" i="1"/>
  <c r="N16" i="1"/>
  <c r="M16" i="1"/>
  <c r="Q16" i="1" s="1"/>
  <c r="I16" i="1"/>
  <c r="H16" i="1"/>
  <c r="S15" i="1"/>
  <c r="R15" i="1"/>
  <c r="T15" i="1" s="1"/>
  <c r="U15" i="1" s="1"/>
  <c r="P15" i="1"/>
  <c r="N15" i="1"/>
  <c r="M15" i="1"/>
  <c r="Q15" i="1" s="1"/>
  <c r="I15" i="1"/>
  <c r="H15" i="1"/>
  <c r="S14" i="1"/>
  <c r="R14" i="1"/>
  <c r="T14" i="1" s="1"/>
  <c r="U14" i="1" s="1"/>
  <c r="P14" i="1"/>
  <c r="N14" i="1"/>
  <c r="M14" i="1"/>
  <c r="Q14" i="1" s="1"/>
  <c r="I14" i="1"/>
  <c r="H14" i="1"/>
  <c r="S13" i="1"/>
  <c r="R13" i="1"/>
  <c r="T13" i="1" s="1"/>
  <c r="U13" i="1" s="1"/>
  <c r="P13" i="1"/>
  <c r="N13" i="1"/>
  <c r="M13" i="1"/>
  <c r="Q13" i="1" s="1"/>
  <c r="I13" i="1"/>
  <c r="H13" i="1"/>
  <c r="S12" i="1"/>
  <c r="R12" i="1"/>
  <c r="T12" i="1" s="1"/>
  <c r="U12" i="1" s="1"/>
  <c r="P12" i="1"/>
  <c r="N12" i="1"/>
  <c r="M12" i="1"/>
  <c r="Q12" i="1" s="1"/>
  <c r="I12" i="1"/>
  <c r="H12" i="1"/>
  <c r="S11" i="1"/>
  <c r="T11" i="1" s="1"/>
  <c r="U11" i="1" s="1"/>
  <c r="R11" i="1"/>
  <c r="P11" i="1"/>
  <c r="N11" i="1"/>
  <c r="M11" i="1"/>
  <c r="O11" i="1" s="1"/>
  <c r="I11" i="1"/>
  <c r="H11" i="1"/>
  <c r="S10" i="1"/>
  <c r="T10" i="1" s="1"/>
  <c r="U10" i="1" s="1"/>
  <c r="R10" i="1"/>
  <c r="P10" i="1"/>
  <c r="N10" i="1"/>
  <c r="M10" i="1"/>
  <c r="O10" i="1" s="1"/>
  <c r="I10" i="1"/>
  <c r="H10" i="1"/>
  <c r="B10" i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8" i="1" s="1"/>
  <c r="B29" i="1" s="1"/>
  <c r="S9" i="1"/>
  <c r="T9" i="1" s="1"/>
  <c r="U9" i="1" s="1"/>
  <c r="R9" i="1"/>
  <c r="P9" i="1"/>
  <c r="N9" i="1"/>
  <c r="M9" i="1"/>
  <c r="O9" i="1" s="1"/>
  <c r="I9" i="1"/>
  <c r="H9" i="1"/>
  <c r="Q9" i="1" l="1"/>
  <c r="Q11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8" i="1"/>
  <c r="O29" i="1"/>
  <c r="Q10" i="1"/>
</calcChain>
</file>

<file path=xl/sharedStrings.xml><?xml version="1.0" encoding="utf-8"?>
<sst xmlns="http://schemas.openxmlformats.org/spreadsheetml/2006/main" count="95" uniqueCount="64">
  <si>
    <t>COMUNA AVRAM IANCU</t>
  </si>
  <si>
    <t>LISTA DE INVENTARIERE DOMENIUL PUBLIC</t>
  </si>
  <si>
    <t xml:space="preserve">UNITATEA II - TEREN </t>
  </si>
  <si>
    <t>Nr Crt.</t>
  </si>
  <si>
    <t>Nr. Inv</t>
  </si>
  <si>
    <t>Denumirea bunurilor inventariate</t>
  </si>
  <si>
    <t>Localizare</t>
  </si>
  <si>
    <t>Nr. topo/cadastral</t>
  </si>
  <si>
    <t>Suprafata (mp)</t>
  </si>
  <si>
    <t>Valoare / MP (lei)</t>
  </si>
  <si>
    <t>Valoare minima de concesiune / an (lei)</t>
  </si>
  <si>
    <t>Valoare de inventar (lei)</t>
  </si>
  <si>
    <t>DOMENIUL PUBLIC</t>
  </si>
  <si>
    <t>AVRAM IANCU</t>
  </si>
  <si>
    <t xml:space="preserve">Teren intravilan aferent Biserica Ortodoxa                                                </t>
  </si>
  <si>
    <t>Avram Iancu</t>
  </si>
  <si>
    <t>CF 53173</t>
  </si>
  <si>
    <t>Teren intravilan aferent Bisericii Ortodoxe situat in localitatea Avram Iancu, avand suprafata de S=1627mp, inscris in CF 53173, CAD 53173</t>
  </si>
  <si>
    <t xml:space="preserve">Teren intravilan                                               </t>
  </si>
  <si>
    <t>CF 54659</t>
  </si>
  <si>
    <t>Teren intravilan situat in localitatea Avram Iancu, la Vest de Sediul Primariei, avand suprafata de S=865mp, inscris in CF 54659, CAD 54659, topo 744/382, 744/160</t>
  </si>
  <si>
    <t>CF 50082</t>
  </si>
  <si>
    <t>Teren intravilan situat in localitatea Avram Iancu, avand suprafata de S=441mp, inscris in CF 50082, CAD 50082</t>
  </si>
  <si>
    <t>CF 52900</t>
  </si>
  <si>
    <t>Teren intravilan situat in localitatea Avram Iancu, pe care este amplasat o constructie proprietate privata, avand suprafata de S=103mp, inscris in CF 52900, CAD 52900</t>
  </si>
  <si>
    <t>CF 53180</t>
  </si>
  <si>
    <t>Teren intravilan situat in localitatea Avram Iancu, avand suprafata de S=1000mp, inscris in CF 53180, CAD 53180</t>
  </si>
  <si>
    <t>CF 50057</t>
  </si>
  <si>
    <t>Teren intravilan situat in localitatea Avram Iancu, avand suprafata de S=1081mp, inscris in CF 50057, CAD 50057</t>
  </si>
  <si>
    <t>CF 50448</t>
  </si>
  <si>
    <t>Teren intravilan situat in localitatea Avram Iancu, avand suprafata de S=1291mp, inscris in CF 50448, CAD 50448</t>
  </si>
  <si>
    <t>CF 50752</t>
  </si>
  <si>
    <t>Teren intravilan situat in localitatea Avram Iancu, avand suprafata de S=1264mp, inscris in CF 50752, CAD 50752</t>
  </si>
  <si>
    <t>CF 50586</t>
  </si>
  <si>
    <t>Teren intravilan situat in localitatea Avram Iancu, avand suprafata de S=11152mp, inscris in CF 50586, CAD 50586</t>
  </si>
  <si>
    <t xml:space="preserve">Teren extravilan                                               </t>
  </si>
  <si>
    <t>CF 53634</t>
  </si>
  <si>
    <t>Teren extravilan situat in localitatea Avram Iancu, avand suprafata de S=100000mp, inscris in CF 53634, CAD 53634, tarla 183, parcela 917</t>
  </si>
  <si>
    <t>CF 54456</t>
  </si>
  <si>
    <t>Teren extravilan arabil situat in localitatea Avram Iancu, avand suprafata de S=3282mp, inscris in CF 54456, CAD 54456, tarla 74, parcela 407</t>
  </si>
  <si>
    <t>Teren intravilan aferent trotuar</t>
  </si>
  <si>
    <t>CF 54110</t>
  </si>
  <si>
    <t>Teren intravilan aferent trotuarului situat la Est de DN79, in localitatea Avram Iancu, avand suprafata de S=1081mp, inscris in CF 54110, CAD 54110, topo 1300, 1301</t>
  </si>
  <si>
    <t>CF 54079</t>
  </si>
  <si>
    <t>Teren intravilan aferent trotuarului situat la Est de DN79, in localitatea Avram Iancu, avand suprafata de S=4497mp, inscris in CF 54079, CAD 54079, topo 1143</t>
  </si>
  <si>
    <t>CF 54093</t>
  </si>
  <si>
    <t>Teren intravilan aferent trotuarului situat la Est de DN79, in localitatea Avram Iancu, avand suprafata de S=4430mp, inscris in CF 54093, CAD 54093, topo 1143, 1144</t>
  </si>
  <si>
    <t>CF 54097</t>
  </si>
  <si>
    <t>Teren intravilan aferent trotuarului situat la Vest de DN79, in localitatea Avram Iancu, avand suprafata de S=790mp, inscris in CF 54097 CAD 54097, topo 1300</t>
  </si>
  <si>
    <t>CF 54114</t>
  </si>
  <si>
    <t>Teren intravilan aferent trotuarului situat la Vest de DN79, in localitatea Avram Iancu, avand suprafata de S=4705mp, inscris in CF 54114 CAD 54114, topo 1143</t>
  </si>
  <si>
    <t>CF 54113</t>
  </si>
  <si>
    <t>Teren intravilan aferent trotuarului situat la Vest de DN79, in localitatea Avram Iancu, avand suprafata de S=4473mp, inscris in CF 54113 CAD 54113, topo 1143</t>
  </si>
  <si>
    <t>Teren intravilan aferent drum</t>
  </si>
  <si>
    <t>CF 50166</t>
  </si>
  <si>
    <t>Teren intravilan aferent drum situat in localitatea Avram Iancu, avand suprafata de S=6630mp, inscris in CF 50166 CAD 50166 - CONCESIONAT CATRE CONSILIUL JUDETEAN BIHOR</t>
  </si>
  <si>
    <t>TAMASDA</t>
  </si>
  <si>
    <t>Teren intravilan aferent Cimitir</t>
  </si>
  <si>
    <t>Tamasda</t>
  </si>
  <si>
    <t>CF 53381</t>
  </si>
  <si>
    <t>Teren intravilan aferent cimitirului situat in localitatea Tamasda, avand suprafata de S=33784mp, inscris in CF 53381, CAD 53381</t>
  </si>
  <si>
    <t>Teren extravilan af. Castel Apa</t>
  </si>
  <si>
    <t>Teren extravilan aferent Castelului de Apa situat in localitatea Tamasda, avand suprafata de S=5149mp</t>
  </si>
  <si>
    <t>TOTAL (lei)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</si>
</sst>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16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sz val="11"/>
      <color rgb="FF9C6500"/>
      <name val="Calibri"/>
      <family val="2"/>
      <charset val="1"/>
    </font>
    <font>
      <b/>
      <sz val="10"/>
      <name val="Arial"/>
      <family val="2"/>
      <charset val="1"/>
    </font>
    <font>
      <sz val="11"/>
      <color rgb="FF9C0006"/>
      <name val="Calibri"/>
      <family val="2"/>
      <charset val="1"/>
    </font>
    <font>
      <sz val="11"/>
      <color theme="0"/>
      <name val="Calibri"/>
      <family val="2"/>
      <charset val="1"/>
    </font>
    <font>
      <b/>
      <sz val="12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sz val="10"/>
      <name val="Arial"/>
      <family val="2"/>
      <charset val="1"/>
    </font>
    <font>
      <sz val="10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color theme="0"/>
      <name val="Arial"/>
      <family val="2"/>
      <charset val="1"/>
    </font>
    <font>
      <sz val="11"/>
      <color theme="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EB9C"/>
        <bgColor rgb="FFFFFFCC"/>
      </patternFill>
    </fill>
    <fill>
      <patternFill patternType="solid">
        <fgColor rgb="FFFFC7CE"/>
        <bgColor rgb="FFFFEB9C"/>
      </patternFill>
    </fill>
    <fill>
      <patternFill patternType="solid">
        <fgColor theme="8" tint="0.39988402966399123"/>
        <bgColor rgb="FF8EB4E3"/>
      </patternFill>
    </fill>
    <fill>
      <patternFill patternType="solid">
        <fgColor rgb="FFFFFFCC"/>
        <bgColor rgb="FFFFFFFF"/>
      </patternFill>
    </fill>
    <fill>
      <patternFill patternType="solid">
        <fgColor theme="7"/>
        <bgColor rgb="FF808080"/>
      </patternFill>
    </fill>
    <fill>
      <patternFill patternType="solid">
        <fgColor theme="3" tint="0.59987182226020086"/>
        <bgColor rgb="FF93CDDD"/>
      </patternFill>
    </fill>
    <fill>
      <patternFill patternType="solid">
        <fgColor theme="0"/>
        <bgColor rgb="FFFFFFCC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7">
    <xf numFmtId="0" fontId="0" fillId="0" borderId="0"/>
    <xf numFmtId="164" fontId="15" fillId="0" borderId="0" applyBorder="0" applyProtection="0"/>
    <xf numFmtId="0" fontId="3" fillId="2" borderId="0" applyBorder="0" applyProtection="0"/>
    <xf numFmtId="0" fontId="5" fillId="3" borderId="0" applyBorder="0" applyProtection="0"/>
    <xf numFmtId="0" fontId="6" fillId="4" borderId="0" applyBorder="0" applyProtection="0"/>
    <xf numFmtId="0" fontId="15" fillId="5" borderId="1" applyProtection="0"/>
    <xf numFmtId="0" fontId="6" fillId="6" borderId="0" applyBorder="0" applyProtection="0"/>
  </cellStyleXfs>
  <cellXfs count="63">
    <xf numFmtId="0" fontId="0" fillId="0" borderId="0" xfId="0"/>
    <xf numFmtId="0" fontId="14" fillId="6" borderId="2" xfId="6" applyFont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2" borderId="3" xfId="2" applyFont="1" applyBorder="1" applyAlignment="1" applyProtection="1">
      <alignment horizontal="center" vertical="center"/>
    </xf>
    <xf numFmtId="0" fontId="4" fillId="3" borderId="3" xfId="3" applyFont="1" applyBorder="1" applyAlignment="1" applyProtection="1">
      <alignment horizontal="center" vertical="center"/>
    </xf>
    <xf numFmtId="0" fontId="4" fillId="4" borderId="3" xfId="4" applyFont="1" applyBorder="1" applyAlignment="1" applyProtection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64" fontId="4" fillId="2" borderId="8" xfId="1" applyFont="1" applyFill="1" applyBorder="1" applyAlignment="1" applyProtection="1">
      <alignment horizontal="center" vertical="center"/>
    </xf>
    <xf numFmtId="164" fontId="4" fillId="3" borderId="11" xfId="3" applyNumberFormat="1" applyFont="1" applyBorder="1" applyAlignment="1" applyProtection="1">
      <alignment horizontal="center" vertical="center"/>
    </xf>
    <xf numFmtId="164" fontId="4" fillId="7" borderId="8" xfId="1" applyFont="1" applyFill="1" applyBorder="1" applyAlignment="1" applyProtection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4" fontId="4" fillId="2" borderId="12" xfId="1" applyFont="1" applyFill="1" applyBorder="1" applyAlignment="1" applyProtection="1">
      <alignment horizontal="center" vertical="center"/>
    </xf>
    <xf numFmtId="164" fontId="4" fillId="3" borderId="13" xfId="3" applyNumberFormat="1" applyFont="1" applyBorder="1" applyAlignment="1" applyProtection="1">
      <alignment horizontal="center" vertical="center"/>
    </xf>
    <xf numFmtId="164" fontId="4" fillId="7" borderId="12" xfId="1" applyFont="1" applyFill="1" applyBorder="1" applyAlignment="1" applyProtection="1">
      <alignment horizontal="center" vertical="center"/>
    </xf>
    <xf numFmtId="0" fontId="9" fillId="0" borderId="13" xfId="0" applyFont="1" applyBorder="1" applyAlignment="1">
      <alignment horizontal="left" vertical="center"/>
    </xf>
    <xf numFmtId="164" fontId="4" fillId="7" borderId="15" xfId="1" applyFont="1" applyFill="1" applyBorder="1" applyAlignment="1" applyProtection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4" fontId="4" fillId="7" borderId="16" xfId="1" applyFont="1" applyFill="1" applyBorder="1" applyAlignment="1" applyProtection="1">
      <alignment horizontal="center" vertical="center"/>
    </xf>
    <xf numFmtId="49" fontId="9" fillId="8" borderId="17" xfId="5" applyNumberFormat="1" applyFont="1" applyFill="1" applyBorder="1" applyAlignment="1" applyProtection="1">
      <alignment horizontal="left" vertical="center" wrapText="1"/>
    </xf>
    <xf numFmtId="0" fontId="12" fillId="8" borderId="13" xfId="0" applyFont="1" applyFill="1" applyBorder="1" applyAlignment="1">
      <alignment horizontal="left" vertical="center" wrapText="1"/>
    </xf>
    <xf numFmtId="164" fontId="13" fillId="7" borderId="18" xfId="1" applyFont="1" applyFill="1" applyBorder="1" applyAlignment="1" applyProtection="1">
      <alignment horizontal="center" vertical="center" wrapText="1"/>
    </xf>
    <xf numFmtId="0" fontId="12" fillId="8" borderId="19" xfId="0" applyFont="1" applyFill="1" applyBorder="1" applyAlignment="1">
      <alignment horizontal="left" vertical="center" wrapText="1"/>
    </xf>
    <xf numFmtId="164" fontId="13" fillId="7" borderId="12" xfId="1" applyFont="1" applyFill="1" applyBorder="1" applyAlignment="1" applyProtection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2" fillId="8" borderId="21" xfId="0" applyFont="1" applyFill="1" applyBorder="1" applyAlignment="1">
      <alignment horizontal="left" vertical="center" wrapText="1"/>
    </xf>
    <xf numFmtId="0" fontId="9" fillId="0" borderId="2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2" fillId="8" borderId="23" xfId="0" applyFont="1" applyFill="1" applyBorder="1" applyAlignment="1">
      <alignment horizontal="left" vertical="center" wrapText="1"/>
    </xf>
    <xf numFmtId="0" fontId="9" fillId="0" borderId="24" xfId="0" applyFont="1" applyBorder="1" applyAlignment="1">
      <alignment horizontal="center" vertical="center"/>
    </xf>
    <xf numFmtId="164" fontId="4" fillId="2" borderId="25" xfId="1" applyFont="1" applyFill="1" applyBorder="1" applyAlignment="1" applyProtection="1">
      <alignment horizontal="center" vertical="center"/>
    </xf>
    <xf numFmtId="164" fontId="4" fillId="3" borderId="25" xfId="3" applyNumberFormat="1" applyFont="1" applyBorder="1" applyAlignment="1" applyProtection="1">
      <alignment horizontal="center" vertical="center"/>
    </xf>
    <xf numFmtId="164" fontId="13" fillId="7" borderId="15" xfId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14" fillId="6" borderId="2" xfId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26" xfId="0" applyFont="1" applyBorder="1"/>
  </cellXfs>
  <cellStyles count="7">
    <cellStyle name="Comma" xfId="1" builtinId="3"/>
    <cellStyle name="Excel Built-in 60% - Accent5" xfId="4" xr:uid="{00000000-0005-0000-0000-000008000000}"/>
    <cellStyle name="Excel Built-in Accent4" xfId="6" xr:uid="{00000000-0005-0000-0000-00000A000000}"/>
    <cellStyle name="Excel Built-in Bad" xfId="3" xr:uid="{00000000-0005-0000-0000-000007000000}"/>
    <cellStyle name="Excel Built-in Neutral" xfId="2" xr:uid="{00000000-0005-0000-0000-000006000000}"/>
    <cellStyle name="Excel Built-in Note" xfId="5" xr:uid="{00000000-0005-0000-0000-000009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9C6500"/>
      <rgbColor rgb="FF800080"/>
      <rgbColor rgb="FF008080"/>
      <rgbColor rgb="FFB2B2B2"/>
      <rgbColor rgb="FF808080"/>
      <rgbColor rgb="FF8EB4E3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9C"/>
      <rgbColor rgb="FF93CDDD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8064A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237"/>
  <sheetViews>
    <sheetView tabSelected="1" topLeftCell="D1" zoomScaleNormal="100" workbookViewId="0">
      <selection activeCell="K5" sqref="K5"/>
    </sheetView>
  </sheetViews>
  <sheetFormatPr defaultColWidth="9.140625" defaultRowHeight="12.75" x14ac:dyDescent="0.2"/>
  <cols>
    <col min="1" max="3" width="9.140625" style="13"/>
    <col min="4" max="4" width="35.140625" style="13" customWidth="1"/>
    <col min="5" max="5" width="17.140625" style="13" customWidth="1"/>
    <col min="6" max="6" width="20.85546875" style="13" customWidth="1"/>
    <col min="7" max="7" width="12" style="13" customWidth="1"/>
    <col min="8" max="8" width="16.85546875" style="13" customWidth="1"/>
    <col min="9" max="9" width="22.7109375" style="13" customWidth="1"/>
    <col min="10" max="10" width="21" style="13" customWidth="1"/>
    <col min="11" max="11" width="23.42578125" style="13" customWidth="1"/>
    <col min="12" max="12" width="146.28515625" style="14" customWidth="1"/>
    <col min="13" max="16" width="9.140625" style="13"/>
    <col min="17" max="17" width="64.5703125" style="13" customWidth="1"/>
    <col min="18" max="19" width="9.140625" style="13"/>
    <col min="20" max="20" width="53.28515625" style="13" customWidth="1"/>
    <col min="21" max="21" width="19.5703125" style="13" customWidth="1"/>
    <col min="22" max="16384" width="9.140625" style="13"/>
  </cols>
  <sheetData>
    <row r="2" spans="2:21" ht="15.75" customHeight="1" x14ac:dyDescent="0.2">
      <c r="B2" s="12" t="s">
        <v>0</v>
      </c>
      <c r="C2" s="12"/>
      <c r="D2" s="12"/>
      <c r="E2" s="12"/>
      <c r="F2" s="11" t="s">
        <v>1</v>
      </c>
      <c r="G2" s="11"/>
      <c r="H2" s="11"/>
      <c r="I2" s="11"/>
      <c r="J2" s="11"/>
    </row>
    <row r="3" spans="2:21" ht="15" customHeight="1" x14ac:dyDescent="0.2">
      <c r="B3" s="10" t="s">
        <v>2</v>
      </c>
      <c r="C3" s="10"/>
      <c r="D3" s="10"/>
      <c r="E3" s="10"/>
      <c r="F3" s="9"/>
      <c r="G3" s="9"/>
      <c r="H3" s="9"/>
      <c r="I3" s="9"/>
      <c r="J3" s="9"/>
    </row>
    <row r="4" spans="2:21" s="15" customFormat="1" ht="14.25" customHeight="1" x14ac:dyDescent="0.25">
      <c r="B4" s="8" t="s">
        <v>3</v>
      </c>
      <c r="C4" s="8" t="s">
        <v>4</v>
      </c>
      <c r="D4" s="8" t="s">
        <v>5</v>
      </c>
      <c r="E4" s="8" t="s">
        <v>6</v>
      </c>
      <c r="F4" s="7" t="s">
        <v>7</v>
      </c>
      <c r="G4" s="6" t="s">
        <v>8</v>
      </c>
      <c r="H4" s="5" t="s">
        <v>9</v>
      </c>
      <c r="I4" s="4" t="s">
        <v>10</v>
      </c>
      <c r="J4" s="5" t="s">
        <v>11</v>
      </c>
      <c r="L4" s="14"/>
    </row>
    <row r="5" spans="2:21" s="15" customFormat="1" ht="15" customHeight="1" x14ac:dyDescent="0.25">
      <c r="B5" s="8"/>
      <c r="C5" s="8"/>
      <c r="D5" s="8"/>
      <c r="E5" s="8"/>
      <c r="F5" s="7"/>
      <c r="G5" s="6"/>
      <c r="H5" s="5"/>
      <c r="I5" s="5"/>
      <c r="J5" s="5"/>
      <c r="L5" s="14"/>
    </row>
    <row r="6" spans="2:21" s="15" customFormat="1" x14ac:dyDescent="0.25">
      <c r="B6" s="16">
        <v>0</v>
      </c>
      <c r="C6" s="16">
        <v>1</v>
      </c>
      <c r="D6" s="16">
        <v>2</v>
      </c>
      <c r="E6" s="16">
        <v>3</v>
      </c>
      <c r="F6" s="16">
        <v>4</v>
      </c>
      <c r="G6" s="17">
        <v>5</v>
      </c>
      <c r="H6" s="18">
        <v>6</v>
      </c>
      <c r="I6" s="19">
        <v>7</v>
      </c>
      <c r="J6" s="20">
        <v>8</v>
      </c>
      <c r="L6" s="14"/>
    </row>
    <row r="7" spans="2:21" s="15" customFormat="1" ht="18" customHeight="1" x14ac:dyDescent="0.25">
      <c r="B7" s="3" t="s">
        <v>12</v>
      </c>
      <c r="C7" s="3"/>
      <c r="D7" s="3"/>
      <c r="E7" s="3"/>
      <c r="F7" s="3"/>
      <c r="G7" s="3"/>
      <c r="H7" s="3"/>
      <c r="I7" s="3"/>
      <c r="J7" s="3"/>
      <c r="L7" s="14"/>
    </row>
    <row r="8" spans="2:21" s="15" customFormat="1" ht="18" customHeight="1" x14ac:dyDescent="0.25">
      <c r="B8" s="2" t="s">
        <v>13</v>
      </c>
      <c r="C8" s="2"/>
      <c r="D8" s="2"/>
      <c r="E8" s="2"/>
      <c r="F8" s="2"/>
      <c r="G8" s="2"/>
      <c r="H8" s="2"/>
      <c r="I8" s="2"/>
      <c r="J8" s="2"/>
      <c r="L8" s="14"/>
    </row>
    <row r="9" spans="2:21" s="15" customFormat="1" ht="12.75" customHeight="1" x14ac:dyDescent="0.2">
      <c r="B9" s="21">
        <v>1</v>
      </c>
      <c r="C9" s="21">
        <v>1000021</v>
      </c>
      <c r="D9" s="22" t="s">
        <v>14</v>
      </c>
      <c r="E9" s="23" t="s">
        <v>15</v>
      </c>
      <c r="F9" s="24" t="s">
        <v>16</v>
      </c>
      <c r="G9" s="25">
        <v>1627</v>
      </c>
      <c r="H9" s="26">
        <f t="shared" ref="H9:H26" si="0">J9/G9</f>
        <v>27.93300553165335</v>
      </c>
      <c r="I9" s="27">
        <f t="shared" ref="I9:I26" si="1">J9/25</f>
        <v>1817.88</v>
      </c>
      <c r="J9" s="28">
        <v>45447</v>
      </c>
      <c r="K9" s="29"/>
      <c r="L9" s="14" t="s">
        <v>17</v>
      </c>
      <c r="M9" s="30">
        <f t="shared" ref="M9:M26" si="2">FIND("S=",L9)+2</f>
        <v>101</v>
      </c>
      <c r="N9" s="30">
        <f t="shared" ref="N9:N26" si="3">FIND("mp",L9)</f>
        <v>105</v>
      </c>
      <c r="O9" s="30" t="str">
        <f>MID(L9,M9,N9-M9)</f>
        <v>1627</v>
      </c>
      <c r="P9" s="30">
        <f t="shared" ref="P9:P26" si="4">LEN(L9)+1</f>
        <v>139</v>
      </c>
      <c r="Q9" s="30" t="str">
        <f t="shared" ref="Q9:Q26" si="5">MID(L9,M9,P9-M9)</f>
        <v>1627mp, inscris in CF 53173, CAD 53173</v>
      </c>
      <c r="R9" s="31">
        <f t="shared" ref="R9:R26" si="6">FIND("CF",L9)</f>
        <v>120</v>
      </c>
      <c r="S9" s="31">
        <f t="shared" ref="S9:S26" si="7">LEN(L9)+1</f>
        <v>139</v>
      </c>
      <c r="T9" s="31" t="str">
        <f t="shared" ref="T9:T26" si="8">MID(L9,R9,S9-R9)</f>
        <v>CF 53173, CAD 53173</v>
      </c>
      <c r="U9" s="15" t="str">
        <f t="shared" ref="U9:U26" si="9">LEFT(T9,8)</f>
        <v>CF 53173</v>
      </c>
    </row>
    <row r="10" spans="2:21" s="15" customFormat="1" ht="12.75" customHeight="1" x14ac:dyDescent="0.2">
      <c r="B10" s="32">
        <f t="shared" ref="B10:B26" si="10">B9+1</f>
        <v>2</v>
      </c>
      <c r="C10" s="32">
        <v>1000022</v>
      </c>
      <c r="D10" s="33" t="s">
        <v>18</v>
      </c>
      <c r="E10" s="34" t="s">
        <v>15</v>
      </c>
      <c r="F10" s="34" t="s">
        <v>19</v>
      </c>
      <c r="G10" s="35">
        <v>865</v>
      </c>
      <c r="H10" s="36">
        <f t="shared" si="0"/>
        <v>29.263583815028902</v>
      </c>
      <c r="I10" s="37">
        <f t="shared" si="1"/>
        <v>1012.52</v>
      </c>
      <c r="J10" s="38">
        <v>25313</v>
      </c>
      <c r="K10" s="29"/>
      <c r="L10" s="14" t="s">
        <v>20</v>
      </c>
      <c r="M10" s="30">
        <f t="shared" si="2"/>
        <v>103</v>
      </c>
      <c r="N10" s="30">
        <f t="shared" si="3"/>
        <v>106</v>
      </c>
      <c r="O10" s="30" t="str">
        <f>MID(L10,M10,N10-M10)</f>
        <v>865</v>
      </c>
      <c r="P10" s="30">
        <f t="shared" si="4"/>
        <v>163</v>
      </c>
      <c r="Q10" s="30" t="str">
        <f t="shared" si="5"/>
        <v>865mp, inscris in CF 54659, CAD 54659, topo 744/382, 744/160</v>
      </c>
      <c r="R10" s="31">
        <f t="shared" si="6"/>
        <v>121</v>
      </c>
      <c r="S10" s="31">
        <f t="shared" si="7"/>
        <v>163</v>
      </c>
      <c r="T10" s="31" t="str">
        <f t="shared" si="8"/>
        <v>CF 54659, CAD 54659, topo 744/382, 744/160</v>
      </c>
      <c r="U10" s="15" t="str">
        <f t="shared" si="9"/>
        <v>CF 54659</v>
      </c>
    </row>
    <row r="11" spans="2:21" s="15" customFormat="1" ht="12.75" customHeight="1" x14ac:dyDescent="0.2">
      <c r="B11" s="32">
        <f t="shared" si="10"/>
        <v>3</v>
      </c>
      <c r="C11" s="32">
        <v>1000023</v>
      </c>
      <c r="D11" s="39" t="s">
        <v>18</v>
      </c>
      <c r="E11" s="34" t="s">
        <v>15</v>
      </c>
      <c r="F11" s="32" t="s">
        <v>21</v>
      </c>
      <c r="G11" s="35">
        <v>441</v>
      </c>
      <c r="H11" s="36">
        <f t="shared" si="0"/>
        <v>29.263038548752835</v>
      </c>
      <c r="I11" s="37">
        <f t="shared" si="1"/>
        <v>516.20000000000005</v>
      </c>
      <c r="J11" s="40">
        <v>12905</v>
      </c>
      <c r="K11" s="29"/>
      <c r="L11" s="14" t="s">
        <v>22</v>
      </c>
      <c r="M11" s="30">
        <f t="shared" si="2"/>
        <v>74</v>
      </c>
      <c r="N11" s="30">
        <f t="shared" si="3"/>
        <v>77</v>
      </c>
      <c r="O11" s="30" t="str">
        <f>MID(L11,M11,N11-M11)</f>
        <v>441</v>
      </c>
      <c r="P11" s="30">
        <f t="shared" si="4"/>
        <v>111</v>
      </c>
      <c r="Q11" s="30" t="str">
        <f t="shared" si="5"/>
        <v>441mp, inscris in CF 50082, CAD 50082</v>
      </c>
      <c r="R11" s="31">
        <f t="shared" si="6"/>
        <v>92</v>
      </c>
      <c r="S11" s="31">
        <f t="shared" si="7"/>
        <v>111</v>
      </c>
      <c r="T11" s="31" t="str">
        <f t="shared" si="8"/>
        <v>CF 50082, CAD 50082</v>
      </c>
      <c r="U11" s="15" t="str">
        <f t="shared" si="9"/>
        <v>CF 50082</v>
      </c>
    </row>
    <row r="12" spans="2:21" s="15" customFormat="1" ht="12.75" customHeight="1" x14ac:dyDescent="0.2">
      <c r="B12" s="32">
        <f t="shared" si="10"/>
        <v>4</v>
      </c>
      <c r="C12" s="32">
        <v>1000024</v>
      </c>
      <c r="D12" s="41" t="s">
        <v>18</v>
      </c>
      <c r="E12" s="34" t="s">
        <v>15</v>
      </c>
      <c r="F12" s="34" t="s">
        <v>23</v>
      </c>
      <c r="G12" s="42">
        <v>103</v>
      </c>
      <c r="H12" s="36">
        <f t="shared" si="0"/>
        <v>27</v>
      </c>
      <c r="I12" s="37">
        <f t="shared" si="1"/>
        <v>111.24</v>
      </c>
      <c r="J12" s="38">
        <v>2781</v>
      </c>
      <c r="K12" s="29"/>
      <c r="L12" s="14" t="s">
        <v>24</v>
      </c>
      <c r="M12" s="30">
        <f t="shared" si="2"/>
        <v>131</v>
      </c>
      <c r="N12" s="30">
        <f t="shared" si="3"/>
        <v>67</v>
      </c>
      <c r="O12" s="30">
        <v>103</v>
      </c>
      <c r="P12" s="30">
        <f t="shared" si="4"/>
        <v>168</v>
      </c>
      <c r="Q12" s="30" t="str">
        <f t="shared" si="5"/>
        <v>103mp, inscris in CF 52900, CAD 52900</v>
      </c>
      <c r="R12" s="31">
        <f t="shared" si="6"/>
        <v>149</v>
      </c>
      <c r="S12" s="31">
        <f t="shared" si="7"/>
        <v>168</v>
      </c>
      <c r="T12" s="31" t="str">
        <f t="shared" si="8"/>
        <v>CF 52900, CAD 52900</v>
      </c>
      <c r="U12" s="15" t="str">
        <f t="shared" si="9"/>
        <v>CF 52900</v>
      </c>
    </row>
    <row r="13" spans="2:21" s="15" customFormat="1" ht="12.75" customHeight="1" x14ac:dyDescent="0.2">
      <c r="B13" s="32">
        <f t="shared" si="10"/>
        <v>5</v>
      </c>
      <c r="C13" s="32">
        <v>1000025</v>
      </c>
      <c r="D13" s="41" t="s">
        <v>18</v>
      </c>
      <c r="E13" s="34" t="s">
        <v>15</v>
      </c>
      <c r="F13" s="34" t="s">
        <v>25</v>
      </c>
      <c r="G13" s="42">
        <v>1000</v>
      </c>
      <c r="H13" s="36">
        <f t="shared" si="0"/>
        <v>24.189</v>
      </c>
      <c r="I13" s="37">
        <f t="shared" si="1"/>
        <v>967.56</v>
      </c>
      <c r="J13" s="38">
        <v>24189</v>
      </c>
      <c r="K13" s="29"/>
      <c r="L13" s="14" t="s">
        <v>26</v>
      </c>
      <c r="M13" s="30">
        <f t="shared" si="2"/>
        <v>74</v>
      </c>
      <c r="N13" s="30">
        <f t="shared" si="3"/>
        <v>78</v>
      </c>
      <c r="O13" s="30" t="str">
        <f t="shared" ref="O13:O26" si="11">MID(L13,M13,N13-M13)</f>
        <v>1000</v>
      </c>
      <c r="P13" s="30">
        <f t="shared" si="4"/>
        <v>112</v>
      </c>
      <c r="Q13" s="30" t="str">
        <f t="shared" si="5"/>
        <v>1000mp, inscris in CF 53180, CAD 53180</v>
      </c>
      <c r="R13" s="31">
        <f t="shared" si="6"/>
        <v>93</v>
      </c>
      <c r="S13" s="31">
        <f t="shared" si="7"/>
        <v>112</v>
      </c>
      <c r="T13" s="31" t="str">
        <f t="shared" si="8"/>
        <v>CF 53180, CAD 53180</v>
      </c>
      <c r="U13" s="15" t="str">
        <f t="shared" si="9"/>
        <v>CF 53180</v>
      </c>
    </row>
    <row r="14" spans="2:21" s="15" customFormat="1" ht="12.75" customHeight="1" x14ac:dyDescent="0.2">
      <c r="B14" s="32">
        <f t="shared" si="10"/>
        <v>6</v>
      </c>
      <c r="C14" s="32">
        <v>1000026</v>
      </c>
      <c r="D14" s="41" t="s">
        <v>18</v>
      </c>
      <c r="E14" s="34" t="s">
        <v>15</v>
      </c>
      <c r="F14" s="34" t="s">
        <v>27</v>
      </c>
      <c r="G14" s="42">
        <v>1081</v>
      </c>
      <c r="H14" s="36">
        <f t="shared" si="0"/>
        <v>27.135985198889916</v>
      </c>
      <c r="I14" s="37">
        <f t="shared" si="1"/>
        <v>1173.3599999999999</v>
      </c>
      <c r="J14" s="43">
        <v>29334</v>
      </c>
      <c r="K14" s="29"/>
      <c r="L14" s="14" t="s">
        <v>28</v>
      </c>
      <c r="M14" s="30">
        <f t="shared" si="2"/>
        <v>74</v>
      </c>
      <c r="N14" s="30">
        <f t="shared" si="3"/>
        <v>78</v>
      </c>
      <c r="O14" s="30" t="str">
        <f t="shared" si="11"/>
        <v>1081</v>
      </c>
      <c r="P14" s="30">
        <f t="shared" si="4"/>
        <v>112</v>
      </c>
      <c r="Q14" s="30" t="str">
        <f t="shared" si="5"/>
        <v>1081mp, inscris in CF 50057, CAD 50057</v>
      </c>
      <c r="R14" s="31">
        <f t="shared" si="6"/>
        <v>93</v>
      </c>
      <c r="S14" s="31">
        <f t="shared" si="7"/>
        <v>112</v>
      </c>
      <c r="T14" s="31" t="str">
        <f t="shared" si="8"/>
        <v>CF 50057, CAD 50057</v>
      </c>
      <c r="U14" s="15" t="str">
        <f t="shared" si="9"/>
        <v>CF 50057</v>
      </c>
    </row>
    <row r="15" spans="2:21" s="15" customFormat="1" ht="12.75" customHeight="1" x14ac:dyDescent="0.2">
      <c r="B15" s="32">
        <f t="shared" si="10"/>
        <v>7</v>
      </c>
      <c r="C15" s="32">
        <v>1000027</v>
      </c>
      <c r="D15" s="44" t="s">
        <v>18</v>
      </c>
      <c r="E15" s="34" t="s">
        <v>15</v>
      </c>
      <c r="F15" s="32" t="s">
        <v>29</v>
      </c>
      <c r="G15" s="42">
        <v>1291</v>
      </c>
      <c r="H15" s="36">
        <f t="shared" si="0"/>
        <v>27.144848954298993</v>
      </c>
      <c r="I15" s="37">
        <f t="shared" si="1"/>
        <v>1401.76</v>
      </c>
      <c r="J15" s="38">
        <v>35044</v>
      </c>
      <c r="K15" s="29"/>
      <c r="L15" s="14" t="s">
        <v>30</v>
      </c>
      <c r="M15" s="30">
        <f t="shared" si="2"/>
        <v>74</v>
      </c>
      <c r="N15" s="30">
        <f t="shared" si="3"/>
        <v>78</v>
      </c>
      <c r="O15" s="30" t="str">
        <f t="shared" si="11"/>
        <v>1291</v>
      </c>
      <c r="P15" s="30">
        <f t="shared" si="4"/>
        <v>112</v>
      </c>
      <c r="Q15" s="30" t="str">
        <f t="shared" si="5"/>
        <v>1291mp, inscris in CF 50448, CAD 50448</v>
      </c>
      <c r="R15" s="31">
        <f t="shared" si="6"/>
        <v>93</v>
      </c>
      <c r="S15" s="31">
        <f t="shared" si="7"/>
        <v>112</v>
      </c>
      <c r="T15" s="31" t="str">
        <f t="shared" si="8"/>
        <v>CF 50448, CAD 50448</v>
      </c>
      <c r="U15" s="15" t="str">
        <f t="shared" si="9"/>
        <v>CF 50448</v>
      </c>
    </row>
    <row r="16" spans="2:21" s="15" customFormat="1" ht="12.75" customHeight="1" x14ac:dyDescent="0.2">
      <c r="B16" s="32">
        <f t="shared" si="10"/>
        <v>8</v>
      </c>
      <c r="C16" s="32">
        <v>1000028</v>
      </c>
      <c r="D16" s="45" t="s">
        <v>18</v>
      </c>
      <c r="E16" s="34" t="s">
        <v>15</v>
      </c>
      <c r="F16" s="34" t="s">
        <v>31</v>
      </c>
      <c r="G16" s="35">
        <v>1264</v>
      </c>
      <c r="H16" s="36">
        <f t="shared" si="0"/>
        <v>27.144778481012658</v>
      </c>
      <c r="I16" s="37">
        <f t="shared" si="1"/>
        <v>1372.44</v>
      </c>
      <c r="J16" s="46">
        <v>34311</v>
      </c>
      <c r="K16" s="29"/>
      <c r="L16" s="14" t="s">
        <v>32</v>
      </c>
      <c r="M16" s="30">
        <f t="shared" si="2"/>
        <v>74</v>
      </c>
      <c r="N16" s="30">
        <f t="shared" si="3"/>
        <v>78</v>
      </c>
      <c r="O16" s="30" t="str">
        <f t="shared" si="11"/>
        <v>1264</v>
      </c>
      <c r="P16" s="30">
        <f t="shared" si="4"/>
        <v>112</v>
      </c>
      <c r="Q16" s="30" t="str">
        <f t="shared" si="5"/>
        <v>1264mp, inscris in CF 50752, CAD 50752</v>
      </c>
      <c r="R16" s="31">
        <f t="shared" si="6"/>
        <v>93</v>
      </c>
      <c r="S16" s="31">
        <f t="shared" si="7"/>
        <v>112</v>
      </c>
      <c r="T16" s="31" t="str">
        <f t="shared" si="8"/>
        <v>CF 50752, CAD 50752</v>
      </c>
      <c r="U16" s="15" t="str">
        <f t="shared" si="9"/>
        <v>CF 50752</v>
      </c>
    </row>
    <row r="17" spans="1:21" s="15" customFormat="1" ht="12.75" customHeight="1" x14ac:dyDescent="0.2">
      <c r="B17" s="32">
        <f t="shared" si="10"/>
        <v>9</v>
      </c>
      <c r="C17" s="32">
        <v>1000029</v>
      </c>
      <c r="D17" s="47" t="s">
        <v>18</v>
      </c>
      <c r="E17" s="34" t="s">
        <v>15</v>
      </c>
      <c r="F17" s="34" t="s">
        <v>33</v>
      </c>
      <c r="G17" s="35">
        <v>11152</v>
      </c>
      <c r="H17" s="36">
        <f t="shared" si="0"/>
        <v>22.612625538020087</v>
      </c>
      <c r="I17" s="37">
        <f t="shared" si="1"/>
        <v>10087.040000000001</v>
      </c>
      <c r="J17" s="48">
        <v>252176</v>
      </c>
      <c r="K17" s="29"/>
      <c r="L17" s="14" t="s">
        <v>34</v>
      </c>
      <c r="M17" s="30">
        <f t="shared" si="2"/>
        <v>74</v>
      </c>
      <c r="N17" s="30">
        <f t="shared" si="3"/>
        <v>79</v>
      </c>
      <c r="O17" s="30" t="str">
        <f t="shared" si="11"/>
        <v>11152</v>
      </c>
      <c r="P17" s="30">
        <f t="shared" si="4"/>
        <v>113</v>
      </c>
      <c r="Q17" s="30" t="str">
        <f t="shared" si="5"/>
        <v>11152mp, inscris in CF 50586, CAD 50586</v>
      </c>
      <c r="R17" s="31">
        <f t="shared" si="6"/>
        <v>94</v>
      </c>
      <c r="S17" s="31">
        <f t="shared" si="7"/>
        <v>113</v>
      </c>
      <c r="T17" s="31" t="str">
        <f t="shared" si="8"/>
        <v>CF 50586, CAD 50586</v>
      </c>
      <c r="U17" s="15" t="str">
        <f t="shared" si="9"/>
        <v>CF 50586</v>
      </c>
    </row>
    <row r="18" spans="1:21" s="15" customFormat="1" ht="12.75" customHeight="1" x14ac:dyDescent="0.2">
      <c r="B18" s="32">
        <f t="shared" si="10"/>
        <v>10</v>
      </c>
      <c r="C18" s="32">
        <v>1000030</v>
      </c>
      <c r="D18" s="47" t="s">
        <v>35</v>
      </c>
      <c r="E18" s="34" t="s">
        <v>15</v>
      </c>
      <c r="F18" s="32" t="s">
        <v>36</v>
      </c>
      <c r="G18" s="42">
        <v>100000</v>
      </c>
      <c r="H18" s="36">
        <f t="shared" si="0"/>
        <v>1.5764800000000001</v>
      </c>
      <c r="I18" s="37">
        <f t="shared" si="1"/>
        <v>6305.92</v>
      </c>
      <c r="J18" s="48">
        <v>157648</v>
      </c>
      <c r="K18" s="29"/>
      <c r="L18" s="14" t="s">
        <v>37</v>
      </c>
      <c r="M18" s="30">
        <f t="shared" si="2"/>
        <v>74</v>
      </c>
      <c r="N18" s="30">
        <f t="shared" si="3"/>
        <v>80</v>
      </c>
      <c r="O18" s="30" t="str">
        <f t="shared" si="11"/>
        <v>100000</v>
      </c>
      <c r="P18" s="30">
        <f t="shared" si="4"/>
        <v>138</v>
      </c>
      <c r="Q18" s="30" t="str">
        <f t="shared" si="5"/>
        <v>100000mp, inscris in CF 53634, CAD 53634, tarla 183, parcela 917</v>
      </c>
      <c r="R18" s="31">
        <f t="shared" si="6"/>
        <v>95</v>
      </c>
      <c r="S18" s="31">
        <f t="shared" si="7"/>
        <v>138</v>
      </c>
      <c r="T18" s="31" t="str">
        <f t="shared" si="8"/>
        <v>CF 53634, CAD 53634, tarla 183, parcela 917</v>
      </c>
      <c r="U18" s="15" t="str">
        <f t="shared" si="9"/>
        <v>CF 53634</v>
      </c>
    </row>
    <row r="19" spans="1:21" s="15" customFormat="1" ht="12.75" customHeight="1" x14ac:dyDescent="0.2">
      <c r="B19" s="32">
        <f t="shared" si="10"/>
        <v>11</v>
      </c>
      <c r="C19" s="32">
        <v>1000031</v>
      </c>
      <c r="D19" s="47" t="s">
        <v>35</v>
      </c>
      <c r="E19" s="34" t="s">
        <v>15</v>
      </c>
      <c r="F19" s="34" t="s">
        <v>38</v>
      </c>
      <c r="G19" s="42">
        <v>3282</v>
      </c>
      <c r="H19" s="36">
        <f t="shared" si="0"/>
        <v>1.5271176112126752</v>
      </c>
      <c r="I19" s="37">
        <f t="shared" si="1"/>
        <v>200.48</v>
      </c>
      <c r="J19" s="48">
        <v>5012</v>
      </c>
      <c r="K19" s="29"/>
      <c r="L19" s="14" t="s">
        <v>39</v>
      </c>
      <c r="M19" s="30">
        <f t="shared" si="2"/>
        <v>81</v>
      </c>
      <c r="N19" s="30">
        <f t="shared" si="3"/>
        <v>85</v>
      </c>
      <c r="O19" s="30" t="str">
        <f t="shared" si="11"/>
        <v>3282</v>
      </c>
      <c r="P19" s="30">
        <f t="shared" si="4"/>
        <v>142</v>
      </c>
      <c r="Q19" s="30" t="str">
        <f t="shared" si="5"/>
        <v>3282mp, inscris in CF 54456, CAD 54456, tarla 74, parcela 407</v>
      </c>
      <c r="R19" s="31">
        <f t="shared" si="6"/>
        <v>100</v>
      </c>
      <c r="S19" s="31">
        <f t="shared" si="7"/>
        <v>142</v>
      </c>
      <c r="T19" s="31" t="str">
        <f t="shared" si="8"/>
        <v>CF 54456, CAD 54456, tarla 74, parcela 407</v>
      </c>
      <c r="U19" s="15" t="str">
        <f t="shared" si="9"/>
        <v>CF 54456</v>
      </c>
    </row>
    <row r="20" spans="1:21" s="15" customFormat="1" ht="12.75" customHeight="1" x14ac:dyDescent="0.2">
      <c r="B20" s="32">
        <f t="shared" si="10"/>
        <v>12</v>
      </c>
      <c r="C20" s="32">
        <v>1000032</v>
      </c>
      <c r="D20" s="47" t="s">
        <v>40</v>
      </c>
      <c r="E20" s="34" t="s">
        <v>15</v>
      </c>
      <c r="F20" s="49" t="s">
        <v>41</v>
      </c>
      <c r="G20" s="50">
        <v>1081</v>
      </c>
      <c r="H20" s="36">
        <f t="shared" si="0"/>
        <v>10.641073080481036</v>
      </c>
      <c r="I20" s="37">
        <f t="shared" si="1"/>
        <v>460.12</v>
      </c>
      <c r="J20" s="48">
        <v>11503</v>
      </c>
      <c r="K20" s="29"/>
      <c r="L20" s="14" t="s">
        <v>42</v>
      </c>
      <c r="M20" s="30">
        <f t="shared" si="2"/>
        <v>110</v>
      </c>
      <c r="N20" s="30">
        <f t="shared" si="3"/>
        <v>114</v>
      </c>
      <c r="O20" s="30" t="str">
        <f t="shared" si="11"/>
        <v>1081</v>
      </c>
      <c r="P20" s="30">
        <f t="shared" si="4"/>
        <v>165</v>
      </c>
      <c r="Q20" s="30" t="str">
        <f t="shared" si="5"/>
        <v>1081mp, inscris in CF 54110, CAD 54110, topo 1300, 1301</v>
      </c>
      <c r="R20" s="31">
        <f t="shared" si="6"/>
        <v>129</v>
      </c>
      <c r="S20" s="31">
        <f t="shared" si="7"/>
        <v>165</v>
      </c>
      <c r="T20" s="31" t="str">
        <f t="shared" si="8"/>
        <v>CF 54110, CAD 54110, topo 1300, 1301</v>
      </c>
      <c r="U20" s="15" t="str">
        <f t="shared" si="9"/>
        <v>CF 54110</v>
      </c>
    </row>
    <row r="21" spans="1:21" s="15" customFormat="1" ht="12.75" customHeight="1" x14ac:dyDescent="0.2">
      <c r="B21" s="32">
        <f t="shared" si="10"/>
        <v>13</v>
      </c>
      <c r="C21" s="32">
        <v>1000033</v>
      </c>
      <c r="D21" s="47" t="s">
        <v>40</v>
      </c>
      <c r="E21" s="34" t="s">
        <v>15</v>
      </c>
      <c r="F21" s="49" t="s">
        <v>43</v>
      </c>
      <c r="G21" s="50">
        <v>4497</v>
      </c>
      <c r="H21" s="36">
        <f t="shared" si="0"/>
        <v>10.641316433177675</v>
      </c>
      <c r="I21" s="37">
        <f t="shared" si="1"/>
        <v>1914.16</v>
      </c>
      <c r="J21" s="48">
        <v>47854</v>
      </c>
      <c r="K21" s="29"/>
      <c r="L21" s="14" t="s">
        <v>44</v>
      </c>
      <c r="M21" s="30">
        <f t="shared" si="2"/>
        <v>110</v>
      </c>
      <c r="N21" s="30">
        <f t="shared" si="3"/>
        <v>114</v>
      </c>
      <c r="O21" s="30" t="str">
        <f t="shared" si="11"/>
        <v>4497</v>
      </c>
      <c r="P21" s="30">
        <f t="shared" si="4"/>
        <v>159</v>
      </c>
      <c r="Q21" s="30" t="str">
        <f t="shared" si="5"/>
        <v>4497mp, inscris in CF 54079, CAD 54079, topo 1143</v>
      </c>
      <c r="R21" s="31">
        <f t="shared" si="6"/>
        <v>129</v>
      </c>
      <c r="S21" s="31">
        <f t="shared" si="7"/>
        <v>159</v>
      </c>
      <c r="T21" s="31" t="str">
        <f t="shared" si="8"/>
        <v>CF 54079, CAD 54079, topo 1143</v>
      </c>
      <c r="U21" s="15" t="str">
        <f t="shared" si="9"/>
        <v>CF 54079</v>
      </c>
    </row>
    <row r="22" spans="1:21" s="15" customFormat="1" ht="12.75" customHeight="1" x14ac:dyDescent="0.2">
      <c r="B22" s="32">
        <f t="shared" si="10"/>
        <v>14</v>
      </c>
      <c r="C22" s="32">
        <v>1000034</v>
      </c>
      <c r="D22" s="47" t="s">
        <v>40</v>
      </c>
      <c r="E22" s="34" t="s">
        <v>15</v>
      </c>
      <c r="F22" s="49" t="s">
        <v>45</v>
      </c>
      <c r="G22" s="50">
        <v>4430</v>
      </c>
      <c r="H22" s="36">
        <f t="shared" si="0"/>
        <v>10.641309255079006</v>
      </c>
      <c r="I22" s="37">
        <f t="shared" si="1"/>
        <v>1885.64</v>
      </c>
      <c r="J22" s="48">
        <v>47141</v>
      </c>
      <c r="K22" s="29"/>
      <c r="L22" s="14" t="s">
        <v>46</v>
      </c>
      <c r="M22" s="30">
        <f t="shared" si="2"/>
        <v>110</v>
      </c>
      <c r="N22" s="30">
        <f t="shared" si="3"/>
        <v>114</v>
      </c>
      <c r="O22" s="30" t="str">
        <f t="shared" si="11"/>
        <v>4430</v>
      </c>
      <c r="P22" s="30">
        <f t="shared" si="4"/>
        <v>165</v>
      </c>
      <c r="Q22" s="30" t="str">
        <f t="shared" si="5"/>
        <v>4430mp, inscris in CF 54093, CAD 54093, topo 1143, 1144</v>
      </c>
      <c r="R22" s="31">
        <f t="shared" si="6"/>
        <v>129</v>
      </c>
      <c r="S22" s="31">
        <f t="shared" si="7"/>
        <v>165</v>
      </c>
      <c r="T22" s="31" t="str">
        <f t="shared" si="8"/>
        <v>CF 54093, CAD 54093, topo 1143, 1144</v>
      </c>
      <c r="U22" s="15" t="str">
        <f t="shared" si="9"/>
        <v>CF 54093</v>
      </c>
    </row>
    <row r="23" spans="1:21" s="15" customFormat="1" ht="12.75" customHeight="1" x14ac:dyDescent="0.2">
      <c r="B23" s="32">
        <f t="shared" si="10"/>
        <v>15</v>
      </c>
      <c r="C23" s="32">
        <v>1000035</v>
      </c>
      <c r="D23" s="51" t="s">
        <v>40</v>
      </c>
      <c r="E23" s="34" t="s">
        <v>15</v>
      </c>
      <c r="F23" s="49" t="s">
        <v>47</v>
      </c>
      <c r="G23" s="50">
        <v>790</v>
      </c>
      <c r="H23" s="36">
        <f t="shared" si="0"/>
        <v>10.641772151898735</v>
      </c>
      <c r="I23" s="37">
        <f t="shared" si="1"/>
        <v>336.28</v>
      </c>
      <c r="J23" s="48">
        <v>8407</v>
      </c>
      <c r="K23" s="29"/>
      <c r="L23" s="14" t="s">
        <v>48</v>
      </c>
      <c r="M23" s="30">
        <f t="shared" si="2"/>
        <v>111</v>
      </c>
      <c r="N23" s="30">
        <f t="shared" si="3"/>
        <v>114</v>
      </c>
      <c r="O23" s="30" t="str">
        <f t="shared" si="11"/>
        <v>790</v>
      </c>
      <c r="P23" s="30">
        <f t="shared" si="4"/>
        <v>158</v>
      </c>
      <c r="Q23" s="30" t="str">
        <f t="shared" si="5"/>
        <v>790mp, inscris in CF 54097 CAD 54097, topo 1300</v>
      </c>
      <c r="R23" s="31">
        <f t="shared" si="6"/>
        <v>129</v>
      </c>
      <c r="S23" s="31">
        <f t="shared" si="7"/>
        <v>158</v>
      </c>
      <c r="T23" s="31" t="str">
        <f t="shared" si="8"/>
        <v>CF 54097 CAD 54097, topo 1300</v>
      </c>
      <c r="U23" s="15" t="str">
        <f t="shared" si="9"/>
        <v>CF 54097</v>
      </c>
    </row>
    <row r="24" spans="1:21" s="15" customFormat="1" ht="12.75" customHeight="1" x14ac:dyDescent="0.2">
      <c r="B24" s="32">
        <f t="shared" si="10"/>
        <v>16</v>
      </c>
      <c r="C24" s="32">
        <v>1000036</v>
      </c>
      <c r="D24" s="51" t="s">
        <v>40</v>
      </c>
      <c r="E24" s="34" t="s">
        <v>15</v>
      </c>
      <c r="F24" s="49" t="s">
        <v>49</v>
      </c>
      <c r="G24" s="50">
        <v>4705</v>
      </c>
      <c r="H24" s="36">
        <f t="shared" si="0"/>
        <v>10.641232731137087</v>
      </c>
      <c r="I24" s="37">
        <f t="shared" si="1"/>
        <v>2002.68</v>
      </c>
      <c r="J24" s="48">
        <v>50067</v>
      </c>
      <c r="K24" s="29"/>
      <c r="L24" s="14" t="s">
        <v>50</v>
      </c>
      <c r="M24" s="30">
        <f t="shared" si="2"/>
        <v>111</v>
      </c>
      <c r="N24" s="30">
        <f t="shared" si="3"/>
        <v>115</v>
      </c>
      <c r="O24" s="30" t="str">
        <f t="shared" si="11"/>
        <v>4705</v>
      </c>
      <c r="P24" s="30">
        <f t="shared" si="4"/>
        <v>159</v>
      </c>
      <c r="Q24" s="30" t="str">
        <f t="shared" si="5"/>
        <v>4705mp, inscris in CF 54114 CAD 54114, topo 1143</v>
      </c>
      <c r="R24" s="31">
        <f t="shared" si="6"/>
        <v>130</v>
      </c>
      <c r="S24" s="31">
        <f t="shared" si="7"/>
        <v>159</v>
      </c>
      <c r="T24" s="31" t="str">
        <f t="shared" si="8"/>
        <v>CF 54114 CAD 54114, topo 1143</v>
      </c>
      <c r="U24" s="15" t="str">
        <f t="shared" si="9"/>
        <v>CF 54114</v>
      </c>
    </row>
    <row r="25" spans="1:21" s="15" customFormat="1" ht="12.75" customHeight="1" x14ac:dyDescent="0.2">
      <c r="B25" s="32">
        <f t="shared" si="10"/>
        <v>17</v>
      </c>
      <c r="C25" s="32">
        <v>1000037</v>
      </c>
      <c r="D25" s="51" t="s">
        <v>40</v>
      </c>
      <c r="E25" s="34" t="s">
        <v>15</v>
      </c>
      <c r="F25" s="49" t="s">
        <v>51</v>
      </c>
      <c r="G25" s="50">
        <v>4473</v>
      </c>
      <c r="H25" s="36">
        <f t="shared" si="0"/>
        <v>10.641180415828304</v>
      </c>
      <c r="I25" s="37">
        <f t="shared" si="1"/>
        <v>1903.92</v>
      </c>
      <c r="J25" s="48">
        <v>47598</v>
      </c>
      <c r="K25" s="29"/>
      <c r="L25" s="14" t="s">
        <v>52</v>
      </c>
      <c r="M25" s="30">
        <f t="shared" si="2"/>
        <v>111</v>
      </c>
      <c r="N25" s="30">
        <f t="shared" si="3"/>
        <v>115</v>
      </c>
      <c r="O25" s="30" t="str">
        <f t="shared" si="11"/>
        <v>4473</v>
      </c>
      <c r="P25" s="30">
        <f t="shared" si="4"/>
        <v>159</v>
      </c>
      <c r="Q25" s="30" t="str">
        <f t="shared" si="5"/>
        <v>4473mp, inscris in CF 54113 CAD 54113, topo 1143</v>
      </c>
      <c r="R25" s="31">
        <f t="shared" si="6"/>
        <v>130</v>
      </c>
      <c r="S25" s="31">
        <f t="shared" si="7"/>
        <v>159</v>
      </c>
      <c r="T25" s="31" t="str">
        <f t="shared" si="8"/>
        <v>CF 54113 CAD 54113, topo 1143</v>
      </c>
      <c r="U25" s="15" t="str">
        <f t="shared" si="9"/>
        <v>CF 54113</v>
      </c>
    </row>
    <row r="26" spans="1:21" s="15" customFormat="1" ht="12.75" customHeight="1" x14ac:dyDescent="0.2">
      <c r="B26" s="32">
        <f t="shared" si="10"/>
        <v>18</v>
      </c>
      <c r="C26" s="32">
        <v>1000038</v>
      </c>
      <c r="D26" s="51" t="s">
        <v>53</v>
      </c>
      <c r="E26" s="52" t="s">
        <v>15</v>
      </c>
      <c r="F26" s="49" t="s">
        <v>54</v>
      </c>
      <c r="G26" s="50">
        <v>6630</v>
      </c>
      <c r="H26" s="36">
        <f t="shared" si="0"/>
        <v>8.5227752639517345</v>
      </c>
      <c r="I26" s="37">
        <f t="shared" si="1"/>
        <v>2260.2399999999998</v>
      </c>
      <c r="J26" s="48">
        <v>56506</v>
      </c>
      <c r="K26" s="29"/>
      <c r="L26" s="14" t="s">
        <v>55</v>
      </c>
      <c r="M26" s="30">
        <f t="shared" si="2"/>
        <v>87</v>
      </c>
      <c r="N26" s="30">
        <f t="shared" si="3"/>
        <v>91</v>
      </c>
      <c r="O26" s="30" t="str">
        <f t="shared" si="11"/>
        <v>6630</v>
      </c>
      <c r="P26" s="30">
        <f t="shared" si="4"/>
        <v>169</v>
      </c>
      <c r="Q26" s="30" t="str">
        <f t="shared" si="5"/>
        <v>6630mp, inscris in CF 50166 CAD 50166 - CONCESIONAT CATRE CONSILIUL JUDETEAN BIHOR</v>
      </c>
      <c r="R26" s="31">
        <f t="shared" si="6"/>
        <v>106</v>
      </c>
      <c r="S26" s="31">
        <f t="shared" si="7"/>
        <v>169</v>
      </c>
      <c r="T26" s="31" t="str">
        <f t="shared" si="8"/>
        <v>CF 50166 CAD 50166 - CONCESIONAT CATRE CONSILIUL JUDETEAN BIHOR</v>
      </c>
      <c r="U26" s="15" t="str">
        <f t="shared" si="9"/>
        <v>CF 50166</v>
      </c>
    </row>
    <row r="27" spans="1:21" s="15" customFormat="1" ht="18" customHeight="1" x14ac:dyDescent="0.2">
      <c r="B27" s="2" t="s">
        <v>56</v>
      </c>
      <c r="C27" s="2"/>
      <c r="D27" s="2"/>
      <c r="E27" s="2"/>
      <c r="F27" s="2"/>
      <c r="G27" s="2"/>
      <c r="H27" s="2"/>
      <c r="I27" s="2"/>
      <c r="J27" s="2"/>
      <c r="K27" s="29"/>
      <c r="M27" s="30"/>
      <c r="N27" s="30"/>
      <c r="O27" s="30"/>
      <c r="P27" s="30"/>
      <c r="Q27" s="30"/>
      <c r="R27" s="31"/>
      <c r="S27" s="31"/>
      <c r="T27" s="31"/>
    </row>
    <row r="28" spans="1:21" s="15" customFormat="1" ht="12.75" customHeight="1" x14ac:dyDescent="0.2">
      <c r="B28" s="32">
        <f>B26+1</f>
        <v>19</v>
      </c>
      <c r="C28" s="32">
        <v>1000039</v>
      </c>
      <c r="D28" s="47" t="s">
        <v>57</v>
      </c>
      <c r="E28" s="34" t="s">
        <v>58</v>
      </c>
      <c r="F28" s="34" t="s">
        <v>59</v>
      </c>
      <c r="G28" s="42">
        <v>33784</v>
      </c>
      <c r="H28" s="36">
        <f>J28/G28</f>
        <v>11.626539190149183</v>
      </c>
      <c r="I28" s="37">
        <f>J28/25</f>
        <v>15711.64</v>
      </c>
      <c r="J28" s="48">
        <v>392791</v>
      </c>
      <c r="K28" s="29"/>
      <c r="L28" s="14" t="s">
        <v>60</v>
      </c>
      <c r="M28" s="30">
        <f>FIND("S=",L28)+2</f>
        <v>90</v>
      </c>
      <c r="N28" s="30">
        <f>FIND("mp",L28)</f>
        <v>95</v>
      </c>
      <c r="O28" s="30" t="str">
        <f>MID(L28,M28,N28-M28)</f>
        <v>33784</v>
      </c>
      <c r="P28" s="30">
        <f>LEN(L28)+1</f>
        <v>129</v>
      </c>
      <c r="Q28" s="30" t="str">
        <f>MID(L28,M28,P28-M28)</f>
        <v>33784mp, inscris in CF 53381, CAD 53381</v>
      </c>
      <c r="R28" s="31">
        <f>FIND("CF",L28)</f>
        <v>110</v>
      </c>
      <c r="S28" s="31">
        <f>LEN(L28)+1</f>
        <v>129</v>
      </c>
      <c r="T28" s="31" t="str">
        <f>MID(L28,R28,S28-R28)</f>
        <v>CF 53381, CAD 53381</v>
      </c>
      <c r="U28" s="15" t="str">
        <f>LEFT(T28,8)</f>
        <v>CF 53381</v>
      </c>
    </row>
    <row r="29" spans="1:21" s="15" customFormat="1" ht="12.75" customHeight="1" x14ac:dyDescent="0.2">
      <c r="B29" s="53">
        <f>B28+1</f>
        <v>20</v>
      </c>
      <c r="C29" s="32">
        <v>1000040</v>
      </c>
      <c r="D29" s="54" t="s">
        <v>61</v>
      </c>
      <c r="E29" s="55" t="s">
        <v>58</v>
      </c>
      <c r="F29" s="55"/>
      <c r="G29" s="53">
        <v>5149</v>
      </c>
      <c r="H29" s="56">
        <f>J29/G29</f>
        <v>1.4286269178481259</v>
      </c>
      <c r="I29" s="57">
        <f>J29/25</f>
        <v>294.24</v>
      </c>
      <c r="J29" s="58">
        <v>7356</v>
      </c>
      <c r="K29" s="29"/>
      <c r="L29" s="14" t="s">
        <v>62</v>
      </c>
      <c r="M29" s="30">
        <f>FIND("S=",L29)+2</f>
        <v>96</v>
      </c>
      <c r="N29" s="30">
        <f>FIND("mp",L29)</f>
        <v>100</v>
      </c>
      <c r="O29" s="30" t="str">
        <f>MID(L29,M29,N29-M29)</f>
        <v>5149</v>
      </c>
      <c r="P29" s="30">
        <f>LEN(L29)+1</f>
        <v>102</v>
      </c>
      <c r="Q29" s="30" t="str">
        <f>MID(L29,M29,P29-M29)</f>
        <v>5149mp</v>
      </c>
      <c r="R29" s="31" t="e">
        <f>FIND("CF",L29)</f>
        <v>#VALUE!</v>
      </c>
      <c r="S29" s="31">
        <f>LEN(L29)+1</f>
        <v>102</v>
      </c>
      <c r="T29" s="31" t="e">
        <f>MID(L29,R29,S29-R29)</f>
        <v>#VALUE!</v>
      </c>
      <c r="U29" s="15" t="e">
        <f>LEFT(T29,8)</f>
        <v>#VALUE!</v>
      </c>
    </row>
    <row r="30" spans="1:21" s="59" customFormat="1" ht="15.75" customHeight="1" x14ac:dyDescent="0.25">
      <c r="B30" s="1" t="s">
        <v>63</v>
      </c>
      <c r="C30" s="1"/>
      <c r="D30" s="1"/>
      <c r="E30" s="1"/>
      <c r="F30" s="1"/>
      <c r="G30" s="1"/>
      <c r="H30" s="1"/>
      <c r="I30" s="1"/>
      <c r="J30" s="60">
        <f>SUM(J9:J29)</f>
        <v>1293383</v>
      </c>
      <c r="L30" s="61"/>
    </row>
    <row r="31" spans="1:21" s="15" customFormat="1" x14ac:dyDescent="0.2">
      <c r="A31" s="29"/>
      <c r="B31" s="62"/>
      <c r="C31" s="62"/>
      <c r="D31" s="62"/>
      <c r="E31" s="62"/>
      <c r="F31" s="62"/>
      <c r="G31" s="62"/>
      <c r="H31" s="62"/>
      <c r="I31" s="29"/>
      <c r="J31" s="29"/>
      <c r="L31" s="14"/>
    </row>
    <row r="32" spans="1:21" s="15" customFormat="1" x14ac:dyDescent="0.2">
      <c r="B32" s="29"/>
      <c r="C32" s="29"/>
      <c r="D32" s="29"/>
      <c r="E32" s="29"/>
      <c r="F32" s="29"/>
      <c r="G32" s="29"/>
      <c r="H32" s="29"/>
      <c r="I32" s="29"/>
      <c r="J32" s="29"/>
      <c r="L32" s="14"/>
    </row>
    <row r="33" spans="2:12" s="15" customFormat="1" x14ac:dyDescent="0.2">
      <c r="B33" s="29"/>
      <c r="C33" s="29"/>
      <c r="D33" s="29"/>
      <c r="E33" s="29"/>
      <c r="F33" s="29"/>
      <c r="G33" s="29"/>
      <c r="H33" s="29"/>
      <c r="I33" s="29"/>
      <c r="J33" s="29"/>
      <c r="L33" s="14"/>
    </row>
    <row r="34" spans="2:12" s="15" customFormat="1" x14ac:dyDescent="0.25">
      <c r="L34" s="14"/>
    </row>
    <row r="35" spans="2:12" s="15" customFormat="1" x14ac:dyDescent="0.25">
      <c r="L35" s="14"/>
    </row>
    <row r="36" spans="2:12" s="15" customFormat="1" x14ac:dyDescent="0.25">
      <c r="L36" s="14"/>
    </row>
    <row r="37" spans="2:12" s="15" customFormat="1" x14ac:dyDescent="0.25">
      <c r="L37" s="14"/>
    </row>
    <row r="38" spans="2:12" s="15" customFormat="1" x14ac:dyDescent="0.25">
      <c r="L38" s="14"/>
    </row>
    <row r="39" spans="2:12" s="15" customFormat="1" x14ac:dyDescent="0.25">
      <c r="L39" s="14"/>
    </row>
    <row r="40" spans="2:12" s="15" customFormat="1" x14ac:dyDescent="0.25">
      <c r="L40" s="14"/>
    </row>
    <row r="41" spans="2:12" s="15" customFormat="1" x14ac:dyDescent="0.25">
      <c r="L41" s="14"/>
    </row>
    <row r="42" spans="2:12" s="15" customFormat="1" x14ac:dyDescent="0.25">
      <c r="L42" s="14"/>
    </row>
    <row r="43" spans="2:12" s="15" customFormat="1" x14ac:dyDescent="0.25">
      <c r="L43" s="14"/>
    </row>
    <row r="44" spans="2:12" s="15" customFormat="1" x14ac:dyDescent="0.25">
      <c r="L44" s="14"/>
    </row>
    <row r="45" spans="2:12" s="15" customFormat="1" x14ac:dyDescent="0.25">
      <c r="L45" s="14"/>
    </row>
    <row r="46" spans="2:12" s="15" customFormat="1" x14ac:dyDescent="0.25">
      <c r="L46" s="14"/>
    </row>
    <row r="47" spans="2:12" s="15" customFormat="1" x14ac:dyDescent="0.25">
      <c r="L47" s="14"/>
    </row>
    <row r="48" spans="2:12" s="15" customFormat="1" x14ac:dyDescent="0.25">
      <c r="L48" s="14"/>
    </row>
    <row r="49" spans="12:12" s="15" customFormat="1" x14ac:dyDescent="0.25">
      <c r="L49" s="14"/>
    </row>
    <row r="50" spans="12:12" s="15" customFormat="1" x14ac:dyDescent="0.25">
      <c r="L50" s="14"/>
    </row>
    <row r="51" spans="12:12" s="15" customFormat="1" x14ac:dyDescent="0.25">
      <c r="L51" s="14"/>
    </row>
    <row r="52" spans="12:12" s="15" customFormat="1" x14ac:dyDescent="0.25">
      <c r="L52" s="14"/>
    </row>
    <row r="53" spans="12:12" s="15" customFormat="1" x14ac:dyDescent="0.25">
      <c r="L53" s="14"/>
    </row>
    <row r="54" spans="12:12" s="15" customFormat="1" x14ac:dyDescent="0.25">
      <c r="L54" s="14"/>
    </row>
    <row r="55" spans="12:12" s="15" customFormat="1" x14ac:dyDescent="0.25">
      <c r="L55" s="14"/>
    </row>
    <row r="56" spans="12:12" s="15" customFormat="1" x14ac:dyDescent="0.25">
      <c r="L56" s="14"/>
    </row>
    <row r="57" spans="12:12" s="15" customFormat="1" x14ac:dyDescent="0.25">
      <c r="L57" s="14"/>
    </row>
    <row r="58" spans="12:12" s="15" customFormat="1" x14ac:dyDescent="0.25">
      <c r="L58" s="14"/>
    </row>
    <row r="59" spans="12:12" s="15" customFormat="1" x14ac:dyDescent="0.25">
      <c r="L59" s="14"/>
    </row>
    <row r="60" spans="12:12" s="15" customFormat="1" x14ac:dyDescent="0.25">
      <c r="L60" s="14"/>
    </row>
    <row r="61" spans="12:12" s="15" customFormat="1" x14ac:dyDescent="0.25">
      <c r="L61" s="14"/>
    </row>
    <row r="62" spans="12:12" s="15" customFormat="1" x14ac:dyDescent="0.25">
      <c r="L62" s="14"/>
    </row>
    <row r="63" spans="12:12" s="15" customFormat="1" x14ac:dyDescent="0.25">
      <c r="L63" s="14"/>
    </row>
    <row r="64" spans="12:12" s="15" customFormat="1" x14ac:dyDescent="0.25">
      <c r="L64" s="14"/>
    </row>
    <row r="65" spans="12:12" s="15" customFormat="1" x14ac:dyDescent="0.25">
      <c r="L65" s="14"/>
    </row>
    <row r="66" spans="12:12" s="15" customFormat="1" x14ac:dyDescent="0.25">
      <c r="L66" s="14"/>
    </row>
    <row r="67" spans="12:12" s="15" customFormat="1" x14ac:dyDescent="0.25">
      <c r="L67" s="14"/>
    </row>
    <row r="68" spans="12:12" s="15" customFormat="1" x14ac:dyDescent="0.25">
      <c r="L68" s="14"/>
    </row>
    <row r="69" spans="12:12" s="15" customFormat="1" x14ac:dyDescent="0.25">
      <c r="L69" s="14"/>
    </row>
    <row r="70" spans="12:12" s="15" customFormat="1" x14ac:dyDescent="0.25">
      <c r="L70" s="14"/>
    </row>
    <row r="71" spans="12:12" s="15" customFormat="1" x14ac:dyDescent="0.25">
      <c r="L71" s="14"/>
    </row>
    <row r="72" spans="12:12" s="15" customFormat="1" x14ac:dyDescent="0.25">
      <c r="L72" s="14"/>
    </row>
    <row r="73" spans="12:12" s="15" customFormat="1" x14ac:dyDescent="0.25">
      <c r="L73" s="14"/>
    </row>
    <row r="74" spans="12:12" s="15" customFormat="1" x14ac:dyDescent="0.25">
      <c r="L74" s="14"/>
    </row>
    <row r="75" spans="12:12" s="15" customFormat="1" x14ac:dyDescent="0.25">
      <c r="L75" s="14"/>
    </row>
    <row r="76" spans="12:12" s="15" customFormat="1" x14ac:dyDescent="0.25">
      <c r="L76" s="14"/>
    </row>
    <row r="77" spans="12:12" s="15" customFormat="1" x14ac:dyDescent="0.25">
      <c r="L77" s="14"/>
    </row>
    <row r="78" spans="12:12" s="15" customFormat="1" x14ac:dyDescent="0.25">
      <c r="L78" s="14"/>
    </row>
    <row r="79" spans="12:12" s="15" customFormat="1" x14ac:dyDescent="0.25">
      <c r="L79" s="14"/>
    </row>
    <row r="80" spans="12:12" s="15" customFormat="1" x14ac:dyDescent="0.25">
      <c r="L80" s="14"/>
    </row>
    <row r="81" spans="12:12" s="15" customFormat="1" x14ac:dyDescent="0.25">
      <c r="L81" s="14"/>
    </row>
    <row r="82" spans="12:12" s="15" customFormat="1" x14ac:dyDescent="0.25">
      <c r="L82" s="14"/>
    </row>
    <row r="83" spans="12:12" s="15" customFormat="1" x14ac:dyDescent="0.25">
      <c r="L83" s="14"/>
    </row>
    <row r="84" spans="12:12" s="15" customFormat="1" x14ac:dyDescent="0.25">
      <c r="L84" s="14"/>
    </row>
    <row r="85" spans="12:12" s="15" customFormat="1" x14ac:dyDescent="0.25">
      <c r="L85" s="14"/>
    </row>
    <row r="86" spans="12:12" s="15" customFormat="1" x14ac:dyDescent="0.25">
      <c r="L86" s="14"/>
    </row>
    <row r="87" spans="12:12" s="15" customFormat="1" x14ac:dyDescent="0.25">
      <c r="L87" s="14"/>
    </row>
    <row r="88" spans="12:12" s="15" customFormat="1" x14ac:dyDescent="0.25">
      <c r="L88" s="14"/>
    </row>
    <row r="89" spans="12:12" s="15" customFormat="1" x14ac:dyDescent="0.25">
      <c r="L89" s="14"/>
    </row>
    <row r="90" spans="12:12" s="15" customFormat="1" x14ac:dyDescent="0.25">
      <c r="L90" s="14"/>
    </row>
    <row r="91" spans="12:12" s="15" customFormat="1" x14ac:dyDescent="0.25">
      <c r="L91" s="14"/>
    </row>
    <row r="92" spans="12:12" s="15" customFormat="1" x14ac:dyDescent="0.25">
      <c r="L92" s="14"/>
    </row>
    <row r="93" spans="12:12" s="15" customFormat="1" x14ac:dyDescent="0.25">
      <c r="L93" s="14"/>
    </row>
    <row r="94" spans="12:12" s="15" customFormat="1" x14ac:dyDescent="0.25">
      <c r="L94" s="14"/>
    </row>
    <row r="95" spans="12:12" s="15" customFormat="1" x14ac:dyDescent="0.25">
      <c r="L95" s="14"/>
    </row>
    <row r="96" spans="12:12" s="15" customFormat="1" x14ac:dyDescent="0.25">
      <c r="L96" s="14"/>
    </row>
    <row r="97" spans="12:12" s="15" customFormat="1" x14ac:dyDescent="0.25">
      <c r="L97" s="14"/>
    </row>
    <row r="98" spans="12:12" s="15" customFormat="1" x14ac:dyDescent="0.25">
      <c r="L98" s="14"/>
    </row>
    <row r="99" spans="12:12" s="15" customFormat="1" x14ac:dyDescent="0.25">
      <c r="L99" s="14"/>
    </row>
    <row r="100" spans="12:12" s="15" customFormat="1" x14ac:dyDescent="0.25">
      <c r="L100" s="14"/>
    </row>
    <row r="101" spans="12:12" s="15" customFormat="1" x14ac:dyDescent="0.25">
      <c r="L101" s="14"/>
    </row>
    <row r="102" spans="12:12" s="15" customFormat="1" x14ac:dyDescent="0.25">
      <c r="L102" s="14"/>
    </row>
    <row r="103" spans="12:12" s="15" customFormat="1" x14ac:dyDescent="0.25">
      <c r="L103" s="14"/>
    </row>
    <row r="104" spans="12:12" s="15" customFormat="1" x14ac:dyDescent="0.25">
      <c r="L104" s="14"/>
    </row>
    <row r="105" spans="12:12" s="15" customFormat="1" x14ac:dyDescent="0.25">
      <c r="L105" s="14"/>
    </row>
    <row r="106" spans="12:12" s="15" customFormat="1" x14ac:dyDescent="0.25">
      <c r="L106" s="14"/>
    </row>
    <row r="107" spans="12:12" s="15" customFormat="1" x14ac:dyDescent="0.25">
      <c r="L107" s="14"/>
    </row>
    <row r="108" spans="12:12" s="15" customFormat="1" x14ac:dyDescent="0.25">
      <c r="L108" s="14"/>
    </row>
    <row r="109" spans="12:12" s="15" customFormat="1" x14ac:dyDescent="0.25">
      <c r="L109" s="14"/>
    </row>
    <row r="110" spans="12:12" s="15" customFormat="1" x14ac:dyDescent="0.25">
      <c r="L110" s="14"/>
    </row>
    <row r="111" spans="12:12" s="15" customFormat="1" x14ac:dyDescent="0.25">
      <c r="L111" s="14"/>
    </row>
    <row r="112" spans="12:12" s="15" customFormat="1" x14ac:dyDescent="0.25">
      <c r="L112" s="14"/>
    </row>
    <row r="113" spans="12:12" s="15" customFormat="1" x14ac:dyDescent="0.25">
      <c r="L113" s="14"/>
    </row>
    <row r="114" spans="12:12" s="15" customFormat="1" x14ac:dyDescent="0.25">
      <c r="L114" s="14"/>
    </row>
    <row r="115" spans="12:12" s="15" customFormat="1" x14ac:dyDescent="0.25">
      <c r="L115" s="14"/>
    </row>
    <row r="116" spans="12:12" s="15" customFormat="1" x14ac:dyDescent="0.25">
      <c r="L116" s="14"/>
    </row>
    <row r="117" spans="12:12" s="15" customFormat="1" x14ac:dyDescent="0.25">
      <c r="L117" s="14"/>
    </row>
    <row r="118" spans="12:12" s="15" customFormat="1" x14ac:dyDescent="0.25">
      <c r="L118" s="14"/>
    </row>
    <row r="119" spans="12:12" s="15" customFormat="1" x14ac:dyDescent="0.25">
      <c r="L119" s="14"/>
    </row>
    <row r="120" spans="12:12" s="15" customFormat="1" x14ac:dyDescent="0.25">
      <c r="L120" s="14"/>
    </row>
    <row r="121" spans="12:12" s="15" customFormat="1" x14ac:dyDescent="0.25">
      <c r="L121" s="14"/>
    </row>
    <row r="122" spans="12:12" s="15" customFormat="1" x14ac:dyDescent="0.25">
      <c r="L122" s="14"/>
    </row>
    <row r="123" spans="12:12" s="15" customFormat="1" x14ac:dyDescent="0.25">
      <c r="L123" s="14"/>
    </row>
    <row r="124" spans="12:12" s="15" customFormat="1" x14ac:dyDescent="0.25">
      <c r="L124" s="14"/>
    </row>
    <row r="125" spans="12:12" s="15" customFormat="1" x14ac:dyDescent="0.25">
      <c r="L125" s="14"/>
    </row>
    <row r="126" spans="12:12" s="15" customFormat="1" x14ac:dyDescent="0.25">
      <c r="L126" s="14"/>
    </row>
    <row r="127" spans="12:12" s="15" customFormat="1" x14ac:dyDescent="0.25">
      <c r="L127" s="14"/>
    </row>
    <row r="128" spans="12:12" s="15" customFormat="1" x14ac:dyDescent="0.25">
      <c r="L128" s="14"/>
    </row>
    <row r="129" spans="12:12" s="15" customFormat="1" x14ac:dyDescent="0.25">
      <c r="L129" s="14"/>
    </row>
    <row r="130" spans="12:12" s="15" customFormat="1" x14ac:dyDescent="0.25">
      <c r="L130" s="14"/>
    </row>
    <row r="131" spans="12:12" s="15" customFormat="1" x14ac:dyDescent="0.25">
      <c r="L131" s="14"/>
    </row>
    <row r="132" spans="12:12" s="15" customFormat="1" x14ac:dyDescent="0.25">
      <c r="L132" s="14"/>
    </row>
    <row r="133" spans="12:12" s="15" customFormat="1" x14ac:dyDescent="0.25">
      <c r="L133" s="14"/>
    </row>
    <row r="134" spans="12:12" s="15" customFormat="1" x14ac:dyDescent="0.25">
      <c r="L134" s="14"/>
    </row>
    <row r="135" spans="12:12" s="15" customFormat="1" x14ac:dyDescent="0.25">
      <c r="L135" s="14"/>
    </row>
    <row r="136" spans="12:12" s="15" customFormat="1" x14ac:dyDescent="0.25">
      <c r="L136" s="14"/>
    </row>
    <row r="137" spans="12:12" s="15" customFormat="1" x14ac:dyDescent="0.25">
      <c r="L137" s="14"/>
    </row>
    <row r="138" spans="12:12" s="15" customFormat="1" x14ac:dyDescent="0.25">
      <c r="L138" s="14"/>
    </row>
    <row r="139" spans="12:12" s="15" customFormat="1" x14ac:dyDescent="0.25">
      <c r="L139" s="14"/>
    </row>
    <row r="140" spans="12:12" s="15" customFormat="1" x14ac:dyDescent="0.25">
      <c r="L140" s="14"/>
    </row>
    <row r="141" spans="12:12" s="15" customFormat="1" x14ac:dyDescent="0.25">
      <c r="L141" s="14"/>
    </row>
    <row r="142" spans="12:12" s="15" customFormat="1" x14ac:dyDescent="0.25">
      <c r="L142" s="14"/>
    </row>
    <row r="143" spans="12:12" s="15" customFormat="1" x14ac:dyDescent="0.25">
      <c r="L143" s="14"/>
    </row>
    <row r="144" spans="12:12" s="15" customFormat="1" x14ac:dyDescent="0.25">
      <c r="L144" s="14"/>
    </row>
    <row r="145" spans="12:12" s="15" customFormat="1" x14ac:dyDescent="0.25">
      <c r="L145" s="14"/>
    </row>
    <row r="146" spans="12:12" s="15" customFormat="1" x14ac:dyDescent="0.25">
      <c r="L146" s="14"/>
    </row>
    <row r="147" spans="12:12" s="15" customFormat="1" x14ac:dyDescent="0.25">
      <c r="L147" s="14"/>
    </row>
    <row r="148" spans="12:12" s="15" customFormat="1" x14ac:dyDescent="0.25">
      <c r="L148" s="14"/>
    </row>
    <row r="149" spans="12:12" s="15" customFormat="1" x14ac:dyDescent="0.25">
      <c r="L149" s="14"/>
    </row>
    <row r="150" spans="12:12" s="15" customFormat="1" x14ac:dyDescent="0.25">
      <c r="L150" s="14"/>
    </row>
    <row r="151" spans="12:12" s="15" customFormat="1" x14ac:dyDescent="0.25">
      <c r="L151" s="14"/>
    </row>
    <row r="152" spans="12:12" s="15" customFormat="1" x14ac:dyDescent="0.25">
      <c r="L152" s="14"/>
    </row>
    <row r="153" spans="12:12" s="15" customFormat="1" x14ac:dyDescent="0.25">
      <c r="L153" s="14"/>
    </row>
    <row r="154" spans="12:12" s="15" customFormat="1" x14ac:dyDescent="0.25">
      <c r="L154" s="14"/>
    </row>
    <row r="155" spans="12:12" s="15" customFormat="1" x14ac:dyDescent="0.25">
      <c r="L155" s="14"/>
    </row>
    <row r="156" spans="12:12" s="15" customFormat="1" x14ac:dyDescent="0.25">
      <c r="L156" s="14"/>
    </row>
    <row r="157" spans="12:12" s="15" customFormat="1" x14ac:dyDescent="0.25">
      <c r="L157" s="14"/>
    </row>
    <row r="158" spans="12:12" s="15" customFormat="1" x14ac:dyDescent="0.25">
      <c r="L158" s="14"/>
    </row>
    <row r="159" spans="12:12" s="15" customFormat="1" x14ac:dyDescent="0.25">
      <c r="L159" s="14"/>
    </row>
    <row r="160" spans="12:12" s="15" customFormat="1" x14ac:dyDescent="0.25">
      <c r="L160" s="14"/>
    </row>
    <row r="161" spans="12:12" s="15" customFormat="1" x14ac:dyDescent="0.25">
      <c r="L161" s="14"/>
    </row>
    <row r="162" spans="12:12" s="15" customFormat="1" x14ac:dyDescent="0.25">
      <c r="L162" s="14"/>
    </row>
    <row r="163" spans="12:12" s="15" customFormat="1" x14ac:dyDescent="0.25">
      <c r="L163" s="14"/>
    </row>
    <row r="164" spans="12:12" s="15" customFormat="1" x14ac:dyDescent="0.25">
      <c r="L164" s="14"/>
    </row>
    <row r="165" spans="12:12" s="15" customFormat="1" x14ac:dyDescent="0.25">
      <c r="L165" s="14"/>
    </row>
    <row r="166" spans="12:12" s="15" customFormat="1" x14ac:dyDescent="0.25">
      <c r="L166" s="14"/>
    </row>
    <row r="167" spans="12:12" s="15" customFormat="1" x14ac:dyDescent="0.25">
      <c r="L167" s="14"/>
    </row>
    <row r="168" spans="12:12" s="15" customFormat="1" x14ac:dyDescent="0.25">
      <c r="L168" s="14"/>
    </row>
    <row r="169" spans="12:12" s="15" customFormat="1" x14ac:dyDescent="0.25">
      <c r="L169" s="14"/>
    </row>
    <row r="170" spans="12:12" s="15" customFormat="1" x14ac:dyDescent="0.25">
      <c r="L170" s="14"/>
    </row>
    <row r="171" spans="12:12" s="15" customFormat="1" x14ac:dyDescent="0.25">
      <c r="L171" s="14"/>
    </row>
    <row r="172" spans="12:12" s="15" customFormat="1" x14ac:dyDescent="0.25">
      <c r="L172" s="14"/>
    </row>
    <row r="173" spans="12:12" s="15" customFormat="1" x14ac:dyDescent="0.25">
      <c r="L173" s="14"/>
    </row>
    <row r="174" spans="12:12" s="15" customFormat="1" x14ac:dyDescent="0.25">
      <c r="L174" s="14"/>
    </row>
    <row r="175" spans="12:12" s="15" customFormat="1" x14ac:dyDescent="0.25">
      <c r="L175" s="14"/>
    </row>
    <row r="176" spans="12:12" s="15" customFormat="1" x14ac:dyDescent="0.25">
      <c r="L176" s="14"/>
    </row>
    <row r="177" spans="12:12" s="15" customFormat="1" x14ac:dyDescent="0.25">
      <c r="L177" s="14"/>
    </row>
    <row r="178" spans="12:12" s="15" customFormat="1" x14ac:dyDescent="0.25">
      <c r="L178" s="14"/>
    </row>
    <row r="179" spans="12:12" s="15" customFormat="1" x14ac:dyDescent="0.25">
      <c r="L179" s="14"/>
    </row>
    <row r="180" spans="12:12" s="15" customFormat="1" x14ac:dyDescent="0.25">
      <c r="L180" s="14"/>
    </row>
    <row r="181" spans="12:12" s="15" customFormat="1" x14ac:dyDescent="0.25">
      <c r="L181" s="14"/>
    </row>
    <row r="182" spans="12:12" s="15" customFormat="1" x14ac:dyDescent="0.25">
      <c r="L182" s="14"/>
    </row>
    <row r="183" spans="12:12" s="15" customFormat="1" x14ac:dyDescent="0.25">
      <c r="L183" s="14"/>
    </row>
    <row r="184" spans="12:12" s="15" customFormat="1" x14ac:dyDescent="0.25">
      <c r="L184" s="14"/>
    </row>
    <row r="185" spans="12:12" s="15" customFormat="1" x14ac:dyDescent="0.25">
      <c r="L185" s="14"/>
    </row>
    <row r="186" spans="12:12" s="15" customFormat="1" x14ac:dyDescent="0.25">
      <c r="L186" s="14"/>
    </row>
    <row r="187" spans="12:12" s="15" customFormat="1" x14ac:dyDescent="0.25">
      <c r="L187" s="14"/>
    </row>
    <row r="188" spans="12:12" s="15" customFormat="1" x14ac:dyDescent="0.25">
      <c r="L188" s="14"/>
    </row>
    <row r="189" spans="12:12" s="15" customFormat="1" x14ac:dyDescent="0.25">
      <c r="L189" s="14"/>
    </row>
    <row r="190" spans="12:12" s="15" customFormat="1" x14ac:dyDescent="0.25">
      <c r="L190" s="14"/>
    </row>
    <row r="191" spans="12:12" s="15" customFormat="1" x14ac:dyDescent="0.25">
      <c r="L191" s="14"/>
    </row>
    <row r="192" spans="12:12" s="15" customFormat="1" x14ac:dyDescent="0.25">
      <c r="L192" s="14"/>
    </row>
    <row r="193" spans="12:12" s="15" customFormat="1" x14ac:dyDescent="0.25">
      <c r="L193" s="14"/>
    </row>
    <row r="194" spans="12:12" s="15" customFormat="1" x14ac:dyDescent="0.25">
      <c r="L194" s="14"/>
    </row>
    <row r="195" spans="12:12" s="15" customFormat="1" x14ac:dyDescent="0.25">
      <c r="L195" s="14"/>
    </row>
    <row r="196" spans="12:12" s="15" customFormat="1" x14ac:dyDescent="0.25">
      <c r="L196" s="14"/>
    </row>
    <row r="197" spans="12:12" s="15" customFormat="1" x14ac:dyDescent="0.25">
      <c r="L197" s="14"/>
    </row>
    <row r="198" spans="12:12" s="15" customFormat="1" x14ac:dyDescent="0.25">
      <c r="L198" s="14"/>
    </row>
    <row r="199" spans="12:12" s="15" customFormat="1" x14ac:dyDescent="0.25">
      <c r="L199" s="14"/>
    </row>
    <row r="200" spans="12:12" s="15" customFormat="1" x14ac:dyDescent="0.25">
      <c r="L200" s="14"/>
    </row>
    <row r="201" spans="12:12" s="15" customFormat="1" x14ac:dyDescent="0.25">
      <c r="L201" s="14"/>
    </row>
    <row r="202" spans="12:12" s="15" customFormat="1" x14ac:dyDescent="0.25">
      <c r="L202" s="14"/>
    </row>
    <row r="203" spans="12:12" s="15" customFormat="1" x14ac:dyDescent="0.25">
      <c r="L203" s="14"/>
    </row>
    <row r="204" spans="12:12" s="15" customFormat="1" x14ac:dyDescent="0.25">
      <c r="L204" s="14"/>
    </row>
    <row r="205" spans="12:12" s="15" customFormat="1" x14ac:dyDescent="0.25">
      <c r="L205" s="14"/>
    </row>
    <row r="206" spans="12:12" s="15" customFormat="1" x14ac:dyDescent="0.25">
      <c r="L206" s="14"/>
    </row>
    <row r="207" spans="12:12" s="15" customFormat="1" x14ac:dyDescent="0.25">
      <c r="L207" s="14"/>
    </row>
    <row r="208" spans="12:12" s="15" customFormat="1" x14ac:dyDescent="0.25">
      <c r="L208" s="14"/>
    </row>
    <row r="209" spans="12:12" s="15" customFormat="1" x14ac:dyDescent="0.25">
      <c r="L209" s="14"/>
    </row>
    <row r="210" spans="12:12" s="15" customFormat="1" x14ac:dyDescent="0.25">
      <c r="L210" s="14"/>
    </row>
    <row r="211" spans="12:12" s="15" customFormat="1" x14ac:dyDescent="0.25">
      <c r="L211" s="14"/>
    </row>
    <row r="212" spans="12:12" s="15" customFormat="1" x14ac:dyDescent="0.25">
      <c r="L212" s="14"/>
    </row>
    <row r="213" spans="12:12" s="15" customFormat="1" x14ac:dyDescent="0.25">
      <c r="L213" s="14"/>
    </row>
    <row r="214" spans="12:12" s="15" customFormat="1" x14ac:dyDescent="0.25">
      <c r="L214" s="14"/>
    </row>
    <row r="215" spans="12:12" s="15" customFormat="1" x14ac:dyDescent="0.25">
      <c r="L215" s="14"/>
    </row>
    <row r="216" spans="12:12" s="15" customFormat="1" x14ac:dyDescent="0.25">
      <c r="L216" s="14"/>
    </row>
    <row r="217" spans="12:12" s="15" customFormat="1" x14ac:dyDescent="0.25">
      <c r="L217" s="14"/>
    </row>
    <row r="218" spans="12:12" s="15" customFormat="1" x14ac:dyDescent="0.25">
      <c r="L218" s="14"/>
    </row>
    <row r="219" spans="12:12" s="15" customFormat="1" x14ac:dyDescent="0.25">
      <c r="L219" s="14"/>
    </row>
    <row r="220" spans="12:12" s="15" customFormat="1" x14ac:dyDescent="0.25">
      <c r="L220" s="14"/>
    </row>
    <row r="221" spans="12:12" s="15" customFormat="1" x14ac:dyDescent="0.25">
      <c r="L221" s="14"/>
    </row>
    <row r="222" spans="12:12" s="15" customFormat="1" x14ac:dyDescent="0.25">
      <c r="L222" s="14"/>
    </row>
    <row r="223" spans="12:12" s="15" customFormat="1" x14ac:dyDescent="0.25">
      <c r="L223" s="14"/>
    </row>
    <row r="224" spans="12:12" s="15" customFormat="1" x14ac:dyDescent="0.25">
      <c r="L224" s="14"/>
    </row>
    <row r="225" spans="12:12" s="15" customFormat="1" x14ac:dyDescent="0.25">
      <c r="L225" s="14"/>
    </row>
    <row r="226" spans="12:12" s="15" customFormat="1" x14ac:dyDescent="0.25">
      <c r="L226" s="14"/>
    </row>
    <row r="227" spans="12:12" s="15" customFormat="1" x14ac:dyDescent="0.25">
      <c r="L227" s="14"/>
    </row>
    <row r="228" spans="12:12" s="15" customFormat="1" x14ac:dyDescent="0.25">
      <c r="L228" s="14"/>
    </row>
    <row r="229" spans="12:12" s="15" customFormat="1" x14ac:dyDescent="0.25">
      <c r="L229" s="14"/>
    </row>
    <row r="230" spans="12:12" s="15" customFormat="1" x14ac:dyDescent="0.25">
      <c r="L230" s="14"/>
    </row>
    <row r="231" spans="12:12" s="15" customFormat="1" x14ac:dyDescent="0.25">
      <c r="L231" s="14"/>
    </row>
    <row r="232" spans="12:12" s="15" customFormat="1" x14ac:dyDescent="0.25">
      <c r="L232" s="14"/>
    </row>
    <row r="233" spans="12:12" s="15" customFormat="1" x14ac:dyDescent="0.25">
      <c r="L233" s="14"/>
    </row>
    <row r="234" spans="12:12" s="15" customFormat="1" x14ac:dyDescent="0.25">
      <c r="L234" s="14"/>
    </row>
    <row r="235" spans="12:12" s="15" customFormat="1" x14ac:dyDescent="0.25">
      <c r="L235" s="14"/>
    </row>
    <row r="236" spans="12:12" s="15" customFormat="1" x14ac:dyDescent="0.25">
      <c r="L236" s="14"/>
    </row>
    <row r="237" spans="12:12" s="15" customFormat="1" x14ac:dyDescent="0.25">
      <c r="L237" s="14"/>
    </row>
  </sheetData>
  <mergeCells count="17">
    <mergeCell ref="B7:J7"/>
    <mergeCell ref="B8:J8"/>
    <mergeCell ref="B27:J27"/>
    <mergeCell ref="B30:I30"/>
    <mergeCell ref="B2:E2"/>
    <mergeCell ref="F2:J2"/>
    <mergeCell ref="B3:E3"/>
    <mergeCell ref="F3:J3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" right="0.7" top="0.75" bottom="0.75" header="0.511811023622047" footer="0.511811023622047"/>
  <pageSetup paperSize="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74" zoomScaleNormal="100" workbookViewId="0">
      <selection activeCell="A74" sqref="A74"/>
    </sheetView>
  </sheetViews>
  <sheetFormatPr defaultColWidth="8.5703125" defaultRowHeight="15" x14ac:dyDescent="0.25"/>
  <sheetData/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703125" defaultRowHeight="15" x14ac:dyDescent="0.25"/>
  <sheetData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Alexcom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</dc:creator>
  <dc:description/>
  <cp:lastModifiedBy>user</cp:lastModifiedBy>
  <cp:revision>0</cp:revision>
  <cp:lastPrinted>2023-11-23T09:27:37Z</cp:lastPrinted>
  <dcterms:created xsi:type="dcterms:W3CDTF">2019-07-13T08:10:13Z</dcterms:created>
  <dcterms:modified xsi:type="dcterms:W3CDTF">2023-11-23T09:28:06Z</dcterms:modified>
  <dc:language>en-US</dc:language>
</cp:coreProperties>
</file>